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6 Осень\"/>
    </mc:Choice>
  </mc:AlternateContent>
  <xr:revisionPtr revIDLastSave="0" documentId="13_ncr:1_{8EADA889-3F5B-4DBC-B7E4-BD6084A102BB}" xr6:coauthVersionLast="47" xr6:coauthVersionMax="47" xr10:uidLastSave="{00000000-0000-0000-0000-000000000000}"/>
  <bookViews>
    <workbookView xWindow="-108" yWindow="-108" windowWidth="23256" windowHeight="14016" xr2:uid="{02138FFF-30AD-4DCE-8500-40833A9F3140}"/>
  </bookViews>
  <sheets>
    <sheet name="2026" sheetId="1" r:id="rId1"/>
    <sheet name="Условия работы" sheetId="2" r:id="rId2"/>
  </sheets>
  <externalReferences>
    <externalReference r:id="rId3"/>
    <externalReference r:id="rId4"/>
  </externalReferences>
  <definedNames>
    <definedName name="_16_неделя_2021" localSheetId="0">'2026'!#REF!</definedName>
    <definedName name="_16_неделя_2021" localSheetId="1">#REF!</definedName>
    <definedName name="_16_неделя_2021">#REF!</definedName>
    <definedName name="_xlnm._FilterDatabase" localSheetId="0" hidden="1">'2026'!$A$29:$T$239</definedName>
    <definedName name="ALVPRX" localSheetId="0">#REF!</definedName>
    <definedName name="ALVPRX" localSheetId="1">#REF!</definedName>
    <definedName name="ALVPRX">#REF!</definedName>
    <definedName name="cher" localSheetId="0">#REF!</definedName>
    <definedName name="cher" localSheetId="1">#REF!</definedName>
    <definedName name="cher">#REF!</definedName>
    <definedName name="COMPALV" localSheetId="0">#REF!</definedName>
    <definedName name="COMPALV" localSheetId="1">#REF!</definedName>
    <definedName name="COMPALV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2_1_1" localSheetId="0">#REF!</definedName>
    <definedName name="Excel_BuiltIn_Print_Area_2_1_1" localSheetId="1">#REF!</definedName>
    <definedName name="Excel_BuiltIn_Print_Area_2_1_1">#REF!</definedName>
    <definedName name="hug" localSheetId="0">#REF!</definedName>
    <definedName name="hug" localSheetId="1">#REF!</definedName>
    <definedName name="hug">#REF!</definedName>
    <definedName name="hugen" localSheetId="0">#REF!</definedName>
    <definedName name="hugen" localSheetId="1">#REF!</definedName>
    <definedName name="hugen">#REF!</definedName>
    <definedName name="HYDNUM" localSheetId="0">#REF!</definedName>
    <definedName name="HYDNUM" localSheetId="1">#REF!</definedName>
    <definedName name="HYDNUM">#REF!</definedName>
    <definedName name="lodold" localSheetId="0">#REF!</definedName>
    <definedName name="lodold" localSheetId="1">#REF!</definedName>
    <definedName name="lodold">#REF!</definedName>
    <definedName name="newhugen" localSheetId="0">#REF!</definedName>
    <definedName name="newhugen" localSheetId="1">#REF!</definedName>
    <definedName name="newhugen">#REF!</definedName>
    <definedName name="PDXCOMP" localSheetId="0">#REF!</definedName>
    <definedName name="PDXCOMP" localSheetId="1">#REF!</definedName>
    <definedName name="PDXCOMP">#REF!</definedName>
    <definedName name="PDXSPR" localSheetId="0">[1]PDX!#REF!</definedName>
    <definedName name="PDXSPR" localSheetId="1">[1]PDX!#REF!</definedName>
    <definedName name="PDXSPR">[1]PDX!#REF!</definedName>
    <definedName name="ROYAL" localSheetId="0">#REF!</definedName>
    <definedName name="ROYAL" localSheetId="1">#REF!</definedName>
    <definedName name="ROYAL">#REF!</definedName>
    <definedName name="saj" localSheetId="0">#REF!</definedName>
    <definedName name="saj" localSheetId="1">#REF!</definedName>
    <definedName name="saj">#REF!</definedName>
    <definedName name="sajaj" localSheetId="0">#REF!</definedName>
    <definedName name="sajaj" localSheetId="1">#REF!</definedName>
    <definedName name="sajaj">#REF!</definedName>
    <definedName name="sajj" localSheetId="0">#REF!</definedName>
    <definedName name="sajj" localSheetId="1">#REF!</definedName>
    <definedName name="sajj">#REF!</definedName>
    <definedName name="sale" localSheetId="0">#REF!</definedName>
    <definedName name="sale" localSheetId="1">#REF!</definedName>
    <definedName name="sale">#REF!</definedName>
    <definedName name="salemore" localSheetId="0">#REF!</definedName>
    <definedName name="salemore" localSheetId="1">#REF!</definedName>
    <definedName name="salemore">#REF!</definedName>
    <definedName name="ssaj" localSheetId="0">'2026'!$B$28:$K$237</definedName>
    <definedName name="ssaj" localSheetId="1">#REF!</definedName>
    <definedName name="ssaj">#REF!</definedName>
    <definedName name="stock" localSheetId="0">#REF!</definedName>
    <definedName name="stock" localSheetId="1">#REF!</definedName>
    <definedName name="stock">#REF!</definedName>
    <definedName name="stock_" localSheetId="0">#REF!</definedName>
    <definedName name="stock_" localSheetId="1">#REF!</definedName>
    <definedName name="stock_">#REF!</definedName>
    <definedName name="stok" localSheetId="0">#REF!</definedName>
    <definedName name="stok" localSheetId="1">#REF!</definedName>
    <definedName name="stok">#REF!</definedName>
    <definedName name="tab" localSheetId="0">#REF!</definedName>
    <definedName name="tab" localSheetId="1">#REF!</definedName>
    <definedName name="tab">#REF!</definedName>
    <definedName name="table" localSheetId="0">'2026'!$B$28:$D$237</definedName>
    <definedName name="table" localSheetId="1">#REF!</definedName>
    <definedName name="table">#REF!</definedName>
    <definedName name="table101" localSheetId="0">#REF!</definedName>
    <definedName name="table101" localSheetId="1">#REF!</definedName>
    <definedName name="table101">#REF!</definedName>
    <definedName name="tabt" localSheetId="0">#REF!</definedName>
    <definedName name="tabt" localSheetId="1">#REF!</definedName>
    <definedName name="tabt">#REF!</definedName>
    <definedName name="tabtab" localSheetId="0">#REF!</definedName>
    <definedName name="tabtab" localSheetId="1">#REF!</definedName>
    <definedName name="tabtab">#REF!</definedName>
    <definedName name="usp" localSheetId="0">#REF!</definedName>
    <definedName name="usp" localSheetId="1">#REF!</definedName>
    <definedName name="usp">#REF!</definedName>
    <definedName name="курс">'2026'!$M$8</definedName>
    <definedName name="ПМ">[2]рабочий!$U$2</definedName>
    <definedName name="Склады" localSheetId="0">#REF!</definedName>
    <definedName name="Склады" localSheetId="1">#REF!</definedName>
    <definedName name="Склады">#REF!</definedName>
    <definedName name="ыещл" localSheetId="0">#REF!</definedName>
    <definedName name="ыещл" localSheetId="1">#REF!</definedName>
    <definedName name="ыещ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1" l="1"/>
  <c r="L42" i="1"/>
  <c r="S43" i="1"/>
  <c r="O43" i="1"/>
  <c r="P43" i="1"/>
  <c r="S42" i="1"/>
  <c r="O42" i="1"/>
  <c r="P42" i="1"/>
  <c r="S233" i="1"/>
  <c r="P88" i="1"/>
  <c r="P89" i="1"/>
  <c r="P90" i="1"/>
  <c r="O233" i="1"/>
  <c r="P76" i="1"/>
  <c r="O181" i="1"/>
  <c r="O55" i="1"/>
  <c r="P191" i="1"/>
  <c r="P218" i="1"/>
  <c r="P198" i="1"/>
  <c r="P206" i="1"/>
  <c r="P209" i="1"/>
  <c r="P211" i="1"/>
  <c r="P214" i="1"/>
  <c r="O47" i="1"/>
  <c r="O48" i="1"/>
  <c r="O46" i="1"/>
  <c r="O44" i="1"/>
  <c r="O45" i="1"/>
  <c r="L214" i="1"/>
  <c r="O214" i="1" s="1"/>
  <c r="L211" i="1"/>
  <c r="O211" i="1" s="1"/>
  <c r="L209" i="1"/>
  <c r="O209" i="1" s="1"/>
  <c r="L206" i="1"/>
  <c r="O206" i="1" s="1"/>
  <c r="L198" i="1"/>
  <c r="O198" i="1" s="1"/>
  <c r="L218" i="1"/>
  <c r="O218" i="1" s="1"/>
  <c r="L191" i="1"/>
  <c r="O191" i="1" s="1"/>
  <c r="L76" i="1"/>
  <c r="O76" i="1" s="1"/>
  <c r="M55" i="1"/>
  <c r="P55" i="1" s="1"/>
  <c r="M181" i="1"/>
  <c r="P181" i="1" s="1"/>
  <c r="M233" i="1"/>
  <c r="P233" i="1" s="1"/>
  <c r="S44" i="1"/>
  <c r="S46" i="1"/>
  <c r="S48" i="1"/>
  <c r="S47" i="1"/>
  <c r="S87" i="1"/>
  <c r="S86" i="1"/>
  <c r="S85" i="1"/>
  <c r="M10" i="1" l="1"/>
  <c r="M9" i="1"/>
  <c r="S30" i="1"/>
  <c r="S145" i="1"/>
  <c r="S175" i="1"/>
  <c r="S95" i="1"/>
  <c r="S97" i="1"/>
  <c r="S83" i="1"/>
  <c r="S163" i="1"/>
  <c r="S173" i="1"/>
  <c r="S174" i="1"/>
  <c r="L95" i="1"/>
  <c r="L97" i="1"/>
  <c r="L83" i="1"/>
  <c r="L163" i="1"/>
  <c r="O95" i="1"/>
  <c r="P95" i="1"/>
  <c r="O97" i="1"/>
  <c r="P97" i="1"/>
  <c r="O83" i="1"/>
  <c r="P83" i="1"/>
  <c r="O163" i="1"/>
  <c r="P163" i="1"/>
  <c r="L30" i="1" l="1"/>
  <c r="P85" i="1"/>
  <c r="P86" i="1"/>
  <c r="P87" i="1"/>
  <c r="L90" i="1"/>
  <c r="O90" i="1" s="1"/>
  <c r="L89" i="1"/>
  <c r="O89" i="1" s="1"/>
  <c r="L88" i="1"/>
  <c r="O88" i="1" s="1"/>
  <c r="L188" i="1" l="1"/>
  <c r="S58" i="1" l="1"/>
  <c r="S31" i="1"/>
  <c r="S32" i="1"/>
  <c r="S33" i="1"/>
  <c r="S34" i="1"/>
  <c r="S35" i="1"/>
  <c r="S36" i="1"/>
  <c r="S37" i="1"/>
  <c r="S38" i="1"/>
  <c r="S39" i="1"/>
  <c r="S40" i="1"/>
  <c r="P30" i="1"/>
  <c r="P31" i="1"/>
  <c r="P32" i="1"/>
  <c r="P33" i="1"/>
  <c r="P34" i="1"/>
  <c r="P35" i="1"/>
  <c r="P36" i="1"/>
  <c r="P37" i="1"/>
  <c r="P38" i="1"/>
  <c r="P39" i="1"/>
  <c r="P40" i="1"/>
  <c r="O30" i="1"/>
  <c r="L31" i="1"/>
  <c r="O31" i="1" s="1"/>
  <c r="L32" i="1"/>
  <c r="O32" i="1" s="1"/>
  <c r="L33" i="1"/>
  <c r="O33" i="1" s="1"/>
  <c r="L34" i="1"/>
  <c r="O34" i="1" s="1"/>
  <c r="L35" i="1"/>
  <c r="O35" i="1" s="1"/>
  <c r="L36" i="1"/>
  <c r="O36" i="1" s="1"/>
  <c r="L37" i="1"/>
  <c r="O37" i="1" s="1"/>
  <c r="L38" i="1"/>
  <c r="O38" i="1" s="1"/>
  <c r="L39" i="1"/>
  <c r="O39" i="1" s="1"/>
  <c r="L40" i="1"/>
  <c r="O40" i="1" s="1"/>
  <c r="S45" i="1"/>
  <c r="S49" i="1"/>
  <c r="S59" i="1"/>
  <c r="S50" i="1"/>
  <c r="S128" i="1"/>
  <c r="S71" i="1"/>
  <c r="S158" i="1"/>
  <c r="S159" i="1"/>
  <c r="S160" i="1"/>
  <c r="S161" i="1"/>
  <c r="S63" i="1"/>
  <c r="S162" i="1"/>
  <c r="S132" i="1"/>
  <c r="S60" i="1"/>
  <c r="S61" i="1"/>
  <c r="S62" i="1"/>
  <c r="S64" i="1"/>
  <c r="S94" i="1"/>
  <c r="S93" i="1"/>
  <c r="S129" i="1"/>
  <c r="S131" i="1"/>
  <c r="S130" i="1"/>
  <c r="S91" i="1"/>
  <c r="S232" i="1"/>
  <c r="S234" i="1"/>
  <c r="S235" i="1"/>
  <c r="S230" i="1"/>
  <c r="S229" i="1"/>
  <c r="S99" i="1"/>
  <c r="S105" i="1"/>
  <c r="S108" i="1"/>
  <c r="S117" i="1"/>
  <c r="S124" i="1"/>
  <c r="S126" i="1"/>
  <c r="S127" i="1"/>
  <c r="S100" i="1"/>
  <c r="S101" i="1"/>
  <c r="S102" i="1"/>
  <c r="S103" i="1"/>
  <c r="S104" i="1"/>
  <c r="S106" i="1"/>
  <c r="S107" i="1"/>
  <c r="S227" i="1"/>
  <c r="S228" i="1"/>
  <c r="S225" i="1"/>
  <c r="S226" i="1"/>
  <c r="S92" i="1"/>
  <c r="S135" i="1"/>
  <c r="S109" i="1"/>
  <c r="S110" i="1"/>
  <c r="S111" i="1"/>
  <c r="S112" i="1"/>
  <c r="S113" i="1"/>
  <c r="S141" i="1"/>
  <c r="S142" i="1"/>
  <c r="S144" i="1"/>
  <c r="S114" i="1"/>
  <c r="S146" i="1"/>
  <c r="S147" i="1"/>
  <c r="S148" i="1"/>
  <c r="S149" i="1"/>
  <c r="S150" i="1"/>
  <c r="S151" i="1"/>
  <c r="S152" i="1"/>
  <c r="S115" i="1"/>
  <c r="S153" i="1"/>
  <c r="S116" i="1"/>
  <c r="S118" i="1"/>
  <c r="S119" i="1"/>
  <c r="S120" i="1"/>
  <c r="S154" i="1"/>
  <c r="S155" i="1"/>
  <c r="S156" i="1"/>
  <c r="S143" i="1"/>
  <c r="S186" i="1"/>
  <c r="S121" i="1"/>
  <c r="S122" i="1"/>
  <c r="S123" i="1"/>
  <c r="S187" i="1"/>
  <c r="S188" i="1"/>
  <c r="S189" i="1"/>
  <c r="S184" i="1"/>
  <c r="S185" i="1"/>
  <c r="S125" i="1"/>
  <c r="S84" i="1"/>
  <c r="S172" i="1"/>
  <c r="S190" i="1"/>
  <c r="S66" i="1"/>
  <c r="S192" i="1"/>
  <c r="S193" i="1"/>
  <c r="S67" i="1"/>
  <c r="S222" i="1"/>
  <c r="S221" i="1"/>
  <c r="S196" i="1"/>
  <c r="S197" i="1"/>
  <c r="S219" i="1"/>
  <c r="S220" i="1"/>
  <c r="S194" i="1"/>
  <c r="S195" i="1"/>
  <c r="S68" i="1"/>
  <c r="S166" i="1"/>
  <c r="S167" i="1"/>
  <c r="S73" i="1"/>
  <c r="S74" i="1"/>
  <c r="S75" i="1"/>
  <c r="S77" i="1"/>
  <c r="S78" i="1"/>
  <c r="S79" i="1"/>
  <c r="S72" i="1"/>
  <c r="S81" i="1"/>
  <c r="S80" i="1"/>
  <c r="S82" i="1"/>
  <c r="S168" i="1"/>
  <c r="S199" i="1"/>
  <c r="S169" i="1"/>
  <c r="S171" i="1"/>
  <c r="S200" i="1"/>
  <c r="S203" i="1"/>
  <c r="S204" i="1"/>
  <c r="S170" i="1"/>
  <c r="S134" i="1"/>
  <c r="S133" i="1"/>
  <c r="S179" i="1"/>
  <c r="S182" i="1"/>
  <c r="S207" i="1"/>
  <c r="S208" i="1"/>
  <c r="S210" i="1"/>
  <c r="S212" i="1"/>
  <c r="S180" i="1"/>
  <c r="S183" i="1"/>
  <c r="S213" i="1"/>
  <c r="S215" i="1"/>
  <c r="S177" i="1"/>
  <c r="S178" i="1"/>
  <c r="S201" i="1"/>
  <c r="S176" i="1"/>
  <c r="S202" i="1"/>
  <c r="S205" i="1"/>
  <c r="S217" i="1"/>
  <c r="S216" i="1"/>
  <c r="S56" i="1"/>
  <c r="S57" i="1"/>
  <c r="S53" i="1"/>
  <c r="S54" i="1"/>
  <c r="S231" i="1"/>
  <c r="S65" i="1"/>
  <c r="S69" i="1"/>
  <c r="S223" i="1"/>
  <c r="S224" i="1"/>
  <c r="S70" i="1"/>
  <c r="S51" i="1"/>
  <c r="S157" i="1"/>
  <c r="S96" i="1"/>
  <c r="S98" i="1"/>
  <c r="S164" i="1"/>
  <c r="S165" i="1"/>
  <c r="S138" i="1"/>
  <c r="S140" i="1"/>
  <c r="S139" i="1"/>
  <c r="S52" i="1"/>
  <c r="S88" i="1"/>
  <c r="S137" i="1"/>
  <c r="S136" i="1"/>
  <c r="S89" i="1"/>
  <c r="S90" i="1" l="1"/>
  <c r="P59" i="1"/>
  <c r="O71" i="1"/>
  <c r="O63" i="1"/>
  <c r="O61" i="1"/>
  <c r="O60" i="1"/>
  <c r="O62" i="1"/>
  <c r="O64" i="1"/>
  <c r="P94" i="1"/>
  <c r="O93" i="1"/>
  <c r="O129" i="1"/>
  <c r="P131" i="1"/>
  <c r="O130" i="1"/>
  <c r="O91" i="1"/>
  <c r="O235" i="1"/>
  <c r="O234" i="1"/>
  <c r="P232" i="1"/>
  <c r="O230" i="1"/>
  <c r="O229" i="1"/>
  <c r="P99" i="1"/>
  <c r="P124" i="1"/>
  <c r="P105" i="1"/>
  <c r="P108" i="1"/>
  <c r="P117" i="1"/>
  <c r="P126" i="1"/>
  <c r="P127" i="1"/>
  <c r="P104" i="1"/>
  <c r="P123" i="1"/>
  <c r="P110" i="1"/>
  <c r="P100" i="1"/>
  <c r="P103" i="1"/>
  <c r="P106" i="1"/>
  <c r="P107" i="1"/>
  <c r="P111" i="1"/>
  <c r="P112" i="1"/>
  <c r="P113" i="1"/>
  <c r="P114" i="1"/>
  <c r="P116" i="1"/>
  <c r="P118" i="1"/>
  <c r="P119" i="1"/>
  <c r="P120" i="1"/>
  <c r="P121" i="1"/>
  <c r="P122" i="1"/>
  <c r="P101" i="1"/>
  <c r="P115" i="1"/>
  <c r="P102" i="1"/>
  <c r="P125" i="1"/>
  <c r="P109" i="1"/>
  <c r="O66" i="1"/>
  <c r="O67" i="1"/>
  <c r="O68" i="1"/>
  <c r="O166" i="1"/>
  <c r="O167" i="1"/>
  <c r="O74" i="1"/>
  <c r="P73" i="1"/>
  <c r="P79" i="1"/>
  <c r="P75" i="1"/>
  <c r="P77" i="1"/>
  <c r="P78" i="1"/>
  <c r="O72" i="1"/>
  <c r="O81" i="1"/>
  <c r="O80" i="1"/>
  <c r="P82" i="1"/>
  <c r="O168" i="1"/>
  <c r="O169" i="1"/>
  <c r="O171" i="1"/>
  <c r="O170" i="1"/>
  <c r="O134" i="1"/>
  <c r="O133" i="1"/>
  <c r="O179" i="1"/>
  <c r="O182" i="1"/>
  <c r="P180" i="1"/>
  <c r="O183" i="1"/>
  <c r="P177" i="1"/>
  <c r="P178" i="1"/>
  <c r="P176" i="1"/>
  <c r="P56" i="1"/>
  <c r="O57" i="1"/>
  <c r="O53" i="1"/>
  <c r="O54" i="1"/>
  <c r="O231" i="1"/>
  <c r="O65" i="1"/>
  <c r="O69" i="1"/>
  <c r="O70" i="1"/>
  <c r="O51" i="1"/>
  <c r="O52" i="1"/>
  <c r="P49" i="1"/>
  <c r="O50" i="1"/>
  <c r="O128" i="1"/>
  <c r="O159" i="1"/>
  <c r="P158" i="1"/>
  <c r="O162" i="1"/>
  <c r="O161" i="1"/>
  <c r="P160" i="1"/>
  <c r="O132" i="1"/>
  <c r="O227" i="1"/>
  <c r="O228" i="1"/>
  <c r="O225" i="1"/>
  <c r="O226" i="1"/>
  <c r="O92" i="1"/>
  <c r="O135" i="1"/>
  <c r="P154" i="1"/>
  <c r="P146" i="1"/>
  <c r="P153" i="1"/>
  <c r="P147" i="1"/>
  <c r="P149" i="1"/>
  <c r="P142" i="1"/>
  <c r="P152" i="1"/>
  <c r="P156" i="1"/>
  <c r="P141" i="1"/>
  <c r="P144" i="1"/>
  <c r="P148" i="1"/>
  <c r="P150" i="1"/>
  <c r="P151" i="1"/>
  <c r="P155" i="1"/>
  <c r="O143" i="1"/>
  <c r="P145" i="1"/>
  <c r="P175" i="1"/>
  <c r="O173" i="1"/>
  <c r="O174" i="1"/>
  <c r="O189" i="1"/>
  <c r="P188" i="1"/>
  <c r="P187" i="1"/>
  <c r="P186" i="1"/>
  <c r="P185" i="1"/>
  <c r="P184" i="1"/>
  <c r="O84" i="1"/>
  <c r="O172" i="1"/>
  <c r="O190" i="1"/>
  <c r="O193" i="1"/>
  <c r="P192" i="1"/>
  <c r="P222" i="1"/>
  <c r="O221" i="1"/>
  <c r="O196" i="1"/>
  <c r="P197" i="1"/>
  <c r="P219" i="1"/>
  <c r="O220" i="1"/>
  <c r="P194" i="1"/>
  <c r="O195" i="1"/>
  <c r="O203" i="1"/>
  <c r="O213" i="1"/>
  <c r="O200" i="1"/>
  <c r="P212" i="1"/>
  <c r="P204" i="1"/>
  <c r="P207" i="1"/>
  <c r="P208" i="1"/>
  <c r="P199" i="1"/>
  <c r="P210" i="1"/>
  <c r="P215" i="1"/>
  <c r="O205" i="1"/>
  <c r="O216" i="1"/>
  <c r="P201" i="1"/>
  <c r="P202" i="1"/>
  <c r="O217" i="1"/>
  <c r="O223" i="1"/>
  <c r="O224" i="1"/>
  <c r="O157" i="1"/>
  <c r="O96" i="1"/>
  <c r="O98" i="1"/>
  <c r="O164" i="1"/>
  <c r="O165" i="1"/>
  <c r="P138" i="1"/>
  <c r="P140" i="1"/>
  <c r="O139" i="1"/>
  <c r="O137" i="1"/>
  <c r="P136" i="1"/>
  <c r="O58" i="1"/>
  <c r="M11" i="1" s="1"/>
  <c r="N238" i="1" s="1"/>
  <c r="M12" i="1" l="1"/>
  <c r="N239" i="1" s="1"/>
  <c r="L202" i="1"/>
  <c r="O202" i="1" s="1"/>
  <c r="L85" i="1"/>
  <c r="O85" i="1" s="1"/>
  <c r="L86" i="1"/>
  <c r="O86" i="1" s="1"/>
  <c r="L87" i="1"/>
  <c r="L73" i="1"/>
  <c r="O73" i="1" s="1"/>
  <c r="L204" i="1"/>
  <c r="O204" i="1" s="1"/>
  <c r="L153" i="1"/>
  <c r="O153" i="1" s="1"/>
  <c r="L49" i="1"/>
  <c r="O49" i="1" s="1"/>
  <c r="L147" i="1"/>
  <c r="O147" i="1" s="1"/>
  <c r="L158" i="1"/>
  <c r="O158" i="1" s="1"/>
  <c r="L207" i="1"/>
  <c r="O207" i="1" s="1"/>
  <c r="L194" i="1"/>
  <c r="O194" i="1" s="1"/>
  <c r="L149" i="1"/>
  <c r="O149" i="1" s="1"/>
  <c r="L142" i="1"/>
  <c r="O142" i="1" s="1"/>
  <c r="L59" i="1"/>
  <c r="O59" i="1" s="1"/>
  <c r="L177" i="1"/>
  <c r="O177" i="1" s="1"/>
  <c r="L136" i="1"/>
  <c r="O136" i="1" s="1"/>
  <c r="L94" i="1"/>
  <c r="O94" i="1" s="1"/>
  <c r="L180" i="1"/>
  <c r="O180" i="1" s="1"/>
  <c r="L219" i="1"/>
  <c r="O219" i="1" s="1"/>
  <c r="O188" i="1"/>
  <c r="L138" i="1"/>
  <c r="O138" i="1" s="1"/>
  <c r="L79" i="1"/>
  <c r="O79" i="1" s="1"/>
  <c r="L82" i="1"/>
  <c r="O82" i="1" s="1"/>
  <c r="L152" i="1"/>
  <c r="O152" i="1" s="1"/>
  <c r="L222" i="1"/>
  <c r="O222" i="1" s="1"/>
  <c r="L208" i="1"/>
  <c r="O208" i="1" s="1"/>
  <c r="L176" i="1"/>
  <c r="O176" i="1" s="1"/>
  <c r="L187" i="1"/>
  <c r="O187" i="1" s="1"/>
  <c r="L175" i="1"/>
  <c r="O175" i="1" s="1"/>
  <c r="L186" i="1"/>
  <c r="O186" i="1" s="1"/>
  <c r="L197" i="1"/>
  <c r="O197" i="1" s="1"/>
  <c r="L140" i="1"/>
  <c r="O140" i="1" s="1"/>
  <c r="L75" i="1"/>
  <c r="O75" i="1" s="1"/>
  <c r="L156" i="1"/>
  <c r="O156" i="1" s="1"/>
  <c r="L131" i="1"/>
  <c r="O131" i="1" s="1"/>
  <c r="L199" i="1"/>
  <c r="O199" i="1" s="1"/>
  <c r="L56" i="1"/>
  <c r="O56" i="1" s="1"/>
  <c r="L77" i="1"/>
  <c r="O77" i="1" s="1"/>
  <c r="L78" i="1"/>
  <c r="O78" i="1" s="1"/>
  <c r="L141" i="1"/>
  <c r="O141" i="1" s="1"/>
  <c r="L144" i="1"/>
  <c r="O144" i="1" s="1"/>
  <c r="L148" i="1"/>
  <c r="O148" i="1" s="1"/>
  <c r="L150" i="1"/>
  <c r="O150" i="1" s="1"/>
  <c r="L151" i="1"/>
  <c r="O151" i="1" s="1"/>
  <c r="L155" i="1"/>
  <c r="O155" i="1" s="1"/>
  <c r="L210" i="1"/>
  <c r="O210" i="1" s="1"/>
  <c r="L215" i="1"/>
  <c r="O215" i="1" s="1"/>
  <c r="L212" i="1"/>
  <c r="O212" i="1" s="1"/>
  <c r="L192" i="1"/>
  <c r="O192" i="1" s="1"/>
  <c r="L154" i="1"/>
  <c r="O154" i="1" s="1"/>
  <c r="L146" i="1"/>
  <c r="O146" i="1" s="1"/>
  <c r="L178" i="1"/>
  <c r="O178" i="1" s="1"/>
  <c r="L201" i="1"/>
  <c r="O201" i="1" s="1"/>
  <c r="L160" i="1"/>
  <c r="O160" i="1" s="1"/>
  <c r="L185" i="1"/>
  <c r="O185" i="1" s="1"/>
  <c r="L145" i="1"/>
  <c r="O145" i="1" s="1"/>
  <c r="L184" i="1"/>
  <c r="O184" i="1" s="1"/>
  <c r="L232" i="1"/>
  <c r="O232" i="1" s="1"/>
  <c r="O87" i="1" l="1"/>
  <c r="M217" i="1"/>
  <c r="P217" i="1" s="1"/>
  <c r="L109" i="1" l="1"/>
  <c r="O109" i="1" s="1"/>
  <c r="L125" i="1"/>
  <c r="O125" i="1" s="1"/>
  <c r="L102" i="1"/>
  <c r="O102" i="1" s="1"/>
  <c r="L115" i="1"/>
  <c r="O115" i="1" s="1"/>
  <c r="L101" i="1"/>
  <c r="O101" i="1" s="1"/>
  <c r="L127" i="1"/>
  <c r="O127" i="1" s="1"/>
  <c r="L126" i="1"/>
  <c r="O126" i="1" s="1"/>
  <c r="L122" i="1"/>
  <c r="O122" i="1" s="1"/>
  <c r="L121" i="1"/>
  <c r="O121" i="1" s="1"/>
  <c r="L120" i="1"/>
  <c r="O120" i="1" s="1"/>
  <c r="L119" i="1"/>
  <c r="O119" i="1" s="1"/>
  <c r="L118" i="1"/>
  <c r="O118" i="1" s="1"/>
  <c r="L117" i="1"/>
  <c r="O117" i="1" s="1"/>
  <c r="L116" i="1"/>
  <c r="O116" i="1" s="1"/>
  <c r="L114" i="1"/>
  <c r="O114" i="1" s="1"/>
  <c r="L113" i="1"/>
  <c r="O113" i="1" s="1"/>
  <c r="L112" i="1"/>
  <c r="O112" i="1" s="1"/>
  <c r="L111" i="1"/>
  <c r="O111" i="1" s="1"/>
  <c r="L108" i="1"/>
  <c r="O108" i="1" s="1"/>
  <c r="L107" i="1"/>
  <c r="O107" i="1" s="1"/>
  <c r="L106" i="1"/>
  <c r="O106" i="1" s="1"/>
  <c r="L103" i="1"/>
  <c r="O103" i="1" s="1"/>
  <c r="L100" i="1"/>
  <c r="O100" i="1" s="1"/>
  <c r="L110" i="1"/>
  <c r="O110" i="1" s="1"/>
  <c r="L99" i="1"/>
  <c r="O99" i="1" s="1"/>
  <c r="L105" i="1"/>
  <c r="O105" i="1" s="1"/>
  <c r="L123" i="1"/>
  <c r="O123" i="1" s="1"/>
  <c r="L104" i="1"/>
  <c r="O104" i="1" s="1"/>
  <c r="L124" i="1"/>
  <c r="O124" i="1" s="1"/>
  <c r="M13" i="1" l="1"/>
  <c r="M234" i="1" l="1"/>
  <c r="P234" i="1" s="1"/>
  <c r="M228" i="1"/>
  <c r="P228" i="1" s="1"/>
  <c r="M227" i="1"/>
  <c r="P227" i="1" s="1"/>
  <c r="M216" i="1"/>
  <c r="P216" i="1" s="1"/>
  <c r="M169" i="1"/>
  <c r="P169" i="1" s="1"/>
  <c r="M168" i="1"/>
  <c r="P168" i="1" s="1"/>
  <c r="M128" i="1"/>
  <c r="P128" i="1" s="1"/>
  <c r="M196" i="1"/>
  <c r="P196" i="1" s="1"/>
  <c r="M129" i="1"/>
  <c r="P129" i="1" s="1"/>
  <c r="M134" i="1"/>
  <c r="P134" i="1" s="1"/>
  <c r="M52" i="1"/>
  <c r="P52" i="1" s="1"/>
  <c r="M51" i="1"/>
  <c r="P51" i="1" s="1"/>
  <c r="M130" i="1"/>
  <c r="P130" i="1" s="1"/>
  <c r="M190" i="1"/>
  <c r="P190" i="1" s="1"/>
  <c r="M230" i="1"/>
  <c r="P230" i="1" s="1"/>
  <c r="M229" i="1"/>
  <c r="P229" i="1" s="1"/>
  <c r="M80" i="1"/>
  <c r="P80" i="1" s="1"/>
  <c r="M57" i="1"/>
  <c r="P57" i="1" s="1"/>
  <c r="M48" i="1"/>
  <c r="P48" i="1" s="1"/>
  <c r="M47" i="1"/>
  <c r="P47" i="1" s="1"/>
  <c r="M45" i="1"/>
  <c r="P45" i="1" s="1"/>
  <c r="M44" i="1"/>
  <c r="P44" i="1" s="1"/>
  <c r="M165" i="1"/>
  <c r="P165" i="1" s="1"/>
  <c r="M164" i="1"/>
  <c r="P164" i="1" s="1"/>
  <c r="M135" i="1"/>
  <c r="P135" i="1" s="1"/>
  <c r="M132" i="1"/>
  <c r="P132" i="1" s="1"/>
  <c r="M70" i="1"/>
  <c r="P70" i="1" s="1"/>
  <c r="M69" i="1"/>
  <c r="P69" i="1" s="1"/>
  <c r="M167" i="1"/>
  <c r="P167" i="1" s="1"/>
  <c r="M166" i="1"/>
  <c r="P166" i="1" s="1"/>
  <c r="M68" i="1"/>
  <c r="P68" i="1" s="1"/>
  <c r="M67" i="1"/>
  <c r="P67" i="1" s="1"/>
  <c r="M66" i="1"/>
  <c r="P66" i="1" s="1"/>
  <c r="M71" i="1"/>
  <c r="P71" i="1" s="1"/>
  <c r="M63" i="1"/>
  <c r="P63" i="1" s="1"/>
  <c r="M137" i="1"/>
  <c r="P137" i="1" s="1"/>
  <c r="M133" i="1"/>
  <c r="P133" i="1" s="1"/>
  <c r="M72" i="1"/>
  <c r="P72" i="1" s="1"/>
  <c r="M65" i="1"/>
  <c r="P65" i="1" s="1"/>
  <c r="M182" i="1"/>
  <c r="P182" i="1" s="1"/>
  <c r="M183" i="1"/>
  <c r="P183" i="1" s="1"/>
  <c r="M179" i="1"/>
  <c r="P179" i="1" s="1"/>
  <c r="M157" i="1"/>
  <c r="P157" i="1" s="1"/>
  <c r="M170" i="1"/>
  <c r="P170" i="1" s="1"/>
  <c r="M64" i="1"/>
  <c r="P64" i="1" s="1"/>
  <c r="M92" i="1"/>
  <c r="P92" i="1" s="1"/>
  <c r="M231" i="1"/>
  <c r="P231" i="1" s="1"/>
  <c r="M172" i="1"/>
  <c r="P172" i="1" s="1"/>
  <c r="M174" i="1"/>
  <c r="P174" i="1" s="1"/>
  <c r="M235" i="1"/>
  <c r="P235" i="1" s="1"/>
  <c r="M173" i="1"/>
  <c r="P173" i="1" s="1"/>
  <c r="M221" i="1"/>
  <c r="P221" i="1" s="1"/>
  <c r="M98" i="1"/>
  <c r="P98" i="1" s="1"/>
  <c r="M96" i="1"/>
  <c r="P96" i="1" s="1"/>
  <c r="M139" i="1"/>
  <c r="P139" i="1" s="1"/>
  <c r="M171" i="1"/>
  <c r="P171" i="1" s="1"/>
  <c r="M46" i="1"/>
  <c r="P46" i="1" s="1"/>
  <c r="M220" i="1"/>
  <c r="P220" i="1" s="1"/>
  <c r="M81" i="1"/>
  <c r="P81" i="1" s="1"/>
  <c r="M91" i="1"/>
  <c r="P91" i="1" s="1"/>
  <c r="M226" i="1"/>
  <c r="P226" i="1" s="1"/>
  <c r="M225" i="1"/>
  <c r="P225" i="1" s="1"/>
  <c r="M224" i="1"/>
  <c r="P224" i="1" s="1"/>
  <c r="M223" i="1"/>
  <c r="P223" i="1" s="1"/>
  <c r="M84" i="1"/>
  <c r="P84" i="1" s="1"/>
  <c r="M189" i="1"/>
  <c r="P189" i="1" s="1"/>
  <c r="M93" i="1"/>
  <c r="P93" i="1" s="1"/>
  <c r="M58" i="1"/>
  <c r="P58" i="1" s="1"/>
  <c r="M161" i="1"/>
  <c r="P161" i="1" s="1"/>
  <c r="M62" i="1"/>
  <c r="P62" i="1" s="1"/>
  <c r="M143" i="1"/>
  <c r="P143" i="1" s="1"/>
  <c r="M193" i="1"/>
  <c r="P193" i="1" s="1"/>
  <c r="M162" i="1"/>
  <c r="P162" i="1" s="1"/>
  <c r="M195" i="1"/>
  <c r="P195" i="1" s="1"/>
  <c r="M205" i="1"/>
  <c r="P205" i="1" s="1"/>
  <c r="M159" i="1"/>
  <c r="P159" i="1" s="1"/>
  <c r="M50" i="1"/>
  <c r="P50" i="1" s="1"/>
  <c r="M61" i="1"/>
  <c r="P61" i="1" s="1"/>
  <c r="M213" i="1"/>
  <c r="P213" i="1" s="1"/>
  <c r="M203" i="1"/>
  <c r="P203" i="1" s="1"/>
  <c r="M54" i="1"/>
  <c r="P54" i="1" s="1"/>
  <c r="M53" i="1"/>
  <c r="P53" i="1" s="1"/>
  <c r="P200" i="1"/>
  <c r="M74" i="1"/>
  <c r="P74" i="1" s="1"/>
  <c r="M60" i="1"/>
  <c r="P60" i="1" s="1"/>
  <c r="M15" i="1" l="1"/>
</calcChain>
</file>

<file path=xl/sharedStrings.xml><?xml version="1.0" encoding="utf-8"?>
<sst xmlns="http://schemas.openxmlformats.org/spreadsheetml/2006/main" count="2150" uniqueCount="690">
  <si>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</si>
  <si>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</si>
  <si>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r>
      <t xml:space="preserve">Адрес склада: </t>
    </r>
    <r>
      <rPr>
        <sz val="11"/>
        <color indexed="8"/>
        <rFont val="Arial"/>
        <family val="2"/>
        <charset val="204"/>
      </rPr>
      <t>Владимирская область, Киржачский район, пос. Знаменское</t>
    </r>
  </si>
  <si>
    <t>Возраст саженцев:</t>
  </si>
  <si>
    <t>1+1</t>
  </si>
  <si>
    <t>Двулетний сеянец, прересаженный после первого года</t>
  </si>
  <si>
    <t>Cкидка 5% при заказе от 100 шт на сорт.</t>
  </si>
  <si>
    <t>1+2</t>
  </si>
  <si>
    <t>Трехлетний сеянец пересаженый после первого года</t>
  </si>
  <si>
    <t>0+1</t>
  </si>
  <si>
    <t>Однолетка  с зимних  черенков</t>
  </si>
  <si>
    <t>0+2</t>
  </si>
  <si>
    <t>Двулетка с зимних  черенков</t>
  </si>
  <si>
    <t>Тара бесплатно:</t>
  </si>
  <si>
    <t xml:space="preserve">Итоговая сумма заказа </t>
  </si>
  <si>
    <t>0+1+1</t>
  </si>
  <si>
    <t>Двухлетка с летних черенков и пересажен после первого года</t>
  </si>
  <si>
    <t>2+0</t>
  </si>
  <si>
    <t>Двулетний сеянец без пересадки</t>
  </si>
  <si>
    <t>◦ деревянные бокс-паллеты (1 х 1,2 х 1 м вместимость до 1500 шт)</t>
  </si>
  <si>
    <t>1+0</t>
  </si>
  <si>
    <t xml:space="preserve"> Однолетний сеянец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</si>
  <si>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 вам товара.</t>
  </si>
  <si>
    <t>Артикул</t>
  </si>
  <si>
    <t>Возраст</t>
  </si>
  <si>
    <t>Высота</t>
  </si>
  <si>
    <t>Кол-во веток</t>
  </si>
  <si>
    <t>Страна производства</t>
  </si>
  <si>
    <t>Кратность заказа</t>
  </si>
  <si>
    <t>Цена, €</t>
  </si>
  <si>
    <t>Цена, ₽</t>
  </si>
  <si>
    <t xml:space="preserve">Заказ, шт. </t>
  </si>
  <si>
    <t>Cумма, €</t>
  </si>
  <si>
    <t>Cумма, ₽</t>
  </si>
  <si>
    <t>87-14-0079</t>
  </si>
  <si>
    <t>евро</t>
  </si>
  <si>
    <t>Aronia melanocarpa</t>
  </si>
  <si>
    <t>Арония черноплодная</t>
  </si>
  <si>
    <t>30-50</t>
  </si>
  <si>
    <t>Барбарис тунберга</t>
  </si>
  <si>
    <t>87-14-0253</t>
  </si>
  <si>
    <t>Euonymus europaeus</t>
  </si>
  <si>
    <t>87-14-0225</t>
  </si>
  <si>
    <t>Crataegus monogyna</t>
  </si>
  <si>
    <t>40-60</t>
  </si>
  <si>
    <t>20-30</t>
  </si>
  <si>
    <t>Cornus alba</t>
  </si>
  <si>
    <t>Дерен белый</t>
  </si>
  <si>
    <t>30-40</t>
  </si>
  <si>
    <t>87-14-1435</t>
  </si>
  <si>
    <t>Cornus sanguinea</t>
  </si>
  <si>
    <t>Anny's Winter Orange</t>
  </si>
  <si>
    <t>25-40</t>
  </si>
  <si>
    <t>Cornus stolonifera</t>
  </si>
  <si>
    <t>Flaviramea</t>
  </si>
  <si>
    <t>Salix purpurea</t>
  </si>
  <si>
    <t>87-14-0067</t>
  </si>
  <si>
    <t>Viburnum opulus</t>
  </si>
  <si>
    <t>50-80</t>
  </si>
  <si>
    <t>Potentilla fruticosa</t>
  </si>
  <si>
    <t>Лапчатка кустарниковая</t>
  </si>
  <si>
    <t>Marian Red Robin</t>
  </si>
  <si>
    <t>Red Ace</t>
  </si>
  <si>
    <t>Physocarpus opulifolius</t>
  </si>
  <si>
    <t>Пузыреплодник калинолистный</t>
  </si>
  <si>
    <t>Dart's Gold</t>
  </si>
  <si>
    <t>Diabolo</t>
  </si>
  <si>
    <t>Luteus</t>
  </si>
  <si>
    <t>Rose rugosa</t>
  </si>
  <si>
    <t>Sorbaria sorbifolia</t>
  </si>
  <si>
    <t>Ribes alpinum</t>
  </si>
  <si>
    <t>Spiraea betulifolia</t>
  </si>
  <si>
    <t>Tor</t>
  </si>
  <si>
    <t>Spiraea vanhouttei</t>
  </si>
  <si>
    <t>Spiraea nipponica</t>
  </si>
  <si>
    <t>Snowmound</t>
  </si>
  <si>
    <t>Spiraea cinerea</t>
  </si>
  <si>
    <t>Grefsheim</t>
  </si>
  <si>
    <t>Spiraea japonica</t>
  </si>
  <si>
    <t>Спирея японская</t>
  </si>
  <si>
    <t>Firelight</t>
  </si>
  <si>
    <t>10-20</t>
  </si>
  <si>
    <t>Forsythia intermedia</t>
  </si>
  <si>
    <t>Lynwood</t>
  </si>
  <si>
    <t>Spectabilis</t>
  </si>
  <si>
    <t>УТ-00046700</t>
  </si>
  <si>
    <t>Гофрокороб PlantMarket (120х50х50, бурый, П-32)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</si>
  <si>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</si>
  <si>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</si>
  <si>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</si>
  <si>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</si>
  <si>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</si>
  <si>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</si>
  <si>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</si>
  <si>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</si>
  <si>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</si>
  <si>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</si>
  <si>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</si>
  <si>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</si>
  <si>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</si>
  <si>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</si>
  <si>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</si>
  <si>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</si>
  <si>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</si>
  <si>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</si>
  <si>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</si>
  <si>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</si>
  <si>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</si>
  <si>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</si>
  <si>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</si>
  <si>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</si>
  <si>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</si>
  <si>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</si>
  <si>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</si>
  <si>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</si>
  <si>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</si>
  <si>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</si>
  <si>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</si>
  <si>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</si>
  <si>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</si>
  <si>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</si>
  <si>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</si>
  <si>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</si>
  <si>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</si>
  <si>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</si>
  <si>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</si>
  <si>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</si>
  <si>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</si>
  <si>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</si>
  <si>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</si>
  <si>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r>
      <t xml:space="preserve">Возраст саженцев указан в таблице и означает следующее:
</t>
    </r>
    <r>
      <rPr>
        <b/>
        <i/>
        <sz val="11"/>
        <color rgb="FF3A3A3A"/>
        <rFont val="Bahnschrift SemiLight SemiConde"/>
        <family val="2"/>
        <charset val="204"/>
      </rPr>
      <t xml:space="preserve">             
</t>
    </r>
  </si>
  <si>
    <t>Однолетний сеянец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</si>
  <si>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</si>
  <si>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</si>
  <si>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</si>
  <si>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</si>
  <si>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</si>
  <si>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</si>
  <si>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</si>
  <si>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</si>
  <si>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</si>
  <si>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</si>
  <si>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</si>
  <si>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</si>
  <si>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</si>
  <si>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</si>
  <si>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</si>
  <si>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</si>
  <si>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</si>
  <si>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</si>
  <si>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</si>
  <si>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</si>
  <si>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</si>
  <si>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</si>
  <si>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</si>
  <si>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</si>
  <si>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87-14-1564</t>
  </si>
  <si>
    <t>87-14-0486</t>
  </si>
  <si>
    <t>87-14-0691</t>
  </si>
  <si>
    <t>87-14-0122</t>
  </si>
  <si>
    <t>87-14-1606</t>
  </si>
  <si>
    <t>87-14-1358</t>
  </si>
  <si>
    <t>87-14-0612</t>
  </si>
  <si>
    <t>87-14-1450</t>
  </si>
  <si>
    <t>Quercus rubra</t>
  </si>
  <si>
    <t>Quercus robur</t>
  </si>
  <si>
    <t>Caragana arborescens</t>
  </si>
  <si>
    <t>Acer platanoides</t>
  </si>
  <si>
    <t>Schmidt</t>
  </si>
  <si>
    <t>Genpei= Shirobana</t>
  </si>
  <si>
    <t>Populus alba</t>
  </si>
  <si>
    <t>80-100</t>
  </si>
  <si>
    <t>15-30</t>
  </si>
  <si>
    <t>60-100</t>
  </si>
  <si>
    <t>60-80</t>
  </si>
  <si>
    <t>Бесплатная доставка до ближайшего к нашему складу терминала ТК: ПЭК, ЖелДорЭкспедиция, Вера-1.</t>
  </si>
  <si>
    <t>Подпишитесь на наш телеграм-канал, чтобы всегда быть в курсе последних новостей, предложений и акций:</t>
  </si>
  <si>
    <t>https://t.me/plantmarket_russia</t>
  </si>
  <si>
    <t>87-14-1420</t>
  </si>
  <si>
    <t>87-14-0729</t>
  </si>
  <si>
    <t>Salix rosmarinifolia</t>
  </si>
  <si>
    <t>Philadelphus coronarius</t>
  </si>
  <si>
    <t>Virginal</t>
  </si>
  <si>
    <t>Alba</t>
  </si>
  <si>
    <t>Rubra</t>
  </si>
  <si>
    <t>20-40</t>
  </si>
  <si>
    <t>← Выберите период поставки</t>
  </si>
  <si>
    <t>не выбрано</t>
  </si>
  <si>
    <t>Род, вид на латинском</t>
  </si>
  <si>
    <t>Род, вид на русском</t>
  </si>
  <si>
    <t>Сорт</t>
  </si>
  <si>
    <t>УТ-00106969</t>
  </si>
  <si>
    <t>Гофрокороб Plantmarket (60х40х30, бурый, П-31)</t>
  </si>
  <si>
    <t>◦ картонные коробки 1,2 х 0,5 х 0,5 м (вместимость до 200 шт), 0,6 х 0,4 х 0,3 м (вместимость до 100 шт)</t>
  </si>
  <si>
    <t>46-38-10976</t>
  </si>
  <si>
    <t>Tilia cordata</t>
  </si>
  <si>
    <t>87-14-0101</t>
  </si>
  <si>
    <t>87-14-1404</t>
  </si>
  <si>
    <t>87-14-0155</t>
  </si>
  <si>
    <t>87-14-1308</t>
  </si>
  <si>
    <t>87-14-0549</t>
  </si>
  <si>
    <t>87-14-0569</t>
  </si>
  <si>
    <t>87-14-0245</t>
  </si>
  <si>
    <t>87-14-1388</t>
  </si>
  <si>
    <t>87-14-1315</t>
  </si>
  <si>
    <t>87-14-0362</t>
  </si>
  <si>
    <t>Betula pendula</t>
  </si>
  <si>
    <t>Weigela florida</t>
  </si>
  <si>
    <t>Lonicera tatarica</t>
  </si>
  <si>
    <t>Salix matsudana</t>
  </si>
  <si>
    <t>Salix repens</t>
  </si>
  <si>
    <t>Elaeagnus angustifolia</t>
  </si>
  <si>
    <t>Stephanandra incisa</t>
  </si>
  <si>
    <t>Morus alba</t>
  </si>
  <si>
    <t>Bristol Ruby</t>
  </si>
  <si>
    <t>Rosea</t>
  </si>
  <si>
    <t>Aurea</t>
  </si>
  <si>
    <t>Erythroflexuosa</t>
  </si>
  <si>
    <t>Nitida</t>
  </si>
  <si>
    <t>Crispa</t>
  </si>
  <si>
    <t>60-90</t>
  </si>
  <si>
    <t>25-30</t>
  </si>
  <si>
    <t>87-14-1255</t>
  </si>
  <si>
    <t>87-14-1253</t>
  </si>
  <si>
    <t>87-14-0572</t>
  </si>
  <si>
    <t>87-14-0027</t>
  </si>
  <si>
    <t>87-14-1744</t>
  </si>
  <si>
    <t>87-14-0672</t>
  </si>
  <si>
    <t>46-38-15535</t>
  </si>
  <si>
    <t>46-38-14644</t>
  </si>
  <si>
    <t>87-14-1389</t>
  </si>
  <si>
    <t>87-14-0614</t>
  </si>
  <si>
    <t>46-38-12500</t>
  </si>
  <si>
    <t>87-14-0633</t>
  </si>
  <si>
    <t>87-14-1391</t>
  </si>
  <si>
    <t>87-14-0381</t>
  </si>
  <si>
    <t>87-14-1732</t>
  </si>
  <si>
    <t>Berberis vulgaris</t>
  </si>
  <si>
    <t>Sibirica</t>
  </si>
  <si>
    <t>Nana=Gracilis</t>
  </si>
  <si>
    <t>40-50</t>
  </si>
  <si>
    <t>2 вет.</t>
  </si>
  <si>
    <t>2-3 вет.</t>
  </si>
  <si>
    <t>RU</t>
  </si>
  <si>
    <t>EU</t>
  </si>
  <si>
    <t>Количество саженцев (Euro)</t>
  </si>
  <si>
    <t>Количество саженцев (Руб.)</t>
  </si>
  <si>
    <t>Сумма за саженцы (Руб.)</t>
  </si>
  <si>
    <t>Сумма за саженцы (Euro)</t>
  </si>
  <si>
    <t>Подтверждение</t>
  </si>
  <si>
    <t>Оплата производится в рублях по курсу = ЦБ РФ+9 на момент зачисления денежных средств на наш р/сч</t>
  </si>
  <si>
    <t>Курс ЦБ РФ+9</t>
  </si>
  <si>
    <t>87-14-0158</t>
  </si>
  <si>
    <t>46-361-0040</t>
  </si>
  <si>
    <t>87-14-0638</t>
  </si>
  <si>
    <t>46-38-10905</t>
  </si>
  <si>
    <t>87-14-0038</t>
  </si>
  <si>
    <t>87-14-0395</t>
  </si>
  <si>
    <t>87-14-0629</t>
  </si>
  <si>
    <t>46-361-0041</t>
  </si>
  <si>
    <t>87-14-1478</t>
  </si>
  <si>
    <t>46-41-2250</t>
  </si>
  <si>
    <t>46-38-12470</t>
  </si>
  <si>
    <t>87-14-1438</t>
  </si>
  <si>
    <t>46-41-2229</t>
  </si>
  <si>
    <t>87-14-0644</t>
  </si>
  <si>
    <t>87-14-0671</t>
  </si>
  <si>
    <t>46-38-14632</t>
  </si>
  <si>
    <t>87-14-1784</t>
  </si>
  <si>
    <t>87-14-0127</t>
  </si>
  <si>
    <t>87-14-0129</t>
  </si>
  <si>
    <t>87-14-1068</t>
  </si>
  <si>
    <t>87-14-0469</t>
  </si>
  <si>
    <t>87-14-1020</t>
  </si>
  <si>
    <t>87-14-1781</t>
  </si>
  <si>
    <t>87-14-1782</t>
  </si>
  <si>
    <t>87-14-1561</t>
  </si>
  <si>
    <t>87-14-1679</t>
  </si>
  <si>
    <t>87-14-0424</t>
  </si>
  <si>
    <t>87-14-0425</t>
  </si>
  <si>
    <t>87-14-0006</t>
  </si>
  <si>
    <t>87-14-0008</t>
  </si>
  <si>
    <t>87-14-0031</t>
  </si>
  <si>
    <t>87-14-0033</t>
  </si>
  <si>
    <t>87-14-0074</t>
  </si>
  <si>
    <t>87-14-0172</t>
  </si>
  <si>
    <t>87-14-0679</t>
  </si>
  <si>
    <t>87-14-0981</t>
  </si>
  <si>
    <t>87-14-0987</t>
  </si>
  <si>
    <t>87-14-1005</t>
  </si>
  <si>
    <t>87-14-1041</t>
  </si>
  <si>
    <t>87-14-1042</t>
  </si>
  <si>
    <t>87-14-1309</t>
  </si>
  <si>
    <t>87-14-1472</t>
  </si>
  <si>
    <t>87-14-1497</t>
  </si>
  <si>
    <t>87-14-1498</t>
  </si>
  <si>
    <t>87-14-1811</t>
  </si>
  <si>
    <t>87-14-1831</t>
  </si>
  <si>
    <t>87-14-1834</t>
  </si>
  <si>
    <t>87-14-1850</t>
  </si>
  <si>
    <t>87-14-1854</t>
  </si>
  <si>
    <t>87-14-1855</t>
  </si>
  <si>
    <t>87-14-1858</t>
  </si>
  <si>
    <t>Salix integra</t>
  </si>
  <si>
    <t>Cotinus coggygria</t>
  </si>
  <si>
    <t xml:space="preserve">Бересклет европейский </t>
  </si>
  <si>
    <t xml:space="preserve"> </t>
  </si>
  <si>
    <t>Andre</t>
  </si>
  <si>
    <t>Sem PBR</t>
  </si>
  <si>
    <t>Hakuro-Nishiki</t>
  </si>
  <si>
    <t>Royal Purple</t>
  </si>
  <si>
    <t>Goldfinger</t>
  </si>
  <si>
    <t>Dart's Red</t>
  </si>
  <si>
    <t>3 вет.</t>
  </si>
  <si>
    <t>15-20</t>
  </si>
  <si>
    <t>Недели выдачи</t>
  </si>
  <si>
    <r>
      <t xml:space="preserve">Pyrus communis </t>
    </r>
    <r>
      <rPr>
        <b/>
        <sz val="11"/>
        <color rgb="FFFF0000"/>
        <rFont val="Arial"/>
        <family val="2"/>
        <charset val="204"/>
      </rPr>
      <t>NEW</t>
    </r>
  </si>
  <si>
    <r>
      <rPr>
        <b/>
        <sz val="11"/>
        <color theme="9" tint="-0.249977111117893"/>
        <rFont val="Calibri"/>
        <family val="2"/>
        <charset val="204"/>
        <scheme val="minor"/>
      </rPr>
      <t xml:space="preserve">👍 - лучшая цена!  </t>
    </r>
    <r>
      <rPr>
        <b/>
        <sz val="14"/>
        <color theme="7"/>
        <rFont val="Calibri"/>
        <family val="2"/>
        <charset val="204"/>
        <scheme val="minor"/>
      </rPr>
      <t xml:space="preserve">★ </t>
    </r>
    <r>
      <rPr>
        <b/>
        <sz val="11"/>
        <color theme="7"/>
        <rFont val="Calibri"/>
        <family val="2"/>
        <charset val="204"/>
        <scheme val="minor"/>
      </rPr>
      <t xml:space="preserve">- топ продаж   </t>
    </r>
    <r>
      <rPr>
        <b/>
        <sz val="11"/>
        <color rgb="FFFF0000"/>
        <rFont val="Calibri"/>
        <family val="2"/>
        <charset val="204"/>
        <scheme val="minor"/>
      </rPr>
      <t>NEW - новинка предложения</t>
    </r>
  </si>
  <si>
    <r>
      <t xml:space="preserve">Amelanchier lamarckii/canadensis </t>
    </r>
    <r>
      <rPr>
        <sz val="11"/>
        <color theme="7"/>
        <rFont val="Arial"/>
        <family val="2"/>
        <charset val="204"/>
      </rPr>
      <t>★</t>
    </r>
  </si>
  <si>
    <r>
      <t xml:space="preserve">Acer tataricum </t>
    </r>
    <r>
      <rPr>
        <sz val="11"/>
        <color theme="7"/>
        <rFont val="Arial"/>
        <family val="2"/>
        <charset val="204"/>
      </rPr>
      <t>★</t>
    </r>
  </si>
  <si>
    <r>
      <t xml:space="preserve">Carya ovata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</si>
  <si>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Liquidambar styraciflua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</si>
  <si>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Magnolia stellata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</si>
  <si>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Prunus avium </t>
    </r>
    <r>
      <rPr>
        <b/>
        <sz val="11"/>
        <color rgb="FFFF0000"/>
        <rFont val="Arial"/>
        <family val="2"/>
        <charset val="204"/>
      </rPr>
      <t>NEW</t>
    </r>
  </si>
  <si>
    <r>
      <t xml:space="preserve">Acer campestre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</si>
  <si>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Tilia tomentosa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</si>
  <si>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Quercus palustris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</si>
  <si>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Quercus cerris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</si>
  <si>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Kolkwitzia amabilis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</si>
  <si>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Spiraea densiflora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</si>
  <si>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Ligustrum aureum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</si>
  <si>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Lonicera xylosteum </t>
    </r>
    <r>
      <rPr>
        <b/>
        <sz val="11"/>
        <color rgb="FFFF0000"/>
        <rFont val="Arial"/>
        <family val="2"/>
        <charset val="204"/>
      </rPr>
      <t>NEW</t>
    </r>
  </si>
  <si>
    <r>
      <t xml:space="preserve">Aesculus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</si>
  <si>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Ligustrum ovalifolium </t>
    </r>
    <r>
      <rPr>
        <b/>
        <sz val="11"/>
        <color rgb="FFFF0000"/>
        <rFont val="Arial"/>
        <family val="2"/>
        <charset val="204"/>
      </rPr>
      <t>NEW</t>
    </r>
  </si>
  <si>
    <r>
      <t xml:space="preserve">Spiraea arguta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</si>
  <si>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Ulmus minor </t>
    </r>
    <r>
      <rPr>
        <b/>
        <sz val="11"/>
        <color rgb="FFFF0000"/>
        <rFont val="Arial"/>
        <family val="2"/>
        <charset val="204"/>
      </rPr>
      <t>NEW</t>
    </r>
  </si>
  <si>
    <r>
      <t xml:space="preserve">Ulmus glabra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</si>
  <si>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Cornus mas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</si>
  <si>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Amelanchier spicata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</si>
  <si>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Acer pseudoplatanus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</si>
  <si>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Cercis canadensis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</si>
  <si>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Carpinus betulus </t>
    </r>
    <r>
      <rPr>
        <b/>
        <sz val="11"/>
        <color rgb="FFFF0000"/>
        <rFont val="Arial"/>
        <family val="2"/>
        <charset val="204"/>
      </rPr>
      <t>NEW</t>
    </r>
  </si>
  <si>
    <r>
      <t xml:space="preserve">Cotoneaster lucidus </t>
    </r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</si>
  <si>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t>Выдача заказов:   44 неделя 2026 (26 октября-30 октября)</t>
  </si>
  <si>
    <t>44 неделя 2026 (26 октября-30 октября)</t>
  </si>
  <si>
    <t>8 нед. (24-26 февраля 2027)</t>
  </si>
  <si>
    <t>14 нед. (5-9 апреля 2027)</t>
  </si>
  <si>
    <t>Приём заказов закрывается за 3 недели до выдачи</t>
  </si>
  <si>
    <t>87-14-0599</t>
  </si>
  <si>
    <t>87-14-0089</t>
  </si>
  <si>
    <t>87-14-1384</t>
  </si>
  <si>
    <t>87-14-1252</t>
  </si>
  <si>
    <t>46-38-16110</t>
  </si>
  <si>
    <t>46-38-14796</t>
  </si>
  <si>
    <t>46-38-12479</t>
  </si>
  <si>
    <t>46-38-10855</t>
  </si>
  <si>
    <t>30-02-0022/п</t>
  </si>
  <si>
    <t>30-02-0032/п</t>
  </si>
  <si>
    <t>30-02-0045/п</t>
  </si>
  <si>
    <t>30-02-0152/п</t>
  </si>
  <si>
    <t>46-318/274-2674</t>
  </si>
  <si>
    <t>46-318/274-2690</t>
  </si>
  <si>
    <t>46-318-2672</t>
  </si>
  <si>
    <t>46-318-2675</t>
  </si>
  <si>
    <t>46-318-2680</t>
  </si>
  <si>
    <t>46-318-2682</t>
  </si>
  <si>
    <t>46-318-2685</t>
  </si>
  <si>
    <t>46-318-2692</t>
  </si>
  <si>
    <t>46-318-2693</t>
  </si>
  <si>
    <t>46-318-2699</t>
  </si>
  <si>
    <t>46-318-2700</t>
  </si>
  <si>
    <t>46-318-2701</t>
  </si>
  <si>
    <t>46-318-2708</t>
  </si>
  <si>
    <t>46-318-2710</t>
  </si>
  <si>
    <t>46-318-2711</t>
  </si>
  <si>
    <t>46-318-2716</t>
  </si>
  <si>
    <t>46-318-2717</t>
  </si>
  <si>
    <t>46-318-2720</t>
  </si>
  <si>
    <t>46-318-2732</t>
  </si>
  <si>
    <t>46-318-2733</t>
  </si>
  <si>
    <t>46-318-2735</t>
  </si>
  <si>
    <t>46-361-0018/п</t>
  </si>
  <si>
    <t>46-38-15121/п</t>
  </si>
  <si>
    <t>46-38-15218/п</t>
  </si>
  <si>
    <t>87-14-1454/п1</t>
  </si>
  <si>
    <t>Hydrangea paniculata</t>
  </si>
  <si>
    <t>Hydrangea arborescens</t>
  </si>
  <si>
    <t>Гортензия метельчатая</t>
  </si>
  <si>
    <t>Diamantino=Ren101</t>
  </si>
  <si>
    <t>Selection</t>
  </si>
  <si>
    <t>Candybelle Marshmallow</t>
  </si>
  <si>
    <t>Limelight=Zwijnenburg</t>
  </si>
  <si>
    <t>Bee Sweet</t>
  </si>
  <si>
    <t>Colorful cocktail</t>
  </si>
  <si>
    <t>Gardenlight Redlight</t>
  </si>
  <si>
    <t>Little Fraise= Little Fresco=Rou 201306</t>
  </si>
  <si>
    <t>Little Love</t>
  </si>
  <si>
    <t>Magical Candle=Bokraflame</t>
  </si>
  <si>
    <t>Magical Fire=Bokraplume</t>
  </si>
  <si>
    <t>Magical Sweet Summer=Bokrathirteen</t>
  </si>
  <si>
    <t>Pastelgreen=Rencolor</t>
  </si>
  <si>
    <t>Perle de Festival=Romantic Ace</t>
  </si>
  <si>
    <t>Pink and Rose</t>
  </si>
  <si>
    <t>Pinky Promise</t>
  </si>
  <si>
    <t>Pixio</t>
  </si>
  <si>
    <t>Bonfire</t>
  </si>
  <si>
    <t>Candy Love = Summer Love</t>
  </si>
  <si>
    <t>Touch of Pink</t>
  </si>
  <si>
    <t>Kyushu</t>
  </si>
  <si>
    <t>4-6 вет.</t>
  </si>
  <si>
    <t>7-8 вет.</t>
  </si>
  <si>
    <t xml:space="preserve"> 0+1+1</t>
  </si>
  <si>
    <t>NEW</t>
  </si>
  <si>
    <r>
      <t xml:space="preserve">Lodense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</si>
  <si>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Red Prince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</si>
  <si>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Manon </t>
    </r>
    <r>
      <rPr>
        <b/>
        <sz val="11"/>
        <color rgb="FFFF0000"/>
        <rFont val="Arial"/>
        <family val="2"/>
        <charset val="204"/>
      </rPr>
      <t>NEW</t>
    </r>
  </si>
  <si>
    <r>
      <t xml:space="preserve">Ricks Star </t>
    </r>
    <r>
      <rPr>
        <b/>
        <sz val="11"/>
        <color rgb="FFFF0000"/>
        <rFont val="Arial"/>
        <family val="2"/>
        <charset val="204"/>
      </rPr>
      <t>NEW</t>
    </r>
  </si>
  <si>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</si>
  <si>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t>★</t>
  </si>
  <si>
    <r>
      <t xml:space="preserve">Atropurpurea </t>
    </r>
    <r>
      <rPr>
        <b/>
        <sz val="11"/>
        <color theme="7"/>
        <rFont val="Arial"/>
        <family val="2"/>
        <charset val="204"/>
      </rPr>
      <t>★</t>
    </r>
  </si>
  <si>
    <r>
      <t xml:space="preserve">Elegantissima </t>
    </r>
    <r>
      <rPr>
        <b/>
        <sz val="11"/>
        <color theme="7"/>
        <rFont val="Arial"/>
        <family val="2"/>
        <charset val="204"/>
      </rPr>
      <t>★</t>
    </r>
  </si>
  <si>
    <r>
      <t xml:space="preserve">Ginnala </t>
    </r>
    <r>
      <rPr>
        <b/>
        <sz val="11"/>
        <color theme="7"/>
        <rFont val="Arial"/>
        <family val="2"/>
        <charset val="204"/>
      </rPr>
      <t>★</t>
    </r>
  </si>
  <si>
    <r>
      <t xml:space="preserve">Golden Princess </t>
    </r>
    <r>
      <rPr>
        <b/>
        <sz val="11"/>
        <color theme="7"/>
        <rFont val="Arial"/>
        <family val="2"/>
        <charset val="204"/>
      </rPr>
      <t>★</t>
    </r>
  </si>
  <si>
    <r>
      <t xml:space="preserve">Little Princess </t>
    </r>
    <r>
      <rPr>
        <b/>
        <sz val="11"/>
        <color theme="7"/>
        <rFont val="Arial"/>
        <family val="2"/>
        <charset val="204"/>
      </rPr>
      <t>★</t>
    </r>
  </si>
  <si>
    <r>
      <t xml:space="preserve">Fraise Melba=Renba </t>
    </r>
    <r>
      <rPr>
        <b/>
        <sz val="11"/>
        <color theme="7"/>
        <rFont val="Arial"/>
        <family val="2"/>
        <charset val="204"/>
      </rPr>
      <t>★</t>
    </r>
  </si>
  <si>
    <r>
      <t xml:space="preserve">Goldflame </t>
    </r>
    <r>
      <rPr>
        <b/>
        <sz val="11"/>
        <color theme="7"/>
        <rFont val="Arial"/>
        <family val="2"/>
        <charset val="204"/>
      </rPr>
      <t>★</t>
    </r>
  </si>
  <si>
    <r>
      <t xml:space="preserve">Sundae Fraise=Rensun </t>
    </r>
    <r>
      <rPr>
        <b/>
        <sz val="11"/>
        <color theme="7"/>
        <rFont val="Arial"/>
        <family val="2"/>
        <charset val="204"/>
      </rPr>
      <t>★</t>
    </r>
  </si>
  <si>
    <r>
      <t xml:space="preserve">Hercules </t>
    </r>
    <r>
      <rPr>
        <b/>
        <sz val="11"/>
        <color theme="7"/>
        <rFont val="Arial"/>
        <family val="2"/>
        <charset val="204"/>
      </rPr>
      <t>★</t>
    </r>
  </si>
  <si>
    <r>
      <t xml:space="preserve">Metallica </t>
    </r>
    <r>
      <rPr>
        <b/>
        <sz val="11"/>
        <color theme="7"/>
        <rFont val="Arial"/>
        <family val="2"/>
        <charset val="204"/>
      </rPr>
      <t>★</t>
    </r>
  </si>
  <si>
    <r>
      <t xml:space="preserve">Vanille Fraise=Renhy </t>
    </r>
    <r>
      <rPr>
        <b/>
        <sz val="11"/>
        <color theme="7"/>
        <rFont val="Arial"/>
        <family val="2"/>
        <charset val="204"/>
      </rPr>
      <t>★</t>
    </r>
  </si>
  <si>
    <r>
      <t xml:space="preserve">Wim's Red </t>
    </r>
    <r>
      <rPr>
        <b/>
        <sz val="11"/>
        <color theme="7"/>
        <rFont val="Arial"/>
        <family val="2"/>
        <charset val="204"/>
      </rPr>
      <t>★</t>
    </r>
  </si>
  <si>
    <t xml:space="preserve">Spiraea japonica </t>
  </si>
  <si>
    <t xml:space="preserve">Барбарис обыкновенный </t>
  </si>
  <si>
    <t xml:space="preserve">Береза повислая </t>
  </si>
  <si>
    <t xml:space="preserve">Боярышник однопестичный </t>
  </si>
  <si>
    <t xml:space="preserve">Вейгела цветущая </t>
  </si>
  <si>
    <t xml:space="preserve">Гортензия древовидная </t>
  </si>
  <si>
    <t xml:space="preserve">Гортензия метельчатая </t>
  </si>
  <si>
    <t xml:space="preserve">Дерен белый </t>
  </si>
  <si>
    <t xml:space="preserve">Дерен кроваво-красный </t>
  </si>
  <si>
    <t xml:space="preserve">Дуб красный </t>
  </si>
  <si>
    <t xml:space="preserve">Дуб черешчатый </t>
  </si>
  <si>
    <t xml:space="preserve">Жимолость татарская </t>
  </si>
  <si>
    <t xml:space="preserve">Ива Матсудана </t>
  </si>
  <si>
    <t xml:space="preserve">Ива ползучая </t>
  </si>
  <si>
    <t xml:space="preserve">Ива розмаринолистная </t>
  </si>
  <si>
    <t xml:space="preserve">Ива цельнолистная </t>
  </si>
  <si>
    <t xml:space="preserve">Калина обыкновенная </t>
  </si>
  <si>
    <t xml:space="preserve">Карагана/Акация древовидная </t>
  </si>
  <si>
    <t xml:space="preserve">Клен остролистный </t>
  </si>
  <si>
    <t xml:space="preserve">Лапчатка кустарниковая </t>
  </si>
  <si>
    <t xml:space="preserve">Липа мелколистная </t>
  </si>
  <si>
    <t xml:space="preserve">Лох узколистный </t>
  </si>
  <si>
    <t xml:space="preserve">Пузыреплодник калинолистный </t>
  </si>
  <si>
    <t xml:space="preserve">Роза морщинистая </t>
  </si>
  <si>
    <t xml:space="preserve">Рябинник рябинолистный </t>
  </si>
  <si>
    <t xml:space="preserve">Скумпия кожевенная </t>
  </si>
  <si>
    <t xml:space="preserve">Смородина альпийская </t>
  </si>
  <si>
    <t xml:space="preserve">Спирея березолистная </t>
  </si>
  <si>
    <t xml:space="preserve">Спирея Вангутта </t>
  </si>
  <si>
    <t xml:space="preserve">Спирея ниппонская </t>
  </si>
  <si>
    <t xml:space="preserve">Спирея серая </t>
  </si>
  <si>
    <t xml:space="preserve">Спирея японская </t>
  </si>
  <si>
    <t xml:space="preserve">Стефанандра надрезаннолистная </t>
  </si>
  <si>
    <t xml:space="preserve">Тополь белый </t>
  </si>
  <si>
    <t xml:space="preserve">Форзиция промежуточная </t>
  </si>
  <si>
    <t xml:space="preserve">Чубушник венечный </t>
  </si>
  <si>
    <t xml:space="preserve">Шелковица белая </t>
  </si>
  <si>
    <r>
      <t xml:space="preserve">Багрянник/Церцис канадский  </t>
    </r>
    <r>
      <rPr>
        <b/>
        <sz val="11"/>
        <color rgb="FFFF0000"/>
        <rFont val="Arial"/>
        <family val="2"/>
        <charset val="204"/>
      </rPr>
      <t xml:space="preserve">NEW </t>
    </r>
  </si>
  <si>
    <r>
      <t xml:space="preserve">Бирючина золотистая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</si>
  <si>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Бирючина овальнолистная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</si>
  <si>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Вяз малый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</si>
  <si>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Вяз шершавый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</si>
  <si>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Граб обыкновенный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</si>
  <si>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Груша обыкновенная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</si>
  <si>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Дерен мужской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</si>
  <si>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Дуб австрийский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</si>
  <si>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Дуб болотный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</si>
  <si>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Жимолость голубая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</si>
  <si>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Ирга колосистая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</si>
  <si>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Кария яйцевидная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</si>
  <si>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Каштан посевной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</si>
  <si>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Клен ложноплатановый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</si>
  <si>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Клен полевой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</si>
  <si>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Кольквиция прелестная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</si>
  <si>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Ликвидамбр смолоносный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</si>
  <si>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Липа войлочная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</si>
  <si>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Магнолия звездчатая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</si>
  <si>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Спирея Аргута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</si>
  <si>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Спирея густоцветковая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</si>
  <si>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Черешня/Вишня птичья 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</si>
  <si>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Ирга Ламарка/канадская  </t>
    </r>
    <r>
      <rPr>
        <sz val="11"/>
        <color theme="7"/>
        <rFont val="Arial"/>
        <family val="2"/>
        <charset val="204"/>
      </rPr>
      <t>★</t>
    </r>
  </si>
  <si>
    <t>Berberis thunbergii</t>
  </si>
  <si>
    <r>
      <t xml:space="preserve">Кизильник блестящий </t>
    </r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</si>
  <si>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t>8, 14 недели 2027</t>
  </si>
  <si>
    <t>руб</t>
  </si>
  <si>
    <t xml:space="preserve">Magical Starlight=Degustar=Perle d'Automne </t>
  </si>
  <si>
    <t>Atropurpurea</t>
  </si>
  <si>
    <t>Red Baron</t>
  </si>
  <si>
    <t>Клен татарский</t>
  </si>
  <si>
    <t>Acer tataricum</t>
  </si>
  <si>
    <t>Ginnala</t>
  </si>
  <si>
    <t>Спирея серая</t>
  </si>
  <si>
    <t>Ива цельнолистная</t>
  </si>
  <si>
    <t>Яблоня пурпурная</t>
  </si>
  <si>
    <t>Malus purpurea</t>
  </si>
  <si>
    <t>Маковецкого</t>
  </si>
  <si>
    <t>ОКС</t>
  </si>
  <si>
    <t>Бересклет европейский</t>
  </si>
  <si>
    <t>Ива пурпурная</t>
  </si>
  <si>
    <t>Спирея ниппонская</t>
  </si>
  <si>
    <t>Рябина обыкновенная</t>
  </si>
  <si>
    <t>Sorbus aucuparia</t>
  </si>
  <si>
    <t>Чубушник венечный</t>
  </si>
  <si>
    <t>Дерен отпрысковый</t>
  </si>
  <si>
    <t>46-38-10892</t>
  </si>
  <si>
    <t>Nugget</t>
  </si>
  <si>
    <t>Спирея Вангутта</t>
  </si>
  <si>
    <t>Роза морщинистая</t>
  </si>
  <si>
    <t>Goldmound</t>
  </si>
  <si>
    <t>Ива шаровидная</t>
  </si>
  <si>
    <t>Salix ball</t>
  </si>
  <si>
    <t>Титан</t>
  </si>
  <si>
    <t>Десертная Мичурина</t>
  </si>
  <si>
    <t>Спирея Дугласа</t>
  </si>
  <si>
    <t>Spiraea douglasii</t>
  </si>
  <si>
    <t>Gouchaultii</t>
  </si>
  <si>
    <t>Бирючина обыкновенная</t>
  </si>
  <si>
    <t>Ligustrum vulgare</t>
  </si>
  <si>
    <t>Amelanchier spicata</t>
  </si>
  <si>
    <t>Ирга Колосистая</t>
  </si>
  <si>
    <t>Спирея Японская</t>
  </si>
  <si>
    <t>50-70</t>
  </si>
  <si>
    <t xml:space="preserve">40+ </t>
  </si>
  <si>
    <t>40+</t>
  </si>
  <si>
    <t>70-150</t>
  </si>
  <si>
    <t>50-100</t>
  </si>
  <si>
    <t>40-80</t>
  </si>
  <si>
    <r>
      <rPr>
        <sz val="11"/>
        <rFont val="Arial"/>
        <family val="2"/>
        <charset val="204"/>
      </rPr>
      <t>Little Princess</t>
    </r>
    <r>
      <rPr>
        <sz val="11"/>
        <color rgb="FFFFC000"/>
        <rFont val="Arial"/>
        <family val="2"/>
        <charset val="204"/>
      </rPr>
      <t xml:space="preserve"> ★</t>
    </r>
  </si>
  <si>
    <r>
      <rPr>
        <sz val="11"/>
        <rFont val="Arial"/>
        <family val="2"/>
        <charset val="204"/>
      </rPr>
      <t>Neon Burst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</si>
  <si>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>Amber Jubelii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</si>
  <si>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>Corona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</si>
  <si>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>Lady in Red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</si>
  <si>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 xml:space="preserve">Magic Ball </t>
    </r>
    <r>
      <rPr>
        <b/>
        <sz val="11"/>
        <color rgb="FFFF0000"/>
        <rFont val="Arial"/>
        <family val="2"/>
        <charset val="204"/>
      </rPr>
      <t>NEW</t>
    </r>
  </si>
  <si>
    <r>
      <rPr>
        <sz val="11"/>
        <rFont val="Arial"/>
        <family val="2"/>
        <charset val="204"/>
      </rPr>
      <t>Magical Raspberry Lemonade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</si>
  <si>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>Tiny Wine</t>
    </r>
    <r>
      <rPr>
        <b/>
        <sz val="11"/>
        <color rgb="FFFF0000"/>
        <rFont val="Arial"/>
        <family val="2"/>
        <charset val="204"/>
      </rPr>
      <t xml:space="preserve"> NEW</t>
    </r>
  </si>
  <si>
    <r>
      <rPr>
        <sz val="11"/>
        <rFont val="Arial"/>
        <family val="2"/>
        <charset val="204"/>
      </rPr>
      <t xml:space="preserve">Japanese Dwarf </t>
    </r>
    <r>
      <rPr>
        <b/>
        <sz val="11"/>
        <color rgb="FFFF0000"/>
        <rFont val="Arial"/>
        <family val="2"/>
        <charset val="204"/>
      </rPr>
      <t>NEW</t>
    </r>
  </si>
  <si>
    <r>
      <rPr>
        <sz val="11"/>
        <rFont val="Arial"/>
        <family val="2"/>
        <charset val="204"/>
      </rPr>
      <t>Macrophylla</t>
    </r>
    <r>
      <rPr>
        <b/>
        <sz val="11"/>
        <color rgb="FFFF0000"/>
        <rFont val="Arial"/>
        <family val="2"/>
        <charset val="204"/>
      </rPr>
      <t xml:space="preserve"> NEW</t>
    </r>
  </si>
  <si>
    <r>
      <t xml:space="preserve">Red Baron </t>
    </r>
    <r>
      <rPr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</si>
  <si>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Клен татарский </t>
    </r>
    <r>
      <rPr>
        <sz val="11"/>
        <color theme="7"/>
        <rFont val="Arial"/>
        <family val="2"/>
        <charset val="204"/>
      </rPr>
      <t>★</t>
    </r>
  </si>
  <si>
    <r>
      <t xml:space="preserve">Abbotswood </t>
    </r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</si>
  <si>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Golden Princess </t>
    </r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</si>
  <si>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Goldflame </t>
    </r>
    <r>
      <rPr>
        <b/>
        <sz val="11"/>
        <color theme="7"/>
        <rFont val="Arial"/>
        <family val="2"/>
        <charset val="204"/>
      </rPr>
      <t>★</t>
    </r>
    <r>
      <rPr>
        <sz val="11"/>
        <rFont val="Arial"/>
        <family val="2"/>
        <charset val="204"/>
      </rPr>
      <t xml:space="preserve"> </t>
    </r>
    <r>
      <rPr>
        <b/>
        <sz val="11"/>
        <color rgb="FF00B050"/>
        <rFont val="Arial"/>
        <family val="2"/>
        <charset val="204"/>
      </rPr>
      <t>👍</t>
    </r>
  </si>
  <si>
    <t>87-14-0070</t>
  </si>
  <si>
    <t>20-50</t>
  </si>
  <si>
    <t>15+</t>
  </si>
  <si>
    <r>
      <t xml:space="preserve">Барбарис корейский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</si>
  <si>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Бархат амурский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</si>
  <si>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Бересклет Маака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</si>
  <si>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Вишня сахалинская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</si>
  <si>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Груша уссурийская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</si>
  <si>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Леспедеца двуцветная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</si>
  <si>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Малина боярышниколистная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</si>
  <si>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Орех маньчжурский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</si>
  <si>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Роза корейская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</si>
  <si>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Сирень амурская </t>
    </r>
    <r>
      <rPr>
        <b/>
        <sz val="11"/>
        <color rgb="FFFF0000"/>
        <rFont val="Arial"/>
        <family val="2"/>
        <charset val="204"/>
      </rPr>
      <t>NEW</t>
    </r>
  </si>
  <si>
    <r>
      <t xml:space="preserve">Сирень Вольфа </t>
    </r>
    <r>
      <rPr>
        <b/>
        <sz val="11"/>
        <color rgb="FFFF0000"/>
        <rFont val="Arial"/>
        <family val="2"/>
        <charset val="204"/>
      </rPr>
      <t>NEW</t>
    </r>
  </si>
  <si>
    <r>
      <t xml:space="preserve">Phellodendron amurense Rupr.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</si>
  <si>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Berberis koreana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</si>
  <si>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Euonymus maackii Rupr.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</si>
  <si>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Cerasus sachalinense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</si>
  <si>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Pyrus ussuriensis Maxim.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</si>
  <si>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Lespedeza bicolor Turcz.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</si>
  <si>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Rubus crataegifolius Bunge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</si>
  <si>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Juglans mandshurica Maxim.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</si>
  <si>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Rosa coreana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</si>
  <si>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Ligustrina amurensis Rupr. </t>
    </r>
    <r>
      <rPr>
        <b/>
        <sz val="11"/>
        <color rgb="FFFF0000"/>
        <rFont val="Arial"/>
        <family val="2"/>
        <charset val="204"/>
      </rPr>
      <t>NEW</t>
    </r>
  </si>
  <si>
    <r>
      <t xml:space="preserve">Syringa wolfii </t>
    </r>
    <r>
      <rPr>
        <b/>
        <sz val="11"/>
        <color rgb="FFFF0000"/>
        <rFont val="Arial"/>
        <family val="2"/>
        <charset val="204"/>
      </rPr>
      <t>NEW</t>
    </r>
  </si>
  <si>
    <t>44 неделя 2026; 8,14недели 2027</t>
  </si>
  <si>
    <t xml:space="preserve">                                 14 нед 2027 (5-9 апреля)</t>
  </si>
  <si>
    <t xml:space="preserve">                                 8 нед 2027 (24-26 февраля)</t>
  </si>
  <si>
    <t>в теч. 3-х дн. после оплаты аванса</t>
  </si>
  <si>
    <t>46-426-0027</t>
  </si>
  <si>
    <t>46-41-2258</t>
  </si>
  <si>
    <t>46-426-0033</t>
  </si>
  <si>
    <t>46-422-0001</t>
  </si>
  <si>
    <t>46-361-0052</t>
  </si>
  <si>
    <t>46-422-0012</t>
  </si>
  <si>
    <t>46-422-0013</t>
  </si>
  <si>
    <t>46-422-0008</t>
  </si>
  <si>
    <t>46-41-2259</t>
  </si>
  <si>
    <t>46-41-2257</t>
  </si>
  <si>
    <t>46-361-0051</t>
  </si>
  <si>
    <t>46-422-0011</t>
  </si>
  <si>
    <t>46-429-0001</t>
  </si>
  <si>
    <t>46-429-0002</t>
  </si>
  <si>
    <t>46-429-0003</t>
  </si>
  <si>
    <t>46-422-0004</t>
  </si>
  <si>
    <t>46-38-16111</t>
  </si>
  <si>
    <t>46-422-0014</t>
  </si>
  <si>
    <t>46-422-0007</t>
  </si>
  <si>
    <t>46-422-0015</t>
  </si>
  <si>
    <t>46-41-2256</t>
  </si>
  <si>
    <t>46-422-0016</t>
  </si>
  <si>
    <t>46-422-0006</t>
  </si>
  <si>
    <t>46-422-0017</t>
  </si>
  <si>
    <t>46-422-0018</t>
  </si>
  <si>
    <t>46-422-0003</t>
  </si>
  <si>
    <t>46-422-0019</t>
  </si>
  <si>
    <t>46-41-2260</t>
  </si>
  <si>
    <t>46-422-0009</t>
  </si>
  <si>
    <t>46-426-0032</t>
  </si>
  <si>
    <t>46-426-0031</t>
  </si>
  <si>
    <t>46-426-0029</t>
  </si>
  <si>
    <t>46-361-0050</t>
  </si>
  <si>
    <t>46-361-0049</t>
  </si>
  <si>
    <t>46-422-0005</t>
  </si>
  <si>
    <t>46-41-2261</t>
  </si>
  <si>
    <t>46-422-0002</t>
  </si>
  <si>
    <t>46-361-0048</t>
  </si>
  <si>
    <t>46-426-0030</t>
  </si>
  <si>
    <t>46-361-0053</t>
  </si>
  <si>
    <t>46-361-0054</t>
  </si>
  <si>
    <t>46-422-0010</t>
  </si>
  <si>
    <t>46-426-0028</t>
  </si>
  <si>
    <r>
      <t xml:space="preserve">Cotoneaster lucidus </t>
    </r>
    <r>
      <rPr>
        <b/>
        <sz val="11"/>
        <color theme="0" tint="-0.499984740745262"/>
        <rFont val="Arial"/>
        <family val="2"/>
      </rPr>
      <t>★</t>
    </r>
    <r>
      <rPr>
        <sz val="11"/>
        <color theme="0" tint="-0.499984740745262"/>
        <rFont val="Arial"/>
        <family val="2"/>
      </rPr>
      <t xml:space="preserve"> </t>
    </r>
    <r>
      <rPr>
        <b/>
        <sz val="11"/>
        <color theme="0" tint="-0.499984740745262"/>
        <rFont val="Arial"/>
        <family val="2"/>
      </rPr>
      <t>👍</t>
    </r>
  </si>
  <si>
    <r>
      <t xml:space="preserve">Кизильник блестящий </t>
    </r>
    <r>
      <rPr>
        <b/>
        <sz val="11"/>
        <color theme="0" tint="-0.499984740745262"/>
        <rFont val="Arial"/>
        <family val="2"/>
      </rPr>
      <t>★</t>
    </r>
    <r>
      <rPr>
        <sz val="11"/>
        <color theme="0" tint="-0.499984740745262"/>
        <rFont val="Arial"/>
        <family val="2"/>
      </rPr>
      <t xml:space="preserve"> </t>
    </r>
    <r>
      <rPr>
        <b/>
        <sz val="11"/>
        <color theme="0" tint="-0.499984740745262"/>
        <rFont val="Arial"/>
        <family val="2"/>
      </rPr>
      <t>👍</t>
    </r>
  </si>
  <si>
    <r>
      <rPr>
        <b/>
        <sz val="11"/>
        <color theme="0" tint="-0.499984740745262"/>
        <rFont val="Arial"/>
        <family val="2"/>
      </rPr>
      <t>★</t>
    </r>
    <r>
      <rPr>
        <sz val="11"/>
        <color theme="0" tint="-0.499984740745262"/>
        <rFont val="Arial"/>
        <family val="2"/>
      </rPr>
      <t xml:space="preserve"> </t>
    </r>
    <r>
      <rPr>
        <b/>
        <sz val="11"/>
        <color theme="0" tint="-0.499984740745262"/>
        <rFont val="Arial"/>
        <family val="2"/>
      </rPr>
      <t>👍</t>
    </r>
  </si>
  <si>
    <t>заказ приостановлен</t>
  </si>
  <si>
    <t>заказ приостоновлен</t>
  </si>
  <si>
    <t>46-43-0001</t>
  </si>
  <si>
    <t>46-43-0004</t>
  </si>
  <si>
    <t>87-14-0253/п</t>
  </si>
  <si>
    <t>87-14-1450/п</t>
  </si>
  <si>
    <t>46-38-10892/п1</t>
  </si>
  <si>
    <t>46-38-15679/п</t>
  </si>
  <si>
    <r>
      <t xml:space="preserve">Форзиция промежуточная </t>
    </r>
    <r>
      <rPr>
        <b/>
        <sz val="11"/>
        <color rgb="FF00B050"/>
        <rFont val="Arial"/>
        <family val="2"/>
        <charset val="204"/>
      </rPr>
      <t xml:space="preserve"> 👍</t>
    </r>
  </si>
  <si>
    <r>
      <t xml:space="preserve">Дерен отпрысковый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</si>
  <si>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Бересклет европейский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</si>
  <si>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Flaviramea </t>
    </r>
    <r>
      <rPr>
        <b/>
        <sz val="11"/>
        <color rgb="FF00B050"/>
        <rFont val="Arial"/>
        <family val="2"/>
        <charset val="204"/>
      </rPr>
      <t>👍</t>
    </r>
  </si>
  <si>
    <r>
      <t xml:space="preserve">Lynwood </t>
    </r>
    <r>
      <rPr>
        <b/>
        <sz val="11"/>
        <color rgb="FF00B050"/>
        <rFont val="Arial"/>
        <family val="2"/>
        <charset val="204"/>
      </rPr>
      <t>👍</t>
    </r>
  </si>
  <si>
    <t>46-43-0005</t>
  </si>
  <si>
    <t>ОСНОВНОЙ АССОРТИМЕНТ</t>
  </si>
  <si>
    <t>РЕДКИЕ ДАЛЬНЕВОСТОЧНЫЕ РАСТЕНИЯ</t>
  </si>
  <si>
    <t>нет</t>
  </si>
  <si>
    <t>Общий минимальный заказ 30 тыс ₽. Минимальный заказ на сорт: от 25 шт/от 100шт</t>
  </si>
  <si>
    <r>
      <rPr>
        <sz val="11"/>
        <color rgb="FFFF0000"/>
        <rFont val="Arial"/>
        <family val="2"/>
        <charset val="204"/>
      </rPr>
      <t>*</t>
    </r>
    <r>
      <rPr>
        <sz val="11"/>
        <color theme="1"/>
        <rFont val="Arial"/>
        <family val="2"/>
        <charset val="204"/>
      </rPr>
      <t xml:space="preserve"> </t>
    </r>
    <r>
      <rPr>
        <sz val="11.5"/>
        <color rgb="FF2C2D2E"/>
        <rFont val="Arial"/>
        <family val="2"/>
        <charset val="204"/>
      </rPr>
      <t>Сроки осенней выдачи могут быть изменены, в зависимости от погодных условий     </t>
    </r>
  </si>
  <si>
    <t>Задаток при бронировании 50%, доплата 50% за 5 недель до выдачи.</t>
  </si>
  <si>
    <t>Саженцы с ОКС Европа, Россия 2027</t>
  </si>
  <si>
    <t>46-430-0001</t>
  </si>
  <si>
    <t>46-430-0002</t>
  </si>
  <si>
    <t>46-430-0003</t>
  </si>
  <si>
    <t>46-430-0004</t>
  </si>
  <si>
    <t>46-430-0005</t>
  </si>
  <si>
    <t>46-430-0006</t>
  </si>
  <si>
    <t>46-430-0007</t>
  </si>
  <si>
    <t>46-430-0008</t>
  </si>
  <si>
    <t>46-430-0009</t>
  </si>
  <si>
    <t>46-430-0010</t>
  </si>
  <si>
    <t>46-430-0011</t>
  </si>
  <si>
    <t>с условиями работы ознакомлен и принимаю их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</si>
  <si>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</si>
  <si>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</si>
  <si>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87-14-0695</t>
  </si>
  <si>
    <t>46-41-2262</t>
  </si>
  <si>
    <t>87-14-0560</t>
  </si>
  <si>
    <t>87-14-0069</t>
  </si>
  <si>
    <t>46-422-0030</t>
  </si>
  <si>
    <t>46-426-0034</t>
  </si>
  <si>
    <t>46-38-16109</t>
  </si>
  <si>
    <t>46-38-14666</t>
  </si>
  <si>
    <t>46-426-0036</t>
  </si>
  <si>
    <t>46-38-12484</t>
  </si>
  <si>
    <t>Little Princess ★</t>
  </si>
  <si>
    <t>46-426-0035</t>
  </si>
  <si>
    <t>после 13.10</t>
  </si>
  <si>
    <t>46-319-0069</t>
  </si>
  <si>
    <t>46-319-0070</t>
  </si>
  <si>
    <t xml:space="preserve">Paeonia hybrid rockii  </t>
  </si>
  <si>
    <t>Paeonia lutea</t>
  </si>
  <si>
    <t>High Noon</t>
  </si>
  <si>
    <t xml:space="preserve">Double Delight=Jing Yun Xiang </t>
  </si>
  <si>
    <t>Пион желтый (древовидный)</t>
  </si>
  <si>
    <t>Пион гибрид Рока (древовидный)</t>
  </si>
  <si>
    <r>
      <rPr>
        <sz val="11"/>
        <color theme="0" tint="-0.499984740745262"/>
        <rFont val="Arial"/>
        <family val="2"/>
      </rPr>
      <t xml:space="preserve">Nightfall </t>
    </r>
    <r>
      <rPr>
        <b/>
        <sz val="11"/>
        <color theme="0" tint="-0.499984740745262"/>
        <rFont val="Arial"/>
        <family val="2"/>
      </rPr>
      <t>NEW</t>
    </r>
  </si>
  <si>
    <r>
      <t xml:space="preserve">Лапчатка кустарниковая </t>
    </r>
    <r>
      <rPr>
        <b/>
        <sz val="11"/>
        <color theme="0" tint="-0.499984740745262"/>
        <rFont val="Arial"/>
        <family val="2"/>
      </rPr>
      <t>👍</t>
    </r>
  </si>
  <si>
    <r>
      <t xml:space="preserve">Snowflake </t>
    </r>
    <r>
      <rPr>
        <b/>
        <sz val="11"/>
        <color theme="0" tint="-0.499984740745262"/>
        <rFont val="Arial"/>
        <family val="2"/>
      </rPr>
      <t>👍</t>
    </r>
  </si>
  <si>
    <r>
      <t xml:space="preserve">Goldflame </t>
    </r>
    <r>
      <rPr>
        <b/>
        <sz val="11"/>
        <color theme="0" tint="-0.499984740745262"/>
        <rFont val="Arial"/>
        <family val="2"/>
      </rPr>
      <t>★</t>
    </r>
    <r>
      <rPr>
        <sz val="11"/>
        <color theme="0" tint="-0.499984740745262"/>
        <rFont val="Arial"/>
        <family val="2"/>
      </rPr>
      <t xml:space="preserve"> </t>
    </r>
    <r>
      <rPr>
        <b/>
        <sz val="11"/>
        <color theme="0" tint="-0.499984740745262"/>
        <rFont val="Arial"/>
        <family val="2"/>
      </rPr>
      <t>👍</t>
    </r>
  </si>
  <si>
    <r>
      <rPr>
        <sz val="11"/>
        <color theme="0" tint="-0.499984740745262"/>
        <rFont val="Arial"/>
        <family val="2"/>
      </rPr>
      <t xml:space="preserve">Japanese Dwarf </t>
    </r>
    <r>
      <rPr>
        <b/>
        <sz val="11"/>
        <color theme="0" tint="-0.499984740745262"/>
        <rFont val="Arial"/>
        <family val="2"/>
      </rPr>
      <t>NEW</t>
    </r>
  </si>
  <si>
    <r>
      <rPr>
        <sz val="11"/>
        <color theme="0" tint="-0.499984740745262"/>
        <rFont val="Arial"/>
        <family val="2"/>
      </rPr>
      <t>Macrophylla</t>
    </r>
    <r>
      <rPr>
        <b/>
        <sz val="11"/>
        <color theme="0" tint="-0.499984740745262"/>
        <rFont val="Arial"/>
        <family val="2"/>
      </rPr>
      <t xml:space="preserve"> 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</si>
</sst>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164" formatCode="#,##0.00\ [$€-1]"/>
    <numFmt numFmtId="165" formatCode="#,##0.00\ &quot;₽&quot;"/>
    <numFmt numFmtId="166" formatCode="_-* #,##0.00\ [$€-1]_-;\-* #,##0.00\ [$€-1]_-;_-* &quot;-&quot;??\ [$€-1]_-;_-@_-"/>
    <numFmt numFmtId="167" formatCode="_-* #,##0\ &quot;₽&quot;_-;\-* #,##0\ &quot;₽&quot;_-;_-* &quot;-&quot;??\ &quot;₽&quot;_-;_-@_-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0"/>
      <name val="Arial"/>
      <family val="2"/>
    </font>
    <font>
      <sz val="11"/>
      <color rgb="FF000000"/>
      <name val="Geneva"/>
      <family val="2"/>
    </font>
    <font>
      <sz val="11"/>
      <color theme="1"/>
      <name val="Arial"/>
      <family val="2"/>
    </font>
    <font>
      <b/>
      <sz val="24"/>
      <color rgb="FF000000"/>
      <name val="Arial"/>
      <family val="2"/>
    </font>
    <font>
      <b/>
      <sz val="22"/>
      <color rgb="FF000000"/>
      <name val="Arial"/>
      <family val="2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</font>
    <font>
      <sz val="11"/>
      <color theme="1"/>
      <name val="Arial Narrow"/>
      <family val="2"/>
    </font>
    <font>
      <sz val="10"/>
      <name val="Courier"/>
      <family val="1"/>
    </font>
    <font>
      <sz val="11"/>
      <name val="Arial"/>
      <family val="2"/>
    </font>
    <font>
      <sz val="10"/>
      <name val="Arial Cyr"/>
      <charset val="204"/>
    </font>
    <font>
      <b/>
      <sz val="10.5"/>
      <name val="Arial"/>
      <family val="2"/>
      <charset val="204"/>
    </font>
    <font>
      <b/>
      <sz val="11"/>
      <name val="Arial"/>
      <family val="2"/>
    </font>
    <font>
      <b/>
      <sz val="11"/>
      <color theme="1"/>
      <name val="Arial"/>
      <family val="2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</font>
    <font>
      <sz val="10.5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i/>
      <sz val="11"/>
      <color theme="1"/>
      <name val="Bahnschrift SemiLight SemiConde"/>
      <family val="2"/>
      <charset val="204"/>
    </font>
    <font>
      <sz val="10"/>
      <name val="Arial"/>
      <family val="2"/>
      <charset val="204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9"/>
      <color rgb="FF0066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2"/>
      <color theme="1"/>
      <name val="Charcoal CY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0"/>
      <name val="Arial"/>
      <family val="2"/>
    </font>
    <font>
      <sz val="11"/>
      <color theme="0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9" tint="-0.249977111117893"/>
      <name val="Calibri"/>
      <family val="2"/>
      <charset val="204"/>
      <scheme val="minor"/>
    </font>
    <font>
      <b/>
      <sz val="14"/>
      <color theme="7"/>
      <name val="Calibri"/>
      <family val="2"/>
      <charset val="204"/>
      <scheme val="minor"/>
    </font>
    <font>
      <b/>
      <sz val="11"/>
      <color theme="7"/>
      <name val="Calibri"/>
      <family val="2"/>
      <charset val="204"/>
      <scheme val="minor"/>
    </font>
    <font>
      <b/>
      <sz val="11"/>
      <color theme="7"/>
      <name val="Arial"/>
      <family val="2"/>
      <charset val="204"/>
    </font>
    <font>
      <sz val="11"/>
      <color theme="7"/>
      <name val="Arial"/>
      <family val="2"/>
      <charset val="204"/>
    </font>
    <font>
      <sz val="10.5"/>
      <color theme="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FFC000"/>
      <name val="Arial"/>
      <family val="2"/>
      <charset val="204"/>
    </font>
    <font>
      <b/>
      <sz val="10"/>
      <color rgb="FF008000"/>
      <name val="Arial"/>
      <family val="2"/>
      <charset val="204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16"/>
      <name val="Calibri"/>
      <family val="2"/>
      <charset val="204"/>
      <scheme val="minor"/>
    </font>
    <font>
      <sz val="16"/>
      <name val="Arial"/>
      <family val="2"/>
    </font>
    <font>
      <b/>
      <sz val="16"/>
      <name val="Arial"/>
      <family val="2"/>
    </font>
    <font>
      <sz val="16"/>
      <name val="Arial"/>
      <family val="2"/>
      <charset val="204"/>
    </font>
    <font>
      <sz val="11.5"/>
      <color rgb="FF2C2D2E"/>
      <name val="Arial"/>
      <family val="2"/>
      <charset val="204"/>
    </font>
    <font>
      <sz val="11"/>
      <color rgb="FFFF0000"/>
      <name val="Arial"/>
      <family val="2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b/>
      <sz val="9"/>
      <color rgb="FFFF0000"/>
      <name val="Arial"/>
      <family val="2"/>
      <charset val="204"/>
    </font>
    <font>
      <sz val="10"/>
      <color theme="0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F2C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FF99"/>
        </stop>
      </gradientFill>
    </fill>
    <fill>
      <patternFill patternType="solid">
        <fgColor theme="9" tint="0.79998168889431442"/>
        <bgColor theme="9" tint="0.79998168889431442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207A24"/>
      </left>
      <right style="hair">
        <color rgb="FF207A24"/>
      </right>
      <top style="hair">
        <color rgb="FF207A24"/>
      </top>
      <bottom style="hair">
        <color rgb="FF207A2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rgb="FF207A24"/>
      </bottom>
      <diagonal/>
    </border>
  </borders>
  <cellStyleXfs count="26">
    <xf numFmtId="0" fontId="0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  <xf numFmtId="0" fontId="15" fillId="0" borderId="0"/>
    <xf numFmtId="0" fontId="17" fillId="0" borderId="0"/>
    <xf numFmtId="0" fontId="19" fillId="0" borderId="0"/>
    <xf numFmtId="0" fontId="12" fillId="0" borderId="0"/>
    <xf numFmtId="0" fontId="23" fillId="0" borderId="0"/>
    <xf numFmtId="0" fontId="26" fillId="0" borderId="0">
      <alignment vertical="top"/>
    </xf>
    <xf numFmtId="0" fontId="23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56" fillId="0" borderId="0" applyNumberFormat="0" applyFill="0" applyBorder="0" applyAlignment="0" applyProtection="0"/>
    <xf numFmtId="0" fontId="34" fillId="0" borderId="0"/>
    <xf numFmtId="0" fontId="65" fillId="0" borderId="0"/>
    <xf numFmtId="0" fontId="71" fillId="0" borderId="0"/>
    <xf numFmtId="0" fontId="23" fillId="0" borderId="0"/>
    <xf numFmtId="0" fontId="1" fillId="0" borderId="0"/>
    <xf numFmtId="0" fontId="34" fillId="0" borderId="0"/>
    <xf numFmtId="0" fontId="1" fillId="0" borderId="0"/>
  </cellStyleXfs>
  <cellXfs count="223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6" fillId="0" borderId="0" xfId="1" applyNumberFormat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2" applyFont="1" applyAlignment="1" applyProtection="1">
      <alignment horizontal="center"/>
      <protection locked="0"/>
    </xf>
    <xf numFmtId="0" fontId="1" fillId="0" borderId="0" xfId="2"/>
    <xf numFmtId="0" fontId="11" fillId="0" borderId="0" xfId="3" applyFont="1" applyFill="1" applyAlignment="1" applyProtection="1">
      <alignment vertical="center"/>
      <protection locked="0"/>
    </xf>
    <xf numFmtId="0" fontId="11" fillId="0" borderId="0" xfId="3" applyFont="1" applyFill="1" applyAlignment="1" applyProtection="1">
      <alignment horizontal="center" vertical="center"/>
      <protection locked="0"/>
    </xf>
    <xf numFmtId="1" fontId="2" fillId="2" borderId="1" xfId="2" applyNumberFormat="1" applyFont="1" applyFill="1" applyBorder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18" fillId="0" borderId="0" xfId="6" applyFont="1" applyAlignment="1" applyProtection="1">
      <alignment horizontal="left" vertical="center" indent="1"/>
      <protection locked="0"/>
    </xf>
    <xf numFmtId="0" fontId="22" fillId="0" borderId="0" xfId="4" applyFont="1" applyAlignment="1">
      <alignment horizontal="left" vertical="center"/>
    </xf>
    <xf numFmtId="0" fontId="6" fillId="0" borderId="0" xfId="1" applyFont="1" applyAlignment="1">
      <alignment horizontal="left"/>
    </xf>
    <xf numFmtId="0" fontId="25" fillId="0" borderId="0" xfId="7" applyFont="1" applyAlignment="1">
      <alignment horizontal="left" vertical="center"/>
    </xf>
    <xf numFmtId="1" fontId="6" fillId="0" borderId="0" xfId="1" applyNumberFormat="1" applyFont="1" applyAlignment="1">
      <alignment horizontal="left"/>
    </xf>
    <xf numFmtId="0" fontId="13" fillId="4" borderId="0" xfId="10" applyFont="1" applyFill="1" applyAlignment="1" applyProtection="1">
      <alignment horizontal="left" vertical="center"/>
      <protection locked="0"/>
    </xf>
    <xf numFmtId="0" fontId="21" fillId="0" borderId="0" xfId="6" applyFont="1" applyAlignment="1" applyProtection="1">
      <alignment horizontal="left" vertical="center" indent="1"/>
      <protection locked="0"/>
    </xf>
    <xf numFmtId="0" fontId="29" fillId="0" borderId="0" xfId="4" applyFont="1" applyAlignment="1" applyProtection="1">
      <alignment horizontal="left" vertical="center"/>
      <protection locked="0"/>
    </xf>
    <xf numFmtId="0" fontId="23" fillId="0" borderId="0" xfId="6" applyFont="1" applyAlignment="1" applyProtection="1">
      <alignment horizontal="left" vertical="center" indent="1"/>
      <protection locked="0"/>
    </xf>
    <xf numFmtId="0" fontId="9" fillId="0" borderId="0" xfId="4" applyFont="1" applyAlignment="1">
      <alignment horizontal="center" vertical="top" wrapText="1"/>
    </xf>
    <xf numFmtId="0" fontId="18" fillId="3" borderId="4" xfId="4" applyFont="1" applyFill="1" applyBorder="1" applyAlignment="1">
      <alignment horizontal="left" vertical="top" wrapText="1" indent="1"/>
    </xf>
    <xf numFmtId="0" fontId="18" fillId="3" borderId="4" xfId="4" applyFont="1" applyFill="1" applyBorder="1" applyAlignment="1">
      <alignment horizontal="center" vertical="top" wrapText="1"/>
    </xf>
    <xf numFmtId="0" fontId="3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2" fillId="0" borderId="0" xfId="4" applyFont="1" applyAlignment="1">
      <alignment horizontal="center"/>
    </xf>
    <xf numFmtId="0" fontId="24" fillId="0" borderId="4" xfId="4" applyFont="1" applyBorder="1"/>
    <xf numFmtId="0" fontId="24" fillId="0" borderId="4" xfId="4" applyFont="1" applyBorder="1" applyAlignment="1">
      <alignment horizontal="left" indent="1"/>
    </xf>
    <xf numFmtId="1" fontId="24" fillId="0" borderId="4" xfId="4" applyNumberFormat="1" applyFont="1" applyBorder="1" applyAlignment="1">
      <alignment horizontal="center"/>
    </xf>
    <xf numFmtId="166" fontId="24" fillId="0" borderId="4" xfId="4" applyNumberFormat="1" applyFont="1" applyBorder="1" applyAlignment="1">
      <alignment horizontal="center"/>
    </xf>
    <xf numFmtId="44" fontId="24" fillId="0" borderId="4" xfId="4" applyNumberFormat="1" applyFont="1" applyBorder="1" applyAlignment="1" applyProtection="1">
      <alignment horizontal="center"/>
      <protection locked="0"/>
    </xf>
    <xf numFmtId="0" fontId="13" fillId="0" borderId="0" xfId="1" applyFont="1" applyAlignment="1">
      <alignment horizontal="center" vertical="center" wrapText="1"/>
    </xf>
    <xf numFmtId="0" fontId="12" fillId="0" borderId="0" xfId="4"/>
    <xf numFmtId="1" fontId="1" fillId="0" borderId="0" xfId="2" applyNumberFormat="1" applyAlignment="1">
      <alignment horizontal="center"/>
    </xf>
    <xf numFmtId="0" fontId="1" fillId="0" borderId="5" xfId="14" applyBorder="1"/>
    <xf numFmtId="0" fontId="1" fillId="0" borderId="6" xfId="14" applyBorder="1"/>
    <xf numFmtId="0" fontId="1" fillId="0" borderId="7" xfId="14" applyBorder="1"/>
    <xf numFmtId="0" fontId="1" fillId="0" borderId="0" xfId="14"/>
    <xf numFmtId="0" fontId="1" fillId="0" borderId="8" xfId="14" applyBorder="1"/>
    <xf numFmtId="0" fontId="1" fillId="0" borderId="9" xfId="14" applyBorder="1"/>
    <xf numFmtId="0" fontId="36" fillId="0" borderId="8" xfId="14" applyFont="1" applyBorder="1"/>
    <xf numFmtId="0" fontId="36" fillId="0" borderId="0" xfId="14" applyFont="1"/>
    <xf numFmtId="0" fontId="37" fillId="0" borderId="0" xfId="14" applyFont="1"/>
    <xf numFmtId="0" fontId="37" fillId="0" borderId="9" xfId="14" applyFont="1" applyBorder="1"/>
    <xf numFmtId="0" fontId="38" fillId="0" borderId="0" xfId="14" applyFont="1"/>
    <xf numFmtId="0" fontId="38" fillId="0" borderId="9" xfId="14" applyFont="1" applyBorder="1"/>
    <xf numFmtId="0" fontId="39" fillId="0" borderId="8" xfId="14" applyFont="1" applyBorder="1"/>
    <xf numFmtId="0" fontId="40" fillId="5" borderId="8" xfId="14" applyFont="1" applyFill="1" applyBorder="1" applyAlignment="1">
      <alignment horizontal="right"/>
    </xf>
    <xf numFmtId="0" fontId="40" fillId="0" borderId="0" xfId="14" applyFont="1"/>
    <xf numFmtId="0" fontId="41" fillId="0" borderId="0" xfId="14" applyFont="1"/>
    <xf numFmtId="0" fontId="41" fillId="0" borderId="9" xfId="14" applyFont="1" applyBorder="1"/>
    <xf numFmtId="0" fontId="42" fillId="5" borderId="8" xfId="14" applyFont="1" applyFill="1" applyBorder="1" applyAlignment="1">
      <alignment horizontal="left"/>
    </xf>
    <xf numFmtId="0" fontId="44" fillId="0" borderId="0" xfId="14" applyFont="1"/>
    <xf numFmtId="0" fontId="45" fillId="0" borderId="0" xfId="14" applyFont="1"/>
    <xf numFmtId="0" fontId="42" fillId="0" borderId="0" xfId="14" applyFont="1" applyAlignment="1">
      <alignment horizontal="left"/>
    </xf>
    <xf numFmtId="0" fontId="46" fillId="0" borderId="0" xfId="14" applyFont="1"/>
    <xf numFmtId="0" fontId="46" fillId="0" borderId="9" xfId="14" applyFont="1" applyBorder="1"/>
    <xf numFmtId="0" fontId="45" fillId="5" borderId="8" xfId="14" applyFont="1" applyFill="1" applyBorder="1"/>
    <xf numFmtId="0" fontId="47" fillId="0" borderId="0" xfId="14" applyFont="1" applyAlignment="1">
      <alignment horizontal="left" indent="2"/>
    </xf>
    <xf numFmtId="0" fontId="48" fillId="0" borderId="0" xfId="14" applyFont="1" applyAlignment="1">
      <alignment horizontal="right"/>
    </xf>
    <xf numFmtId="0" fontId="47" fillId="0" borderId="0" xfId="14" applyFont="1" applyAlignment="1">
      <alignment horizontal="left"/>
    </xf>
    <xf numFmtId="0" fontId="49" fillId="0" borderId="0" xfId="14" applyFont="1" applyAlignment="1">
      <alignment vertical="center"/>
    </xf>
    <xf numFmtId="0" fontId="50" fillId="5" borderId="8" xfId="14" applyFont="1" applyFill="1" applyBorder="1"/>
    <xf numFmtId="0" fontId="50" fillId="0" borderId="0" xfId="14" applyFont="1"/>
    <xf numFmtId="0" fontId="1" fillId="5" borderId="8" xfId="14" applyFill="1" applyBorder="1"/>
    <xf numFmtId="0" fontId="41" fillId="5" borderId="8" xfId="14" applyFont="1" applyFill="1" applyBorder="1" applyAlignment="1">
      <alignment horizontal="right"/>
    </xf>
    <xf numFmtId="0" fontId="51" fillId="0" borderId="0" xfId="14" applyFont="1" applyAlignment="1">
      <alignment horizontal="left"/>
    </xf>
    <xf numFmtId="0" fontId="2" fillId="0" borderId="0" xfId="14" applyFont="1"/>
    <xf numFmtId="0" fontId="2" fillId="0" borderId="9" xfId="14" applyFont="1" applyBorder="1"/>
    <xf numFmtId="0" fontId="41" fillId="5" borderId="8" xfId="14" applyFont="1" applyFill="1" applyBorder="1" applyAlignment="1">
      <alignment horizontal="right" vertical="top"/>
    </xf>
    <xf numFmtId="0" fontId="2" fillId="0" borderId="9" xfId="14" applyFont="1" applyBorder="1" applyAlignment="1">
      <alignment vertical="top"/>
    </xf>
    <xf numFmtId="0" fontId="2" fillId="0" borderId="0" xfId="14" applyFont="1" applyAlignment="1">
      <alignment vertical="top"/>
    </xf>
    <xf numFmtId="0" fontId="47" fillId="0" borderId="0" xfId="14" applyFont="1" applyAlignment="1">
      <alignment horizontal="left" vertical="top" wrapText="1" indent="2"/>
    </xf>
    <xf numFmtId="0" fontId="41" fillId="5" borderId="8" xfId="15" applyFont="1" applyFill="1" applyBorder="1" applyAlignment="1">
      <alignment horizontal="right" vertical="top"/>
    </xf>
    <xf numFmtId="0" fontId="2" fillId="0" borderId="9" xfId="15" applyFont="1" applyBorder="1" applyAlignment="1">
      <alignment vertical="top"/>
    </xf>
    <xf numFmtId="0" fontId="2" fillId="0" borderId="0" xfId="15" applyFont="1" applyAlignment="1">
      <alignment vertical="top"/>
    </xf>
    <xf numFmtId="0" fontId="51" fillId="0" borderId="0" xfId="15" applyFont="1" applyAlignment="1">
      <alignment horizontal="left" vertical="top" wrapText="1"/>
    </xf>
    <xf numFmtId="0" fontId="1" fillId="0" borderId="9" xfId="15" applyBorder="1"/>
    <xf numFmtId="0" fontId="1" fillId="0" borderId="0" xfId="15"/>
    <xf numFmtId="0" fontId="52" fillId="0" borderId="0" xfId="1" applyFont="1" applyAlignment="1">
      <alignment horizontal="left"/>
    </xf>
    <xf numFmtId="0" fontId="52" fillId="0" borderId="0" xfId="1" applyFont="1"/>
    <xf numFmtId="1" fontId="52" fillId="0" borderId="0" xfId="1" applyNumberFormat="1" applyFont="1" applyAlignment="1">
      <alignment horizontal="left"/>
    </xf>
    <xf numFmtId="0" fontId="1" fillId="5" borderId="8" xfId="15" applyFill="1" applyBorder="1"/>
    <xf numFmtId="0" fontId="53" fillId="0" borderId="0" xfId="17" applyFont="1" applyAlignment="1">
      <alignment horizontal="left" vertical="top" wrapText="1"/>
    </xf>
    <xf numFmtId="0" fontId="1" fillId="0" borderId="10" xfId="14" applyBorder="1"/>
    <xf numFmtId="0" fontId="1" fillId="0" borderId="11" xfId="14" applyBorder="1"/>
    <xf numFmtId="0" fontId="1" fillId="0" borderId="12" xfId="14" applyBorder="1"/>
    <xf numFmtId="0" fontId="54" fillId="0" borderId="0" xfId="4" applyFont="1" applyAlignment="1">
      <alignment horizontal="center"/>
    </xf>
    <xf numFmtId="0" fontId="55" fillId="0" borderId="0" xfId="1" applyFont="1" applyAlignment="1">
      <alignment horizontal="center" vertical="center" wrapText="1"/>
    </xf>
    <xf numFmtId="0" fontId="57" fillId="0" borderId="0" xfId="18" applyFont="1" applyAlignment="1" applyProtection="1">
      <alignment horizontal="left" vertical="top"/>
      <protection locked="0"/>
    </xf>
    <xf numFmtId="167" fontId="24" fillId="0" borderId="4" xfId="4" applyNumberFormat="1" applyFont="1" applyBorder="1" applyAlignment="1">
      <alignment horizontal="center"/>
    </xf>
    <xf numFmtId="0" fontId="21" fillId="0" borderId="0" xfId="8" applyFont="1" applyAlignment="1">
      <alignment horizontal="left" vertical="center" indent="1"/>
    </xf>
    <xf numFmtId="0" fontId="21" fillId="3" borderId="4" xfId="4" applyFont="1" applyFill="1" applyBorder="1" applyAlignment="1">
      <alignment horizontal="center" vertical="top" wrapText="1"/>
    </xf>
    <xf numFmtId="2" fontId="24" fillId="0" borderId="4" xfId="4" applyNumberFormat="1" applyFont="1" applyBorder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60" fillId="0" borderId="0" xfId="9" applyFont="1"/>
    <xf numFmtId="0" fontId="61" fillId="0" borderId="0" xfId="4" applyFont="1" applyAlignment="1">
      <alignment horizontal="center"/>
    </xf>
    <xf numFmtId="0" fontId="62" fillId="0" borderId="0" xfId="4" applyFont="1" applyAlignment="1">
      <alignment horizontal="center"/>
    </xf>
    <xf numFmtId="0" fontId="24" fillId="3" borderId="4" xfId="4" applyFont="1" applyFill="1" applyBorder="1" applyAlignment="1">
      <alignment horizontal="center" vertical="top" wrapText="1"/>
    </xf>
    <xf numFmtId="1" fontId="24" fillId="0" borderId="4" xfId="4" applyNumberFormat="1" applyFont="1" applyBorder="1" applyAlignment="1">
      <alignment horizontal="center" vertical="center"/>
    </xf>
    <xf numFmtId="0" fontId="64" fillId="4" borderId="0" xfId="9" applyFont="1" applyFill="1" applyAlignment="1" applyProtection="1">
      <alignment horizontal="left"/>
      <protection locked="0"/>
    </xf>
    <xf numFmtId="0" fontId="23" fillId="3" borderId="3" xfId="20" applyFont="1" applyFill="1" applyBorder="1" applyAlignment="1" applyProtection="1">
      <alignment horizontal="center" vertical="center"/>
      <protection locked="0"/>
    </xf>
    <xf numFmtId="0" fontId="33" fillId="0" borderId="0" xfId="4" applyFont="1" applyAlignment="1" applyProtection="1">
      <alignment horizontal="left" vertical="top" wrapText="1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68" fillId="0" borderId="0" xfId="1" applyFont="1" applyAlignment="1">
      <alignment horizontal="center" vertical="center" wrapText="1"/>
    </xf>
    <xf numFmtId="0" fontId="69" fillId="0" borderId="0" xfId="1" applyFont="1" applyAlignment="1">
      <alignment horizontal="center" vertical="center" wrapText="1"/>
    </xf>
    <xf numFmtId="0" fontId="66" fillId="0" borderId="0" xfId="2" applyFont="1"/>
    <xf numFmtId="0" fontId="7" fillId="0" borderId="0" xfId="1" applyFont="1" applyAlignment="1">
      <alignment vertical="center"/>
    </xf>
    <xf numFmtId="0" fontId="13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29" fillId="0" borderId="0" xfId="4" applyFont="1" applyAlignment="1" applyProtection="1">
      <alignment vertical="center"/>
      <protection locked="0"/>
    </xf>
    <xf numFmtId="0" fontId="18" fillId="3" borderId="4" xfId="4" applyFont="1" applyFill="1" applyBorder="1" applyAlignment="1">
      <alignment vertical="top" wrapText="1"/>
    </xf>
    <xf numFmtId="0" fontId="77" fillId="0" borderId="0" xfId="7" applyFont="1" applyAlignment="1">
      <alignment horizontal="left" vertical="center"/>
    </xf>
    <xf numFmtId="0" fontId="33" fillId="0" borderId="0" xfId="7" applyFont="1" applyAlignment="1">
      <alignment horizontal="left" vertical="center"/>
    </xf>
    <xf numFmtId="167" fontId="33" fillId="6" borderId="4" xfId="4" applyNumberFormat="1" applyFont="1" applyFill="1" applyBorder="1" applyAlignment="1">
      <alignment horizontal="center"/>
    </xf>
    <xf numFmtId="0" fontId="60" fillId="0" borderId="4" xfId="4" applyFont="1" applyBorder="1"/>
    <xf numFmtId="0" fontId="76" fillId="0" borderId="4" xfId="4" applyFont="1" applyBorder="1" applyAlignment="1">
      <alignment horizontal="left" indent="1"/>
    </xf>
    <xf numFmtId="0" fontId="78" fillId="0" borderId="4" xfId="22" applyFont="1" applyBorder="1" applyAlignment="1">
      <alignment horizontal="left" indent="1"/>
    </xf>
    <xf numFmtId="0" fontId="63" fillId="0" borderId="4" xfId="8" applyFont="1" applyBorder="1" applyAlignment="1">
      <alignment horizontal="left" vertical="center"/>
    </xf>
    <xf numFmtId="14" fontId="4" fillId="0" borderId="0" xfId="1" applyNumberFormat="1" applyFont="1" applyAlignment="1">
      <alignment vertical="center"/>
    </xf>
    <xf numFmtId="0" fontId="24" fillId="8" borderId="4" xfId="4" applyFont="1" applyFill="1" applyBorder="1" applyAlignment="1">
      <alignment horizontal="left" indent="1"/>
    </xf>
    <xf numFmtId="0" fontId="60" fillId="8" borderId="4" xfId="4" applyFont="1" applyFill="1" applyBorder="1" applyAlignment="1">
      <alignment horizontal="left" indent="1"/>
    </xf>
    <xf numFmtId="0" fontId="24" fillId="8" borderId="4" xfId="4" applyFont="1" applyFill="1" applyBorder="1"/>
    <xf numFmtId="166" fontId="24" fillId="8" borderId="4" xfId="4" applyNumberFormat="1" applyFont="1" applyFill="1" applyBorder="1" applyAlignment="1">
      <alignment horizontal="center"/>
    </xf>
    <xf numFmtId="44" fontId="24" fillId="8" borderId="4" xfId="4" applyNumberFormat="1" applyFont="1" applyFill="1" applyBorder="1" applyAlignment="1" applyProtection="1">
      <alignment horizontal="center"/>
      <protection locked="0"/>
    </xf>
    <xf numFmtId="0" fontId="80" fillId="0" borderId="4" xfId="22" applyFont="1" applyBorder="1" applyAlignment="1">
      <alignment horizontal="left" indent="1"/>
    </xf>
    <xf numFmtId="0" fontId="20" fillId="0" borderId="0" xfId="7" applyFont="1" applyAlignment="1">
      <alignment horizontal="left" vertical="center"/>
    </xf>
    <xf numFmtId="0" fontId="1" fillId="0" borderId="0" xfId="2" applyAlignment="1">
      <alignment horizontal="center"/>
    </xf>
    <xf numFmtId="0" fontId="6" fillId="0" borderId="0" xfId="1" applyFont="1" applyAlignment="1">
      <alignment horizontal="center" vertical="center"/>
    </xf>
    <xf numFmtId="164" fontId="24" fillId="8" borderId="1" xfId="4" applyNumberFormat="1" applyFont="1" applyFill="1" applyBorder="1" applyAlignment="1">
      <alignment horizontal="center"/>
    </xf>
    <xf numFmtId="164" fontId="24" fillId="8" borderId="4" xfId="4" applyNumberFormat="1" applyFont="1" applyFill="1" applyBorder="1" applyAlignment="1">
      <alignment horizontal="center"/>
    </xf>
    <xf numFmtId="164" fontId="33" fillId="6" borderId="4" xfId="20" applyNumberFormat="1" applyFont="1" applyFill="1" applyBorder="1" applyAlignment="1">
      <alignment horizontal="center"/>
    </xf>
    <xf numFmtId="164" fontId="33" fillId="6" borderId="1" xfId="20" applyNumberFormat="1" applyFont="1" applyFill="1" applyBorder="1" applyAlignment="1">
      <alignment horizontal="center"/>
    </xf>
    <xf numFmtId="164" fontId="24" fillId="0" borderId="1" xfId="20" applyNumberFormat="1" applyFont="1" applyBorder="1" applyAlignment="1">
      <alignment horizontal="center"/>
    </xf>
    <xf numFmtId="0" fontId="12" fillId="0" borderId="0" xfId="4" applyAlignment="1">
      <alignment horizontal="center"/>
    </xf>
    <xf numFmtId="0" fontId="81" fillId="0" borderId="4" xfId="4" applyFont="1" applyBorder="1"/>
    <xf numFmtId="0" fontId="81" fillId="0" borderId="4" xfId="4" applyFont="1" applyBorder="1" applyAlignment="1">
      <alignment horizontal="left" indent="1"/>
    </xf>
    <xf numFmtId="2" fontId="81" fillId="0" borderId="4" xfId="4" applyNumberFormat="1" applyFont="1" applyBorder="1" applyAlignment="1">
      <alignment horizontal="center" vertical="center"/>
    </xf>
    <xf numFmtId="1" fontId="81" fillId="0" borderId="4" xfId="4" applyNumberFormat="1" applyFont="1" applyBorder="1" applyAlignment="1">
      <alignment horizontal="center" vertical="center"/>
    </xf>
    <xf numFmtId="1" fontId="81" fillId="0" borderId="4" xfId="4" applyNumberFormat="1" applyFont="1" applyBorder="1" applyAlignment="1">
      <alignment horizontal="center"/>
    </xf>
    <xf numFmtId="164" fontId="81" fillId="0" borderId="1" xfId="20" applyNumberFormat="1" applyFont="1" applyBorder="1" applyAlignment="1">
      <alignment horizontal="center"/>
    </xf>
    <xf numFmtId="167" fontId="82" fillId="6" borderId="4" xfId="4" applyNumberFormat="1" applyFont="1" applyFill="1" applyBorder="1" applyAlignment="1">
      <alignment horizontal="center"/>
    </xf>
    <xf numFmtId="166" fontId="81" fillId="0" borderId="4" xfId="4" applyNumberFormat="1" applyFont="1" applyBorder="1" applyAlignment="1">
      <alignment horizontal="center"/>
    </xf>
    <xf numFmtId="44" fontId="81" fillId="0" borderId="4" xfId="4" applyNumberFormat="1" applyFont="1" applyBorder="1" applyAlignment="1" applyProtection="1">
      <alignment horizontal="center"/>
      <protection locked="0"/>
    </xf>
    <xf numFmtId="0" fontId="83" fillId="0" borderId="4" xfId="22" applyFont="1" applyBorder="1" applyAlignment="1">
      <alignment horizontal="left" indent="1"/>
    </xf>
    <xf numFmtId="0" fontId="84" fillId="0" borderId="4" xfId="8" applyFont="1" applyBorder="1" applyAlignment="1">
      <alignment horizontal="left" vertical="center"/>
    </xf>
    <xf numFmtId="14" fontId="6" fillId="0" borderId="0" xfId="1" applyNumberFormat="1" applyFont="1"/>
    <xf numFmtId="0" fontId="85" fillId="9" borderId="1" xfId="4" applyFont="1" applyFill="1" applyBorder="1" applyAlignment="1" applyProtection="1">
      <alignment horizontal="left" vertical="center"/>
      <protection locked="0"/>
    </xf>
    <xf numFmtId="0" fontId="86" fillId="3" borderId="4" xfId="4" applyFont="1" applyFill="1" applyBorder="1" applyAlignment="1">
      <alignment horizontal="left" vertical="top" wrapText="1" indent="1"/>
    </xf>
    <xf numFmtId="0" fontId="86" fillId="3" borderId="4" xfId="4" applyFont="1" applyFill="1" applyBorder="1" applyAlignment="1">
      <alignment horizontal="center" vertical="top" wrapText="1"/>
    </xf>
    <xf numFmtId="0" fontId="87" fillId="3" borderId="4" xfId="4" applyFont="1" applyFill="1" applyBorder="1" applyAlignment="1">
      <alignment horizontal="center" vertical="top" wrapText="1"/>
    </xf>
    <xf numFmtId="0" fontId="87" fillId="3" borderId="0" xfId="4" applyFont="1" applyFill="1" applyAlignment="1">
      <alignment horizontal="center" vertical="top" wrapText="1"/>
    </xf>
    <xf numFmtId="0" fontId="86" fillId="3" borderId="0" xfId="4" applyFont="1" applyFill="1" applyAlignment="1">
      <alignment horizontal="center" vertical="top" wrapText="1"/>
    </xf>
    <xf numFmtId="0" fontId="88" fillId="3" borderId="0" xfId="4" applyFont="1" applyFill="1" applyAlignment="1">
      <alignment horizontal="center" vertical="top" wrapText="1"/>
    </xf>
    <xf numFmtId="0" fontId="60" fillId="4" borderId="0" xfId="9" applyFont="1" applyFill="1" applyAlignment="1" applyProtection="1">
      <alignment horizontal="left" vertical="center"/>
      <protection locked="0"/>
    </xf>
    <xf numFmtId="0" fontId="9" fillId="0" borderId="0" xfId="5" applyFont="1" applyAlignment="1" applyProtection="1">
      <alignment horizontal="right" vertical="center" indent="1"/>
      <protection locked="0"/>
    </xf>
    <xf numFmtId="0" fontId="1" fillId="0" borderId="8" xfId="15" applyBorder="1"/>
    <xf numFmtId="0" fontId="47" fillId="0" borderId="0" xfId="15" applyFont="1" applyAlignment="1">
      <alignment horizontal="left" vertical="top" wrapText="1" indent="2"/>
    </xf>
    <xf numFmtId="0" fontId="41" fillId="5" borderId="8" xfId="19" applyFont="1" applyFill="1" applyBorder="1" applyAlignment="1">
      <alignment horizontal="right" vertical="top"/>
    </xf>
    <xf numFmtId="0" fontId="34" fillId="0" borderId="9" xfId="19" applyBorder="1"/>
    <xf numFmtId="0" fontId="34" fillId="5" borderId="8" xfId="19" applyFill="1" applyBorder="1"/>
    <xf numFmtId="0" fontId="1" fillId="0" borderId="0" xfId="25"/>
    <xf numFmtId="0" fontId="91" fillId="0" borderId="8" xfId="25" applyFont="1" applyBorder="1"/>
    <xf numFmtId="0" fontId="1" fillId="0" borderId="9" xfId="25" applyBorder="1"/>
    <xf numFmtId="0" fontId="41" fillId="5" borderId="8" xfId="25" applyFont="1" applyFill="1" applyBorder="1" applyAlignment="1">
      <alignment horizontal="right" vertical="top"/>
    </xf>
    <xf numFmtId="0" fontId="93" fillId="0" borderId="4" xfId="8" applyFont="1" applyBorder="1" applyAlignment="1">
      <alignment horizontal="left" vertical="center"/>
    </xf>
    <xf numFmtId="0" fontId="55" fillId="0" borderId="4" xfId="4" applyFont="1" applyBorder="1"/>
    <xf numFmtId="0" fontId="55" fillId="0" borderId="4" xfId="4" applyFont="1" applyBorder="1" applyAlignment="1">
      <alignment horizontal="left" indent="1"/>
    </xf>
    <xf numFmtId="2" fontId="18" fillId="0" borderId="4" xfId="4" applyNumberFormat="1" applyFont="1" applyBorder="1" applyAlignment="1">
      <alignment horizontal="center" vertical="center"/>
    </xf>
    <xf numFmtId="49" fontId="18" fillId="0" borderId="4" xfId="4" applyNumberFormat="1" applyFont="1" applyBorder="1" applyAlignment="1">
      <alignment horizontal="center" vertical="center"/>
    </xf>
    <xf numFmtId="0" fontId="12" fillId="0" borderId="4" xfId="4" applyBorder="1"/>
    <xf numFmtId="0" fontId="24" fillId="3" borderId="0" xfId="4" applyFont="1" applyFill="1"/>
    <xf numFmtId="0" fontId="35" fillId="0" borderId="4" xfId="13" applyFont="1" applyBorder="1" applyProtection="1">
      <protection locked="0"/>
    </xf>
    <xf numFmtId="0" fontId="24" fillId="3" borderId="0" xfId="4" applyFont="1" applyFill="1" applyAlignment="1">
      <alignment horizontal="left" indent="1"/>
    </xf>
    <xf numFmtId="2" fontId="24" fillId="3" borderId="0" xfId="4" applyNumberFormat="1" applyFont="1" applyFill="1" applyAlignment="1">
      <alignment horizontal="center"/>
    </xf>
    <xf numFmtId="1" fontId="24" fillId="3" borderId="0" xfId="4" applyNumberFormat="1" applyFont="1" applyFill="1" applyAlignment="1">
      <alignment horizontal="center"/>
    </xf>
    <xf numFmtId="0" fontId="12" fillId="0" borderId="1" xfId="4" applyBorder="1" applyAlignment="1">
      <alignment horizontal="center"/>
    </xf>
    <xf numFmtId="0" fontId="12" fillId="0" borderId="4" xfId="4" applyBorder="1" applyAlignment="1">
      <alignment horizontal="center"/>
    </xf>
    <xf numFmtId="1" fontId="33" fillId="3" borderId="0" xfId="4" applyNumberFormat="1" applyFont="1" applyFill="1" applyAlignment="1">
      <alignment horizontal="center"/>
    </xf>
    <xf numFmtId="0" fontId="12" fillId="0" borderId="3" xfId="4" applyBorder="1"/>
    <xf numFmtId="0" fontId="24" fillId="3" borderId="0" xfId="5" applyFont="1" applyFill="1" applyAlignment="1" applyProtection="1">
      <alignment horizontal="center"/>
      <protection locked="0"/>
    </xf>
    <xf numFmtId="166" fontId="24" fillId="3" borderId="0" xfId="4" applyNumberFormat="1" applyFont="1" applyFill="1" applyAlignment="1">
      <alignment horizontal="center"/>
    </xf>
    <xf numFmtId="44" fontId="24" fillId="3" borderId="0" xfId="4" applyNumberFormat="1" applyFont="1" applyFill="1" applyAlignment="1" applyProtection="1">
      <alignment horizontal="center"/>
      <protection locked="0"/>
    </xf>
    <xf numFmtId="0" fontId="13" fillId="0" borderId="3" xfId="1" applyFont="1" applyBorder="1" applyAlignment="1">
      <alignment horizontal="center" vertical="center" wrapText="1"/>
    </xf>
    <xf numFmtId="0" fontId="18" fillId="0" borderId="4" xfId="4" applyFont="1" applyBorder="1"/>
    <xf numFmtId="0" fontId="18" fillId="0" borderId="4" xfId="4" applyFont="1" applyBorder="1" applyAlignment="1">
      <alignment horizontal="left" indent="1"/>
    </xf>
    <xf numFmtId="0" fontId="79" fillId="0" borderId="4" xfId="4" applyFont="1" applyBorder="1"/>
    <xf numFmtId="0" fontId="94" fillId="3" borderId="3" xfId="20" applyFont="1" applyFill="1" applyBorder="1" applyAlignment="1" applyProtection="1">
      <alignment horizontal="center" vertical="center"/>
      <protection locked="0"/>
    </xf>
    <xf numFmtId="0" fontId="93" fillId="8" borderId="4" xfId="4" applyFont="1" applyFill="1" applyBorder="1" applyAlignment="1">
      <alignment horizontal="left" indent="1"/>
    </xf>
    <xf numFmtId="0" fontId="82" fillId="0" borderId="4" xfId="4" applyFont="1" applyBorder="1"/>
    <xf numFmtId="0" fontId="2" fillId="0" borderId="13" xfId="21" applyFont="1" applyBorder="1" applyAlignment="1">
      <alignment horizontal="left" vertical="center" wrapText="1"/>
    </xf>
    <xf numFmtId="0" fontId="33" fillId="0" borderId="0" xfId="4" applyFont="1" applyAlignment="1" applyProtection="1">
      <alignment horizontal="left" vertical="top" wrapText="1"/>
      <protection locked="0"/>
    </xf>
    <xf numFmtId="2" fontId="16" fillId="6" borderId="2" xfId="2" applyNumberFormat="1" applyFont="1" applyFill="1" applyBorder="1" applyAlignment="1">
      <alignment horizontal="right" vertical="center"/>
    </xf>
    <xf numFmtId="2" fontId="16" fillId="6" borderId="3" xfId="2" applyNumberFormat="1" applyFont="1" applyFill="1" applyBorder="1" applyAlignment="1">
      <alignment horizontal="right" vertical="center"/>
    </xf>
    <xf numFmtId="2" fontId="16" fillId="0" borderId="2" xfId="2" applyNumberFormat="1" applyFont="1" applyBorder="1" applyAlignment="1">
      <alignment horizontal="right" vertical="center"/>
    </xf>
    <xf numFmtId="2" fontId="16" fillId="0" borderId="3" xfId="2" applyNumberFormat="1" applyFont="1" applyBorder="1" applyAlignment="1">
      <alignment horizontal="right" vertical="center"/>
    </xf>
    <xf numFmtId="44" fontId="28" fillId="0" borderId="2" xfId="2" applyNumberFormat="1" applyFont="1" applyBorder="1" applyAlignment="1">
      <alignment horizontal="right" vertical="center"/>
    </xf>
    <xf numFmtId="44" fontId="28" fillId="0" borderId="3" xfId="2" applyNumberFormat="1" applyFont="1" applyBorder="1" applyAlignment="1">
      <alignment horizontal="right" vertical="center"/>
    </xf>
    <xf numFmtId="0" fontId="30" fillId="3" borderId="0" xfId="12" applyFont="1" applyFill="1" applyAlignment="1" applyProtection="1">
      <alignment horizontal="left" vertical="top" wrapText="1"/>
      <protection locked="0"/>
    </xf>
    <xf numFmtId="164" fontId="27" fillId="0" borderId="2" xfId="11" applyNumberFormat="1" applyFont="1" applyBorder="1" applyAlignment="1">
      <alignment horizontal="right"/>
    </xf>
    <xf numFmtId="164" fontId="27" fillId="0" borderId="3" xfId="11" applyNumberFormat="1" applyFont="1" applyBorder="1" applyAlignment="1">
      <alignment horizontal="right"/>
    </xf>
    <xf numFmtId="165" fontId="27" fillId="0" borderId="2" xfId="11" applyNumberFormat="1" applyFont="1" applyBorder="1" applyAlignment="1">
      <alignment horizontal="right"/>
    </xf>
    <xf numFmtId="165" fontId="27" fillId="0" borderId="3" xfId="11" applyNumberFormat="1" applyFont="1" applyBorder="1" applyAlignment="1">
      <alignment horizontal="right"/>
    </xf>
    <xf numFmtId="0" fontId="58" fillId="7" borderId="2" xfId="8" applyFont="1" applyFill="1" applyBorder="1" applyAlignment="1">
      <alignment horizontal="right" vertical="center"/>
    </xf>
    <xf numFmtId="0" fontId="58" fillId="7" borderId="3" xfId="8" applyFont="1" applyFill="1" applyBorder="1" applyAlignment="1">
      <alignment horizontal="right" vertical="center"/>
    </xf>
    <xf numFmtId="0" fontId="51" fillId="0" borderId="0" xfId="14" applyFont="1" applyAlignment="1">
      <alignment horizontal="left" vertical="top" wrapText="1"/>
    </xf>
    <xf numFmtId="0" fontId="47" fillId="0" borderId="0" xfId="14" applyFont="1" applyAlignment="1">
      <alignment horizontal="left" vertical="top" wrapText="1" indent="2"/>
    </xf>
    <xf numFmtId="0" fontId="47" fillId="0" borderId="0" xfId="14" quotePrefix="1" applyFont="1" applyAlignment="1">
      <alignment horizontal="left" vertical="top" wrapText="1" indent="4"/>
    </xf>
    <xf numFmtId="0" fontId="51" fillId="0" borderId="0" xfId="16" applyFont="1" applyAlignment="1">
      <alignment horizontal="left" vertical="top" wrapText="1"/>
    </xf>
    <xf numFmtId="0" fontId="51" fillId="0" borderId="0" xfId="15" applyFont="1" applyAlignment="1">
      <alignment horizontal="left" vertical="top" wrapText="1"/>
    </xf>
    <xf numFmtId="0" fontId="47" fillId="0" borderId="0" xfId="16" applyFont="1" applyAlignment="1">
      <alignment horizontal="left" vertical="top" wrapText="1" indent="2"/>
    </xf>
    <xf numFmtId="0" fontId="53" fillId="0" borderId="0" xfId="17" applyFont="1" applyAlignment="1">
      <alignment horizontal="left" vertical="top" wrapText="1"/>
    </xf>
    <xf numFmtId="0" fontId="51" fillId="0" borderId="0" xfId="19" applyFont="1" applyAlignment="1">
      <alignment horizontal="left" vertical="top" wrapText="1"/>
    </xf>
    <xf numFmtId="0" fontId="47" fillId="0" borderId="0" xfId="19" applyFont="1" applyAlignment="1">
      <alignment horizontal="left" vertical="top" wrapText="1" indent="2"/>
    </xf>
    <xf numFmtId="0" fontId="47" fillId="0" borderId="0" xfId="19" applyFont="1" applyAlignment="1">
      <alignment horizontal="left" vertical="top" wrapText="1" indent="3"/>
    </xf>
    <xf numFmtId="0" fontId="51" fillId="0" borderId="0" xfId="25" applyFont="1" applyAlignment="1">
      <alignment horizontal="left" vertical="top" wrapText="1"/>
    </xf>
    <xf numFmtId="0" fontId="47" fillId="0" borderId="0" xfId="19" quotePrefix="1" applyFont="1" applyAlignment="1">
      <alignment horizontal="left" vertical="top" wrapText="1" indent="4"/>
    </xf>
    <xf numFmtId="0" fontId="47" fillId="0" borderId="0" xfId="19" applyFont="1" applyAlignment="1">
      <alignment horizontal="left" vertical="top" wrapText="1" indent="4"/>
    </xf>
  </cellXfs>
  <cellStyles count="26">
    <cellStyle name="Гиперссылка 2" xfId="3" xr:uid="{FEC48E0E-1995-4009-95A8-4E031C5002CF}"/>
    <cellStyle name="Гиперссылка 3" xfId="18" xr:uid="{C11E7CF9-13A9-4799-89D4-0AE059647CAD}"/>
    <cellStyle name="Обычный" xfId="0" builtinId="0"/>
    <cellStyle name="Обычный 11 2" xfId="25" xr:uid="{BC802132-03C7-46C9-9A1D-215C12134346}"/>
    <cellStyle name="Обычный 2" xfId="14" xr:uid="{AEE78BF8-6F8E-4FA8-B3AB-E265CD1C152C}"/>
    <cellStyle name="Обычный 2 2" xfId="10" xr:uid="{5D3D6AE9-CB5F-41E1-8978-82B79EA2BA53}"/>
    <cellStyle name="Обычный 2 2 2 2" xfId="4" xr:uid="{F0041C5A-1688-4E18-9150-BF6567658188}"/>
    <cellStyle name="Обычный 2 2 2 2 2" xfId="7" xr:uid="{FCB807F3-2749-4D5A-BE8F-8DD53BA2BF66}"/>
    <cellStyle name="Обычный 2 2 2 3" xfId="15" xr:uid="{D26A8FF7-E377-4952-ADB2-BEB694470B70}"/>
    <cellStyle name="Обычный 2 2 3" xfId="8" xr:uid="{1958D994-2D0B-405B-BD68-4E17A04320E3}"/>
    <cellStyle name="Обычный 2 3" xfId="11" xr:uid="{42C7FB1F-53E7-4DD1-A022-2E3D1E7C35B8}"/>
    <cellStyle name="Обычный 2 3 2" xfId="19" xr:uid="{6866A40F-7F9C-490C-A45F-DE5875694856}"/>
    <cellStyle name="Обычный 2 4" xfId="5" xr:uid="{55AAEEE3-7C3D-4BD3-8A12-EBB7D066729E}"/>
    <cellStyle name="Обычный 3 2" xfId="1" xr:uid="{301F6774-46AF-4448-94B5-13FEAE66308A}"/>
    <cellStyle name="Обычный 3 2 2" xfId="22" xr:uid="{56E46CD3-07EA-4B21-9010-77BEBE84DBC1}"/>
    <cellStyle name="Обычный 3 2 2 2" xfId="16" xr:uid="{C380A05E-DA40-43FA-A4FE-ABEF4FDD80A5}"/>
    <cellStyle name="Обычный 3 2 3" xfId="21" xr:uid="{8EC42F95-82A3-4E98-B9DE-894E24B98DCC}"/>
    <cellStyle name="Обычный 3 3" xfId="17" xr:uid="{FB14F5C2-7C3A-4E97-A940-C67FD90DFEC1}"/>
    <cellStyle name="Обычный 3 3 2" xfId="23" xr:uid="{C038FCC5-D803-4CEB-8271-8E898B9236E0}"/>
    <cellStyle name="Обычный 3 3 2 2" xfId="24" xr:uid="{4F4667D0-1411-4A82-80FB-323C5EA75D69}"/>
    <cellStyle name="Обычный 3 4" xfId="2" xr:uid="{09045A1C-EAFF-4BCC-9846-71AF6FF6440B}"/>
    <cellStyle name="Обычный 4 2" xfId="13" xr:uid="{E17AA2D7-110F-4C27-905A-4781D90BE54E}"/>
    <cellStyle name="Обычный 5 2" xfId="9" xr:uid="{13F471D3-E8BD-4AD9-A31C-1C353FBE658A}"/>
    <cellStyle name="Обычный 5 2 3" xfId="20" xr:uid="{70640CE5-6348-4F44-9380-82746BFA1777}"/>
    <cellStyle name="Обычный_Лист1" xfId="6" xr:uid="{0B3BF2CA-7383-4B2A-94D9-8F235CB53F97}"/>
    <cellStyle name="Обычный_Лист1 2" xfId="12" xr:uid="{8EA53473-359A-4947-BDAB-E871729EEDF3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FFFF9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microsoft.com/office/2007/relationships/hdphoto" Target="../media/hdphoto2.wdp"/><Relationship Id="rId5" Type="http://schemas.openxmlformats.org/officeDocument/2006/relationships/image" Target="../media/image7.png"/><Relationship Id="rId10" Type="http://schemas.openxmlformats.org/officeDocument/2006/relationships/image" Target="../media/image11.png"/><Relationship Id="rId4" Type="http://schemas.openxmlformats.org/officeDocument/2006/relationships/image" Target="../media/image6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43391</xdr:colOff>
      <xdr:row>0</xdr:row>
      <xdr:rowOff>129752</xdr:rowOff>
    </xdr:from>
    <xdr:to>
      <xdr:col>15</xdr:col>
      <xdr:colOff>18736</xdr:colOff>
      <xdr:row>4</xdr:row>
      <xdr:rowOff>20764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782C403-B976-4C71-A40B-85AD91F98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0891" y="129752"/>
          <a:ext cx="1062464" cy="1130320"/>
        </a:xfrm>
        <a:prstGeom prst="rect">
          <a:avLst/>
        </a:prstGeom>
      </xdr:spPr>
    </xdr:pic>
    <xdr:clientData/>
  </xdr:twoCellAnchor>
  <xdr:twoCellAnchor>
    <xdr:from>
      <xdr:col>3</xdr:col>
      <xdr:colOff>206466</xdr:colOff>
      <xdr:row>0</xdr:row>
      <xdr:rowOff>97699</xdr:rowOff>
    </xdr:from>
    <xdr:to>
      <xdr:col>3</xdr:col>
      <xdr:colOff>2221038</xdr:colOff>
      <xdr:row>1</xdr:row>
      <xdr:rowOff>582082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63E0D1B-D1DF-413B-9408-9C7C5C91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466" y="97699"/>
          <a:ext cx="2014572" cy="674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5012312-7CF1-466E-8EDF-1366106352FA}"/>
            </a:ext>
          </a:extLst>
        </xdr:cNvPr>
        <xdr:cNvSpPr txBox="1"/>
      </xdr:nvSpPr>
      <xdr:spPr>
        <a:xfrm>
          <a:off x="253093" y="22151"/>
          <a:ext cx="9335861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+7 (929) 992-71-13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13</xdr:col>
      <xdr:colOff>168269</xdr:colOff>
      <xdr:row>12</xdr:row>
      <xdr:rowOff>947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FB00A6-221E-4973-B837-D8776DCD4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7525734" cy="4425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0</xdr:rowOff>
    </xdr:from>
    <xdr:to>
      <xdr:col>5</xdr:col>
      <xdr:colOff>358471</xdr:colOff>
      <xdr:row>69</xdr:row>
      <xdr:rowOff>129610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239B1A8-B242-4B16-989B-6BC45CDE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7520557"/>
          <a:ext cx="2499963" cy="4940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322954</xdr:colOff>
      <xdr:row>25</xdr:row>
      <xdr:rowOff>19921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6432B28-C365-4418-BF3D-4A7163FEA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4159102"/>
          <a:ext cx="7706734" cy="51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12</xdr:col>
      <xdr:colOff>18026</xdr:colOff>
      <xdr:row>40</xdr:row>
      <xdr:rowOff>173075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E43BEC5-64DD-47DE-B0C2-480957876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8833947"/>
          <a:ext cx="6748663" cy="522589"/>
        </a:xfrm>
        <a:prstGeom prst="rect">
          <a:avLst/>
        </a:prstGeom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186749</xdr:colOff>
      <xdr:row>4</xdr:row>
      <xdr:rowOff>172037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1AAFE53-879A-4970-BAF5-4848916066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3544993" cy="85745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55</xdr:row>
      <xdr:rowOff>9525</xdr:rowOff>
    </xdr:from>
    <xdr:to>
      <xdr:col>10</xdr:col>
      <xdr:colOff>206475</xdr:colOff>
      <xdr:row>57</xdr:row>
      <xdr:rowOff>93413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159B360-EFA8-4720-AD03-2C6851254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2618" y="14667139"/>
          <a:ext cx="5613681" cy="47495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0</xdr:rowOff>
    </xdr:from>
    <xdr:to>
      <xdr:col>9</xdr:col>
      <xdr:colOff>358811</xdr:colOff>
      <xdr:row>98</xdr:row>
      <xdr:rowOff>97223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B0E771A-EBCC-403B-BE2A-8222AC302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3840" y="25012650"/>
          <a:ext cx="4953671" cy="45917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104</xdr:row>
      <xdr:rowOff>47626</xdr:rowOff>
    </xdr:from>
    <xdr:to>
      <xdr:col>15</xdr:col>
      <xdr:colOff>662940</xdr:colOff>
      <xdr:row>118</xdr:row>
      <xdr:rowOff>78106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2158EF0-FB9E-41CC-8288-ECB6A00A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022551"/>
          <a:ext cx="8972550" cy="2564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6</xdr:col>
      <xdr:colOff>324263</xdr:colOff>
      <xdr:row>80</xdr:row>
      <xdr:rowOff>282008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2DA402B8-8336-463C-B5C3-20E6149E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600" y="19764375"/>
          <a:ext cx="3048413" cy="4629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sha\Downloads\&#1057;&#1072;&#1078;&#1077;&#1085;&#1094;&#1099;%20&#1089;%20&#1054;&#1050;&#1057;%20&#1087;&#1086;%2025%202023-2024%20&#1088;&#1072;&#1073;&#1086;&#1095;&#1080;&#1081;%20&#1080;&#1090;&#1086;&#1075;.xlsx" TargetMode="External"/><Relationship Id="rId1" Type="http://schemas.openxmlformats.org/officeDocument/2006/relationships/externalLinkPath" Target="file:///C:\Users\dasha\Downloads\&#1057;&#1072;&#1078;&#1077;&#1085;&#1094;&#1099;%20&#1089;%20&#1054;&#1050;&#1057;%20&#1087;&#1086;%2025%202023-2024%20&#1088;&#1072;&#1073;&#1086;&#1095;&#1080;&#1081;%20&#1080;&#1090;&#1086;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Условия работы"/>
      <sheetName val="NEW 2022-2023"/>
      <sheetName val="аст"/>
      <sheetName val="лоддерс"/>
      <sheetName val="рабочий"/>
      <sheetName val="2024"/>
      <sheetName val="Лист3"/>
      <sheetName val="Лист6"/>
      <sheetName val="продажи"/>
    </sheetNames>
    <sheetDataSet>
      <sheetData sheetId="0"/>
      <sheetData sheetId="1"/>
      <sheetData sheetId="2"/>
      <sheetData sheetId="3"/>
      <sheetData sheetId="4">
        <row r="2">
          <cell r="U2">
            <v>985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E321-ABDB-4D5B-B1AC-52A93B26C8C4}">
  <sheetPr filterMode="1"/>
  <dimension ref="A1:IP241"/>
  <sheetViews>
    <sheetView showGridLines="0" tabSelected="1" topLeftCell="A7" zoomScale="90" zoomScaleNormal="90" workbookViewId="0">
      <selection activeCell="M7" sqref="M7:N7"/>
    </sheetView>
  </sheetViews>
  <sheetFormatPr defaultColWidth="8.88671875" defaultRowHeight="14.4" outlineLevelCol="1"/>
  <cols>
    <col min="1" max="1" width="1.6640625" style="10" customWidth="1"/>
    <col min="2" max="2" width="16.33203125" style="10" hidden="1" customWidth="1" outlineLevel="1"/>
    <col min="3" max="3" width="7.21875" style="10" hidden="1" customWidth="1" outlineLevel="1"/>
    <col min="4" max="4" width="28.21875" style="10" customWidth="1" collapsed="1"/>
    <col min="5" max="5" width="31.5546875" style="10" customWidth="1"/>
    <col min="6" max="6" width="24.6640625" style="10" customWidth="1"/>
    <col min="7" max="7" width="11.44140625" style="10" customWidth="1"/>
    <col min="8" max="8" width="10.109375" style="10" customWidth="1"/>
    <col min="9" max="9" width="11.44140625" style="10" customWidth="1"/>
    <col min="10" max="11" width="7.109375" style="10" customWidth="1"/>
    <col min="12" max="12" width="11.109375" style="132" customWidth="1"/>
    <col min="13" max="13" width="9.33203125" style="37" customWidth="1"/>
    <col min="14" max="14" width="10" style="10" customWidth="1"/>
    <col min="15" max="15" width="15.6640625" style="10" customWidth="1"/>
    <col min="16" max="16" width="14.88671875" style="10" customWidth="1"/>
    <col min="17" max="17" width="26.33203125" style="10" customWidth="1"/>
    <col min="18" max="18" width="28.6640625" style="10" customWidth="1"/>
    <col min="19" max="19" width="18.44140625" style="111" customWidth="1"/>
    <col min="20" max="20" width="12.21875" style="10" customWidth="1"/>
    <col min="21" max="16384" width="8.88671875" style="10"/>
  </cols>
  <sheetData>
    <row r="1" spans="1:22" s="2" customFormat="1" ht="20.399999999999999" customHeight="1">
      <c r="A1" s="124">
        <v>46302</v>
      </c>
      <c r="B1" s="1"/>
      <c r="C1" s="1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S1" s="107"/>
    </row>
    <row r="2" spans="1:22" s="6" customFormat="1" ht="45.6" customHeight="1">
      <c r="D2" s="7"/>
      <c r="E2" s="7"/>
      <c r="H2" s="7" t="s">
        <v>648</v>
      </c>
      <c r="I2" s="7"/>
      <c r="J2" s="7"/>
      <c r="K2" s="7"/>
      <c r="L2" s="7"/>
      <c r="M2" s="7"/>
      <c r="N2" s="7"/>
      <c r="O2" s="7"/>
      <c r="P2" s="196" t="s">
        <v>176</v>
      </c>
      <c r="Q2" s="106"/>
      <c r="S2" s="108"/>
    </row>
    <row r="3" spans="1:22" s="6" customFormat="1" ht="19.8" customHeight="1">
      <c r="B3" s="7"/>
      <c r="C3" s="7"/>
      <c r="D3" s="7"/>
      <c r="E3" s="7"/>
      <c r="G3" s="11" t="s">
        <v>1</v>
      </c>
      <c r="H3" s="11"/>
      <c r="I3" s="11"/>
      <c r="J3" s="12"/>
      <c r="K3" s="7"/>
      <c r="L3" s="7"/>
      <c r="M3" s="7"/>
      <c r="N3" s="7"/>
      <c r="O3" s="7"/>
      <c r="P3" s="196"/>
      <c r="Q3" s="106"/>
      <c r="S3" s="108"/>
    </row>
    <row r="4" spans="1:22" s="6" customFormat="1" ht="13.5" customHeight="1">
      <c r="B4" s="7"/>
      <c r="C4" s="7"/>
      <c r="D4" s="7"/>
      <c r="E4" s="7"/>
      <c r="F4" s="9" t="s">
        <v>0</v>
      </c>
      <c r="G4" s="11"/>
      <c r="H4" s="11"/>
      <c r="I4" s="11"/>
      <c r="J4" s="12"/>
      <c r="K4" s="7"/>
      <c r="L4" s="7"/>
      <c r="M4" s="7"/>
      <c r="N4" s="7"/>
      <c r="O4" s="7"/>
      <c r="P4" s="106"/>
      <c r="Q4" s="106"/>
      <c r="S4" s="108"/>
    </row>
    <row r="5" spans="1:22" s="6" customFormat="1" ht="13.5" customHeight="1">
      <c r="B5" s="7"/>
      <c r="C5" s="7"/>
      <c r="D5" s="7"/>
      <c r="H5" s="160" t="s">
        <v>660</v>
      </c>
      <c r="I5" s="13" t="s">
        <v>644</v>
      </c>
      <c r="L5" s="133"/>
      <c r="M5" s="7"/>
      <c r="N5" s="7"/>
      <c r="O5" s="7"/>
      <c r="P5" s="93" t="s">
        <v>177</v>
      </c>
      <c r="Q5" s="93"/>
      <c r="S5" s="108"/>
    </row>
    <row r="6" spans="1:22" s="6" customFormat="1" ht="13.5" customHeight="1">
      <c r="B6" s="7"/>
      <c r="C6" s="7"/>
      <c r="D6" s="7"/>
      <c r="E6" s="7"/>
      <c r="F6" s="112"/>
      <c r="G6" s="7"/>
      <c r="H6" s="7"/>
      <c r="I6" s="7"/>
      <c r="J6" s="7"/>
      <c r="K6" s="7"/>
      <c r="L6" s="7"/>
      <c r="P6" s="8"/>
      <c r="Q6" s="8"/>
      <c r="S6" s="108"/>
    </row>
    <row r="7" spans="1:22" s="6" customFormat="1" ht="13.5" customHeight="1">
      <c r="B7" s="7"/>
      <c r="C7" s="7"/>
      <c r="D7" s="14" t="s">
        <v>2</v>
      </c>
      <c r="E7" s="7"/>
      <c r="F7" s="112"/>
      <c r="G7" s="7"/>
      <c r="H7" s="7"/>
      <c r="I7" s="7"/>
      <c r="J7" s="7"/>
      <c r="K7" s="7"/>
      <c r="L7" s="7"/>
      <c r="M7" s="208" t="s">
        <v>187</v>
      </c>
      <c r="N7" s="209"/>
      <c r="O7" s="95" t="s">
        <v>186</v>
      </c>
      <c r="R7" s="15"/>
      <c r="S7" s="108"/>
    </row>
    <row r="8" spans="1:22" s="2" customFormat="1" ht="16.5" customHeight="1">
      <c r="D8" s="131" t="s">
        <v>343</v>
      </c>
      <c r="E8" s="14"/>
      <c r="F8" s="113"/>
      <c r="G8" s="3"/>
      <c r="H8" s="3"/>
      <c r="I8" s="3"/>
      <c r="J8" s="3"/>
      <c r="K8" s="3"/>
      <c r="L8" s="3"/>
      <c r="M8" s="197">
        <v>106.87</v>
      </c>
      <c r="N8" s="198"/>
      <c r="O8" s="15" t="s">
        <v>251</v>
      </c>
      <c r="S8" s="107"/>
    </row>
    <row r="9" spans="1:22" s="2" customFormat="1" ht="16.5" customHeight="1">
      <c r="D9" s="131" t="s">
        <v>580</v>
      </c>
      <c r="E9" s="14"/>
      <c r="F9" s="113"/>
      <c r="G9" s="3"/>
      <c r="H9" s="3"/>
      <c r="I9" s="3"/>
      <c r="J9" s="3"/>
      <c r="K9" s="3"/>
      <c r="L9" s="3"/>
      <c r="M9" s="199">
        <f>SUMIF(C27:C237,"евро",N27:N237)</f>
        <v>0</v>
      </c>
      <c r="N9" s="200"/>
      <c r="O9" s="15" t="s">
        <v>245</v>
      </c>
      <c r="S9" s="107"/>
    </row>
    <row r="10" spans="1:22" s="2" customFormat="1" ht="16.5" customHeight="1">
      <c r="D10" s="131" t="s">
        <v>579</v>
      </c>
      <c r="H10" s="3"/>
      <c r="I10" s="3"/>
      <c r="J10" s="3"/>
      <c r="K10" s="3"/>
      <c r="L10" s="3"/>
      <c r="M10" s="199">
        <f>SUMIF(C27:C237,"руб",N27:N237)</f>
        <v>0</v>
      </c>
      <c r="N10" s="200"/>
      <c r="O10" s="15" t="s">
        <v>246</v>
      </c>
      <c r="S10" s="107"/>
    </row>
    <row r="11" spans="1:22" s="2" customFormat="1" ht="14.4" customHeight="1">
      <c r="D11" s="118" t="s">
        <v>347</v>
      </c>
      <c r="H11" s="3"/>
      <c r="I11" s="3"/>
      <c r="J11" s="3"/>
      <c r="K11" s="3"/>
      <c r="L11" s="3"/>
      <c r="M11" s="204">
        <f>SUMIF(C27:C237,"евро",O27:O237)</f>
        <v>0</v>
      </c>
      <c r="N11" s="205"/>
      <c r="O11" s="15" t="s">
        <v>248</v>
      </c>
      <c r="S11" s="107"/>
    </row>
    <row r="12" spans="1:22" s="2" customFormat="1" ht="14.4" customHeight="1">
      <c r="A12" s="151"/>
      <c r="E12" s="14"/>
      <c r="F12" s="113"/>
      <c r="G12" s="3"/>
      <c r="H12" s="3"/>
      <c r="I12" s="4"/>
      <c r="J12" s="4"/>
      <c r="K12" s="4"/>
      <c r="L12" s="4"/>
      <c r="M12" s="206">
        <f>SUMIF(C27:C237,"руб",P27:P237)</f>
        <v>0</v>
      </c>
      <c r="N12" s="207"/>
      <c r="O12" s="15" t="s">
        <v>247</v>
      </c>
      <c r="S12" s="107"/>
      <c r="U12" s="2" t="s">
        <v>3</v>
      </c>
    </row>
    <row r="13" spans="1:22" s="2" customFormat="1" ht="14.4" customHeight="1">
      <c r="D13" s="20" t="s">
        <v>646</v>
      </c>
      <c r="E13" s="16"/>
      <c r="F13" s="114"/>
      <c r="G13" s="3"/>
      <c r="H13" s="3"/>
      <c r="I13" s="4"/>
      <c r="J13" s="4"/>
      <c r="K13" s="4"/>
      <c r="L13" s="4"/>
      <c r="M13" s="201">
        <f>M12+M11*M8</f>
        <v>0</v>
      </c>
      <c r="N13" s="202"/>
      <c r="O13" s="21" t="s">
        <v>14</v>
      </c>
      <c r="S13" s="107"/>
      <c r="U13" s="17" t="s">
        <v>4</v>
      </c>
      <c r="V13" s="2" t="s">
        <v>5</v>
      </c>
    </row>
    <row r="14" spans="1:22" s="2" customFormat="1" ht="13.8">
      <c r="E14" s="16"/>
      <c r="F14" s="114"/>
      <c r="G14" s="18"/>
      <c r="H14" s="3"/>
      <c r="L14" s="3"/>
      <c r="S14" s="107"/>
      <c r="U14" s="19" t="s">
        <v>7</v>
      </c>
      <c r="V14" s="2" t="s">
        <v>8</v>
      </c>
    </row>
    <row r="15" spans="1:22" s="2" customFormat="1" ht="17.399999999999999">
      <c r="D15" s="16" t="s">
        <v>645</v>
      </c>
      <c r="E15" s="16"/>
      <c r="F15" s="114"/>
      <c r="G15" s="18"/>
      <c r="H15" s="3"/>
      <c r="L15" s="3"/>
      <c r="M15" s="104" t="str">
        <f>IF(COUNTIF(S30:S237,"Неверная кратность заказа!")&gt;0,"Пожалуйста, проверьте заказ на соблюдение кратности!","")</f>
        <v/>
      </c>
      <c r="S15" s="107"/>
      <c r="U15" s="19" t="s">
        <v>9</v>
      </c>
      <c r="V15" s="2" t="s">
        <v>10</v>
      </c>
    </row>
    <row r="16" spans="1:22" s="2" customFormat="1" ht="13.8">
      <c r="D16" s="99" t="s">
        <v>6</v>
      </c>
      <c r="E16" s="16"/>
      <c r="F16" s="114"/>
      <c r="G16" s="18"/>
      <c r="H16" s="3"/>
      <c r="L16" s="3"/>
      <c r="S16" s="107"/>
      <c r="U16" s="19" t="s">
        <v>11</v>
      </c>
      <c r="V16" s="2" t="s">
        <v>12</v>
      </c>
    </row>
    <row r="17" spans="1:250" s="2" customFormat="1" ht="13.8">
      <c r="D17" s="20" t="s">
        <v>647</v>
      </c>
      <c r="E17" s="14"/>
      <c r="F17" s="113"/>
      <c r="G17" s="18"/>
      <c r="H17" s="3"/>
      <c r="L17" s="3"/>
      <c r="S17" s="107"/>
      <c r="U17" s="17" t="s">
        <v>15</v>
      </c>
      <c r="V17" s="2" t="s">
        <v>16</v>
      </c>
    </row>
    <row r="18" spans="1:250" s="2" customFormat="1" ht="13.8">
      <c r="D18" s="2" t="s">
        <v>250</v>
      </c>
      <c r="E18" s="14"/>
      <c r="F18" s="113"/>
      <c r="G18" s="18"/>
      <c r="H18" s="3"/>
      <c r="L18" s="3"/>
      <c r="S18" s="107"/>
      <c r="T18" s="17"/>
      <c r="U18" s="17" t="s">
        <v>17</v>
      </c>
      <c r="V18" s="2" t="s">
        <v>18</v>
      </c>
    </row>
    <row r="19" spans="1:250" s="2" customFormat="1" ht="13.8">
      <c r="D19" s="14" t="s">
        <v>13</v>
      </c>
      <c r="E19" s="14"/>
      <c r="F19" s="113"/>
      <c r="G19" s="18"/>
      <c r="H19" s="3"/>
      <c r="L19" s="3"/>
      <c r="P19" s="23"/>
      <c r="Q19" s="23"/>
      <c r="S19" s="107"/>
      <c r="T19" s="19"/>
      <c r="U19" s="17" t="s">
        <v>20</v>
      </c>
      <c r="V19" s="2" t="s">
        <v>21</v>
      </c>
    </row>
    <row r="20" spans="1:250" s="2" customFormat="1" ht="13.8">
      <c r="D20" s="14" t="s">
        <v>193</v>
      </c>
      <c r="E20" s="14"/>
      <c r="F20" s="113"/>
      <c r="G20" s="18"/>
      <c r="H20" s="3"/>
      <c r="L20" s="3"/>
      <c r="P20" s="23"/>
      <c r="Q20" s="23"/>
      <c r="S20" s="107"/>
    </row>
    <row r="21" spans="1:250" s="2" customFormat="1" ht="13.8">
      <c r="D21" s="14" t="s">
        <v>19</v>
      </c>
      <c r="E21" s="14"/>
      <c r="F21" s="113"/>
      <c r="G21" s="3"/>
      <c r="H21" s="3"/>
      <c r="L21" s="3"/>
      <c r="P21" s="23"/>
      <c r="Q21" s="23"/>
      <c r="S21" s="107"/>
    </row>
    <row r="22" spans="1:250" s="2" customFormat="1" ht="13.8">
      <c r="D22" s="16"/>
      <c r="E22" s="22"/>
      <c r="F22" s="115"/>
      <c r="G22" s="3"/>
      <c r="H22" s="3"/>
      <c r="L22" s="3"/>
      <c r="P22" s="23"/>
      <c r="Q22" s="23"/>
      <c r="S22" s="107"/>
    </row>
    <row r="23" spans="1:250" s="2" customFormat="1" ht="16.2" customHeight="1">
      <c r="D23" s="22" t="s">
        <v>175</v>
      </c>
      <c r="P23" s="23"/>
      <c r="Q23" s="23"/>
      <c r="S23" s="107"/>
    </row>
    <row r="24" spans="1:250" s="2" customFormat="1" ht="18" customHeight="1">
      <c r="P24" s="23"/>
      <c r="Q24" s="23"/>
      <c r="S24" s="107"/>
    </row>
    <row r="25" spans="1:250" s="2" customFormat="1" ht="60" customHeight="1">
      <c r="D25" s="203" t="s">
        <v>22</v>
      </c>
      <c r="E25" s="203"/>
      <c r="F25" s="203"/>
      <c r="G25" s="203"/>
      <c r="H25" s="203"/>
      <c r="I25" s="203"/>
      <c r="J25" s="203"/>
      <c r="K25" s="203"/>
      <c r="L25" s="203"/>
      <c r="P25" s="23"/>
      <c r="Q25" s="23"/>
      <c r="S25" s="107"/>
    </row>
    <row r="26" spans="1:250" s="2" customFormat="1" ht="13.8">
      <c r="L26" s="3"/>
      <c r="P26" s="23"/>
      <c r="Q26" s="23"/>
      <c r="S26" s="107"/>
    </row>
    <row r="27" spans="1:250" s="2" customFormat="1" ht="24.6" customHeight="1">
      <c r="B27" s="195" t="s">
        <v>317</v>
      </c>
      <c r="C27" s="195"/>
      <c r="D27" s="195"/>
      <c r="E27" s="195"/>
      <c r="F27" s="195"/>
      <c r="G27" s="195"/>
      <c r="H27" s="195"/>
      <c r="I27" s="3"/>
      <c r="J27" s="3"/>
      <c r="K27" s="3"/>
      <c r="L27" s="3"/>
      <c r="M27" s="4"/>
      <c r="S27" s="107"/>
      <c r="U27" s="117" t="s">
        <v>344</v>
      </c>
      <c r="V27" s="14"/>
    </row>
    <row r="28" spans="1:250" s="28" customFormat="1" ht="66.75" customHeight="1">
      <c r="A28" s="24"/>
      <c r="B28" s="25" t="s">
        <v>23</v>
      </c>
      <c r="C28" s="25"/>
      <c r="D28" s="25" t="s">
        <v>188</v>
      </c>
      <c r="E28" s="25" t="s">
        <v>189</v>
      </c>
      <c r="F28" s="116" t="s">
        <v>190</v>
      </c>
      <c r="G28" s="26" t="s">
        <v>24</v>
      </c>
      <c r="H28" s="26" t="s">
        <v>25</v>
      </c>
      <c r="I28" s="26" t="s">
        <v>26</v>
      </c>
      <c r="J28" s="26" t="s">
        <v>27</v>
      </c>
      <c r="K28" s="26" t="s">
        <v>28</v>
      </c>
      <c r="L28" s="96" t="s">
        <v>29</v>
      </c>
      <c r="M28" s="96" t="s">
        <v>30</v>
      </c>
      <c r="N28" s="26" t="s">
        <v>31</v>
      </c>
      <c r="O28" s="26" t="s">
        <v>32</v>
      </c>
      <c r="P28" s="26" t="s">
        <v>33</v>
      </c>
      <c r="Q28" s="26" t="s">
        <v>315</v>
      </c>
      <c r="R28" s="102" t="s">
        <v>249</v>
      </c>
      <c r="S28" s="109"/>
      <c r="T28" s="27"/>
      <c r="U28" s="117" t="s">
        <v>345</v>
      </c>
      <c r="V28" s="14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</row>
    <row r="29" spans="1:250" s="98" customFormat="1" ht="21">
      <c r="A29" s="24"/>
      <c r="B29" s="25"/>
      <c r="C29" s="25"/>
      <c r="D29" s="152" t="s">
        <v>643</v>
      </c>
      <c r="E29" s="153"/>
      <c r="F29" s="153"/>
      <c r="G29" s="154"/>
      <c r="H29" s="154"/>
      <c r="I29" s="154"/>
      <c r="J29" s="154"/>
      <c r="K29" s="154"/>
      <c r="L29" s="155"/>
      <c r="M29" s="155"/>
      <c r="N29" s="156"/>
      <c r="O29" s="157"/>
      <c r="P29" s="154"/>
      <c r="Q29" s="154"/>
      <c r="R29" s="158"/>
      <c r="S29" s="109"/>
      <c r="U29" s="117" t="s">
        <v>346</v>
      </c>
      <c r="V29" s="2"/>
    </row>
    <row r="30" spans="1:250" s="98" customFormat="1" ht="15" customHeight="1">
      <c r="A30" s="100"/>
      <c r="B30" s="125" t="s">
        <v>649</v>
      </c>
      <c r="C30" s="127" t="s">
        <v>495</v>
      </c>
      <c r="D30" s="125" t="s">
        <v>568</v>
      </c>
      <c r="E30" s="125" t="s">
        <v>556</v>
      </c>
      <c r="F30" s="126" t="s">
        <v>412</v>
      </c>
      <c r="G30" s="125"/>
      <c r="H30" s="125" t="s">
        <v>172</v>
      </c>
      <c r="I30" s="125"/>
      <c r="J30" s="125" t="s">
        <v>243</v>
      </c>
      <c r="K30" s="125">
        <v>25</v>
      </c>
      <c r="L30" s="134">
        <f>M30/курс</f>
        <v>2.3299335641433516</v>
      </c>
      <c r="M30" s="119">
        <v>249</v>
      </c>
      <c r="N30" s="105"/>
      <c r="O30" s="128">
        <f t="shared" ref="O30:O40" si="0">IF(N30&lt;100,L30*N30,L30*N30*0.95)</f>
        <v>0</v>
      </c>
      <c r="P30" s="129">
        <f t="shared" ref="P30:P40" si="1">IF(N30&lt;100,M30*N30,M30*N30*0.95)</f>
        <v>0</v>
      </c>
      <c r="Q30" s="193" t="s">
        <v>494</v>
      </c>
      <c r="R30" s="193" t="s">
        <v>675</v>
      </c>
      <c r="S30" s="159" t="str">
        <f>IF(MOD(N30,K30)&gt;0,"Неверная кратность заказа!","")</f>
        <v/>
      </c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/>
      <c r="IF30" s="92"/>
      <c r="IG30" s="92"/>
      <c r="IH30" s="92"/>
      <c r="II30" s="92"/>
      <c r="IJ30" s="92"/>
      <c r="IK30" s="92"/>
      <c r="IL30" s="92"/>
      <c r="IM30" s="92"/>
      <c r="IN30" s="92"/>
      <c r="IO30" s="92"/>
      <c r="IP30" s="92"/>
    </row>
    <row r="31" spans="1:250" s="98" customFormat="1" ht="15" customHeight="1">
      <c r="A31" s="100"/>
      <c r="B31" s="125" t="s">
        <v>650</v>
      </c>
      <c r="C31" s="127" t="s">
        <v>495</v>
      </c>
      <c r="D31" s="125" t="s">
        <v>567</v>
      </c>
      <c r="E31" s="125" t="s">
        <v>557</v>
      </c>
      <c r="F31" s="126" t="s">
        <v>412</v>
      </c>
      <c r="G31" s="125"/>
      <c r="H31" s="125" t="s">
        <v>554</v>
      </c>
      <c r="I31" s="125"/>
      <c r="J31" s="125" t="s">
        <v>243</v>
      </c>
      <c r="K31" s="125">
        <v>25</v>
      </c>
      <c r="L31" s="134">
        <f t="shared" ref="L31:L40" si="2">M31/курс</f>
        <v>2.7790773837372509</v>
      </c>
      <c r="M31" s="119">
        <v>297</v>
      </c>
      <c r="N31" s="105"/>
      <c r="O31" s="128">
        <f t="shared" si="0"/>
        <v>0</v>
      </c>
      <c r="P31" s="129">
        <f t="shared" si="1"/>
        <v>0</v>
      </c>
      <c r="Q31" s="193" t="s">
        <v>494</v>
      </c>
      <c r="R31" s="193" t="s">
        <v>675</v>
      </c>
      <c r="S31" s="159" t="str">
        <f t="shared" ref="S31:S40" si="3">IF(MOD(N31,K31)&gt;0,"Неверная кратность заказа!","")</f>
        <v/>
      </c>
      <c r="IO31" s="92"/>
      <c r="IP31" s="92"/>
    </row>
    <row r="32" spans="1:250" s="92" customFormat="1" ht="15" customHeight="1">
      <c r="A32" s="100"/>
      <c r="B32" s="125" t="s">
        <v>651</v>
      </c>
      <c r="C32" s="127" t="s">
        <v>495</v>
      </c>
      <c r="D32" s="125" t="s">
        <v>569</v>
      </c>
      <c r="E32" s="125" t="s">
        <v>558</v>
      </c>
      <c r="F32" s="126" t="s">
        <v>412</v>
      </c>
      <c r="G32" s="125"/>
      <c r="H32" s="125" t="s">
        <v>45</v>
      </c>
      <c r="I32" s="125"/>
      <c r="J32" s="125" t="s">
        <v>243</v>
      </c>
      <c r="K32" s="125">
        <v>25</v>
      </c>
      <c r="L32" s="135">
        <f t="shared" si="2"/>
        <v>3.4715074389445117</v>
      </c>
      <c r="M32" s="119">
        <v>371</v>
      </c>
      <c r="N32" s="105"/>
      <c r="O32" s="128">
        <f t="shared" si="0"/>
        <v>0</v>
      </c>
      <c r="P32" s="129">
        <f t="shared" si="1"/>
        <v>0</v>
      </c>
      <c r="Q32" s="193" t="s">
        <v>494</v>
      </c>
      <c r="R32" s="193" t="s">
        <v>675</v>
      </c>
      <c r="S32" s="159" t="str">
        <f t="shared" si="3"/>
        <v/>
      </c>
      <c r="IO32" s="98"/>
      <c r="IP32" s="98"/>
    </row>
    <row r="33" spans="1:250" s="98" customFormat="1" ht="15" customHeight="1">
      <c r="A33" s="100"/>
      <c r="B33" s="125" t="s">
        <v>652</v>
      </c>
      <c r="C33" s="127" t="s">
        <v>495</v>
      </c>
      <c r="D33" s="125" t="s">
        <v>570</v>
      </c>
      <c r="E33" s="125" t="s">
        <v>559</v>
      </c>
      <c r="F33" s="126" t="s">
        <v>412</v>
      </c>
      <c r="G33" s="125"/>
      <c r="H33" s="125" t="s">
        <v>38</v>
      </c>
      <c r="I33" s="125"/>
      <c r="J33" s="125" t="s">
        <v>243</v>
      </c>
      <c r="K33" s="125">
        <v>25</v>
      </c>
      <c r="L33" s="135">
        <f t="shared" si="2"/>
        <v>3.4715074389445117</v>
      </c>
      <c r="M33" s="119">
        <v>371</v>
      </c>
      <c r="N33" s="105"/>
      <c r="O33" s="128">
        <f t="shared" si="0"/>
        <v>0</v>
      </c>
      <c r="P33" s="129">
        <f t="shared" si="1"/>
        <v>0</v>
      </c>
      <c r="Q33" s="193" t="s">
        <v>494</v>
      </c>
      <c r="R33" s="193" t="s">
        <v>675</v>
      </c>
      <c r="S33" s="159" t="str">
        <f t="shared" si="3"/>
        <v/>
      </c>
      <c r="IO33" s="92"/>
      <c r="IP33" s="92"/>
    </row>
    <row r="34" spans="1:250" s="98" customFormat="1" ht="15" customHeight="1">
      <c r="A34" s="100"/>
      <c r="B34" s="125" t="s">
        <v>653</v>
      </c>
      <c r="C34" s="127" t="s">
        <v>495</v>
      </c>
      <c r="D34" s="125" t="s">
        <v>571</v>
      </c>
      <c r="E34" s="125" t="s">
        <v>560</v>
      </c>
      <c r="F34" s="126" t="s">
        <v>412</v>
      </c>
      <c r="G34" s="125"/>
      <c r="H34" s="125" t="s">
        <v>185</v>
      </c>
      <c r="I34" s="125"/>
      <c r="J34" s="125" t="s">
        <v>243</v>
      </c>
      <c r="K34" s="125">
        <v>25</v>
      </c>
      <c r="L34" s="135">
        <f t="shared" si="2"/>
        <v>2.7790773837372509</v>
      </c>
      <c r="M34" s="119">
        <v>297</v>
      </c>
      <c r="N34" s="105"/>
      <c r="O34" s="128">
        <f t="shared" si="0"/>
        <v>0</v>
      </c>
      <c r="P34" s="129">
        <f t="shared" si="1"/>
        <v>0</v>
      </c>
      <c r="Q34" s="193" t="s">
        <v>494</v>
      </c>
      <c r="R34" s="193" t="s">
        <v>675</v>
      </c>
      <c r="S34" s="159" t="str">
        <f t="shared" si="3"/>
        <v/>
      </c>
      <c r="IO34" s="92"/>
      <c r="IP34" s="92"/>
    </row>
    <row r="35" spans="1:250" s="98" customFormat="1" ht="15" customHeight="1">
      <c r="A35" s="100"/>
      <c r="B35" s="125" t="s">
        <v>654</v>
      </c>
      <c r="C35" s="127" t="s">
        <v>495</v>
      </c>
      <c r="D35" s="125" t="s">
        <v>572</v>
      </c>
      <c r="E35" s="125" t="s">
        <v>561</v>
      </c>
      <c r="F35" s="126" t="s">
        <v>412</v>
      </c>
      <c r="G35" s="125"/>
      <c r="H35" s="125" t="s">
        <v>185</v>
      </c>
      <c r="I35" s="125"/>
      <c r="J35" s="125" t="s">
        <v>243</v>
      </c>
      <c r="K35" s="125">
        <v>25</v>
      </c>
      <c r="L35" s="135">
        <f t="shared" si="2"/>
        <v>2.7790773837372509</v>
      </c>
      <c r="M35" s="119">
        <v>297</v>
      </c>
      <c r="N35" s="105"/>
      <c r="O35" s="128">
        <f t="shared" si="0"/>
        <v>0</v>
      </c>
      <c r="P35" s="129">
        <f t="shared" si="1"/>
        <v>0</v>
      </c>
      <c r="Q35" s="193" t="s">
        <v>494</v>
      </c>
      <c r="R35" s="193" t="s">
        <v>675</v>
      </c>
      <c r="S35" s="159" t="str">
        <f t="shared" si="3"/>
        <v/>
      </c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/>
      <c r="IE35" s="92"/>
      <c r="IF35" s="92"/>
      <c r="IG35" s="92"/>
      <c r="IH35" s="92"/>
      <c r="II35" s="92"/>
      <c r="IJ35" s="92"/>
      <c r="IK35" s="92"/>
      <c r="IL35" s="92"/>
      <c r="IM35" s="92"/>
      <c r="IN35" s="92"/>
      <c r="IO35" s="92"/>
      <c r="IP35" s="92"/>
    </row>
    <row r="36" spans="1:250" s="98" customFormat="1" ht="15" customHeight="1">
      <c r="A36" s="100"/>
      <c r="B36" s="125" t="s">
        <v>655</v>
      </c>
      <c r="C36" s="127" t="s">
        <v>495</v>
      </c>
      <c r="D36" s="125" t="s">
        <v>573</v>
      </c>
      <c r="E36" s="125" t="s">
        <v>562</v>
      </c>
      <c r="F36" s="126" t="s">
        <v>412</v>
      </c>
      <c r="G36" s="125"/>
      <c r="H36" s="125" t="s">
        <v>38</v>
      </c>
      <c r="I36" s="125"/>
      <c r="J36" s="125" t="s">
        <v>243</v>
      </c>
      <c r="K36" s="125">
        <v>25</v>
      </c>
      <c r="L36" s="135">
        <f t="shared" si="2"/>
        <v>2.3299335641433516</v>
      </c>
      <c r="M36" s="119">
        <v>249</v>
      </c>
      <c r="N36" s="105"/>
      <c r="O36" s="128">
        <f t="shared" si="0"/>
        <v>0</v>
      </c>
      <c r="P36" s="129">
        <f t="shared" si="1"/>
        <v>0</v>
      </c>
      <c r="Q36" s="193" t="s">
        <v>494</v>
      </c>
      <c r="R36" s="193" t="s">
        <v>675</v>
      </c>
      <c r="S36" s="159" t="str">
        <f t="shared" si="3"/>
        <v/>
      </c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/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/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/>
      <c r="IC36" s="92"/>
      <c r="ID36" s="92"/>
      <c r="IE36" s="92"/>
      <c r="IF36" s="92"/>
      <c r="IG36" s="92"/>
      <c r="IH36" s="92"/>
      <c r="II36" s="92"/>
      <c r="IJ36" s="92"/>
      <c r="IK36" s="92"/>
      <c r="IL36" s="92"/>
      <c r="IM36" s="92"/>
      <c r="IN36" s="92"/>
      <c r="IO36" s="92"/>
      <c r="IP36" s="92"/>
    </row>
    <row r="37" spans="1:250" s="98" customFormat="1" ht="15" customHeight="1">
      <c r="A37" s="100"/>
      <c r="B37" s="125" t="s">
        <v>656</v>
      </c>
      <c r="C37" s="127" t="s">
        <v>495</v>
      </c>
      <c r="D37" s="125" t="s">
        <v>574</v>
      </c>
      <c r="E37" s="125" t="s">
        <v>563</v>
      </c>
      <c r="F37" s="126" t="s">
        <v>412</v>
      </c>
      <c r="G37" s="125"/>
      <c r="H37" s="125" t="s">
        <v>554</v>
      </c>
      <c r="I37" s="125"/>
      <c r="J37" s="125" t="s">
        <v>243</v>
      </c>
      <c r="K37" s="125">
        <v>25</v>
      </c>
      <c r="L37" s="135">
        <f t="shared" si="2"/>
        <v>1.8433610929166275</v>
      </c>
      <c r="M37" s="119">
        <v>197</v>
      </c>
      <c r="N37" s="105"/>
      <c r="O37" s="128">
        <f t="shared" si="0"/>
        <v>0</v>
      </c>
      <c r="P37" s="129">
        <f t="shared" si="1"/>
        <v>0</v>
      </c>
      <c r="Q37" s="193" t="s">
        <v>494</v>
      </c>
      <c r="R37" s="193" t="s">
        <v>675</v>
      </c>
      <c r="S37" s="159" t="str">
        <f t="shared" si="3"/>
        <v/>
      </c>
      <c r="IO37" s="92"/>
      <c r="IP37" s="92"/>
    </row>
    <row r="38" spans="1:250" s="92" customFormat="1" ht="15" customHeight="1">
      <c r="A38" s="100"/>
      <c r="B38" s="125" t="s">
        <v>657</v>
      </c>
      <c r="C38" s="127" t="s">
        <v>495</v>
      </c>
      <c r="D38" s="125" t="s">
        <v>575</v>
      </c>
      <c r="E38" s="125" t="s">
        <v>564</v>
      </c>
      <c r="F38" s="126" t="s">
        <v>412</v>
      </c>
      <c r="G38" s="125"/>
      <c r="H38" s="125" t="s">
        <v>534</v>
      </c>
      <c r="I38" s="125"/>
      <c r="J38" s="125" t="s">
        <v>243</v>
      </c>
      <c r="K38" s="125">
        <v>25</v>
      </c>
      <c r="L38" s="135">
        <f t="shared" si="2"/>
        <v>3.4715074389445117</v>
      </c>
      <c r="M38" s="119">
        <v>371</v>
      </c>
      <c r="N38" s="105"/>
      <c r="O38" s="128">
        <f t="shared" si="0"/>
        <v>0</v>
      </c>
      <c r="P38" s="129">
        <f t="shared" si="1"/>
        <v>0</v>
      </c>
      <c r="Q38" s="193" t="s">
        <v>494</v>
      </c>
      <c r="R38" s="193" t="s">
        <v>675</v>
      </c>
      <c r="S38" s="159" t="str">
        <f t="shared" si="3"/>
        <v/>
      </c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  <c r="HT38" s="98"/>
      <c r="HU38" s="98"/>
      <c r="HV38" s="98"/>
      <c r="HW38" s="98"/>
      <c r="HX38" s="98"/>
      <c r="HY38" s="98"/>
      <c r="HZ38" s="98"/>
      <c r="IA38" s="98"/>
      <c r="IB38" s="98"/>
      <c r="IC38" s="98"/>
      <c r="ID38" s="98"/>
      <c r="IE38" s="98"/>
      <c r="IF38" s="98"/>
      <c r="IG38" s="98"/>
      <c r="IH38" s="98"/>
      <c r="II38" s="98"/>
      <c r="IJ38" s="98"/>
      <c r="IK38" s="98"/>
      <c r="IL38" s="98"/>
      <c r="IM38" s="98"/>
      <c r="IN38" s="98"/>
      <c r="IO38" s="98"/>
      <c r="IP38" s="98"/>
    </row>
    <row r="39" spans="1:250" s="92" customFormat="1" ht="15" customHeight="1">
      <c r="A39" s="100"/>
      <c r="B39" s="125" t="s">
        <v>658</v>
      </c>
      <c r="C39" s="127" t="s">
        <v>495</v>
      </c>
      <c r="D39" s="125" t="s">
        <v>576</v>
      </c>
      <c r="E39" s="125" t="s">
        <v>565</v>
      </c>
      <c r="F39" s="126" t="s">
        <v>412</v>
      </c>
      <c r="G39" s="125"/>
      <c r="H39" s="125" t="s">
        <v>38</v>
      </c>
      <c r="I39" s="125"/>
      <c r="J39" s="125" t="s">
        <v>243</v>
      </c>
      <c r="K39" s="125">
        <v>25</v>
      </c>
      <c r="L39" s="135">
        <f t="shared" si="2"/>
        <v>3.4715074389445117</v>
      </c>
      <c r="M39" s="119">
        <v>371</v>
      </c>
      <c r="N39" s="105"/>
      <c r="O39" s="128">
        <f t="shared" si="0"/>
        <v>0</v>
      </c>
      <c r="P39" s="129">
        <f t="shared" si="1"/>
        <v>0</v>
      </c>
      <c r="Q39" s="193" t="s">
        <v>494</v>
      </c>
      <c r="R39" s="193" t="s">
        <v>675</v>
      </c>
      <c r="S39" s="159" t="str">
        <f t="shared" si="3"/>
        <v/>
      </c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  <c r="FL39" s="98"/>
      <c r="FM39" s="98"/>
      <c r="FN39" s="98"/>
      <c r="FO39" s="98"/>
      <c r="FP39" s="98"/>
      <c r="FQ39" s="98"/>
      <c r="FR39" s="98"/>
      <c r="FS39" s="98"/>
      <c r="FT39" s="98"/>
      <c r="FU39" s="98"/>
      <c r="FV39" s="98"/>
      <c r="FW39" s="98"/>
      <c r="FX39" s="98"/>
      <c r="FY39" s="98"/>
      <c r="FZ39" s="98"/>
      <c r="GA39" s="98"/>
      <c r="GB39" s="98"/>
      <c r="GC39" s="98"/>
      <c r="GD39" s="98"/>
      <c r="GE39" s="98"/>
      <c r="GF39" s="98"/>
      <c r="GG39" s="98"/>
      <c r="GH39" s="98"/>
      <c r="GI39" s="98"/>
      <c r="GJ39" s="98"/>
      <c r="GK39" s="98"/>
      <c r="GL39" s="98"/>
      <c r="GM39" s="98"/>
      <c r="GN39" s="98"/>
      <c r="GO39" s="98"/>
      <c r="GP39" s="98"/>
      <c r="GQ39" s="98"/>
      <c r="GR39" s="98"/>
      <c r="GS39" s="98"/>
      <c r="GT39" s="98"/>
      <c r="GU39" s="98"/>
      <c r="GV39" s="98"/>
      <c r="GW39" s="98"/>
      <c r="GX39" s="98"/>
      <c r="GY39" s="98"/>
      <c r="GZ39" s="98"/>
      <c r="HA39" s="98"/>
      <c r="HB39" s="98"/>
      <c r="HC39" s="98"/>
      <c r="HD39" s="98"/>
      <c r="HE39" s="98"/>
      <c r="HF39" s="98"/>
      <c r="HG39" s="98"/>
      <c r="HH39" s="98"/>
      <c r="HI39" s="98"/>
      <c r="HJ39" s="98"/>
      <c r="HK39" s="98"/>
      <c r="HL39" s="98"/>
      <c r="HM39" s="98"/>
      <c r="HN39" s="98"/>
      <c r="HO39" s="98"/>
      <c r="HP39" s="98"/>
      <c r="HQ39" s="98"/>
      <c r="HR39" s="98"/>
      <c r="HS39" s="98"/>
      <c r="HT39" s="98"/>
      <c r="HU39" s="98"/>
      <c r="HV39" s="98"/>
      <c r="HW39" s="98"/>
      <c r="HX39" s="98"/>
      <c r="HY39" s="98"/>
      <c r="HZ39" s="98"/>
      <c r="IA39" s="98"/>
      <c r="IB39" s="98"/>
      <c r="IC39" s="98"/>
      <c r="ID39" s="98"/>
      <c r="IE39" s="98"/>
      <c r="IF39" s="98"/>
      <c r="IG39" s="98"/>
      <c r="IH39" s="98"/>
      <c r="II39" s="98"/>
      <c r="IJ39" s="98"/>
      <c r="IK39" s="98"/>
      <c r="IL39" s="98"/>
      <c r="IM39" s="98"/>
      <c r="IN39" s="98"/>
    </row>
    <row r="40" spans="1:250" s="92" customFormat="1" ht="15" customHeight="1">
      <c r="A40" s="100"/>
      <c r="B40" s="125" t="s">
        <v>659</v>
      </c>
      <c r="C40" s="127" t="s">
        <v>495</v>
      </c>
      <c r="D40" s="125" t="s">
        <v>577</v>
      </c>
      <c r="E40" s="125" t="s">
        <v>566</v>
      </c>
      <c r="F40" s="126" t="s">
        <v>412</v>
      </c>
      <c r="G40" s="125"/>
      <c r="H40" s="125" t="s">
        <v>555</v>
      </c>
      <c r="I40" s="125"/>
      <c r="J40" s="125" t="s">
        <v>243</v>
      </c>
      <c r="K40" s="125">
        <v>25</v>
      </c>
      <c r="L40" s="135">
        <f t="shared" si="2"/>
        <v>3.4715074389445117</v>
      </c>
      <c r="M40" s="119">
        <v>371</v>
      </c>
      <c r="N40" s="105"/>
      <c r="O40" s="128">
        <f t="shared" si="0"/>
        <v>0</v>
      </c>
      <c r="P40" s="129">
        <f t="shared" si="1"/>
        <v>0</v>
      </c>
      <c r="Q40" s="193" t="s">
        <v>494</v>
      </c>
      <c r="R40" s="193" t="s">
        <v>675</v>
      </c>
      <c r="S40" s="159" t="str">
        <f t="shared" si="3"/>
        <v/>
      </c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8"/>
      <c r="DT40" s="98"/>
      <c r="DU40" s="98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8"/>
      <c r="EG40" s="98"/>
      <c r="EH40" s="98"/>
      <c r="EI40" s="98"/>
      <c r="EJ40" s="98"/>
      <c r="EK40" s="98"/>
      <c r="EL40" s="98"/>
      <c r="EM40" s="98"/>
      <c r="EN40" s="98"/>
      <c r="EO40" s="98"/>
      <c r="EP40" s="98"/>
      <c r="EQ40" s="98"/>
      <c r="ER40" s="98"/>
      <c r="ES40" s="98"/>
      <c r="ET40" s="98"/>
      <c r="EU40" s="98"/>
      <c r="EV40" s="98"/>
      <c r="EW40" s="98"/>
      <c r="EX40" s="98"/>
      <c r="EY40" s="98"/>
      <c r="EZ40" s="98"/>
      <c r="FA40" s="98"/>
      <c r="FB40" s="98"/>
      <c r="FC40" s="98"/>
      <c r="FD40" s="98"/>
      <c r="FE40" s="98"/>
      <c r="FF40" s="98"/>
      <c r="FG40" s="98"/>
      <c r="FH40" s="98"/>
      <c r="FI40" s="98"/>
      <c r="FJ40" s="98"/>
      <c r="FK40" s="98"/>
      <c r="FL40" s="98"/>
      <c r="FM40" s="98"/>
      <c r="FN40" s="98"/>
      <c r="FO40" s="98"/>
      <c r="FP40" s="98"/>
      <c r="FQ40" s="98"/>
      <c r="FR40" s="98"/>
      <c r="FS40" s="98"/>
      <c r="FT40" s="98"/>
      <c r="FU40" s="98"/>
      <c r="FV40" s="98"/>
      <c r="FW40" s="98"/>
      <c r="FX40" s="98"/>
      <c r="FY40" s="98"/>
      <c r="FZ40" s="98"/>
      <c r="GA40" s="98"/>
      <c r="GB40" s="98"/>
      <c r="GC40" s="98"/>
      <c r="GD40" s="98"/>
      <c r="GE40" s="98"/>
      <c r="GF40" s="98"/>
      <c r="GG40" s="98"/>
      <c r="GH40" s="98"/>
      <c r="GI40" s="98"/>
      <c r="GJ40" s="98"/>
      <c r="GK40" s="98"/>
      <c r="GL40" s="98"/>
      <c r="GM40" s="98"/>
      <c r="GN40" s="98"/>
      <c r="GO40" s="98"/>
      <c r="GP40" s="98"/>
      <c r="GQ40" s="98"/>
      <c r="GR40" s="98"/>
      <c r="GS40" s="98"/>
      <c r="GT40" s="98"/>
      <c r="GU40" s="98"/>
      <c r="GV40" s="98"/>
      <c r="GW40" s="98"/>
      <c r="GX40" s="98"/>
      <c r="GY40" s="98"/>
      <c r="GZ40" s="98"/>
      <c r="HA40" s="98"/>
      <c r="HB40" s="98"/>
      <c r="HC40" s="98"/>
      <c r="HD40" s="98"/>
      <c r="HE40" s="98"/>
      <c r="HF40" s="98"/>
      <c r="HG40" s="98"/>
      <c r="HH40" s="98"/>
      <c r="HI40" s="98"/>
      <c r="HJ40" s="98"/>
      <c r="HK40" s="98"/>
      <c r="HL40" s="98"/>
      <c r="HM40" s="98"/>
      <c r="HN40" s="98"/>
      <c r="HO40" s="98"/>
      <c r="HP40" s="98"/>
      <c r="HQ40" s="98"/>
      <c r="HR40" s="98"/>
      <c r="HS40" s="98"/>
      <c r="HT40" s="98"/>
      <c r="HU40" s="98"/>
      <c r="HV40" s="98"/>
      <c r="HW40" s="98"/>
      <c r="HX40" s="98"/>
      <c r="HY40" s="98"/>
      <c r="HZ40" s="98"/>
      <c r="IA40" s="98"/>
      <c r="IB40" s="98"/>
      <c r="IC40" s="98"/>
      <c r="ID40" s="98"/>
      <c r="IE40" s="98"/>
      <c r="IF40" s="98"/>
      <c r="IG40" s="98"/>
      <c r="IH40" s="98"/>
      <c r="II40" s="98"/>
      <c r="IJ40" s="98"/>
      <c r="IK40" s="98"/>
      <c r="IL40" s="98"/>
      <c r="IM40" s="98"/>
      <c r="IN40" s="98"/>
    </row>
    <row r="41" spans="1:250" s="92" customFormat="1" ht="23.4" customHeight="1">
      <c r="A41" s="100"/>
      <c r="B41" s="125"/>
      <c r="C41" s="127"/>
      <c r="D41" s="152" t="s">
        <v>642</v>
      </c>
      <c r="E41" s="153"/>
      <c r="F41" s="153"/>
      <c r="G41" s="154"/>
      <c r="H41" s="154"/>
      <c r="I41" s="154"/>
      <c r="J41" s="154"/>
      <c r="K41" s="154"/>
      <c r="L41" s="155"/>
      <c r="M41" s="155"/>
      <c r="N41" s="156"/>
      <c r="O41" s="157"/>
      <c r="P41" s="154"/>
      <c r="Q41" s="154"/>
      <c r="R41" s="158"/>
      <c r="S41" s="159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  <c r="FN41" s="98"/>
      <c r="FO41" s="98"/>
      <c r="FP41" s="98"/>
      <c r="FQ41" s="98"/>
      <c r="FR41" s="98"/>
      <c r="FS41" s="98"/>
      <c r="FT41" s="98"/>
      <c r="FU41" s="98"/>
      <c r="FV41" s="98"/>
      <c r="FW41" s="98"/>
      <c r="FX41" s="98"/>
      <c r="FY41" s="98"/>
      <c r="FZ41" s="98"/>
      <c r="GA41" s="98"/>
      <c r="GB41" s="98"/>
      <c r="GC41" s="98"/>
      <c r="GD41" s="98"/>
      <c r="GE41" s="98"/>
      <c r="GF41" s="98"/>
      <c r="GG41" s="98"/>
      <c r="GH41" s="98"/>
      <c r="GI41" s="98"/>
      <c r="GJ41" s="98"/>
      <c r="GK41" s="98"/>
      <c r="GL41" s="98"/>
      <c r="GM41" s="98"/>
      <c r="GN41" s="98"/>
      <c r="GO41" s="98"/>
      <c r="GP41" s="98"/>
      <c r="GQ41" s="98"/>
      <c r="GR41" s="98"/>
      <c r="GS41" s="98"/>
      <c r="GT41" s="98"/>
      <c r="GU41" s="98"/>
      <c r="GV41" s="98"/>
      <c r="GW41" s="98"/>
      <c r="GX41" s="98"/>
      <c r="GY41" s="98"/>
      <c r="GZ41" s="98"/>
      <c r="HA41" s="98"/>
      <c r="HB41" s="98"/>
      <c r="HC41" s="98"/>
      <c r="HD41" s="98"/>
      <c r="HE41" s="98"/>
      <c r="HF41" s="98"/>
      <c r="HG41" s="98"/>
      <c r="HH41" s="98"/>
      <c r="HI41" s="98"/>
      <c r="HJ41" s="98"/>
      <c r="HK41" s="98"/>
      <c r="HL41" s="98"/>
      <c r="HM41" s="98"/>
      <c r="HN41" s="98"/>
      <c r="HO41" s="98"/>
      <c r="HP41" s="98"/>
      <c r="HQ41" s="98"/>
      <c r="HR41" s="98"/>
      <c r="HS41" s="98"/>
      <c r="HT41" s="98"/>
      <c r="HU41" s="98"/>
      <c r="HV41" s="98"/>
      <c r="HW41" s="98"/>
      <c r="HX41" s="98"/>
      <c r="HY41" s="98"/>
      <c r="HZ41" s="98"/>
      <c r="IA41" s="98"/>
      <c r="IB41" s="98"/>
      <c r="IC41" s="98"/>
      <c r="ID41" s="98"/>
      <c r="IE41" s="98"/>
      <c r="IF41" s="98"/>
      <c r="IG41" s="98"/>
      <c r="IH41" s="98"/>
      <c r="II41" s="98"/>
      <c r="IJ41" s="98"/>
      <c r="IK41" s="98"/>
      <c r="IL41" s="98"/>
      <c r="IM41" s="98"/>
      <c r="IN41" s="98"/>
      <c r="IO41" s="98"/>
      <c r="IP41" s="98"/>
    </row>
    <row r="42" spans="1:250" s="92" customFormat="1">
      <c r="A42" s="100"/>
      <c r="B42" s="30" t="s">
        <v>676</v>
      </c>
      <c r="C42" s="30" t="s">
        <v>495</v>
      </c>
      <c r="D42" s="31" t="s">
        <v>678</v>
      </c>
      <c r="E42" s="31" t="s">
        <v>683</v>
      </c>
      <c r="F42" s="30" t="s">
        <v>681</v>
      </c>
      <c r="G42" s="97"/>
      <c r="H42" s="97" t="s">
        <v>507</v>
      </c>
      <c r="I42" s="103"/>
      <c r="J42" s="32" t="s">
        <v>244</v>
      </c>
      <c r="K42" s="32">
        <v>5</v>
      </c>
      <c r="L42" s="138">
        <f>M42/курс</f>
        <v>28.043417235894076</v>
      </c>
      <c r="M42" s="119">
        <v>2997</v>
      </c>
      <c r="N42" s="105"/>
      <c r="O42" s="33">
        <f t="shared" ref="O42:O73" si="4">IF(N42&lt;100,L42*N42,L42*N42*0.95)</f>
        <v>0</v>
      </c>
      <c r="P42" s="34">
        <f t="shared" ref="P42:P73" si="5">IF(N42&lt;100,M42*N42,M42*N42*0.95)</f>
        <v>0</v>
      </c>
      <c r="Q42" s="122" t="s">
        <v>494</v>
      </c>
      <c r="R42" s="170" t="s">
        <v>675</v>
      </c>
      <c r="S42" s="159" t="str">
        <f t="shared" ref="S42:S54" si="6">IF(MOD(N42,K42)&gt;0,"Неверная кратность заказа!","")</f>
        <v/>
      </c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F42" s="98"/>
      <c r="FG42" s="98"/>
      <c r="FH42" s="98"/>
      <c r="FI42" s="98"/>
      <c r="FJ42" s="98"/>
      <c r="FK42" s="98"/>
      <c r="FL42" s="98"/>
      <c r="FM42" s="98"/>
      <c r="FN42" s="98"/>
      <c r="FO42" s="98"/>
      <c r="FP42" s="98"/>
      <c r="FQ42" s="98"/>
      <c r="FR42" s="98"/>
      <c r="FS42" s="98"/>
      <c r="FT42" s="98"/>
      <c r="FU42" s="98"/>
      <c r="FV42" s="98"/>
      <c r="FW42" s="98"/>
      <c r="FX42" s="98"/>
      <c r="FY42" s="98"/>
      <c r="FZ42" s="98"/>
      <c r="GA42" s="98"/>
      <c r="GB42" s="98"/>
      <c r="GC42" s="98"/>
      <c r="GD42" s="98"/>
      <c r="GE42" s="98"/>
      <c r="GF42" s="98"/>
      <c r="GG42" s="98"/>
      <c r="GH42" s="98"/>
      <c r="GI42" s="98"/>
      <c r="GJ42" s="98"/>
      <c r="GK42" s="98"/>
      <c r="GL42" s="98"/>
      <c r="GM42" s="98"/>
      <c r="GN42" s="98"/>
      <c r="GO42" s="98"/>
      <c r="GP42" s="98"/>
      <c r="GQ42" s="98"/>
      <c r="GR42" s="98"/>
      <c r="GS42" s="98"/>
      <c r="GT42" s="98"/>
      <c r="GU42" s="98"/>
      <c r="GV42" s="98"/>
      <c r="GW42" s="98"/>
      <c r="GX42" s="98"/>
      <c r="GY42" s="98"/>
      <c r="GZ42" s="98"/>
      <c r="HA42" s="98"/>
      <c r="HB42" s="98"/>
      <c r="HC42" s="98"/>
      <c r="HD42" s="98"/>
      <c r="HE42" s="98"/>
      <c r="HF42" s="98"/>
      <c r="HG42" s="98"/>
      <c r="HH42" s="98"/>
      <c r="HI42" s="98"/>
      <c r="HJ42" s="98"/>
      <c r="HK42" s="98"/>
      <c r="HL42" s="98"/>
      <c r="HM42" s="98"/>
      <c r="HN42" s="98"/>
      <c r="HO42" s="98"/>
      <c r="HP42" s="98"/>
      <c r="HQ42" s="98"/>
      <c r="HR42" s="98"/>
      <c r="HS42" s="98"/>
      <c r="HT42" s="98"/>
      <c r="HU42" s="98"/>
      <c r="HV42" s="98"/>
      <c r="HW42" s="98"/>
      <c r="HX42" s="98"/>
      <c r="HY42" s="98"/>
      <c r="HZ42" s="98"/>
      <c r="IA42" s="98"/>
      <c r="IB42" s="98"/>
      <c r="IC42" s="98"/>
      <c r="ID42" s="98"/>
      <c r="IE42" s="98"/>
      <c r="IF42" s="98"/>
      <c r="IG42" s="98"/>
      <c r="IH42" s="98"/>
      <c r="II42" s="98"/>
      <c r="IJ42" s="98"/>
      <c r="IK42" s="98"/>
      <c r="IL42" s="98"/>
      <c r="IM42" s="98"/>
      <c r="IN42" s="98"/>
      <c r="IO42" s="98"/>
      <c r="IP42" s="98"/>
    </row>
    <row r="43" spans="1:250" s="92" customFormat="1">
      <c r="A43" s="100"/>
      <c r="B43" s="30" t="s">
        <v>677</v>
      </c>
      <c r="C43" s="30" t="s">
        <v>495</v>
      </c>
      <c r="D43" s="31" t="s">
        <v>679</v>
      </c>
      <c r="E43" s="31" t="s">
        <v>682</v>
      </c>
      <c r="F43" s="30" t="s">
        <v>680</v>
      </c>
      <c r="G43" s="97"/>
      <c r="H43" s="97" t="s">
        <v>507</v>
      </c>
      <c r="I43" s="103"/>
      <c r="J43" s="32" t="s">
        <v>244</v>
      </c>
      <c r="K43" s="32">
        <v>5</v>
      </c>
      <c r="L43" s="138">
        <f>M43/курс</f>
        <v>28.043417235894076</v>
      </c>
      <c r="M43" s="119">
        <v>2997</v>
      </c>
      <c r="N43" s="105"/>
      <c r="O43" s="33">
        <f t="shared" si="4"/>
        <v>0</v>
      </c>
      <c r="P43" s="34">
        <f t="shared" si="5"/>
        <v>0</v>
      </c>
      <c r="Q43" s="122" t="s">
        <v>494</v>
      </c>
      <c r="R43" s="170" t="s">
        <v>675</v>
      </c>
      <c r="S43" s="159" t="str">
        <f t="shared" si="6"/>
        <v/>
      </c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F43" s="98"/>
      <c r="FG43" s="98"/>
      <c r="FH43" s="98"/>
      <c r="FI43" s="98"/>
      <c r="FJ43" s="98"/>
      <c r="FK43" s="98"/>
      <c r="FL43" s="98"/>
      <c r="FM43" s="98"/>
      <c r="FN43" s="98"/>
      <c r="FO43" s="98"/>
      <c r="FP43" s="98"/>
      <c r="FQ43" s="98"/>
      <c r="FR43" s="98"/>
      <c r="FS43" s="98"/>
      <c r="FT43" s="98"/>
      <c r="FU43" s="98"/>
      <c r="FV43" s="98"/>
      <c r="FW43" s="98"/>
      <c r="FX43" s="98"/>
      <c r="FY43" s="98"/>
      <c r="FZ43" s="98"/>
      <c r="GA43" s="98"/>
      <c r="GB43" s="98"/>
      <c r="GC43" s="98"/>
      <c r="GD43" s="98"/>
      <c r="GE43" s="98"/>
      <c r="GF43" s="98"/>
      <c r="GG43" s="98"/>
      <c r="GH43" s="98"/>
      <c r="GI43" s="98"/>
      <c r="GJ43" s="98"/>
      <c r="GK43" s="98"/>
      <c r="GL43" s="98"/>
      <c r="GM43" s="98"/>
      <c r="GN43" s="98"/>
      <c r="GO43" s="98"/>
      <c r="GP43" s="98"/>
      <c r="GQ43" s="98"/>
      <c r="GR43" s="98"/>
      <c r="GS43" s="98"/>
      <c r="GT43" s="98"/>
      <c r="GU43" s="98"/>
      <c r="GV43" s="98"/>
      <c r="GW43" s="98"/>
      <c r="GX43" s="98"/>
      <c r="GY43" s="98"/>
      <c r="GZ43" s="98"/>
      <c r="HA43" s="98"/>
      <c r="HB43" s="98"/>
      <c r="HC43" s="98"/>
      <c r="HD43" s="98"/>
      <c r="HE43" s="98"/>
      <c r="HF43" s="98"/>
      <c r="HG43" s="98"/>
      <c r="HH43" s="98"/>
      <c r="HI43" s="98"/>
      <c r="HJ43" s="98"/>
      <c r="HK43" s="98"/>
      <c r="HL43" s="98"/>
      <c r="HM43" s="98"/>
      <c r="HN43" s="98"/>
      <c r="HO43" s="98"/>
      <c r="HP43" s="98"/>
      <c r="HQ43" s="98"/>
      <c r="HR43" s="98"/>
      <c r="HS43" s="98"/>
      <c r="HT43" s="98"/>
      <c r="HU43" s="98"/>
      <c r="HV43" s="98"/>
      <c r="HW43" s="98"/>
      <c r="HX43" s="98"/>
      <c r="HY43" s="98"/>
      <c r="HZ43" s="98"/>
      <c r="IA43" s="98"/>
      <c r="IB43" s="98"/>
      <c r="IC43" s="98"/>
      <c r="ID43" s="98"/>
      <c r="IE43" s="98"/>
      <c r="IF43" s="98"/>
      <c r="IG43" s="98"/>
      <c r="IH43" s="98"/>
      <c r="II43" s="98"/>
      <c r="IJ43" s="98"/>
      <c r="IK43" s="98"/>
      <c r="IL43" s="98"/>
      <c r="IM43" s="98"/>
      <c r="IN43" s="98"/>
      <c r="IO43" s="98"/>
      <c r="IP43" s="98"/>
    </row>
    <row r="44" spans="1:250" s="92" customFormat="1" ht="15" customHeight="1">
      <c r="A44" s="101"/>
      <c r="B44" s="30" t="s">
        <v>280</v>
      </c>
      <c r="C44" s="30" t="s">
        <v>35</v>
      </c>
      <c r="D44" s="31" t="s">
        <v>324</v>
      </c>
      <c r="E44" s="31" t="s">
        <v>483</v>
      </c>
      <c r="F44" s="120" t="s">
        <v>412</v>
      </c>
      <c r="G44" s="97" t="s">
        <v>4</v>
      </c>
      <c r="H44" s="97" t="s">
        <v>44</v>
      </c>
      <c r="I44" s="103"/>
      <c r="J44" s="32" t="s">
        <v>244</v>
      </c>
      <c r="K44" s="32">
        <v>100</v>
      </c>
      <c r="L44" s="136">
        <v>1.78</v>
      </c>
      <c r="M44" s="94">
        <f>L44*курс</f>
        <v>190.2286</v>
      </c>
      <c r="N44" s="105"/>
      <c r="O44" s="33">
        <f t="shared" si="4"/>
        <v>0</v>
      </c>
      <c r="P44" s="34">
        <f t="shared" si="5"/>
        <v>0</v>
      </c>
      <c r="Q44" s="122" t="s">
        <v>494</v>
      </c>
      <c r="R44" s="170" t="s">
        <v>675</v>
      </c>
      <c r="S44" s="159" t="str">
        <f t="shared" si="6"/>
        <v/>
      </c>
    </row>
    <row r="45" spans="1:250" s="92" customFormat="1" ht="15" customHeight="1">
      <c r="A45" s="100"/>
      <c r="B45" s="30" t="s">
        <v>281</v>
      </c>
      <c r="C45" s="30" t="s">
        <v>35</v>
      </c>
      <c r="D45" s="31" t="s">
        <v>324</v>
      </c>
      <c r="E45" s="31" t="s">
        <v>483</v>
      </c>
      <c r="F45" s="120" t="s">
        <v>412</v>
      </c>
      <c r="G45" s="97" t="s">
        <v>4</v>
      </c>
      <c r="H45" s="97" t="s">
        <v>173</v>
      </c>
      <c r="I45" s="103"/>
      <c r="J45" s="32" t="s">
        <v>244</v>
      </c>
      <c r="K45" s="32">
        <v>100</v>
      </c>
      <c r="L45" s="136">
        <v>2.58</v>
      </c>
      <c r="M45" s="94">
        <f>L45*курс</f>
        <v>275.72460000000001</v>
      </c>
      <c r="N45" s="105"/>
      <c r="O45" s="33">
        <f t="shared" si="4"/>
        <v>0</v>
      </c>
      <c r="P45" s="34">
        <f t="shared" si="5"/>
        <v>0</v>
      </c>
      <c r="Q45" s="122" t="s">
        <v>494</v>
      </c>
      <c r="R45" s="170" t="s">
        <v>675</v>
      </c>
      <c r="S45" s="159" t="str">
        <f t="shared" si="6"/>
        <v/>
      </c>
    </row>
    <row r="46" spans="1:250" s="98" customFormat="1" ht="15" customHeight="1">
      <c r="A46" s="101"/>
      <c r="B46" s="30" t="s">
        <v>225</v>
      </c>
      <c r="C46" s="30" t="s">
        <v>35</v>
      </c>
      <c r="D46" s="31" t="s">
        <v>167</v>
      </c>
      <c r="E46" s="31" t="s">
        <v>449</v>
      </c>
      <c r="F46" s="30" t="s">
        <v>306</v>
      </c>
      <c r="G46" s="97" t="s">
        <v>4</v>
      </c>
      <c r="H46" s="97" t="s">
        <v>173</v>
      </c>
      <c r="I46" s="103"/>
      <c r="J46" s="32" t="s">
        <v>244</v>
      </c>
      <c r="K46" s="32">
        <v>100</v>
      </c>
      <c r="L46" s="137">
        <v>2.89</v>
      </c>
      <c r="M46" s="94">
        <f>L46*курс</f>
        <v>308.85430000000002</v>
      </c>
      <c r="N46" s="105"/>
      <c r="O46" s="33">
        <f t="shared" si="4"/>
        <v>0</v>
      </c>
      <c r="P46" s="34">
        <f t="shared" si="5"/>
        <v>0</v>
      </c>
      <c r="Q46" s="122" t="s">
        <v>494</v>
      </c>
      <c r="R46" s="170" t="s">
        <v>675</v>
      </c>
      <c r="S46" s="159" t="str">
        <f t="shared" si="6"/>
        <v/>
      </c>
    </row>
    <row r="47" spans="1:250" s="92" customFormat="1" ht="15" customHeight="1">
      <c r="A47" s="101"/>
      <c r="B47" s="30" t="s">
        <v>282</v>
      </c>
      <c r="C47" s="30" t="s">
        <v>35</v>
      </c>
      <c r="D47" s="31" t="s">
        <v>339</v>
      </c>
      <c r="E47" s="31" t="s">
        <v>482</v>
      </c>
      <c r="F47" s="120" t="s">
        <v>412</v>
      </c>
      <c r="G47" s="97" t="s">
        <v>9</v>
      </c>
      <c r="H47" s="97" t="s">
        <v>44</v>
      </c>
      <c r="I47" s="103"/>
      <c r="J47" s="32" t="s">
        <v>244</v>
      </c>
      <c r="K47" s="32">
        <v>100</v>
      </c>
      <c r="L47" s="137">
        <v>1.51</v>
      </c>
      <c r="M47" s="94">
        <f>L47*курс</f>
        <v>161.37370000000001</v>
      </c>
      <c r="N47" s="105"/>
      <c r="O47" s="33">
        <f t="shared" si="4"/>
        <v>0</v>
      </c>
      <c r="P47" s="34">
        <f t="shared" si="5"/>
        <v>0</v>
      </c>
      <c r="Q47" s="122" t="s">
        <v>494</v>
      </c>
      <c r="R47" s="170" t="s">
        <v>675</v>
      </c>
      <c r="S47" s="159" t="str">
        <f t="shared" si="6"/>
        <v/>
      </c>
    </row>
    <row r="48" spans="1:250" s="98" customFormat="1" ht="15" customHeight="1">
      <c r="A48" s="100"/>
      <c r="B48" s="30" t="s">
        <v>283</v>
      </c>
      <c r="C48" s="30" t="s">
        <v>35</v>
      </c>
      <c r="D48" s="31" t="s">
        <v>339</v>
      </c>
      <c r="E48" s="31" t="s">
        <v>482</v>
      </c>
      <c r="F48" s="120" t="s">
        <v>412</v>
      </c>
      <c r="G48" s="97" t="s">
        <v>4</v>
      </c>
      <c r="H48" s="97" t="s">
        <v>173</v>
      </c>
      <c r="I48" s="103"/>
      <c r="J48" s="32" t="s">
        <v>244</v>
      </c>
      <c r="K48" s="32">
        <v>100</v>
      </c>
      <c r="L48" s="137">
        <v>2.58</v>
      </c>
      <c r="M48" s="94">
        <f>L48*курс</f>
        <v>275.72460000000001</v>
      </c>
      <c r="N48" s="105"/>
      <c r="O48" s="33">
        <f t="shared" si="4"/>
        <v>0</v>
      </c>
      <c r="P48" s="34">
        <f t="shared" si="5"/>
        <v>0</v>
      </c>
      <c r="Q48" s="122" t="s">
        <v>494</v>
      </c>
      <c r="R48" s="170" t="s">
        <v>675</v>
      </c>
      <c r="S48" s="159" t="str">
        <f t="shared" si="6"/>
        <v/>
      </c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  <c r="IN48" s="92"/>
    </row>
    <row r="49" spans="1:250" s="98" customFormat="1" ht="15" customHeight="1">
      <c r="A49" s="101"/>
      <c r="B49" s="30" t="s">
        <v>597</v>
      </c>
      <c r="C49" s="30" t="s">
        <v>495</v>
      </c>
      <c r="D49" s="31" t="s">
        <v>500</v>
      </c>
      <c r="E49" s="31" t="s">
        <v>499</v>
      </c>
      <c r="F49" s="30" t="s">
        <v>501</v>
      </c>
      <c r="G49" s="97"/>
      <c r="H49" s="97" t="s">
        <v>532</v>
      </c>
      <c r="I49" s="103"/>
      <c r="J49" s="32" t="s">
        <v>243</v>
      </c>
      <c r="K49" s="32">
        <v>25</v>
      </c>
      <c r="L49" s="138">
        <f>M49/курс</f>
        <v>1.7497894638345652</v>
      </c>
      <c r="M49" s="119">
        <v>187</v>
      </c>
      <c r="N49" s="105"/>
      <c r="O49" s="33">
        <f t="shared" si="4"/>
        <v>0</v>
      </c>
      <c r="P49" s="34">
        <f t="shared" si="5"/>
        <v>0</v>
      </c>
      <c r="Q49" s="122" t="s">
        <v>494</v>
      </c>
      <c r="R49" s="123" t="s">
        <v>581</v>
      </c>
      <c r="S49" s="159" t="str">
        <f t="shared" si="6"/>
        <v/>
      </c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  <c r="IN49" s="92"/>
    </row>
    <row r="50" spans="1:250" s="92" customFormat="1" ht="15" customHeight="1">
      <c r="A50" s="100"/>
      <c r="B50" s="30" t="s">
        <v>256</v>
      </c>
      <c r="C50" s="30" t="s">
        <v>35</v>
      </c>
      <c r="D50" s="31" t="s">
        <v>319</v>
      </c>
      <c r="E50" s="31" t="s">
        <v>549</v>
      </c>
      <c r="F50" s="30" t="s">
        <v>421</v>
      </c>
      <c r="G50" s="97" t="s">
        <v>4</v>
      </c>
      <c r="H50" s="97" t="s">
        <v>58</v>
      </c>
      <c r="I50" s="103"/>
      <c r="J50" s="32" t="s">
        <v>244</v>
      </c>
      <c r="K50" s="32">
        <v>100</v>
      </c>
      <c r="L50" s="137">
        <v>2.88</v>
      </c>
      <c r="M50" s="94">
        <f t="shared" ref="M50:M55" si="7">L50*курс</f>
        <v>307.78559999999999</v>
      </c>
      <c r="N50" s="105"/>
      <c r="O50" s="33">
        <f t="shared" si="4"/>
        <v>0</v>
      </c>
      <c r="P50" s="34">
        <f t="shared" si="5"/>
        <v>0</v>
      </c>
      <c r="Q50" s="122" t="s">
        <v>494</v>
      </c>
      <c r="R50" s="170" t="s">
        <v>675</v>
      </c>
      <c r="S50" s="159" t="str">
        <f t="shared" si="6"/>
        <v/>
      </c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  <c r="FN50" s="98"/>
      <c r="FO50" s="98"/>
      <c r="FP50" s="98"/>
      <c r="FQ50" s="98"/>
      <c r="FR50" s="98"/>
      <c r="FS50" s="98"/>
      <c r="FT50" s="98"/>
      <c r="FU50" s="98"/>
      <c r="FV50" s="98"/>
      <c r="FW50" s="98"/>
      <c r="FX50" s="98"/>
      <c r="FY50" s="98"/>
      <c r="FZ50" s="98"/>
      <c r="GA50" s="98"/>
      <c r="GB50" s="98"/>
      <c r="GC50" s="98"/>
      <c r="GD50" s="98"/>
      <c r="GE50" s="98"/>
      <c r="GF50" s="98"/>
      <c r="GG50" s="98"/>
      <c r="GH50" s="98"/>
      <c r="GI50" s="98"/>
      <c r="GJ50" s="98"/>
      <c r="GK50" s="98"/>
      <c r="GL50" s="98"/>
      <c r="GM50" s="98"/>
      <c r="GN50" s="98"/>
      <c r="GO50" s="98"/>
      <c r="GP50" s="98"/>
      <c r="GQ50" s="98"/>
      <c r="GR50" s="98"/>
      <c r="GS50" s="98"/>
      <c r="GT50" s="98"/>
      <c r="GU50" s="98"/>
      <c r="GV50" s="98"/>
      <c r="GW50" s="98"/>
      <c r="GX50" s="98"/>
      <c r="GY50" s="98"/>
      <c r="GZ50" s="98"/>
      <c r="HA50" s="98"/>
      <c r="HB50" s="98"/>
      <c r="HC50" s="98"/>
      <c r="HD50" s="98"/>
      <c r="HE50" s="98"/>
      <c r="HF50" s="98"/>
      <c r="HG50" s="98"/>
      <c r="HH50" s="98"/>
      <c r="HI50" s="98"/>
      <c r="HJ50" s="98"/>
      <c r="HK50" s="98"/>
      <c r="HL50" s="98"/>
      <c r="HM50" s="98"/>
      <c r="HN50" s="98"/>
      <c r="HO50" s="98"/>
      <c r="HP50" s="98"/>
      <c r="HQ50" s="98"/>
      <c r="HR50" s="98"/>
      <c r="HS50" s="98"/>
      <c r="HT50" s="98"/>
      <c r="HU50" s="98"/>
      <c r="HV50" s="98"/>
      <c r="HW50" s="98"/>
      <c r="HX50" s="98"/>
      <c r="HY50" s="98"/>
      <c r="HZ50" s="98"/>
      <c r="IA50" s="98"/>
      <c r="IB50" s="98"/>
      <c r="IC50" s="98"/>
      <c r="ID50" s="98"/>
      <c r="IE50" s="98"/>
      <c r="IF50" s="98"/>
      <c r="IG50" s="98"/>
      <c r="IH50" s="98"/>
      <c r="II50" s="98"/>
      <c r="IJ50" s="98"/>
      <c r="IK50" s="98"/>
      <c r="IL50" s="98"/>
      <c r="IM50" s="98"/>
      <c r="IN50" s="98"/>
    </row>
    <row r="51" spans="1:250" s="92" customFormat="1" ht="15" customHeight="1">
      <c r="A51" s="101"/>
      <c r="B51" s="30" t="s">
        <v>290</v>
      </c>
      <c r="C51" s="30" t="s">
        <v>35</v>
      </c>
      <c r="D51" s="31" t="s">
        <v>332</v>
      </c>
      <c r="E51" s="31" t="s">
        <v>481</v>
      </c>
      <c r="F51" s="120" t="s">
        <v>412</v>
      </c>
      <c r="G51" s="97" t="s">
        <v>4</v>
      </c>
      <c r="H51" s="97" t="s">
        <v>44</v>
      </c>
      <c r="I51" s="103"/>
      <c r="J51" s="32" t="s">
        <v>244</v>
      </c>
      <c r="K51" s="32">
        <v>100</v>
      </c>
      <c r="L51" s="137">
        <v>2.1800000000000002</v>
      </c>
      <c r="M51" s="94">
        <f t="shared" si="7"/>
        <v>232.97660000000002</v>
      </c>
      <c r="N51" s="105"/>
      <c r="O51" s="33">
        <f t="shared" si="4"/>
        <v>0</v>
      </c>
      <c r="P51" s="34">
        <f t="shared" si="5"/>
        <v>0</v>
      </c>
      <c r="Q51" s="122" t="s">
        <v>494</v>
      </c>
      <c r="R51" s="170" t="s">
        <v>675</v>
      </c>
      <c r="S51" s="159" t="str">
        <f t="shared" si="6"/>
        <v/>
      </c>
    </row>
    <row r="52" spans="1:250" s="92" customFormat="1" ht="15" customHeight="1">
      <c r="A52" s="101"/>
      <c r="B52" s="30" t="s">
        <v>291</v>
      </c>
      <c r="C52" s="30" t="s">
        <v>35</v>
      </c>
      <c r="D52" s="31" t="s">
        <v>332</v>
      </c>
      <c r="E52" s="31" t="s">
        <v>481</v>
      </c>
      <c r="F52" s="120" t="s">
        <v>412</v>
      </c>
      <c r="G52" s="97" t="s">
        <v>4</v>
      </c>
      <c r="H52" s="97" t="s">
        <v>173</v>
      </c>
      <c r="I52" s="103"/>
      <c r="J52" s="32" t="s">
        <v>244</v>
      </c>
      <c r="K52" s="32">
        <v>100</v>
      </c>
      <c r="L52" s="137">
        <v>2.88</v>
      </c>
      <c r="M52" s="94">
        <f t="shared" si="7"/>
        <v>307.78559999999999</v>
      </c>
      <c r="N52" s="105"/>
      <c r="O52" s="33">
        <f t="shared" si="4"/>
        <v>0</v>
      </c>
      <c r="P52" s="34">
        <f t="shared" si="5"/>
        <v>0</v>
      </c>
      <c r="Q52" s="122" t="s">
        <v>494</v>
      </c>
      <c r="R52" s="170" t="s">
        <v>675</v>
      </c>
      <c r="S52" s="159" t="str">
        <f t="shared" si="6"/>
        <v/>
      </c>
    </row>
    <row r="53" spans="1:250" s="98" customFormat="1" ht="15" customHeight="1">
      <c r="A53" s="101"/>
      <c r="B53" s="30" t="s">
        <v>553</v>
      </c>
      <c r="C53" s="30" t="s">
        <v>35</v>
      </c>
      <c r="D53" s="31" t="s">
        <v>318</v>
      </c>
      <c r="E53" s="31" t="s">
        <v>491</v>
      </c>
      <c r="F53" s="121" t="s">
        <v>418</v>
      </c>
      <c r="G53" s="97" t="s">
        <v>7</v>
      </c>
      <c r="H53" s="97" t="s">
        <v>174</v>
      </c>
      <c r="I53" s="103"/>
      <c r="J53" s="32" t="s">
        <v>244</v>
      </c>
      <c r="K53" s="32">
        <v>100</v>
      </c>
      <c r="L53" s="137">
        <v>3.31</v>
      </c>
      <c r="M53" s="94">
        <f t="shared" si="7"/>
        <v>353.73970000000003</v>
      </c>
      <c r="N53" s="105"/>
      <c r="O53" s="33">
        <f t="shared" si="4"/>
        <v>0</v>
      </c>
      <c r="P53" s="34">
        <f t="shared" si="5"/>
        <v>0</v>
      </c>
      <c r="Q53" s="122" t="s">
        <v>494</v>
      </c>
      <c r="R53" s="170" t="s">
        <v>675</v>
      </c>
      <c r="S53" s="159" t="str">
        <f t="shared" si="6"/>
        <v/>
      </c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  <c r="HK53" s="92"/>
      <c r="HL53" s="92"/>
      <c r="HM53" s="92"/>
      <c r="HN53" s="92"/>
      <c r="HO53" s="92"/>
      <c r="HP53" s="92"/>
      <c r="HQ53" s="92"/>
      <c r="HR53" s="92"/>
      <c r="HS53" s="92"/>
      <c r="HT53" s="92"/>
      <c r="HU53" s="92"/>
      <c r="HV53" s="92"/>
      <c r="HW53" s="92"/>
      <c r="HX53" s="92"/>
      <c r="HY53" s="92"/>
      <c r="HZ53" s="92"/>
      <c r="IA53" s="92"/>
      <c r="IB53" s="92"/>
      <c r="IC53" s="92"/>
      <c r="ID53" s="92"/>
      <c r="IE53" s="92"/>
      <c r="IF53" s="92"/>
      <c r="IG53" s="92"/>
      <c r="IH53" s="92"/>
      <c r="II53" s="92"/>
      <c r="IJ53" s="92"/>
      <c r="IK53" s="92"/>
      <c r="IL53" s="92"/>
      <c r="IM53" s="92"/>
      <c r="IN53" s="92"/>
      <c r="IO53" s="92"/>
      <c r="IP53" s="92"/>
    </row>
    <row r="54" spans="1:250" s="92" customFormat="1" ht="15" customHeight="1">
      <c r="A54" s="100"/>
      <c r="B54" s="30" t="s">
        <v>56</v>
      </c>
      <c r="C54" s="30" t="s">
        <v>35</v>
      </c>
      <c r="D54" s="31" t="s">
        <v>318</v>
      </c>
      <c r="E54" s="31" t="s">
        <v>491</v>
      </c>
      <c r="F54" s="121" t="s">
        <v>418</v>
      </c>
      <c r="G54" s="97" t="s">
        <v>4</v>
      </c>
      <c r="H54" s="97" t="s">
        <v>38</v>
      </c>
      <c r="I54" s="103"/>
      <c r="J54" s="32" t="s">
        <v>244</v>
      </c>
      <c r="K54" s="32">
        <v>25</v>
      </c>
      <c r="L54" s="137">
        <v>2.11</v>
      </c>
      <c r="M54" s="94">
        <f t="shared" si="7"/>
        <v>225.4957</v>
      </c>
      <c r="N54" s="105"/>
      <c r="O54" s="33">
        <f t="shared" si="4"/>
        <v>0</v>
      </c>
      <c r="P54" s="34">
        <f t="shared" si="5"/>
        <v>0</v>
      </c>
      <c r="Q54" s="122" t="s">
        <v>494</v>
      </c>
      <c r="R54" s="170" t="s">
        <v>675</v>
      </c>
      <c r="S54" s="159" t="str">
        <f t="shared" si="6"/>
        <v/>
      </c>
    </row>
    <row r="55" spans="1:250" s="92" customFormat="1" ht="15" customHeight="1">
      <c r="A55" s="100"/>
      <c r="B55" s="189" t="s">
        <v>666</v>
      </c>
      <c r="C55" s="189" t="s">
        <v>35</v>
      </c>
      <c r="D55" s="31" t="s">
        <v>318</v>
      </c>
      <c r="E55" s="31" t="s">
        <v>491</v>
      </c>
      <c r="F55" s="121" t="s">
        <v>418</v>
      </c>
      <c r="G55" s="173" t="s">
        <v>4</v>
      </c>
      <c r="H55" s="173" t="s">
        <v>58</v>
      </c>
      <c r="I55" s="143"/>
      <c r="J55" s="32" t="s">
        <v>244</v>
      </c>
      <c r="K55" s="32">
        <v>100</v>
      </c>
      <c r="L55" s="137">
        <v>2.54</v>
      </c>
      <c r="M55" s="94">
        <f t="shared" si="7"/>
        <v>271.44980000000004</v>
      </c>
      <c r="N55" s="105"/>
      <c r="O55" s="33">
        <f t="shared" si="4"/>
        <v>0</v>
      </c>
      <c r="P55" s="34">
        <f t="shared" si="5"/>
        <v>0</v>
      </c>
      <c r="Q55" s="122" t="s">
        <v>494</v>
      </c>
      <c r="R55" s="170" t="s">
        <v>675</v>
      </c>
      <c r="S55" s="159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  <c r="DN55" s="98"/>
      <c r="DO55" s="98"/>
      <c r="DP55" s="98"/>
      <c r="DQ55" s="98"/>
      <c r="DR55" s="98"/>
      <c r="DS55" s="98"/>
      <c r="DT55" s="98"/>
      <c r="DU55" s="98"/>
      <c r="DV55" s="98"/>
      <c r="DW55" s="98"/>
      <c r="DX55" s="98"/>
      <c r="DY55" s="98"/>
      <c r="DZ55" s="98"/>
      <c r="EA55" s="98"/>
      <c r="EB55" s="98"/>
      <c r="EC55" s="98"/>
      <c r="ED55" s="98"/>
      <c r="EE55" s="98"/>
      <c r="EF55" s="98"/>
      <c r="EG55" s="98"/>
      <c r="EH55" s="98"/>
      <c r="EI55" s="98"/>
      <c r="EJ55" s="98"/>
      <c r="EK55" s="98"/>
      <c r="EL55" s="98"/>
      <c r="EM55" s="98"/>
      <c r="EN55" s="98"/>
      <c r="EO55" s="98"/>
      <c r="EP55" s="98"/>
      <c r="EQ55" s="98"/>
      <c r="ER55" s="98"/>
      <c r="ES55" s="98"/>
      <c r="ET55" s="98"/>
      <c r="EU55" s="98"/>
      <c r="EV55" s="98"/>
      <c r="EW55" s="98"/>
      <c r="EX55" s="98"/>
      <c r="EY55" s="98"/>
      <c r="EZ55" s="98"/>
      <c r="FA55" s="98"/>
      <c r="FB55" s="98"/>
      <c r="FC55" s="98"/>
      <c r="FD55" s="98"/>
      <c r="FE55" s="98"/>
      <c r="FF55" s="98"/>
      <c r="FG55" s="98"/>
      <c r="FH55" s="98"/>
      <c r="FI55" s="98"/>
      <c r="FJ55" s="98"/>
      <c r="FK55" s="98"/>
      <c r="FL55" s="98"/>
      <c r="FM55" s="98"/>
      <c r="FN55" s="98"/>
      <c r="FO55" s="98"/>
      <c r="FP55" s="98"/>
      <c r="FQ55" s="98"/>
      <c r="FR55" s="98"/>
      <c r="FS55" s="98"/>
      <c r="FT55" s="98"/>
      <c r="FU55" s="98"/>
      <c r="FV55" s="98"/>
      <c r="FW55" s="98"/>
      <c r="FX55" s="98"/>
      <c r="FY55" s="98"/>
      <c r="FZ55" s="98"/>
      <c r="GA55" s="98"/>
      <c r="GB55" s="98"/>
      <c r="GC55" s="98"/>
      <c r="GD55" s="98"/>
      <c r="GE55" s="98"/>
      <c r="GF55" s="98"/>
      <c r="GG55" s="98"/>
      <c r="GH55" s="98"/>
      <c r="GI55" s="98"/>
      <c r="GJ55" s="98"/>
      <c r="GK55" s="98"/>
      <c r="GL55" s="98"/>
      <c r="GM55" s="98"/>
      <c r="GN55" s="98"/>
      <c r="GO55" s="98"/>
      <c r="GP55" s="98"/>
      <c r="GQ55" s="98"/>
      <c r="GR55" s="98"/>
      <c r="GS55" s="98"/>
      <c r="GT55" s="98"/>
      <c r="GU55" s="98"/>
      <c r="GV55" s="98"/>
      <c r="GW55" s="98"/>
      <c r="GX55" s="98"/>
      <c r="GY55" s="98"/>
      <c r="GZ55" s="98"/>
      <c r="HA55" s="98"/>
      <c r="HB55" s="98"/>
      <c r="HC55" s="98"/>
      <c r="HD55" s="98"/>
      <c r="HE55" s="98"/>
      <c r="HF55" s="98"/>
      <c r="HG55" s="98"/>
      <c r="HH55" s="98"/>
      <c r="HI55" s="98"/>
      <c r="HJ55" s="98"/>
      <c r="HK55" s="98"/>
      <c r="HL55" s="98"/>
      <c r="HM55" s="98"/>
      <c r="HN55" s="98"/>
      <c r="HO55" s="98"/>
      <c r="HP55" s="98"/>
      <c r="HQ55" s="98"/>
      <c r="HR55" s="98"/>
      <c r="HS55" s="98"/>
      <c r="HT55" s="98"/>
      <c r="HU55" s="98"/>
      <c r="HV55" s="98"/>
      <c r="HW55" s="98"/>
      <c r="HX55" s="98"/>
      <c r="HY55" s="98"/>
      <c r="HZ55" s="98"/>
      <c r="IA55" s="98"/>
      <c r="IB55" s="98"/>
      <c r="IC55" s="98"/>
      <c r="ID55" s="98"/>
      <c r="IE55" s="98"/>
      <c r="IF55" s="98"/>
      <c r="IG55" s="98"/>
      <c r="IH55" s="98"/>
      <c r="II55" s="98"/>
      <c r="IJ55" s="98"/>
      <c r="IK55" s="98"/>
      <c r="IL55" s="98"/>
      <c r="IM55" s="98"/>
      <c r="IN55" s="98"/>
      <c r="IO55" s="98"/>
      <c r="IP55" s="98"/>
    </row>
    <row r="56" spans="1:250" s="98" customFormat="1" ht="15" customHeight="1">
      <c r="A56" s="101"/>
      <c r="B56" s="30" t="s">
        <v>593</v>
      </c>
      <c r="C56" s="30" t="s">
        <v>495</v>
      </c>
      <c r="D56" s="31" t="s">
        <v>529</v>
      </c>
      <c r="E56" s="31" t="s">
        <v>530</v>
      </c>
      <c r="F56" s="30"/>
      <c r="G56" s="97"/>
      <c r="H56" s="97" t="s">
        <v>58</v>
      </c>
      <c r="I56" s="103"/>
      <c r="J56" s="32" t="s">
        <v>243</v>
      </c>
      <c r="K56" s="32">
        <v>25</v>
      </c>
      <c r="L56" s="138">
        <f>M56/курс</f>
        <v>1.7497894638345652</v>
      </c>
      <c r="M56" s="119">
        <v>187</v>
      </c>
      <c r="N56" s="105"/>
      <c r="O56" s="33">
        <f t="shared" si="4"/>
        <v>0</v>
      </c>
      <c r="P56" s="34">
        <f t="shared" si="5"/>
        <v>0</v>
      </c>
      <c r="Q56" s="122" t="s">
        <v>494</v>
      </c>
      <c r="R56" s="123" t="s">
        <v>581</v>
      </c>
      <c r="S56" s="159" t="str">
        <f t="shared" ref="S56:S75" si="8">IF(MOD(N56,K56)&gt;0,"Неверная кратность заказа!","")</f>
        <v/>
      </c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  <c r="HK56" s="92"/>
      <c r="HL56" s="92"/>
      <c r="HM56" s="92"/>
      <c r="HN56" s="92"/>
      <c r="HO56" s="92"/>
      <c r="HP56" s="92"/>
      <c r="HQ56" s="92"/>
      <c r="HR56" s="92"/>
      <c r="HS56" s="92"/>
      <c r="HT56" s="92"/>
      <c r="HU56" s="92"/>
      <c r="HV56" s="92"/>
      <c r="HW56" s="92"/>
      <c r="HX56" s="92"/>
      <c r="HY56" s="92"/>
      <c r="HZ56" s="92"/>
      <c r="IA56" s="92"/>
      <c r="IB56" s="92"/>
      <c r="IC56" s="92"/>
      <c r="ID56" s="92"/>
      <c r="IE56" s="92"/>
      <c r="IF56" s="92"/>
      <c r="IG56" s="92"/>
      <c r="IH56" s="92"/>
      <c r="II56" s="92"/>
      <c r="IJ56" s="92"/>
      <c r="IK56" s="92"/>
      <c r="IL56" s="92"/>
      <c r="IM56" s="92"/>
      <c r="IN56" s="92"/>
      <c r="IO56" s="92"/>
      <c r="IP56" s="92"/>
    </row>
    <row r="57" spans="1:250" s="98" customFormat="1" ht="15" customHeight="1">
      <c r="A57" s="100"/>
      <c r="B57" s="30" t="s">
        <v>284</v>
      </c>
      <c r="C57" s="30" t="s">
        <v>35</v>
      </c>
      <c r="D57" s="31" t="s">
        <v>338</v>
      </c>
      <c r="E57" s="31" t="s">
        <v>479</v>
      </c>
      <c r="F57" s="120" t="s">
        <v>412</v>
      </c>
      <c r="G57" s="97" t="s">
        <v>7</v>
      </c>
      <c r="H57" s="97" t="s">
        <v>44</v>
      </c>
      <c r="I57" s="103"/>
      <c r="J57" s="32" t="s">
        <v>244</v>
      </c>
      <c r="K57" s="32">
        <v>100</v>
      </c>
      <c r="L57" s="137">
        <v>2.4500000000000002</v>
      </c>
      <c r="M57" s="94">
        <f>L57*курс</f>
        <v>261.83150000000001</v>
      </c>
      <c r="N57" s="105"/>
      <c r="O57" s="33">
        <f t="shared" si="4"/>
        <v>0</v>
      </c>
      <c r="P57" s="34">
        <f t="shared" si="5"/>
        <v>0</v>
      </c>
      <c r="Q57" s="122" t="s">
        <v>494</v>
      </c>
      <c r="R57" s="170" t="s">
        <v>675</v>
      </c>
      <c r="S57" s="159" t="str">
        <f t="shared" si="8"/>
        <v/>
      </c>
    </row>
    <row r="58" spans="1:250" s="92" customFormat="1" ht="15" customHeight="1">
      <c r="A58" s="101"/>
      <c r="B58" s="30" t="s">
        <v>34</v>
      </c>
      <c r="C58" s="30" t="s">
        <v>35</v>
      </c>
      <c r="D58" s="31" t="s">
        <v>36</v>
      </c>
      <c r="E58" s="31" t="s">
        <v>37</v>
      </c>
      <c r="F58" s="30" t="s">
        <v>306</v>
      </c>
      <c r="G58" s="97" t="s">
        <v>4</v>
      </c>
      <c r="H58" s="97" t="s">
        <v>38</v>
      </c>
      <c r="I58" s="103"/>
      <c r="J58" s="32" t="s">
        <v>244</v>
      </c>
      <c r="K58" s="32">
        <v>100</v>
      </c>
      <c r="L58" s="137">
        <v>2.21</v>
      </c>
      <c r="M58" s="94">
        <f>L58*курс</f>
        <v>236.18270000000001</v>
      </c>
      <c r="N58" s="105"/>
      <c r="O58" s="33">
        <f t="shared" si="4"/>
        <v>0</v>
      </c>
      <c r="P58" s="34">
        <f t="shared" si="5"/>
        <v>0</v>
      </c>
      <c r="Q58" s="122" t="s">
        <v>494</v>
      </c>
      <c r="R58" s="170" t="s">
        <v>675</v>
      </c>
      <c r="S58" s="159" t="str">
        <f t="shared" si="8"/>
        <v/>
      </c>
      <c r="IO58" s="98"/>
      <c r="IP58" s="98"/>
    </row>
    <row r="59" spans="1:250" s="92" customFormat="1" ht="15" hidden="1" customHeight="1">
      <c r="A59" s="100"/>
      <c r="B59" s="140" t="s">
        <v>582</v>
      </c>
      <c r="C59" s="140" t="s">
        <v>495</v>
      </c>
      <c r="D59" s="141" t="s">
        <v>36</v>
      </c>
      <c r="E59" s="141" t="s">
        <v>37</v>
      </c>
      <c r="F59" s="140"/>
      <c r="G59" s="142"/>
      <c r="H59" s="142" t="s">
        <v>38</v>
      </c>
      <c r="I59" s="143"/>
      <c r="J59" s="144" t="s">
        <v>243</v>
      </c>
      <c r="K59" s="144">
        <v>25</v>
      </c>
      <c r="L59" s="145">
        <f>M59/курс</f>
        <v>1.7497894638345652</v>
      </c>
      <c r="M59" s="146">
        <v>187</v>
      </c>
      <c r="N59" s="192"/>
      <c r="O59" s="147">
        <f t="shared" si="4"/>
        <v>0</v>
      </c>
      <c r="P59" s="148">
        <f t="shared" si="5"/>
        <v>0</v>
      </c>
      <c r="Q59" s="149" t="s">
        <v>628</v>
      </c>
      <c r="R59" s="150" t="s">
        <v>629</v>
      </c>
      <c r="S59" s="159" t="str">
        <f t="shared" si="8"/>
        <v/>
      </c>
      <c r="IO59" s="98"/>
      <c r="IP59" s="98"/>
    </row>
    <row r="60" spans="1:250" s="92" customFormat="1" ht="15" customHeight="1">
      <c r="A60" s="100"/>
      <c r="B60" s="30" t="s">
        <v>349</v>
      </c>
      <c r="C60" s="30" t="s">
        <v>35</v>
      </c>
      <c r="D60" s="31" t="s">
        <v>492</v>
      </c>
      <c r="E60" s="31" t="s">
        <v>39</v>
      </c>
      <c r="F60" s="30" t="s">
        <v>497</v>
      </c>
      <c r="G60" s="97" t="s">
        <v>4</v>
      </c>
      <c r="H60" s="97" t="s">
        <v>45</v>
      </c>
      <c r="I60" s="103"/>
      <c r="J60" s="32" t="s">
        <v>244</v>
      </c>
      <c r="K60" s="32">
        <v>25</v>
      </c>
      <c r="L60" s="137">
        <v>1.67</v>
      </c>
      <c r="M60" s="94">
        <f t="shared" ref="M60:M72" si="9">L60*курс</f>
        <v>178.47290000000001</v>
      </c>
      <c r="N60" s="105"/>
      <c r="O60" s="33">
        <f t="shared" si="4"/>
        <v>0</v>
      </c>
      <c r="P60" s="34">
        <f t="shared" si="5"/>
        <v>0</v>
      </c>
      <c r="Q60" s="122" t="s">
        <v>494</v>
      </c>
      <c r="R60" s="170" t="s">
        <v>675</v>
      </c>
      <c r="S60" s="159" t="str">
        <f t="shared" si="8"/>
        <v/>
      </c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</row>
    <row r="61" spans="1:250" s="92" customFormat="1" ht="15" customHeight="1">
      <c r="A61" s="101"/>
      <c r="B61" s="30" t="s">
        <v>223</v>
      </c>
      <c r="C61" s="30" t="s">
        <v>35</v>
      </c>
      <c r="D61" s="31" t="s">
        <v>492</v>
      </c>
      <c r="E61" s="31" t="s">
        <v>39</v>
      </c>
      <c r="F61" s="30" t="s">
        <v>419</v>
      </c>
      <c r="G61" s="97" t="s">
        <v>4</v>
      </c>
      <c r="H61" s="97" t="s">
        <v>48</v>
      </c>
      <c r="I61" s="103" t="s">
        <v>241</v>
      </c>
      <c r="J61" s="32" t="s">
        <v>244</v>
      </c>
      <c r="K61" s="32">
        <v>100</v>
      </c>
      <c r="L61" s="137">
        <v>2.4</v>
      </c>
      <c r="M61" s="94">
        <f t="shared" si="9"/>
        <v>256.488</v>
      </c>
      <c r="N61" s="105"/>
      <c r="O61" s="33">
        <f t="shared" si="4"/>
        <v>0</v>
      </c>
      <c r="P61" s="34">
        <f t="shared" si="5"/>
        <v>0</v>
      </c>
      <c r="Q61" s="122" t="s">
        <v>494</v>
      </c>
      <c r="R61" s="170" t="s">
        <v>675</v>
      </c>
      <c r="S61" s="159" t="str">
        <f t="shared" si="8"/>
        <v/>
      </c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</row>
    <row r="62" spans="1:250" s="92" customFormat="1" ht="15" customHeight="1">
      <c r="A62" s="100"/>
      <c r="B62" s="30" t="s">
        <v>351</v>
      </c>
      <c r="C62" s="30" t="s">
        <v>35</v>
      </c>
      <c r="D62" s="31" t="s">
        <v>492</v>
      </c>
      <c r="E62" s="31" t="s">
        <v>39</v>
      </c>
      <c r="F62" s="30"/>
      <c r="G62" s="97" t="s">
        <v>4</v>
      </c>
      <c r="H62" s="97" t="s">
        <v>48</v>
      </c>
      <c r="I62" s="103" t="s">
        <v>241</v>
      </c>
      <c r="J62" s="32" t="s">
        <v>244</v>
      </c>
      <c r="K62" s="32">
        <v>100</v>
      </c>
      <c r="L62" s="137">
        <v>2.39</v>
      </c>
      <c r="M62" s="94">
        <f t="shared" si="9"/>
        <v>255.41930000000002</v>
      </c>
      <c r="N62" s="105"/>
      <c r="O62" s="33">
        <f t="shared" si="4"/>
        <v>0</v>
      </c>
      <c r="P62" s="34">
        <f t="shared" si="5"/>
        <v>0</v>
      </c>
      <c r="Q62" s="122" t="s">
        <v>494</v>
      </c>
      <c r="R62" s="170" t="s">
        <v>675</v>
      </c>
      <c r="S62" s="159" t="str">
        <f t="shared" si="8"/>
        <v/>
      </c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</row>
    <row r="63" spans="1:250" s="92" customFormat="1" ht="15" customHeight="1">
      <c r="A63" s="101"/>
      <c r="B63" s="30" t="s">
        <v>222</v>
      </c>
      <c r="C63" s="30" t="s">
        <v>35</v>
      </c>
      <c r="D63" s="31" t="s">
        <v>237</v>
      </c>
      <c r="E63" s="31" t="s">
        <v>432</v>
      </c>
      <c r="F63" s="30" t="s">
        <v>306</v>
      </c>
      <c r="G63" s="97" t="s">
        <v>4</v>
      </c>
      <c r="H63" s="97" t="s">
        <v>48</v>
      </c>
      <c r="I63" s="103" t="s">
        <v>241</v>
      </c>
      <c r="J63" s="32" t="s">
        <v>244</v>
      </c>
      <c r="K63" s="32">
        <v>100</v>
      </c>
      <c r="L63" s="137">
        <v>3.89</v>
      </c>
      <c r="M63" s="94">
        <f t="shared" si="9"/>
        <v>415.72430000000003</v>
      </c>
      <c r="N63" s="105"/>
      <c r="O63" s="33">
        <f t="shared" si="4"/>
        <v>0</v>
      </c>
      <c r="P63" s="34">
        <f t="shared" si="5"/>
        <v>0</v>
      </c>
      <c r="Q63" s="122" t="s">
        <v>494</v>
      </c>
      <c r="R63" s="170" t="s">
        <v>675</v>
      </c>
      <c r="S63" s="159" t="str">
        <f t="shared" si="8"/>
        <v/>
      </c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98"/>
      <c r="CY63" s="98"/>
      <c r="CZ63" s="98"/>
      <c r="DA63" s="98"/>
      <c r="DB63" s="98"/>
      <c r="DC63" s="98"/>
      <c r="DD63" s="98"/>
      <c r="DE63" s="98"/>
      <c r="DF63" s="98"/>
      <c r="DG63" s="98"/>
      <c r="DH63" s="98"/>
      <c r="DI63" s="98"/>
      <c r="DJ63" s="98"/>
      <c r="DK63" s="98"/>
      <c r="DL63" s="98"/>
      <c r="DM63" s="98"/>
      <c r="DN63" s="98"/>
      <c r="DO63" s="98"/>
      <c r="DP63" s="98"/>
      <c r="DQ63" s="98"/>
      <c r="DR63" s="98"/>
      <c r="DS63" s="98"/>
      <c r="DT63" s="98"/>
      <c r="DU63" s="98"/>
      <c r="DV63" s="98"/>
      <c r="DW63" s="98"/>
      <c r="DX63" s="98"/>
      <c r="DY63" s="98"/>
      <c r="DZ63" s="98"/>
      <c r="EA63" s="98"/>
      <c r="EB63" s="98"/>
      <c r="EC63" s="98"/>
      <c r="ED63" s="98"/>
      <c r="EE63" s="98"/>
      <c r="EF63" s="98"/>
      <c r="EG63" s="98"/>
      <c r="EH63" s="98"/>
      <c r="EI63" s="98"/>
      <c r="EJ63" s="98"/>
      <c r="EK63" s="98"/>
      <c r="EL63" s="98"/>
      <c r="EM63" s="98"/>
      <c r="EN63" s="98"/>
      <c r="EO63" s="98"/>
      <c r="EP63" s="98"/>
      <c r="EQ63" s="98"/>
      <c r="ER63" s="98"/>
      <c r="ES63" s="98"/>
      <c r="ET63" s="98"/>
      <c r="EU63" s="98"/>
      <c r="EV63" s="98"/>
      <c r="EW63" s="98"/>
      <c r="EX63" s="98"/>
      <c r="EY63" s="98"/>
      <c r="EZ63" s="98"/>
      <c r="FA63" s="98"/>
      <c r="FB63" s="98"/>
      <c r="FC63" s="98"/>
      <c r="FD63" s="98"/>
      <c r="FE63" s="98"/>
      <c r="FF63" s="98"/>
      <c r="FG63" s="98"/>
      <c r="FH63" s="98"/>
      <c r="FI63" s="98"/>
      <c r="FJ63" s="98"/>
      <c r="FK63" s="98"/>
      <c r="FL63" s="98"/>
      <c r="FM63" s="98"/>
      <c r="FN63" s="98"/>
      <c r="FO63" s="98"/>
      <c r="FP63" s="98"/>
      <c r="FQ63" s="98"/>
      <c r="FR63" s="98"/>
      <c r="FS63" s="98"/>
      <c r="FT63" s="98"/>
      <c r="FU63" s="98"/>
      <c r="FV63" s="98"/>
      <c r="FW63" s="98"/>
      <c r="FX63" s="98"/>
      <c r="FY63" s="98"/>
      <c r="FZ63" s="98"/>
      <c r="GA63" s="98"/>
      <c r="GB63" s="98"/>
      <c r="GC63" s="98"/>
      <c r="GD63" s="98"/>
      <c r="GE63" s="98"/>
      <c r="GF63" s="98"/>
      <c r="GG63" s="98"/>
      <c r="GH63" s="98"/>
      <c r="GI63" s="98"/>
      <c r="GJ63" s="98"/>
      <c r="GK63" s="98"/>
      <c r="GL63" s="98"/>
      <c r="GM63" s="98"/>
      <c r="GN63" s="98"/>
      <c r="GO63" s="98"/>
      <c r="GP63" s="98"/>
      <c r="GQ63" s="98"/>
      <c r="GR63" s="98"/>
      <c r="GS63" s="98"/>
      <c r="GT63" s="98"/>
      <c r="GU63" s="98"/>
      <c r="GV63" s="98"/>
      <c r="GW63" s="98"/>
      <c r="GX63" s="98"/>
      <c r="GY63" s="98"/>
      <c r="GZ63" s="98"/>
      <c r="HA63" s="98"/>
      <c r="HB63" s="98"/>
      <c r="HC63" s="98"/>
      <c r="HD63" s="98"/>
      <c r="HE63" s="98"/>
      <c r="HF63" s="98"/>
      <c r="HG63" s="98"/>
      <c r="HH63" s="98"/>
      <c r="HI63" s="98"/>
      <c r="HJ63" s="98"/>
      <c r="HK63" s="98"/>
      <c r="HL63" s="98"/>
      <c r="HM63" s="98"/>
      <c r="HN63" s="98"/>
      <c r="HO63" s="98"/>
      <c r="HP63" s="98"/>
      <c r="HQ63" s="98"/>
      <c r="HR63" s="98"/>
      <c r="HS63" s="98"/>
      <c r="HT63" s="98"/>
      <c r="HU63" s="98"/>
      <c r="HV63" s="98"/>
      <c r="HW63" s="98"/>
      <c r="HX63" s="98"/>
      <c r="HY63" s="98"/>
      <c r="HZ63" s="98"/>
      <c r="IA63" s="98"/>
      <c r="IB63" s="98"/>
      <c r="IC63" s="98"/>
      <c r="ID63" s="98"/>
      <c r="IE63" s="98"/>
      <c r="IF63" s="98"/>
      <c r="IG63" s="98"/>
      <c r="IH63" s="98"/>
      <c r="II63" s="98"/>
      <c r="IJ63" s="98"/>
      <c r="IK63" s="98"/>
      <c r="IL63" s="98"/>
      <c r="IM63" s="98"/>
      <c r="IN63" s="98"/>
      <c r="IO63" s="98"/>
      <c r="IP63" s="98"/>
    </row>
    <row r="64" spans="1:250" s="98" customFormat="1" ht="15" customHeight="1">
      <c r="A64" s="101"/>
      <c r="B64" s="30" t="s">
        <v>196</v>
      </c>
      <c r="C64" s="30" t="s">
        <v>35</v>
      </c>
      <c r="D64" s="31" t="s">
        <v>206</v>
      </c>
      <c r="E64" s="31" t="s">
        <v>433</v>
      </c>
      <c r="F64" s="30" t="s">
        <v>306</v>
      </c>
      <c r="G64" s="97" t="s">
        <v>4</v>
      </c>
      <c r="H64" s="97" t="s">
        <v>174</v>
      </c>
      <c r="I64" s="103"/>
      <c r="J64" s="32" t="s">
        <v>244</v>
      </c>
      <c r="K64" s="32">
        <v>100</v>
      </c>
      <c r="L64" s="137">
        <v>2.89</v>
      </c>
      <c r="M64" s="94">
        <f t="shared" si="9"/>
        <v>308.85430000000002</v>
      </c>
      <c r="N64" s="105"/>
      <c r="O64" s="33">
        <f t="shared" si="4"/>
        <v>0</v>
      </c>
      <c r="P64" s="34">
        <f t="shared" si="5"/>
        <v>0</v>
      </c>
      <c r="Q64" s="122" t="s">
        <v>494</v>
      </c>
      <c r="R64" s="170" t="s">
        <v>675</v>
      </c>
      <c r="S64" s="159" t="str">
        <f t="shared" si="8"/>
        <v/>
      </c>
    </row>
    <row r="65" spans="1:250" s="98" customFormat="1" ht="15" customHeight="1">
      <c r="A65" s="100"/>
      <c r="B65" s="30" t="s">
        <v>159</v>
      </c>
      <c r="C65" s="30" t="s">
        <v>35</v>
      </c>
      <c r="D65" s="31" t="s">
        <v>166</v>
      </c>
      <c r="E65" s="31" t="s">
        <v>448</v>
      </c>
      <c r="F65" s="30" t="s">
        <v>306</v>
      </c>
      <c r="G65" s="97" t="s">
        <v>4</v>
      </c>
      <c r="H65" s="97" t="s">
        <v>44</v>
      </c>
      <c r="I65" s="103"/>
      <c r="J65" s="32" t="s">
        <v>244</v>
      </c>
      <c r="K65" s="32">
        <v>100</v>
      </c>
      <c r="L65" s="137">
        <v>2.27</v>
      </c>
      <c r="M65" s="94">
        <f t="shared" si="9"/>
        <v>242.59490000000002</v>
      </c>
      <c r="N65" s="105"/>
      <c r="O65" s="33">
        <f t="shared" si="4"/>
        <v>0</v>
      </c>
      <c r="P65" s="34">
        <f t="shared" si="5"/>
        <v>0</v>
      </c>
      <c r="Q65" s="122" t="s">
        <v>494</v>
      </c>
      <c r="R65" s="170" t="s">
        <v>675</v>
      </c>
      <c r="S65" s="159" t="str">
        <f t="shared" si="8"/>
        <v/>
      </c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  <c r="HN65" s="92"/>
      <c r="HO65" s="92"/>
      <c r="HP65" s="92"/>
      <c r="HQ65" s="92"/>
      <c r="HR65" s="92"/>
      <c r="HS65" s="92"/>
      <c r="HT65" s="92"/>
      <c r="HU65" s="92"/>
      <c r="HV65" s="92"/>
      <c r="HW65" s="92"/>
      <c r="HX65" s="92"/>
      <c r="HY65" s="92"/>
      <c r="HZ65" s="92"/>
      <c r="IA65" s="92"/>
      <c r="IB65" s="92"/>
      <c r="IC65" s="92"/>
      <c r="ID65" s="92"/>
      <c r="IE65" s="92"/>
      <c r="IF65" s="92"/>
      <c r="IG65" s="92"/>
      <c r="IH65" s="92"/>
      <c r="II65" s="92"/>
      <c r="IJ65" s="92"/>
      <c r="IK65" s="92"/>
      <c r="IL65" s="92"/>
      <c r="IM65" s="92"/>
      <c r="IN65" s="92"/>
    </row>
    <row r="66" spans="1:250" s="98" customFormat="1" ht="15" customHeight="1">
      <c r="A66" s="101"/>
      <c r="B66" s="30" t="s">
        <v>269</v>
      </c>
      <c r="C66" s="30" t="s">
        <v>35</v>
      </c>
      <c r="D66" s="31" t="s">
        <v>341</v>
      </c>
      <c r="E66" s="31" t="s">
        <v>473</v>
      </c>
      <c r="F66" s="120" t="s">
        <v>412</v>
      </c>
      <c r="G66" s="97" t="s">
        <v>20</v>
      </c>
      <c r="H66" s="97" t="s">
        <v>38</v>
      </c>
      <c r="I66" s="103"/>
      <c r="J66" s="32" t="s">
        <v>244</v>
      </c>
      <c r="K66" s="32">
        <v>100</v>
      </c>
      <c r="L66" s="137">
        <v>1.35</v>
      </c>
      <c r="M66" s="94">
        <f t="shared" si="9"/>
        <v>144.27450000000002</v>
      </c>
      <c r="N66" s="105"/>
      <c r="O66" s="33">
        <f t="shared" si="4"/>
        <v>0</v>
      </c>
      <c r="P66" s="34">
        <f t="shared" si="5"/>
        <v>0</v>
      </c>
      <c r="Q66" s="122" t="s">
        <v>494</v>
      </c>
      <c r="R66" s="170" t="s">
        <v>675</v>
      </c>
      <c r="S66" s="159" t="str">
        <f t="shared" si="8"/>
        <v/>
      </c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92"/>
      <c r="HX66" s="92"/>
      <c r="HY66" s="92"/>
      <c r="HZ66" s="92"/>
      <c r="IA66" s="92"/>
      <c r="IB66" s="92"/>
      <c r="IC66" s="92"/>
      <c r="ID66" s="92"/>
      <c r="IE66" s="92"/>
      <c r="IF66" s="92"/>
      <c r="IG66" s="92"/>
      <c r="IH66" s="92"/>
      <c r="II66" s="92"/>
      <c r="IJ66" s="92"/>
      <c r="IK66" s="92"/>
      <c r="IL66" s="92"/>
      <c r="IM66" s="92"/>
      <c r="IN66" s="92"/>
    </row>
    <row r="67" spans="1:250" s="92" customFormat="1" ht="15" customHeight="1">
      <c r="A67" s="101"/>
      <c r="B67" s="30" t="s">
        <v>270</v>
      </c>
      <c r="C67" s="30" t="s">
        <v>35</v>
      </c>
      <c r="D67" s="31" t="s">
        <v>341</v>
      </c>
      <c r="E67" s="31" t="s">
        <v>473</v>
      </c>
      <c r="F67" s="120" t="s">
        <v>412</v>
      </c>
      <c r="G67" s="97" t="s">
        <v>4</v>
      </c>
      <c r="H67" s="97" t="s">
        <v>44</v>
      </c>
      <c r="I67" s="103"/>
      <c r="J67" s="32" t="s">
        <v>244</v>
      </c>
      <c r="K67" s="32">
        <v>100</v>
      </c>
      <c r="L67" s="137">
        <v>1.89</v>
      </c>
      <c r="M67" s="94">
        <f t="shared" si="9"/>
        <v>201.98429999999999</v>
      </c>
      <c r="N67" s="105"/>
      <c r="O67" s="33">
        <f t="shared" si="4"/>
        <v>0</v>
      </c>
      <c r="P67" s="34">
        <f t="shared" si="5"/>
        <v>0</v>
      </c>
      <c r="Q67" s="122" t="s">
        <v>494</v>
      </c>
      <c r="R67" s="170" t="s">
        <v>675</v>
      </c>
      <c r="S67" s="159" t="str">
        <f t="shared" si="8"/>
        <v/>
      </c>
    </row>
    <row r="68" spans="1:250" s="98" customFormat="1" ht="15" customHeight="1">
      <c r="A68" s="101"/>
      <c r="B68" s="30" t="s">
        <v>271</v>
      </c>
      <c r="C68" s="30" t="s">
        <v>35</v>
      </c>
      <c r="D68" s="31" t="s">
        <v>341</v>
      </c>
      <c r="E68" s="31" t="s">
        <v>473</v>
      </c>
      <c r="F68" s="120" t="s">
        <v>412</v>
      </c>
      <c r="G68" s="97" t="s">
        <v>4</v>
      </c>
      <c r="H68" s="97" t="s">
        <v>174</v>
      </c>
      <c r="I68" s="103"/>
      <c r="J68" s="32" t="s">
        <v>244</v>
      </c>
      <c r="K68" s="32">
        <v>100</v>
      </c>
      <c r="L68" s="137">
        <v>2.58</v>
      </c>
      <c r="M68" s="94">
        <f t="shared" si="9"/>
        <v>275.72460000000001</v>
      </c>
      <c r="N68" s="105"/>
      <c r="O68" s="33">
        <f t="shared" si="4"/>
        <v>0</v>
      </c>
      <c r="P68" s="34">
        <f t="shared" si="5"/>
        <v>0</v>
      </c>
      <c r="Q68" s="122" t="s">
        <v>494</v>
      </c>
      <c r="R68" s="170" t="s">
        <v>675</v>
      </c>
      <c r="S68" s="159" t="str">
        <f t="shared" si="8"/>
        <v/>
      </c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  <c r="HK68" s="92"/>
      <c r="HL68" s="92"/>
      <c r="HM68" s="92"/>
      <c r="HN68" s="92"/>
      <c r="HO68" s="92"/>
      <c r="HP68" s="92"/>
      <c r="HQ68" s="92"/>
      <c r="HR68" s="92"/>
      <c r="HS68" s="92"/>
      <c r="HT68" s="92"/>
      <c r="HU68" s="92"/>
      <c r="HV68" s="92"/>
      <c r="HW68" s="92"/>
      <c r="HX68" s="92"/>
      <c r="HY68" s="92"/>
      <c r="HZ68" s="92"/>
      <c r="IA68" s="92"/>
      <c r="IB68" s="92"/>
      <c r="IC68" s="92"/>
      <c r="ID68" s="92"/>
      <c r="IE68" s="92"/>
      <c r="IF68" s="92"/>
      <c r="IG68" s="92"/>
      <c r="IH68" s="92"/>
      <c r="II68" s="92"/>
      <c r="IJ68" s="92"/>
      <c r="IK68" s="92"/>
      <c r="IL68" s="92"/>
      <c r="IM68" s="92"/>
      <c r="IN68" s="92"/>
    </row>
    <row r="69" spans="1:250" s="98" customFormat="1" ht="15" customHeight="1">
      <c r="A69" s="100"/>
      <c r="B69" s="30" t="s">
        <v>274</v>
      </c>
      <c r="C69" s="30" t="s">
        <v>35</v>
      </c>
      <c r="D69" s="31" t="s">
        <v>320</v>
      </c>
      <c r="E69" s="31" t="s">
        <v>480</v>
      </c>
      <c r="F69" s="120" t="s">
        <v>412</v>
      </c>
      <c r="G69" s="97" t="s">
        <v>17</v>
      </c>
      <c r="H69" s="97" t="s">
        <v>185</v>
      </c>
      <c r="I69" s="103"/>
      <c r="J69" s="32" t="s">
        <v>244</v>
      </c>
      <c r="K69" s="32">
        <v>100</v>
      </c>
      <c r="L69" s="137">
        <v>2.66</v>
      </c>
      <c r="M69" s="94">
        <f t="shared" si="9"/>
        <v>284.27420000000001</v>
      </c>
      <c r="N69" s="105"/>
      <c r="O69" s="33">
        <f t="shared" si="4"/>
        <v>0</v>
      </c>
      <c r="P69" s="34">
        <f t="shared" si="5"/>
        <v>0</v>
      </c>
      <c r="Q69" s="122" t="s">
        <v>494</v>
      </c>
      <c r="R69" s="170" t="s">
        <v>675</v>
      </c>
      <c r="S69" s="159" t="str">
        <f t="shared" si="8"/>
        <v/>
      </c>
    </row>
    <row r="70" spans="1:250" s="98" customFormat="1" ht="15" customHeight="1">
      <c r="A70" s="100"/>
      <c r="B70" s="30" t="s">
        <v>275</v>
      </c>
      <c r="C70" s="30" t="s">
        <v>35</v>
      </c>
      <c r="D70" s="31" t="s">
        <v>320</v>
      </c>
      <c r="E70" s="31" t="s">
        <v>480</v>
      </c>
      <c r="F70" s="120" t="s">
        <v>412</v>
      </c>
      <c r="G70" s="97" t="s">
        <v>17</v>
      </c>
      <c r="H70" s="97" t="s">
        <v>44</v>
      </c>
      <c r="I70" s="103"/>
      <c r="J70" s="32" t="s">
        <v>244</v>
      </c>
      <c r="K70" s="32">
        <v>100</v>
      </c>
      <c r="L70" s="137">
        <v>3.48</v>
      </c>
      <c r="M70" s="94">
        <f t="shared" si="9"/>
        <v>371.9076</v>
      </c>
      <c r="N70" s="105"/>
      <c r="O70" s="33">
        <f t="shared" si="4"/>
        <v>0</v>
      </c>
      <c r="P70" s="34">
        <f t="shared" si="5"/>
        <v>0</v>
      </c>
      <c r="Q70" s="122" t="s">
        <v>494</v>
      </c>
      <c r="R70" s="170" t="s">
        <v>675</v>
      </c>
      <c r="S70" s="159" t="str">
        <f t="shared" si="8"/>
        <v/>
      </c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  <c r="HK70" s="92"/>
      <c r="HL70" s="92"/>
      <c r="HM70" s="92"/>
      <c r="HN70" s="92"/>
      <c r="HO70" s="92"/>
      <c r="HP70" s="92"/>
      <c r="HQ70" s="92"/>
      <c r="HR70" s="92"/>
      <c r="HS70" s="92"/>
      <c r="HT70" s="92"/>
      <c r="HU70" s="92"/>
      <c r="HV70" s="92"/>
      <c r="HW70" s="92"/>
      <c r="HX70" s="92"/>
      <c r="HY70" s="92"/>
      <c r="HZ70" s="92"/>
      <c r="IA70" s="92"/>
      <c r="IB70" s="92"/>
      <c r="IC70" s="92"/>
      <c r="ID70" s="92"/>
      <c r="IE70" s="92"/>
      <c r="IF70" s="92"/>
      <c r="IG70" s="92"/>
      <c r="IH70" s="92"/>
      <c r="II70" s="92"/>
      <c r="IJ70" s="92"/>
      <c r="IK70" s="92"/>
      <c r="IL70" s="92"/>
      <c r="IM70" s="92"/>
      <c r="IN70" s="92"/>
      <c r="IO70" s="92"/>
      <c r="IP70" s="92"/>
    </row>
    <row r="71" spans="1:250" s="92" customFormat="1" ht="15" customHeight="1">
      <c r="A71" s="101"/>
      <c r="B71" s="30" t="s">
        <v>268</v>
      </c>
      <c r="C71" s="30" t="s">
        <v>35</v>
      </c>
      <c r="D71" s="31" t="s">
        <v>340</v>
      </c>
      <c r="E71" s="31" t="s">
        <v>468</v>
      </c>
      <c r="F71" s="120" t="s">
        <v>412</v>
      </c>
      <c r="G71" s="97" t="s">
        <v>4</v>
      </c>
      <c r="H71" s="97" t="s">
        <v>44</v>
      </c>
      <c r="I71" s="103"/>
      <c r="J71" s="32" t="s">
        <v>244</v>
      </c>
      <c r="K71" s="32">
        <v>100</v>
      </c>
      <c r="L71" s="137">
        <v>2.68</v>
      </c>
      <c r="M71" s="94">
        <f t="shared" si="9"/>
        <v>286.41160000000002</v>
      </c>
      <c r="N71" s="105"/>
      <c r="O71" s="33">
        <f t="shared" si="4"/>
        <v>0</v>
      </c>
      <c r="P71" s="34">
        <f t="shared" si="5"/>
        <v>0</v>
      </c>
      <c r="Q71" s="122" t="s">
        <v>494</v>
      </c>
      <c r="R71" s="170" t="s">
        <v>675</v>
      </c>
      <c r="S71" s="159" t="str">
        <f t="shared" si="8"/>
        <v/>
      </c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</row>
    <row r="72" spans="1:250" s="92" customFormat="1" ht="15" customHeight="1">
      <c r="A72" s="101"/>
      <c r="B72" s="30" t="s">
        <v>198</v>
      </c>
      <c r="C72" s="30" t="s">
        <v>35</v>
      </c>
      <c r="D72" s="31" t="s">
        <v>46</v>
      </c>
      <c r="E72" s="31" t="s">
        <v>438</v>
      </c>
      <c r="F72" s="30" t="s">
        <v>216</v>
      </c>
      <c r="G72" s="97" t="s">
        <v>9</v>
      </c>
      <c r="H72" s="97" t="s">
        <v>44</v>
      </c>
      <c r="I72" s="103"/>
      <c r="J72" s="32" t="s">
        <v>244</v>
      </c>
      <c r="K72" s="32">
        <v>100</v>
      </c>
      <c r="L72" s="137">
        <v>3.01</v>
      </c>
      <c r="M72" s="94">
        <f t="shared" si="9"/>
        <v>321.67869999999999</v>
      </c>
      <c r="N72" s="105"/>
      <c r="O72" s="33">
        <f t="shared" si="4"/>
        <v>0</v>
      </c>
      <c r="P72" s="34">
        <f t="shared" si="5"/>
        <v>0</v>
      </c>
      <c r="Q72" s="122" t="s">
        <v>494</v>
      </c>
      <c r="R72" s="170" t="s">
        <v>675</v>
      </c>
      <c r="S72" s="159" t="str">
        <f t="shared" si="8"/>
        <v/>
      </c>
    </row>
    <row r="73" spans="1:250" s="98" customFormat="1" ht="15" customHeight="1">
      <c r="A73" s="100"/>
      <c r="B73" s="30" t="s">
        <v>585</v>
      </c>
      <c r="C73" s="30" t="s">
        <v>495</v>
      </c>
      <c r="D73" s="31" t="s">
        <v>46</v>
      </c>
      <c r="E73" s="31" t="s">
        <v>47</v>
      </c>
      <c r="F73" s="30" t="s">
        <v>420</v>
      </c>
      <c r="G73" s="97"/>
      <c r="H73" s="97" t="s">
        <v>174</v>
      </c>
      <c r="I73" s="103"/>
      <c r="J73" s="32" t="s">
        <v>243</v>
      </c>
      <c r="K73" s="32">
        <v>25</v>
      </c>
      <c r="L73" s="138">
        <f>M73/курс</f>
        <v>1.6749321605689154</v>
      </c>
      <c r="M73" s="119">
        <v>179</v>
      </c>
      <c r="N73" s="105"/>
      <c r="O73" s="33">
        <f t="shared" si="4"/>
        <v>0</v>
      </c>
      <c r="P73" s="34">
        <f t="shared" si="5"/>
        <v>0</v>
      </c>
      <c r="Q73" s="122" t="s">
        <v>494</v>
      </c>
      <c r="R73" s="123" t="s">
        <v>581</v>
      </c>
      <c r="S73" s="159" t="str">
        <f t="shared" si="8"/>
        <v/>
      </c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2"/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92"/>
      <c r="HV73" s="92"/>
      <c r="HW73" s="92"/>
      <c r="HX73" s="92"/>
      <c r="HY73" s="92"/>
      <c r="HZ73" s="92"/>
      <c r="IA73" s="92"/>
      <c r="IB73" s="92"/>
      <c r="IC73" s="92"/>
      <c r="ID73" s="92"/>
      <c r="IE73" s="92"/>
      <c r="IF73" s="92"/>
      <c r="IG73" s="92"/>
      <c r="IH73" s="92"/>
      <c r="II73" s="92"/>
      <c r="IJ73" s="92"/>
      <c r="IK73" s="92"/>
      <c r="IL73" s="92"/>
      <c r="IM73" s="92"/>
      <c r="IN73" s="92"/>
      <c r="IO73" s="92"/>
      <c r="IP73" s="92"/>
    </row>
    <row r="74" spans="1:250" s="98" customFormat="1" ht="15" customHeight="1">
      <c r="A74" s="100"/>
      <c r="B74" s="30" t="s">
        <v>252</v>
      </c>
      <c r="C74" s="30" t="s">
        <v>35</v>
      </c>
      <c r="D74" s="31" t="s">
        <v>46</v>
      </c>
      <c r="E74" s="31" t="s">
        <v>47</v>
      </c>
      <c r="F74" s="30" t="s">
        <v>420</v>
      </c>
      <c r="G74" s="97" t="s">
        <v>9</v>
      </c>
      <c r="H74" s="97" t="s">
        <v>44</v>
      </c>
      <c r="I74" s="103"/>
      <c r="J74" s="32" t="s">
        <v>244</v>
      </c>
      <c r="K74" s="32">
        <v>100</v>
      </c>
      <c r="L74" s="137">
        <v>2.61</v>
      </c>
      <c r="M74" s="94">
        <f>L74*курс</f>
        <v>278.9307</v>
      </c>
      <c r="N74" s="105"/>
      <c r="O74" s="33">
        <f t="shared" ref="O74:O105" si="10">IF(N74&lt;100,L74*N74,L74*N74*0.95)</f>
        <v>0</v>
      </c>
      <c r="P74" s="34">
        <f t="shared" ref="P74:P105" si="11">IF(N74&lt;100,M74*N74,M74*N74*0.95)</f>
        <v>0</v>
      </c>
      <c r="Q74" s="122" t="s">
        <v>494</v>
      </c>
      <c r="R74" s="170" t="s">
        <v>675</v>
      </c>
      <c r="S74" s="159" t="str">
        <f t="shared" si="8"/>
        <v/>
      </c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  <c r="HK74" s="92"/>
      <c r="HL74" s="92"/>
      <c r="HM74" s="92"/>
      <c r="HN74" s="92"/>
      <c r="HO74" s="92"/>
      <c r="HP74" s="92"/>
      <c r="HQ74" s="92"/>
      <c r="HR74" s="92"/>
      <c r="HS74" s="92"/>
      <c r="HT74" s="92"/>
      <c r="HU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  <c r="IN74" s="92"/>
      <c r="IO74" s="92"/>
      <c r="IP74" s="92"/>
    </row>
    <row r="75" spans="1:250" s="92" customFormat="1" ht="15" hidden="1" customHeight="1">
      <c r="A75" s="101"/>
      <c r="B75" s="140" t="s">
        <v>586</v>
      </c>
      <c r="C75" s="140" t="s">
        <v>495</v>
      </c>
      <c r="D75" s="141" t="s">
        <v>46</v>
      </c>
      <c r="E75" s="141" t="s">
        <v>47</v>
      </c>
      <c r="F75" s="140" t="s">
        <v>526</v>
      </c>
      <c r="G75" s="142" t="s">
        <v>15</v>
      </c>
      <c r="H75" s="142" t="s">
        <v>507</v>
      </c>
      <c r="I75" s="143"/>
      <c r="J75" s="144" t="s">
        <v>243</v>
      </c>
      <c r="K75" s="144">
        <v>25</v>
      </c>
      <c r="L75" s="145">
        <f>M75/курс</f>
        <v>2.3299335641433516</v>
      </c>
      <c r="M75" s="146">
        <v>249</v>
      </c>
      <c r="N75" s="192"/>
      <c r="O75" s="147">
        <f t="shared" si="10"/>
        <v>0</v>
      </c>
      <c r="P75" s="148">
        <f t="shared" si="11"/>
        <v>0</v>
      </c>
      <c r="Q75" s="149" t="s">
        <v>628</v>
      </c>
      <c r="R75" s="150" t="s">
        <v>629</v>
      </c>
      <c r="S75" s="159" t="str">
        <f t="shared" si="8"/>
        <v/>
      </c>
      <c r="IO75" s="98"/>
      <c r="IP75" s="98"/>
    </row>
    <row r="76" spans="1:250" s="92" customFormat="1" ht="15" customHeight="1">
      <c r="A76" s="100"/>
      <c r="B76" s="189" t="s">
        <v>664</v>
      </c>
      <c r="C76" s="189" t="s">
        <v>495</v>
      </c>
      <c r="D76" s="190" t="s">
        <v>46</v>
      </c>
      <c r="E76" s="190" t="s">
        <v>47</v>
      </c>
      <c r="F76" s="189" t="s">
        <v>526</v>
      </c>
      <c r="G76" s="173"/>
      <c r="H76" s="173" t="s">
        <v>44</v>
      </c>
      <c r="I76" s="143"/>
      <c r="J76" s="32" t="s">
        <v>243</v>
      </c>
      <c r="K76" s="32">
        <v>25</v>
      </c>
      <c r="L76" s="145">
        <f>M76/курс</f>
        <v>2.142790305979227</v>
      </c>
      <c r="M76" s="119">
        <v>229</v>
      </c>
      <c r="N76" s="105"/>
      <c r="O76" s="33">
        <f t="shared" si="10"/>
        <v>0</v>
      </c>
      <c r="P76" s="34">
        <f t="shared" si="11"/>
        <v>0</v>
      </c>
      <c r="Q76" s="122" t="s">
        <v>494</v>
      </c>
      <c r="R76" s="123" t="s">
        <v>581</v>
      </c>
      <c r="S76" s="159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  <c r="CX76" s="98"/>
      <c r="CY76" s="98"/>
      <c r="CZ76" s="98"/>
      <c r="DA76" s="98"/>
      <c r="DB76" s="98"/>
      <c r="DC76" s="98"/>
      <c r="DD76" s="98"/>
      <c r="DE76" s="98"/>
      <c r="DF76" s="98"/>
      <c r="DG76" s="98"/>
      <c r="DH76" s="98"/>
      <c r="DI76" s="98"/>
      <c r="DJ76" s="98"/>
      <c r="DK76" s="98"/>
      <c r="DL76" s="98"/>
      <c r="DM76" s="98"/>
      <c r="DN76" s="98"/>
      <c r="DO76" s="98"/>
      <c r="DP76" s="98"/>
      <c r="DQ76" s="98"/>
      <c r="DR76" s="98"/>
      <c r="DS76" s="98"/>
      <c r="DT76" s="98"/>
      <c r="DU76" s="98"/>
      <c r="DV76" s="98"/>
      <c r="DW76" s="98"/>
      <c r="DX76" s="98"/>
      <c r="DY76" s="98"/>
      <c r="DZ76" s="98"/>
      <c r="EA76" s="98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8"/>
      <c r="FF76" s="98"/>
      <c r="FG76" s="98"/>
      <c r="FH76" s="98"/>
      <c r="FI76" s="98"/>
      <c r="FJ76" s="98"/>
      <c r="FK76" s="98"/>
      <c r="FL76" s="98"/>
      <c r="FM76" s="98"/>
      <c r="FN76" s="98"/>
      <c r="FO76" s="98"/>
      <c r="FP76" s="98"/>
      <c r="FQ76" s="98"/>
      <c r="FR76" s="98"/>
      <c r="FS76" s="98"/>
      <c r="FT76" s="98"/>
      <c r="FU76" s="98"/>
      <c r="FV76" s="98"/>
      <c r="FW76" s="98"/>
      <c r="FX76" s="98"/>
      <c r="FY76" s="98"/>
      <c r="FZ76" s="98"/>
      <c r="GA76" s="98"/>
      <c r="GB76" s="98"/>
      <c r="GC76" s="98"/>
      <c r="GD76" s="98"/>
      <c r="GE76" s="98"/>
      <c r="GF76" s="98"/>
      <c r="GG76" s="98"/>
      <c r="GH76" s="98"/>
      <c r="GI76" s="98"/>
      <c r="GJ76" s="98"/>
      <c r="GK76" s="98"/>
      <c r="GL76" s="98"/>
      <c r="GM76" s="98"/>
      <c r="GN76" s="98"/>
      <c r="GO76" s="98"/>
      <c r="GP76" s="98"/>
      <c r="GQ76" s="98"/>
      <c r="GR76" s="98"/>
      <c r="GS76" s="98"/>
      <c r="GT76" s="98"/>
      <c r="GU76" s="98"/>
      <c r="GV76" s="98"/>
      <c r="GW76" s="98"/>
      <c r="GX76" s="98"/>
      <c r="GY76" s="98"/>
      <c r="GZ76" s="98"/>
      <c r="HA76" s="98"/>
      <c r="HB76" s="98"/>
      <c r="HC76" s="98"/>
      <c r="HD76" s="98"/>
      <c r="HE76" s="98"/>
      <c r="HF76" s="98"/>
      <c r="HG76" s="98"/>
      <c r="HH76" s="98"/>
      <c r="HI76" s="98"/>
      <c r="HJ76" s="98"/>
      <c r="HK76" s="98"/>
      <c r="HL76" s="98"/>
      <c r="HM76" s="98"/>
      <c r="HN76" s="98"/>
      <c r="HO76" s="98"/>
      <c r="HP76" s="98"/>
      <c r="HQ76" s="98"/>
      <c r="HR76" s="98"/>
      <c r="HS76" s="98"/>
      <c r="HT76" s="98"/>
      <c r="HU76" s="98"/>
      <c r="HV76" s="98"/>
      <c r="HW76" s="98"/>
      <c r="HX76" s="98"/>
      <c r="HY76" s="98"/>
      <c r="HZ76" s="98"/>
      <c r="IA76" s="98"/>
      <c r="IB76" s="98"/>
      <c r="IC76" s="98"/>
      <c r="ID76" s="98"/>
      <c r="IE76" s="98"/>
      <c r="IF76" s="98"/>
      <c r="IG76" s="98"/>
      <c r="IH76" s="98"/>
      <c r="II76" s="98"/>
      <c r="IJ76" s="98"/>
      <c r="IK76" s="98"/>
      <c r="IL76" s="98"/>
      <c r="IM76" s="98"/>
      <c r="IN76" s="98"/>
      <c r="IO76" s="98"/>
      <c r="IP76" s="98"/>
    </row>
    <row r="77" spans="1:250" s="98" customFormat="1" ht="15" customHeight="1">
      <c r="A77" s="101"/>
      <c r="B77" s="30" t="s">
        <v>587</v>
      </c>
      <c r="C77" s="30" t="s">
        <v>495</v>
      </c>
      <c r="D77" s="31" t="s">
        <v>46</v>
      </c>
      <c r="E77" s="31" t="s">
        <v>47</v>
      </c>
      <c r="F77" s="120" t="s">
        <v>539</v>
      </c>
      <c r="G77" s="97"/>
      <c r="H77" s="97" t="s">
        <v>38</v>
      </c>
      <c r="I77" s="103"/>
      <c r="J77" s="32" t="s">
        <v>243</v>
      </c>
      <c r="K77" s="32">
        <v>25</v>
      </c>
      <c r="L77" s="138">
        <f>M77/курс</f>
        <v>1.8433610929166275</v>
      </c>
      <c r="M77" s="119">
        <v>197</v>
      </c>
      <c r="N77" s="105"/>
      <c r="O77" s="33">
        <f t="shared" si="10"/>
        <v>0</v>
      </c>
      <c r="P77" s="34">
        <f t="shared" si="11"/>
        <v>0</v>
      </c>
      <c r="Q77" s="122" t="s">
        <v>494</v>
      </c>
      <c r="R77" s="123" t="s">
        <v>581</v>
      </c>
      <c r="S77" s="159" t="str">
        <f t="shared" ref="S77:S87" si="12">IF(MOD(N77,K77)&gt;0,"Неверная кратность заказа!","")</f>
        <v/>
      </c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  <c r="HK77" s="92"/>
      <c r="HL77" s="92"/>
      <c r="HM77" s="92"/>
      <c r="HN77" s="92"/>
      <c r="HO77" s="92"/>
      <c r="HP77" s="92"/>
      <c r="HQ77" s="92"/>
      <c r="HR77" s="92"/>
      <c r="HS77" s="92"/>
      <c r="HT77" s="92"/>
      <c r="HU77" s="92"/>
      <c r="HV77" s="92"/>
      <c r="HW77" s="92"/>
      <c r="HX77" s="92"/>
      <c r="HY77" s="92"/>
      <c r="HZ77" s="92"/>
      <c r="IA77" s="92"/>
      <c r="IB77" s="92"/>
      <c r="IC77" s="92"/>
      <c r="ID77" s="92"/>
      <c r="IE77" s="92"/>
      <c r="IF77" s="92"/>
      <c r="IG77" s="92"/>
      <c r="IH77" s="92"/>
      <c r="II77" s="92"/>
      <c r="IJ77" s="92"/>
      <c r="IK77" s="92"/>
      <c r="IL77" s="92"/>
      <c r="IM77" s="92"/>
      <c r="IN77" s="92"/>
    </row>
    <row r="78" spans="1:250" s="98" customFormat="1" ht="15" hidden="1" customHeight="1">
      <c r="A78" s="101"/>
      <c r="B78" s="140" t="s">
        <v>588</v>
      </c>
      <c r="C78" s="140" t="s">
        <v>495</v>
      </c>
      <c r="D78" s="141" t="s">
        <v>46</v>
      </c>
      <c r="E78" s="141" t="s">
        <v>47</v>
      </c>
      <c r="F78" s="194" t="s">
        <v>684</v>
      </c>
      <c r="G78" s="142"/>
      <c r="H78" s="142" t="s">
        <v>38</v>
      </c>
      <c r="I78" s="143"/>
      <c r="J78" s="144" t="s">
        <v>243</v>
      </c>
      <c r="K78" s="144">
        <v>25</v>
      </c>
      <c r="L78" s="145">
        <f>M78/курс</f>
        <v>1.5626462056704407</v>
      </c>
      <c r="M78" s="146">
        <v>167</v>
      </c>
      <c r="N78" s="192"/>
      <c r="O78" s="147">
        <f t="shared" si="10"/>
        <v>0</v>
      </c>
      <c r="P78" s="148">
        <f t="shared" si="11"/>
        <v>0</v>
      </c>
      <c r="Q78" s="149" t="s">
        <v>628</v>
      </c>
      <c r="R78" s="150" t="s">
        <v>629</v>
      </c>
      <c r="S78" s="159" t="str">
        <f t="shared" si="12"/>
        <v/>
      </c>
      <c r="IO78" s="92"/>
      <c r="IP78" s="92"/>
    </row>
    <row r="79" spans="1:250" s="92" customFormat="1" ht="15" customHeight="1">
      <c r="A79" s="101"/>
      <c r="B79" s="30" t="s">
        <v>589</v>
      </c>
      <c r="C79" s="30" t="s">
        <v>495</v>
      </c>
      <c r="D79" s="31" t="s">
        <v>46</v>
      </c>
      <c r="E79" s="31" t="s">
        <v>47</v>
      </c>
      <c r="F79" s="30" t="s">
        <v>238</v>
      </c>
      <c r="G79" s="97"/>
      <c r="H79" s="97" t="s">
        <v>532</v>
      </c>
      <c r="I79" s="103"/>
      <c r="J79" s="32" t="s">
        <v>243</v>
      </c>
      <c r="K79" s="32">
        <v>25</v>
      </c>
      <c r="L79" s="138">
        <f>M79/курс</f>
        <v>1.8433610929166275</v>
      </c>
      <c r="M79" s="119">
        <v>197</v>
      </c>
      <c r="N79" s="105"/>
      <c r="O79" s="33">
        <f t="shared" si="10"/>
        <v>0</v>
      </c>
      <c r="P79" s="34">
        <f t="shared" si="11"/>
        <v>0</v>
      </c>
      <c r="Q79" s="122" t="s">
        <v>494</v>
      </c>
      <c r="R79" s="123" t="s">
        <v>581</v>
      </c>
      <c r="S79" s="159" t="str">
        <f t="shared" si="12"/>
        <v/>
      </c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8"/>
      <c r="DC79" s="98"/>
      <c r="DD79" s="98"/>
      <c r="DE79" s="98"/>
      <c r="DF79" s="98"/>
      <c r="DG79" s="98"/>
      <c r="DH79" s="98"/>
      <c r="DI79" s="98"/>
      <c r="DJ79" s="98"/>
      <c r="DK79" s="98"/>
      <c r="DL79" s="98"/>
      <c r="DM79" s="98"/>
      <c r="DN79" s="98"/>
      <c r="DO79" s="98"/>
      <c r="DP79" s="98"/>
      <c r="DQ79" s="98"/>
      <c r="DR79" s="98"/>
      <c r="DS79" s="98"/>
      <c r="DT79" s="98"/>
      <c r="DU79" s="98"/>
      <c r="DV79" s="98"/>
      <c r="DW79" s="98"/>
      <c r="DX79" s="98"/>
      <c r="DY79" s="98"/>
      <c r="DZ79" s="98"/>
      <c r="EA79" s="98"/>
      <c r="EB79" s="98"/>
      <c r="EC79" s="98"/>
      <c r="ED79" s="98"/>
      <c r="EE79" s="98"/>
      <c r="EF79" s="98"/>
      <c r="EG79" s="98"/>
      <c r="EH79" s="98"/>
      <c r="EI79" s="98"/>
      <c r="EJ79" s="98"/>
      <c r="EK79" s="98"/>
      <c r="EL79" s="98"/>
      <c r="EM79" s="98"/>
      <c r="EN79" s="98"/>
      <c r="EO79" s="98"/>
      <c r="EP79" s="98"/>
      <c r="EQ79" s="98"/>
      <c r="ER79" s="98"/>
      <c r="ES79" s="98"/>
      <c r="ET79" s="98"/>
      <c r="EU79" s="98"/>
      <c r="EV79" s="98"/>
      <c r="EW79" s="98"/>
      <c r="EX79" s="98"/>
      <c r="EY79" s="98"/>
      <c r="EZ79" s="98"/>
      <c r="FA79" s="98"/>
      <c r="FB79" s="98"/>
      <c r="FC79" s="98"/>
      <c r="FD79" s="98"/>
      <c r="FE79" s="98"/>
      <c r="FF79" s="98"/>
      <c r="FG79" s="98"/>
      <c r="FH79" s="98"/>
      <c r="FI79" s="98"/>
      <c r="FJ79" s="98"/>
      <c r="FK79" s="98"/>
      <c r="FL79" s="98"/>
      <c r="FM79" s="98"/>
      <c r="FN79" s="98"/>
      <c r="FO79" s="98"/>
      <c r="FP79" s="98"/>
      <c r="FQ79" s="98"/>
      <c r="FR79" s="98"/>
      <c r="FS79" s="98"/>
      <c r="FT79" s="98"/>
      <c r="FU79" s="98"/>
      <c r="FV79" s="98"/>
      <c r="FW79" s="98"/>
      <c r="FX79" s="98"/>
      <c r="FY79" s="98"/>
      <c r="FZ79" s="98"/>
      <c r="GA79" s="98"/>
      <c r="GB79" s="98"/>
      <c r="GC79" s="98"/>
      <c r="GD79" s="98"/>
      <c r="GE79" s="98"/>
      <c r="GF79" s="98"/>
      <c r="GG79" s="98"/>
      <c r="GH79" s="98"/>
      <c r="GI79" s="98"/>
      <c r="GJ79" s="98"/>
      <c r="GK79" s="98"/>
      <c r="GL79" s="98"/>
      <c r="GM79" s="98"/>
      <c r="GN79" s="98"/>
      <c r="GO79" s="98"/>
      <c r="GP79" s="98"/>
      <c r="GQ79" s="98"/>
      <c r="GR79" s="98"/>
      <c r="GS79" s="98"/>
      <c r="GT79" s="98"/>
      <c r="GU79" s="98"/>
      <c r="GV79" s="98"/>
      <c r="GW79" s="98"/>
      <c r="GX79" s="98"/>
      <c r="GY79" s="98"/>
      <c r="GZ79" s="98"/>
      <c r="HA79" s="98"/>
      <c r="HB79" s="98"/>
      <c r="HC79" s="98"/>
      <c r="HD79" s="98"/>
      <c r="HE79" s="98"/>
      <c r="HF79" s="98"/>
      <c r="HG79" s="98"/>
      <c r="HH79" s="98"/>
      <c r="HI79" s="98"/>
      <c r="HJ79" s="98"/>
      <c r="HK79" s="98"/>
      <c r="HL79" s="98"/>
      <c r="HM79" s="98"/>
      <c r="HN79" s="98"/>
      <c r="HO79" s="98"/>
      <c r="HP79" s="98"/>
      <c r="HQ79" s="98"/>
      <c r="HR79" s="98"/>
      <c r="HS79" s="98"/>
      <c r="HT79" s="98"/>
      <c r="HU79" s="98"/>
      <c r="HV79" s="98"/>
      <c r="HW79" s="98"/>
      <c r="HX79" s="98"/>
      <c r="HY79" s="98"/>
      <c r="HZ79" s="98"/>
      <c r="IA79" s="98"/>
      <c r="IB79" s="98"/>
      <c r="IC79" s="98"/>
      <c r="ID79" s="98"/>
      <c r="IE79" s="98"/>
      <c r="IF79" s="98"/>
      <c r="IG79" s="98"/>
      <c r="IH79" s="98"/>
      <c r="II79" s="98"/>
      <c r="IJ79" s="98"/>
      <c r="IK79" s="98"/>
      <c r="IL79" s="98"/>
      <c r="IM79" s="98"/>
      <c r="IN79" s="98"/>
    </row>
    <row r="80" spans="1:250" s="92" customFormat="1" ht="15" customHeight="1">
      <c r="A80" s="100"/>
      <c r="B80" s="30" t="s">
        <v>285</v>
      </c>
      <c r="C80" s="30" t="s">
        <v>35</v>
      </c>
      <c r="D80" s="31" t="s">
        <v>337</v>
      </c>
      <c r="E80" s="31" t="s">
        <v>475</v>
      </c>
      <c r="F80" s="120" t="s">
        <v>412</v>
      </c>
      <c r="G80" s="97" t="s">
        <v>4</v>
      </c>
      <c r="H80" s="97" t="s">
        <v>44</v>
      </c>
      <c r="I80" s="103"/>
      <c r="J80" s="32" t="s">
        <v>244</v>
      </c>
      <c r="K80" s="32">
        <v>100</v>
      </c>
      <c r="L80" s="137">
        <v>2.29</v>
      </c>
      <c r="M80" s="94">
        <f>L80*курс</f>
        <v>244.73230000000001</v>
      </c>
      <c r="N80" s="105"/>
      <c r="O80" s="33">
        <f t="shared" si="10"/>
        <v>0</v>
      </c>
      <c r="P80" s="34">
        <f t="shared" si="11"/>
        <v>0</v>
      </c>
      <c r="Q80" s="122" t="s">
        <v>494</v>
      </c>
      <c r="R80" s="170" t="s">
        <v>675</v>
      </c>
      <c r="S80" s="159" t="str">
        <f t="shared" si="12"/>
        <v/>
      </c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  <c r="BZ80" s="98"/>
      <c r="CA80" s="98"/>
      <c r="CB80" s="98"/>
      <c r="CC80" s="98"/>
      <c r="CD80" s="98"/>
      <c r="CE80" s="98"/>
      <c r="CF80" s="98"/>
      <c r="CG80" s="98"/>
      <c r="CH80" s="98"/>
      <c r="CI80" s="98"/>
      <c r="CJ80" s="98"/>
      <c r="CK80" s="98"/>
      <c r="CL80" s="98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8"/>
      <c r="DC80" s="98"/>
      <c r="DD80" s="98"/>
      <c r="DE80" s="98"/>
      <c r="DF80" s="98"/>
      <c r="DG80" s="98"/>
      <c r="DH80" s="98"/>
      <c r="DI80" s="98"/>
      <c r="DJ80" s="98"/>
      <c r="DK80" s="98"/>
      <c r="DL80" s="98"/>
      <c r="DM80" s="98"/>
      <c r="DN80" s="98"/>
      <c r="DO80" s="98"/>
      <c r="DP80" s="98"/>
      <c r="DQ80" s="98"/>
      <c r="DR80" s="98"/>
      <c r="DS80" s="98"/>
      <c r="DT80" s="98"/>
      <c r="DU80" s="98"/>
      <c r="DV80" s="98"/>
      <c r="DW80" s="98"/>
      <c r="DX80" s="98"/>
      <c r="DY80" s="98"/>
      <c r="DZ80" s="98"/>
      <c r="EA80" s="98"/>
      <c r="EB80" s="98"/>
      <c r="EC80" s="98"/>
      <c r="ED80" s="98"/>
      <c r="EE80" s="98"/>
      <c r="EF80" s="98"/>
      <c r="EG80" s="98"/>
      <c r="EH80" s="98"/>
      <c r="EI80" s="98"/>
      <c r="EJ80" s="98"/>
      <c r="EK80" s="98"/>
      <c r="EL80" s="98"/>
      <c r="EM80" s="98"/>
      <c r="EN80" s="98"/>
      <c r="EO80" s="98"/>
      <c r="EP80" s="98"/>
      <c r="EQ80" s="98"/>
      <c r="ER80" s="98"/>
      <c r="ES80" s="98"/>
      <c r="ET80" s="98"/>
      <c r="EU80" s="98"/>
      <c r="EV80" s="98"/>
      <c r="EW80" s="98"/>
      <c r="EX80" s="98"/>
      <c r="EY80" s="98"/>
      <c r="EZ80" s="98"/>
      <c r="FA80" s="98"/>
      <c r="FB80" s="98"/>
      <c r="FC80" s="98"/>
      <c r="FD80" s="98"/>
      <c r="FE80" s="98"/>
      <c r="FF80" s="98"/>
      <c r="FG80" s="98"/>
      <c r="FH80" s="98"/>
      <c r="FI80" s="98"/>
      <c r="FJ80" s="98"/>
      <c r="FK80" s="98"/>
      <c r="FL80" s="98"/>
      <c r="FM80" s="98"/>
      <c r="FN80" s="98"/>
      <c r="FO80" s="98"/>
      <c r="FP80" s="98"/>
      <c r="FQ80" s="98"/>
      <c r="FR80" s="98"/>
      <c r="FS80" s="98"/>
      <c r="FT80" s="98"/>
      <c r="FU80" s="98"/>
      <c r="FV80" s="98"/>
      <c r="FW80" s="98"/>
      <c r="FX80" s="98"/>
      <c r="FY80" s="98"/>
      <c r="FZ80" s="98"/>
      <c r="GA80" s="98"/>
      <c r="GB80" s="98"/>
      <c r="GC80" s="98"/>
      <c r="GD80" s="98"/>
      <c r="GE80" s="98"/>
      <c r="GF80" s="98"/>
      <c r="GG80" s="98"/>
      <c r="GH80" s="98"/>
      <c r="GI80" s="98"/>
      <c r="GJ80" s="98"/>
      <c r="GK80" s="98"/>
      <c r="GL80" s="98"/>
      <c r="GM80" s="98"/>
      <c r="GN80" s="98"/>
      <c r="GO80" s="98"/>
      <c r="GP80" s="98"/>
      <c r="GQ80" s="98"/>
      <c r="GR80" s="98"/>
      <c r="GS80" s="98"/>
      <c r="GT80" s="98"/>
      <c r="GU80" s="98"/>
      <c r="GV80" s="98"/>
      <c r="GW80" s="98"/>
      <c r="GX80" s="98"/>
      <c r="GY80" s="98"/>
      <c r="GZ80" s="98"/>
      <c r="HA80" s="98"/>
      <c r="HB80" s="98"/>
      <c r="HC80" s="98"/>
      <c r="HD80" s="98"/>
      <c r="HE80" s="98"/>
      <c r="HF80" s="98"/>
      <c r="HG80" s="98"/>
      <c r="HH80" s="98"/>
      <c r="HI80" s="98"/>
      <c r="HJ80" s="98"/>
      <c r="HK80" s="98"/>
      <c r="HL80" s="98"/>
      <c r="HM80" s="98"/>
      <c r="HN80" s="98"/>
      <c r="HO80" s="98"/>
      <c r="HP80" s="98"/>
      <c r="HQ80" s="98"/>
      <c r="HR80" s="98"/>
      <c r="HS80" s="98"/>
      <c r="HT80" s="98"/>
      <c r="HU80" s="98"/>
      <c r="HV80" s="98"/>
      <c r="HW80" s="98"/>
      <c r="HX80" s="98"/>
      <c r="HY80" s="98"/>
      <c r="HZ80" s="98"/>
      <c r="IA80" s="98"/>
      <c r="IB80" s="98"/>
      <c r="IC80" s="98"/>
      <c r="ID80" s="98"/>
      <c r="IE80" s="98"/>
      <c r="IF80" s="98"/>
      <c r="IG80" s="98"/>
      <c r="IH80" s="98"/>
      <c r="II80" s="98"/>
      <c r="IJ80" s="98"/>
      <c r="IK80" s="98"/>
      <c r="IL80" s="98"/>
      <c r="IM80" s="98"/>
      <c r="IN80" s="98"/>
      <c r="IO80" s="98"/>
      <c r="IP80" s="98"/>
    </row>
    <row r="81" spans="1:250" s="92" customFormat="1" ht="15" customHeight="1">
      <c r="A81" s="101"/>
      <c r="B81" s="30" t="s">
        <v>49</v>
      </c>
      <c r="C81" s="30" t="s">
        <v>35</v>
      </c>
      <c r="D81" s="31" t="s">
        <v>50</v>
      </c>
      <c r="E81" s="31" t="s">
        <v>439</v>
      </c>
      <c r="F81" s="30" t="s">
        <v>51</v>
      </c>
      <c r="G81" s="97" t="s">
        <v>15</v>
      </c>
      <c r="H81" s="97" t="s">
        <v>52</v>
      </c>
      <c r="I81" s="103"/>
      <c r="J81" s="32" t="s">
        <v>244</v>
      </c>
      <c r="K81" s="32">
        <v>100</v>
      </c>
      <c r="L81" s="137">
        <v>3.17</v>
      </c>
      <c r="M81" s="94">
        <f>L81*курс</f>
        <v>338.77789999999999</v>
      </c>
      <c r="N81" s="105"/>
      <c r="O81" s="33">
        <f t="shared" si="10"/>
        <v>0</v>
      </c>
      <c r="P81" s="34">
        <f t="shared" si="11"/>
        <v>0</v>
      </c>
      <c r="Q81" s="122" t="s">
        <v>494</v>
      </c>
      <c r="R81" s="170" t="s">
        <v>675</v>
      </c>
      <c r="S81" s="159" t="str">
        <f t="shared" si="12"/>
        <v/>
      </c>
    </row>
    <row r="82" spans="1:250" s="98" customFormat="1" ht="15" customHeight="1">
      <c r="A82" s="101"/>
      <c r="B82" s="30" t="s">
        <v>515</v>
      </c>
      <c r="C82" s="30" t="s">
        <v>495</v>
      </c>
      <c r="D82" s="31" t="s">
        <v>53</v>
      </c>
      <c r="E82" s="31" t="s">
        <v>514</v>
      </c>
      <c r="F82" s="30" t="s">
        <v>54</v>
      </c>
      <c r="G82" s="97" t="s">
        <v>15</v>
      </c>
      <c r="H82" s="97" t="s">
        <v>48</v>
      </c>
      <c r="I82" s="103"/>
      <c r="J82" s="32" t="s">
        <v>243</v>
      </c>
      <c r="K82" s="32">
        <v>25</v>
      </c>
      <c r="L82" s="138">
        <f>M82/курс</f>
        <v>1.6749321605689154</v>
      </c>
      <c r="M82" s="119">
        <v>179</v>
      </c>
      <c r="N82" s="105"/>
      <c r="O82" s="33">
        <f t="shared" si="10"/>
        <v>0</v>
      </c>
      <c r="P82" s="34">
        <f t="shared" si="11"/>
        <v>0</v>
      </c>
      <c r="Q82" s="122" t="s">
        <v>494</v>
      </c>
      <c r="R82" s="123" t="s">
        <v>581</v>
      </c>
      <c r="S82" s="159" t="str">
        <f t="shared" si="12"/>
        <v/>
      </c>
      <c r="IO82" s="92"/>
      <c r="IP82" s="92"/>
    </row>
    <row r="83" spans="1:250" s="92" customFormat="1" ht="15" customHeight="1">
      <c r="A83" s="101"/>
      <c r="B83" s="30" t="s">
        <v>634</v>
      </c>
      <c r="C83" s="30" t="s">
        <v>495</v>
      </c>
      <c r="D83" s="31" t="s">
        <v>53</v>
      </c>
      <c r="E83" s="31" t="s">
        <v>637</v>
      </c>
      <c r="F83" s="30" t="s">
        <v>639</v>
      </c>
      <c r="G83" s="97" t="s">
        <v>15</v>
      </c>
      <c r="H83" s="97" t="s">
        <v>48</v>
      </c>
      <c r="I83" s="103"/>
      <c r="J83" s="32" t="s">
        <v>243</v>
      </c>
      <c r="K83" s="32">
        <v>25</v>
      </c>
      <c r="L83" s="138">
        <f>M83/курс</f>
        <v>1.1135023860765416</v>
      </c>
      <c r="M83" s="119">
        <v>119</v>
      </c>
      <c r="N83" s="105"/>
      <c r="O83" s="33">
        <f t="shared" si="10"/>
        <v>0</v>
      </c>
      <c r="P83" s="34">
        <f t="shared" si="11"/>
        <v>0</v>
      </c>
      <c r="Q83" s="122" t="s">
        <v>494</v>
      </c>
      <c r="R83" s="123" t="s">
        <v>581</v>
      </c>
      <c r="S83" s="159" t="str">
        <f t="shared" si="12"/>
        <v/>
      </c>
    </row>
    <row r="84" spans="1:250" s="92" customFormat="1" ht="15" customHeight="1">
      <c r="A84" s="101"/>
      <c r="B84" s="30" t="s">
        <v>263</v>
      </c>
      <c r="C84" s="30" t="s">
        <v>35</v>
      </c>
      <c r="D84" s="31" t="s">
        <v>304</v>
      </c>
      <c r="E84" s="31" t="s">
        <v>456</v>
      </c>
      <c r="F84" s="30" t="s">
        <v>310</v>
      </c>
      <c r="G84" s="97" t="s">
        <v>15</v>
      </c>
      <c r="H84" s="97" t="s">
        <v>45</v>
      </c>
      <c r="I84" s="103"/>
      <c r="J84" s="32" t="s">
        <v>244</v>
      </c>
      <c r="K84" s="32">
        <v>100</v>
      </c>
      <c r="L84" s="137">
        <v>4.17</v>
      </c>
      <c r="M84" s="94">
        <f>L84*курс</f>
        <v>445.64789999999999</v>
      </c>
      <c r="N84" s="105"/>
      <c r="O84" s="33">
        <f t="shared" si="10"/>
        <v>0</v>
      </c>
      <c r="P84" s="34">
        <f t="shared" si="11"/>
        <v>0</v>
      </c>
      <c r="Q84" s="122" t="s">
        <v>494</v>
      </c>
      <c r="R84" s="170" t="s">
        <v>675</v>
      </c>
      <c r="S84" s="159" t="str">
        <f t="shared" si="12"/>
        <v/>
      </c>
      <c r="IO84" s="98"/>
      <c r="IP84" s="98"/>
    </row>
    <row r="85" spans="1:250" s="92" customFormat="1" ht="15" customHeight="1">
      <c r="A85" s="101"/>
      <c r="B85" s="30" t="s">
        <v>641</v>
      </c>
      <c r="C85" s="30" t="s">
        <v>495</v>
      </c>
      <c r="D85" s="31" t="s">
        <v>342</v>
      </c>
      <c r="E85" s="31" t="s">
        <v>493</v>
      </c>
      <c r="F85" s="30" t="s">
        <v>417</v>
      </c>
      <c r="G85" s="97"/>
      <c r="H85" s="97" t="s">
        <v>48</v>
      </c>
      <c r="I85" s="103"/>
      <c r="J85" s="32" t="s">
        <v>243</v>
      </c>
      <c r="K85" s="32">
        <v>25</v>
      </c>
      <c r="L85" s="138">
        <f t="shared" ref="L85:L90" si="13">M85/курс</f>
        <v>0.7017872181154674</v>
      </c>
      <c r="M85" s="119">
        <v>75</v>
      </c>
      <c r="N85" s="105"/>
      <c r="O85" s="33">
        <f t="shared" si="10"/>
        <v>0</v>
      </c>
      <c r="P85" s="34">
        <f t="shared" si="11"/>
        <v>0</v>
      </c>
      <c r="Q85" s="122" t="s">
        <v>494</v>
      </c>
      <c r="R85" s="123" t="s">
        <v>581</v>
      </c>
      <c r="S85" s="159" t="str">
        <f t="shared" si="12"/>
        <v/>
      </c>
    </row>
    <row r="86" spans="1:250" s="92" customFormat="1" ht="15" customHeight="1">
      <c r="A86" s="101"/>
      <c r="B86" s="30" t="s">
        <v>630</v>
      </c>
      <c r="C86" s="30" t="s">
        <v>495</v>
      </c>
      <c r="D86" s="31" t="s">
        <v>342</v>
      </c>
      <c r="E86" s="31" t="s">
        <v>493</v>
      </c>
      <c r="F86" s="30" t="s">
        <v>417</v>
      </c>
      <c r="G86" s="97"/>
      <c r="H86" s="97" t="s">
        <v>44</v>
      </c>
      <c r="I86" s="103"/>
      <c r="J86" s="32" t="s">
        <v>243</v>
      </c>
      <c r="K86" s="32">
        <v>25</v>
      </c>
      <c r="L86" s="138">
        <f t="shared" si="13"/>
        <v>0.81407317301394211</v>
      </c>
      <c r="M86" s="119">
        <v>87</v>
      </c>
      <c r="N86" s="105"/>
      <c r="O86" s="33">
        <f t="shared" si="10"/>
        <v>0</v>
      </c>
      <c r="P86" s="34">
        <f t="shared" si="11"/>
        <v>0</v>
      </c>
      <c r="Q86" s="122" t="s">
        <v>494</v>
      </c>
      <c r="R86" s="123" t="s">
        <v>581</v>
      </c>
      <c r="S86" s="159" t="str">
        <f t="shared" si="12"/>
        <v/>
      </c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98"/>
      <c r="BF86" s="98"/>
      <c r="BG86" s="98"/>
      <c r="BH86" s="98"/>
      <c r="BI86" s="98"/>
      <c r="BJ86" s="98"/>
      <c r="BK86" s="98"/>
      <c r="BL86" s="98"/>
      <c r="BM86" s="98"/>
      <c r="BN86" s="98"/>
      <c r="BO86" s="98"/>
      <c r="BP86" s="98"/>
      <c r="BQ86" s="98"/>
      <c r="BR86" s="98"/>
      <c r="BS86" s="98"/>
      <c r="BT86" s="98"/>
      <c r="BU86" s="98"/>
      <c r="BV86" s="98"/>
      <c r="BW86" s="98"/>
      <c r="BX86" s="98"/>
      <c r="BY86" s="98"/>
      <c r="BZ86" s="98"/>
      <c r="CA86" s="98"/>
      <c r="CB86" s="98"/>
      <c r="CC86" s="98"/>
      <c r="CD86" s="98"/>
      <c r="CE86" s="98"/>
      <c r="CF86" s="98"/>
      <c r="CG86" s="98"/>
      <c r="CH86" s="98"/>
      <c r="CI86" s="98"/>
      <c r="CJ86" s="98"/>
      <c r="CK86" s="98"/>
      <c r="CL86" s="98"/>
      <c r="CM86" s="98"/>
      <c r="CN86" s="98"/>
      <c r="CO86" s="98"/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8"/>
      <c r="DC86" s="98"/>
      <c r="DD86" s="98"/>
      <c r="DE86" s="98"/>
      <c r="DF86" s="98"/>
      <c r="DG86" s="98"/>
      <c r="DH86" s="98"/>
      <c r="DI86" s="98"/>
      <c r="DJ86" s="98"/>
      <c r="DK86" s="98"/>
      <c r="DL86" s="98"/>
      <c r="DM86" s="98"/>
      <c r="DN86" s="98"/>
      <c r="DO86" s="98"/>
      <c r="DP86" s="98"/>
      <c r="DQ86" s="98"/>
      <c r="DR86" s="98"/>
      <c r="DS86" s="98"/>
      <c r="DT86" s="98"/>
      <c r="DU86" s="98"/>
      <c r="DV86" s="98"/>
      <c r="DW86" s="98"/>
      <c r="DX86" s="98"/>
      <c r="DY86" s="98"/>
      <c r="DZ86" s="98"/>
      <c r="EA86" s="98"/>
      <c r="EB86" s="98"/>
      <c r="EC86" s="98"/>
      <c r="ED86" s="98"/>
      <c r="EE86" s="98"/>
      <c r="EF86" s="98"/>
      <c r="EG86" s="98"/>
      <c r="EH86" s="98"/>
      <c r="EI86" s="98"/>
      <c r="EJ86" s="98"/>
      <c r="EK86" s="98"/>
      <c r="EL86" s="98"/>
      <c r="EM86" s="98"/>
      <c r="EN86" s="98"/>
      <c r="EO86" s="98"/>
      <c r="EP86" s="98"/>
      <c r="EQ86" s="98"/>
      <c r="ER86" s="98"/>
      <c r="ES86" s="98"/>
      <c r="ET86" s="98"/>
      <c r="EU86" s="98"/>
      <c r="EV86" s="98"/>
      <c r="EW86" s="98"/>
      <c r="EX86" s="98"/>
      <c r="EY86" s="98"/>
      <c r="EZ86" s="98"/>
      <c r="FA86" s="98"/>
      <c r="FB86" s="98"/>
      <c r="FC86" s="98"/>
      <c r="FD86" s="98"/>
      <c r="FE86" s="98"/>
      <c r="FF86" s="98"/>
      <c r="FG86" s="98"/>
      <c r="FH86" s="98"/>
      <c r="FI86" s="98"/>
      <c r="FJ86" s="98"/>
      <c r="FK86" s="98"/>
      <c r="FL86" s="98"/>
      <c r="FM86" s="98"/>
      <c r="FN86" s="98"/>
      <c r="FO86" s="98"/>
      <c r="FP86" s="98"/>
      <c r="FQ86" s="98"/>
      <c r="FR86" s="98"/>
      <c r="FS86" s="98"/>
      <c r="FT86" s="98"/>
      <c r="FU86" s="98"/>
      <c r="FV86" s="98"/>
      <c r="FW86" s="98"/>
      <c r="FX86" s="98"/>
      <c r="FY86" s="98"/>
      <c r="FZ86" s="98"/>
      <c r="GA86" s="98"/>
      <c r="GB86" s="98"/>
      <c r="GC86" s="98"/>
      <c r="GD86" s="98"/>
      <c r="GE86" s="98"/>
      <c r="GF86" s="98"/>
      <c r="GG86" s="98"/>
      <c r="GH86" s="98"/>
      <c r="GI86" s="98"/>
      <c r="GJ86" s="98"/>
      <c r="GK86" s="98"/>
      <c r="GL86" s="98"/>
      <c r="GM86" s="98"/>
      <c r="GN86" s="98"/>
      <c r="GO86" s="98"/>
      <c r="GP86" s="98"/>
      <c r="GQ86" s="98"/>
      <c r="GR86" s="98"/>
      <c r="GS86" s="98"/>
      <c r="GT86" s="98"/>
      <c r="GU86" s="98"/>
      <c r="GV86" s="98"/>
      <c r="GW86" s="98"/>
      <c r="GX86" s="98"/>
      <c r="GY86" s="98"/>
      <c r="GZ86" s="98"/>
      <c r="HA86" s="98"/>
      <c r="HB86" s="98"/>
      <c r="HC86" s="98"/>
      <c r="HD86" s="98"/>
      <c r="HE86" s="98"/>
      <c r="HF86" s="98"/>
      <c r="HG86" s="98"/>
      <c r="HH86" s="98"/>
      <c r="HI86" s="98"/>
      <c r="HJ86" s="98"/>
      <c r="HK86" s="98"/>
      <c r="HL86" s="98"/>
      <c r="HM86" s="98"/>
      <c r="HN86" s="98"/>
      <c r="HO86" s="98"/>
      <c r="HP86" s="98"/>
      <c r="HQ86" s="98"/>
      <c r="HR86" s="98"/>
      <c r="HS86" s="98"/>
      <c r="HT86" s="98"/>
      <c r="HU86" s="98"/>
      <c r="HV86" s="98"/>
      <c r="HW86" s="98"/>
      <c r="HX86" s="98"/>
      <c r="HY86" s="98"/>
      <c r="HZ86" s="98"/>
      <c r="IA86" s="98"/>
      <c r="IB86" s="98"/>
      <c r="IC86" s="98"/>
      <c r="ID86" s="98"/>
      <c r="IE86" s="98"/>
      <c r="IF86" s="98"/>
      <c r="IG86" s="98"/>
      <c r="IH86" s="98"/>
      <c r="II86" s="98"/>
      <c r="IJ86" s="98"/>
      <c r="IK86" s="98"/>
      <c r="IL86" s="98"/>
      <c r="IM86" s="98"/>
      <c r="IN86" s="98"/>
      <c r="IO86" s="98"/>
      <c r="IP86" s="98"/>
    </row>
    <row r="87" spans="1:250" s="92" customFormat="1" ht="15" customHeight="1">
      <c r="A87" s="101"/>
      <c r="B87" s="30" t="s">
        <v>631</v>
      </c>
      <c r="C87" s="30" t="s">
        <v>495</v>
      </c>
      <c r="D87" s="31" t="s">
        <v>342</v>
      </c>
      <c r="E87" s="31" t="s">
        <v>493</v>
      </c>
      <c r="F87" s="30" t="s">
        <v>417</v>
      </c>
      <c r="G87" s="97"/>
      <c r="H87" s="97" t="s">
        <v>174</v>
      </c>
      <c r="I87" s="103"/>
      <c r="J87" s="32" t="s">
        <v>243</v>
      </c>
      <c r="K87" s="32">
        <v>25</v>
      </c>
      <c r="L87" s="138">
        <f t="shared" si="13"/>
        <v>0.88893047627959199</v>
      </c>
      <c r="M87" s="119">
        <v>95</v>
      </c>
      <c r="N87" s="105"/>
      <c r="O87" s="33">
        <f t="shared" si="10"/>
        <v>0</v>
      </c>
      <c r="P87" s="34">
        <f t="shared" si="11"/>
        <v>0</v>
      </c>
      <c r="Q87" s="122" t="s">
        <v>494</v>
      </c>
      <c r="R87" s="123" t="s">
        <v>581</v>
      </c>
      <c r="S87" s="159" t="str">
        <f t="shared" si="12"/>
        <v/>
      </c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98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8"/>
      <c r="CB87" s="98"/>
      <c r="CC87" s="98"/>
      <c r="CD87" s="98"/>
      <c r="CE87" s="98"/>
      <c r="CF87" s="98"/>
      <c r="CG87" s="98"/>
      <c r="CH87" s="98"/>
      <c r="CI87" s="98"/>
      <c r="CJ87" s="98"/>
      <c r="CK87" s="98"/>
      <c r="CL87" s="98"/>
      <c r="CM87" s="98"/>
      <c r="CN87" s="98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8"/>
      <c r="DC87" s="98"/>
      <c r="DD87" s="98"/>
      <c r="DE87" s="98"/>
      <c r="DF87" s="98"/>
      <c r="DG87" s="98"/>
      <c r="DH87" s="98"/>
      <c r="DI87" s="98"/>
      <c r="DJ87" s="98"/>
      <c r="DK87" s="98"/>
      <c r="DL87" s="98"/>
      <c r="DM87" s="98"/>
      <c r="DN87" s="98"/>
      <c r="DO87" s="98"/>
      <c r="DP87" s="98"/>
      <c r="DQ87" s="98"/>
      <c r="DR87" s="98"/>
      <c r="DS87" s="98"/>
      <c r="DT87" s="98"/>
      <c r="DU87" s="98"/>
      <c r="DV87" s="98"/>
      <c r="DW87" s="98"/>
      <c r="DX87" s="98"/>
      <c r="DY87" s="98"/>
      <c r="DZ87" s="98"/>
      <c r="EA87" s="98"/>
      <c r="EB87" s="98"/>
      <c r="EC87" s="98"/>
      <c r="ED87" s="98"/>
      <c r="EE87" s="98"/>
      <c r="EF87" s="98"/>
      <c r="EG87" s="98"/>
      <c r="EH87" s="98"/>
      <c r="EI87" s="98"/>
      <c r="EJ87" s="98"/>
      <c r="EK87" s="98"/>
      <c r="EL87" s="98"/>
      <c r="EM87" s="98"/>
      <c r="EN87" s="98"/>
      <c r="EO87" s="98"/>
      <c r="EP87" s="98"/>
      <c r="EQ87" s="98"/>
      <c r="ER87" s="98"/>
      <c r="ES87" s="98"/>
      <c r="ET87" s="98"/>
      <c r="EU87" s="98"/>
      <c r="EV87" s="98"/>
      <c r="EW87" s="98"/>
      <c r="EX87" s="98"/>
      <c r="EY87" s="98"/>
      <c r="EZ87" s="98"/>
      <c r="FA87" s="98"/>
      <c r="FB87" s="98"/>
      <c r="FC87" s="98"/>
      <c r="FD87" s="98"/>
      <c r="FE87" s="98"/>
      <c r="FF87" s="98"/>
      <c r="FG87" s="98"/>
      <c r="FH87" s="98"/>
      <c r="FI87" s="98"/>
      <c r="FJ87" s="98"/>
      <c r="FK87" s="98"/>
      <c r="FL87" s="98"/>
      <c r="FM87" s="98"/>
      <c r="FN87" s="98"/>
      <c r="FO87" s="98"/>
      <c r="FP87" s="98"/>
      <c r="FQ87" s="98"/>
      <c r="FR87" s="98"/>
      <c r="FS87" s="98"/>
      <c r="FT87" s="98"/>
      <c r="FU87" s="98"/>
      <c r="FV87" s="98"/>
      <c r="FW87" s="98"/>
      <c r="FX87" s="98"/>
      <c r="FY87" s="98"/>
      <c r="FZ87" s="98"/>
      <c r="GA87" s="98"/>
      <c r="GB87" s="98"/>
      <c r="GC87" s="98"/>
      <c r="GD87" s="98"/>
      <c r="GE87" s="98"/>
      <c r="GF87" s="98"/>
      <c r="GG87" s="98"/>
      <c r="GH87" s="98"/>
      <c r="GI87" s="98"/>
      <c r="GJ87" s="98"/>
      <c r="GK87" s="98"/>
      <c r="GL87" s="98"/>
      <c r="GM87" s="98"/>
      <c r="GN87" s="98"/>
      <c r="GO87" s="98"/>
      <c r="GP87" s="98"/>
      <c r="GQ87" s="98"/>
      <c r="GR87" s="98"/>
      <c r="GS87" s="98"/>
      <c r="GT87" s="98"/>
      <c r="GU87" s="98"/>
      <c r="GV87" s="98"/>
      <c r="GW87" s="98"/>
      <c r="GX87" s="98"/>
      <c r="GY87" s="98"/>
      <c r="GZ87" s="98"/>
      <c r="HA87" s="98"/>
      <c r="HB87" s="98"/>
      <c r="HC87" s="98"/>
      <c r="HD87" s="98"/>
      <c r="HE87" s="98"/>
      <c r="HF87" s="98"/>
      <c r="HG87" s="98"/>
      <c r="HH87" s="98"/>
      <c r="HI87" s="98"/>
      <c r="HJ87" s="98"/>
      <c r="HK87" s="98"/>
      <c r="HL87" s="98"/>
      <c r="HM87" s="98"/>
      <c r="HN87" s="98"/>
      <c r="HO87" s="98"/>
      <c r="HP87" s="98"/>
      <c r="HQ87" s="98"/>
      <c r="HR87" s="98"/>
      <c r="HS87" s="98"/>
      <c r="HT87" s="98"/>
      <c r="HU87" s="98"/>
      <c r="HV87" s="98"/>
      <c r="HW87" s="98"/>
      <c r="HX87" s="98"/>
      <c r="HY87" s="98"/>
      <c r="HZ87" s="98"/>
      <c r="IA87" s="98"/>
      <c r="IB87" s="98"/>
      <c r="IC87" s="98"/>
      <c r="ID87" s="98"/>
      <c r="IE87" s="98"/>
      <c r="IF87" s="98"/>
      <c r="IG87" s="98"/>
      <c r="IH87" s="98"/>
      <c r="II87" s="98"/>
      <c r="IJ87" s="98"/>
      <c r="IK87" s="98"/>
      <c r="IL87" s="98"/>
      <c r="IM87" s="98"/>
      <c r="IN87" s="98"/>
    </row>
    <row r="88" spans="1:250" s="98" customFormat="1" ht="15" hidden="1" customHeight="1">
      <c r="A88" s="101"/>
      <c r="B88" s="140" t="s">
        <v>594</v>
      </c>
      <c r="C88" s="140" t="s">
        <v>495</v>
      </c>
      <c r="D88" s="141" t="s">
        <v>625</v>
      </c>
      <c r="E88" s="141" t="s">
        <v>626</v>
      </c>
      <c r="F88" s="140" t="s">
        <v>627</v>
      </c>
      <c r="G88" s="142"/>
      <c r="H88" s="142" t="s">
        <v>48</v>
      </c>
      <c r="I88" s="143"/>
      <c r="J88" s="144" t="s">
        <v>243</v>
      </c>
      <c r="K88" s="144">
        <v>25</v>
      </c>
      <c r="L88" s="145">
        <f t="shared" si="13"/>
        <v>0.7017872181154674</v>
      </c>
      <c r="M88" s="146">
        <v>75</v>
      </c>
      <c r="N88" s="105"/>
      <c r="O88" s="147">
        <f t="shared" si="10"/>
        <v>0</v>
      </c>
      <c r="P88" s="148">
        <f t="shared" si="11"/>
        <v>0</v>
      </c>
      <c r="Q88" s="149" t="s">
        <v>628</v>
      </c>
      <c r="R88" s="150" t="s">
        <v>629</v>
      </c>
      <c r="S88" s="159" t="str">
        <f>IF(MOD(N88,K85)&gt;0,"Неверная кратность заказа!","")</f>
        <v/>
      </c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  <c r="HK88" s="92"/>
      <c r="HL88" s="92"/>
      <c r="HM88" s="92"/>
      <c r="HN88" s="92"/>
      <c r="HO88" s="92"/>
      <c r="HP88" s="92"/>
      <c r="HQ88" s="92"/>
      <c r="HR88" s="92"/>
      <c r="HS88" s="92"/>
      <c r="HT88" s="92"/>
      <c r="HU88" s="92"/>
      <c r="HV88" s="92"/>
      <c r="HW88" s="92"/>
      <c r="HX88" s="92"/>
      <c r="HY88" s="92"/>
      <c r="HZ88" s="92"/>
      <c r="IA88" s="92"/>
      <c r="IB88" s="92"/>
      <c r="IC88" s="92"/>
      <c r="ID88" s="92"/>
      <c r="IE88" s="92"/>
      <c r="IF88" s="92"/>
      <c r="IG88" s="92"/>
      <c r="IH88" s="92"/>
      <c r="II88" s="92"/>
      <c r="IJ88" s="92"/>
      <c r="IK88" s="92"/>
      <c r="IL88" s="92"/>
      <c r="IM88" s="92"/>
      <c r="IN88" s="92"/>
    </row>
    <row r="89" spans="1:250" s="98" customFormat="1" ht="15" hidden="1" customHeight="1">
      <c r="A89" s="101"/>
      <c r="B89" s="140" t="s">
        <v>595</v>
      </c>
      <c r="C89" s="140" t="s">
        <v>495</v>
      </c>
      <c r="D89" s="141" t="s">
        <v>625</v>
      </c>
      <c r="E89" s="141" t="s">
        <v>626</v>
      </c>
      <c r="F89" s="140" t="s">
        <v>627</v>
      </c>
      <c r="G89" s="142"/>
      <c r="H89" s="142" t="s">
        <v>44</v>
      </c>
      <c r="I89" s="143"/>
      <c r="J89" s="144" t="s">
        <v>243</v>
      </c>
      <c r="K89" s="144">
        <v>25</v>
      </c>
      <c r="L89" s="145">
        <f t="shared" si="13"/>
        <v>0.81407317301394211</v>
      </c>
      <c r="M89" s="146">
        <v>87</v>
      </c>
      <c r="N89" s="105"/>
      <c r="O89" s="147">
        <f t="shared" si="10"/>
        <v>0</v>
      </c>
      <c r="P89" s="148">
        <f t="shared" si="11"/>
        <v>0</v>
      </c>
      <c r="Q89" s="149" t="s">
        <v>628</v>
      </c>
      <c r="R89" s="150" t="s">
        <v>629</v>
      </c>
      <c r="S89" s="159" t="str">
        <f>IF(MOD(N89,K86)&gt;0,"Неверная кратность заказа!","")</f>
        <v/>
      </c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  <c r="HK89" s="92"/>
      <c r="HL89" s="92"/>
      <c r="HM89" s="92"/>
      <c r="HN89" s="92"/>
      <c r="HO89" s="92"/>
      <c r="HP89" s="92"/>
      <c r="HQ89" s="92"/>
      <c r="HR89" s="92"/>
      <c r="HS89" s="92"/>
      <c r="HT89" s="92"/>
      <c r="HU89" s="92"/>
      <c r="HV89" s="92"/>
      <c r="HW89" s="92"/>
      <c r="HX89" s="92"/>
      <c r="HY89" s="92"/>
      <c r="HZ89" s="92"/>
      <c r="IA89" s="92"/>
      <c r="IB89" s="92"/>
      <c r="IC89" s="92"/>
      <c r="ID89" s="92"/>
      <c r="IE89" s="92"/>
      <c r="IF89" s="92"/>
      <c r="IG89" s="92"/>
      <c r="IH89" s="92"/>
      <c r="II89" s="92"/>
      <c r="IJ89" s="92"/>
      <c r="IK89" s="92"/>
      <c r="IL89" s="92"/>
      <c r="IM89" s="92"/>
      <c r="IN89" s="92"/>
    </row>
    <row r="90" spans="1:250" s="92" customFormat="1" ht="15" hidden="1" customHeight="1">
      <c r="A90" s="100"/>
      <c r="B90" s="140" t="s">
        <v>596</v>
      </c>
      <c r="C90" s="140" t="s">
        <v>495</v>
      </c>
      <c r="D90" s="141" t="s">
        <v>625</v>
      </c>
      <c r="E90" s="141" t="s">
        <v>626</v>
      </c>
      <c r="F90" s="140" t="s">
        <v>627</v>
      </c>
      <c r="G90" s="142"/>
      <c r="H90" s="142" t="s">
        <v>174</v>
      </c>
      <c r="I90" s="143"/>
      <c r="J90" s="144" t="s">
        <v>243</v>
      </c>
      <c r="K90" s="144">
        <v>25</v>
      </c>
      <c r="L90" s="145">
        <f t="shared" si="13"/>
        <v>0.88893047627959199</v>
      </c>
      <c r="M90" s="146">
        <v>95</v>
      </c>
      <c r="N90" s="105"/>
      <c r="O90" s="147">
        <f t="shared" si="10"/>
        <v>0</v>
      </c>
      <c r="P90" s="148">
        <f t="shared" si="11"/>
        <v>0</v>
      </c>
      <c r="Q90" s="149" t="s">
        <v>628</v>
      </c>
      <c r="R90" s="150" t="s">
        <v>629</v>
      </c>
      <c r="S90" s="159" t="str">
        <f>IF(MOD(N90,K87)&gt;0,"Неверная кратность заказа!","")</f>
        <v/>
      </c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  <c r="BZ90" s="98"/>
      <c r="CA90" s="98"/>
      <c r="CB90" s="98"/>
      <c r="CC90" s="98"/>
      <c r="CD90" s="98"/>
      <c r="CE90" s="98"/>
      <c r="CF90" s="98"/>
      <c r="CG90" s="98"/>
      <c r="CH90" s="98"/>
      <c r="CI90" s="98"/>
      <c r="CJ90" s="98"/>
      <c r="CK90" s="98"/>
      <c r="CL90" s="98"/>
      <c r="CM90" s="98"/>
      <c r="CN90" s="98"/>
      <c r="CO90" s="98"/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8"/>
      <c r="DC90" s="98"/>
      <c r="DD90" s="98"/>
      <c r="DE90" s="98"/>
      <c r="DF90" s="98"/>
      <c r="DG90" s="98"/>
      <c r="DH90" s="98"/>
      <c r="DI90" s="98"/>
      <c r="DJ90" s="98"/>
      <c r="DK90" s="98"/>
      <c r="DL90" s="98"/>
      <c r="DM90" s="98"/>
      <c r="DN90" s="98"/>
      <c r="DO90" s="98"/>
      <c r="DP90" s="98"/>
      <c r="DQ90" s="98"/>
      <c r="DR90" s="98"/>
      <c r="DS90" s="98"/>
      <c r="DT90" s="98"/>
      <c r="DU90" s="98"/>
      <c r="DV90" s="98"/>
      <c r="DW90" s="98"/>
      <c r="DX90" s="98"/>
      <c r="DY90" s="98"/>
      <c r="DZ90" s="98"/>
      <c r="EA90" s="98"/>
      <c r="EB90" s="98"/>
      <c r="EC90" s="98"/>
      <c r="ED90" s="98"/>
      <c r="EE90" s="98"/>
      <c r="EF90" s="98"/>
      <c r="EG90" s="98"/>
      <c r="EH90" s="98"/>
      <c r="EI90" s="98"/>
      <c r="EJ90" s="98"/>
      <c r="EK90" s="98"/>
      <c r="EL90" s="98"/>
      <c r="EM90" s="98"/>
      <c r="EN90" s="98"/>
      <c r="EO90" s="98"/>
      <c r="EP90" s="98"/>
      <c r="EQ90" s="98"/>
      <c r="ER90" s="98"/>
      <c r="ES90" s="98"/>
      <c r="ET90" s="98"/>
      <c r="EU90" s="98"/>
      <c r="EV90" s="98"/>
      <c r="EW90" s="98"/>
      <c r="EX90" s="98"/>
      <c r="EY90" s="98"/>
      <c r="EZ90" s="98"/>
      <c r="FA90" s="98"/>
      <c r="FB90" s="98"/>
      <c r="FC90" s="98"/>
      <c r="FD90" s="98"/>
      <c r="FE90" s="98"/>
      <c r="FF90" s="98"/>
      <c r="FG90" s="98"/>
      <c r="FH90" s="98"/>
      <c r="FI90" s="98"/>
      <c r="FJ90" s="98"/>
      <c r="FK90" s="98"/>
      <c r="FL90" s="98"/>
      <c r="FM90" s="98"/>
      <c r="FN90" s="98"/>
      <c r="FO90" s="98"/>
      <c r="FP90" s="98"/>
      <c r="FQ90" s="98"/>
      <c r="FR90" s="98"/>
      <c r="FS90" s="98"/>
      <c r="FT90" s="98"/>
      <c r="FU90" s="98"/>
      <c r="FV90" s="98"/>
      <c r="FW90" s="98"/>
      <c r="FX90" s="98"/>
      <c r="FY90" s="98"/>
      <c r="FZ90" s="98"/>
      <c r="GA90" s="98"/>
      <c r="GB90" s="98"/>
      <c r="GC90" s="98"/>
      <c r="GD90" s="98"/>
      <c r="GE90" s="98"/>
      <c r="GF90" s="98"/>
      <c r="GG90" s="98"/>
      <c r="GH90" s="98"/>
      <c r="GI90" s="98"/>
      <c r="GJ90" s="98"/>
      <c r="GK90" s="98"/>
      <c r="GL90" s="98"/>
      <c r="GM90" s="98"/>
      <c r="GN90" s="98"/>
      <c r="GO90" s="98"/>
      <c r="GP90" s="98"/>
      <c r="GQ90" s="98"/>
      <c r="GR90" s="98"/>
      <c r="GS90" s="98"/>
      <c r="GT90" s="98"/>
      <c r="GU90" s="98"/>
      <c r="GV90" s="98"/>
      <c r="GW90" s="98"/>
      <c r="GX90" s="98"/>
      <c r="GY90" s="98"/>
      <c r="GZ90" s="98"/>
      <c r="HA90" s="98"/>
      <c r="HB90" s="98"/>
      <c r="HC90" s="98"/>
      <c r="HD90" s="98"/>
      <c r="HE90" s="98"/>
      <c r="HF90" s="98"/>
      <c r="HG90" s="98"/>
      <c r="HH90" s="98"/>
      <c r="HI90" s="98"/>
      <c r="HJ90" s="98"/>
      <c r="HK90" s="98"/>
      <c r="HL90" s="98"/>
      <c r="HM90" s="98"/>
      <c r="HN90" s="98"/>
      <c r="HO90" s="98"/>
      <c r="HP90" s="98"/>
      <c r="HQ90" s="98"/>
      <c r="HR90" s="98"/>
      <c r="HS90" s="98"/>
      <c r="HT90" s="98"/>
      <c r="HU90" s="98"/>
      <c r="HV90" s="98"/>
      <c r="HW90" s="98"/>
      <c r="HX90" s="98"/>
      <c r="HY90" s="98"/>
      <c r="HZ90" s="98"/>
      <c r="IA90" s="98"/>
      <c r="IB90" s="98"/>
      <c r="IC90" s="98"/>
      <c r="ID90" s="98"/>
      <c r="IE90" s="98"/>
      <c r="IF90" s="98"/>
      <c r="IG90" s="98"/>
      <c r="IH90" s="98"/>
      <c r="II90" s="98"/>
      <c r="IJ90" s="98"/>
      <c r="IK90" s="98"/>
      <c r="IL90" s="98"/>
      <c r="IM90" s="98"/>
      <c r="IN90" s="98"/>
      <c r="IO90" s="98"/>
      <c r="IP90" s="98"/>
    </row>
    <row r="91" spans="1:250" s="98" customFormat="1" ht="15" customHeight="1">
      <c r="A91" s="101"/>
      <c r="B91" s="30" t="s">
        <v>42</v>
      </c>
      <c r="C91" s="30" t="s">
        <v>35</v>
      </c>
      <c r="D91" s="31" t="s">
        <v>43</v>
      </c>
      <c r="E91" s="31" t="s">
        <v>434</v>
      </c>
      <c r="F91" s="30" t="s">
        <v>306</v>
      </c>
      <c r="G91" s="97" t="s">
        <v>4</v>
      </c>
      <c r="H91" s="97" t="s">
        <v>44</v>
      </c>
      <c r="I91" s="103"/>
      <c r="J91" s="32" t="s">
        <v>244</v>
      </c>
      <c r="K91" s="32">
        <v>100</v>
      </c>
      <c r="L91" s="137">
        <v>1.9</v>
      </c>
      <c r="M91" s="94">
        <f>L91*курс</f>
        <v>203.053</v>
      </c>
      <c r="N91" s="105"/>
      <c r="O91" s="33">
        <f t="shared" si="10"/>
        <v>0</v>
      </c>
      <c r="P91" s="34">
        <f t="shared" si="11"/>
        <v>0</v>
      </c>
      <c r="Q91" s="122" t="s">
        <v>494</v>
      </c>
      <c r="R91" s="170" t="s">
        <v>675</v>
      </c>
      <c r="S91" s="159" t="str">
        <f t="shared" ref="S91:S122" si="14">IF(MOD(N91,K91)&gt;0,"Неверная кратность заказа!","")</f>
        <v/>
      </c>
      <c r="IO91" s="92"/>
      <c r="IP91" s="92"/>
    </row>
    <row r="92" spans="1:250" s="92" customFormat="1" ht="15" customHeight="1">
      <c r="A92" s="100"/>
      <c r="B92" s="30" t="s">
        <v>202</v>
      </c>
      <c r="C92" s="30" t="s">
        <v>35</v>
      </c>
      <c r="D92" s="31" t="s">
        <v>211</v>
      </c>
      <c r="E92" s="31" t="s">
        <v>452</v>
      </c>
      <c r="F92" s="30" t="s">
        <v>306</v>
      </c>
      <c r="G92" s="97" t="s">
        <v>4</v>
      </c>
      <c r="H92" s="97" t="s">
        <v>44</v>
      </c>
      <c r="I92" s="103"/>
      <c r="J92" s="32" t="s">
        <v>244</v>
      </c>
      <c r="K92" s="32">
        <v>25</v>
      </c>
      <c r="L92" s="137">
        <v>2.19</v>
      </c>
      <c r="M92" s="94">
        <f>L92*курс</f>
        <v>234.0453</v>
      </c>
      <c r="N92" s="105"/>
      <c r="O92" s="33">
        <f t="shared" si="10"/>
        <v>0</v>
      </c>
      <c r="P92" s="34">
        <f t="shared" si="11"/>
        <v>0</v>
      </c>
      <c r="Q92" s="122" t="s">
        <v>494</v>
      </c>
      <c r="R92" s="170" t="s">
        <v>675</v>
      </c>
      <c r="S92" s="159" t="str">
        <f t="shared" si="14"/>
        <v/>
      </c>
      <c r="IO92" s="98"/>
      <c r="IP92" s="98"/>
    </row>
    <row r="93" spans="1:250" s="98" customFormat="1" ht="15" customHeight="1">
      <c r="A93" s="101"/>
      <c r="B93" s="30" t="s">
        <v>40</v>
      </c>
      <c r="C93" s="30" t="s">
        <v>35</v>
      </c>
      <c r="D93" s="31" t="s">
        <v>41</v>
      </c>
      <c r="E93" s="31" t="s">
        <v>305</v>
      </c>
      <c r="F93" s="30" t="s">
        <v>306</v>
      </c>
      <c r="G93" s="97" t="s">
        <v>4</v>
      </c>
      <c r="H93" s="97" t="s">
        <v>38</v>
      </c>
      <c r="I93" s="103"/>
      <c r="J93" s="32" t="s">
        <v>244</v>
      </c>
      <c r="K93" s="32">
        <v>100</v>
      </c>
      <c r="L93" s="137">
        <v>1.9</v>
      </c>
      <c r="M93" s="94">
        <f>L93*курс</f>
        <v>203.053</v>
      </c>
      <c r="N93" s="105"/>
      <c r="O93" s="33">
        <f t="shared" si="10"/>
        <v>0</v>
      </c>
      <c r="P93" s="34">
        <f t="shared" si="11"/>
        <v>0</v>
      </c>
      <c r="Q93" s="122" t="s">
        <v>494</v>
      </c>
      <c r="R93" s="170" t="s">
        <v>675</v>
      </c>
      <c r="S93" s="159" t="str">
        <f t="shared" si="14"/>
        <v/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  <c r="GV93" s="92"/>
      <c r="GW93" s="92"/>
      <c r="GX93" s="92"/>
      <c r="GY93" s="92"/>
      <c r="GZ93" s="92"/>
      <c r="HA93" s="92"/>
      <c r="HB93" s="92"/>
      <c r="HC93" s="92"/>
      <c r="HD93" s="92"/>
      <c r="HE93" s="92"/>
      <c r="HF93" s="92"/>
      <c r="HG93" s="92"/>
      <c r="HH93" s="92"/>
      <c r="HI93" s="92"/>
      <c r="HJ93" s="92"/>
      <c r="HK93" s="92"/>
      <c r="HL93" s="92"/>
      <c r="HM93" s="92"/>
      <c r="HN93" s="92"/>
      <c r="HO93" s="92"/>
      <c r="HP93" s="92"/>
      <c r="HQ93" s="92"/>
      <c r="HR93" s="92"/>
      <c r="HS93" s="92"/>
      <c r="HT93" s="92"/>
      <c r="HU93" s="92"/>
      <c r="HV93" s="92"/>
      <c r="HW93" s="92"/>
      <c r="HX93" s="92"/>
      <c r="HY93" s="92"/>
      <c r="HZ93" s="92"/>
      <c r="IA93" s="92"/>
      <c r="IB93" s="92"/>
      <c r="IC93" s="92"/>
      <c r="ID93" s="92"/>
      <c r="IE93" s="92"/>
      <c r="IF93" s="92"/>
      <c r="IG93" s="92"/>
      <c r="IH93" s="92"/>
      <c r="II93" s="92"/>
      <c r="IJ93" s="92"/>
      <c r="IK93" s="92"/>
      <c r="IL93" s="92"/>
      <c r="IM93" s="92"/>
      <c r="IN93" s="92"/>
      <c r="IO93" s="92"/>
      <c r="IP93" s="92"/>
    </row>
    <row r="94" spans="1:250" s="98" customFormat="1" ht="15" hidden="1" customHeight="1">
      <c r="A94" s="100"/>
      <c r="B94" s="140" t="s">
        <v>583</v>
      </c>
      <c r="C94" s="140" t="s">
        <v>495</v>
      </c>
      <c r="D94" s="141" t="s">
        <v>41</v>
      </c>
      <c r="E94" s="141" t="s">
        <v>508</v>
      </c>
      <c r="F94" s="140"/>
      <c r="G94" s="142"/>
      <c r="H94" s="142" t="s">
        <v>44</v>
      </c>
      <c r="I94" s="143"/>
      <c r="J94" s="144" t="s">
        <v>243</v>
      </c>
      <c r="K94" s="144">
        <v>25</v>
      </c>
      <c r="L94" s="145">
        <f>M94/курс</f>
        <v>1.8620754187330402</v>
      </c>
      <c r="M94" s="146">
        <v>199</v>
      </c>
      <c r="N94" s="192"/>
      <c r="O94" s="147">
        <f t="shared" si="10"/>
        <v>0</v>
      </c>
      <c r="P94" s="148">
        <f t="shared" si="11"/>
        <v>0</v>
      </c>
      <c r="Q94" s="149" t="s">
        <v>628</v>
      </c>
      <c r="R94" s="150" t="s">
        <v>629</v>
      </c>
      <c r="S94" s="159" t="str">
        <f t="shared" si="14"/>
        <v/>
      </c>
      <c r="IO94" s="92"/>
      <c r="IP94" s="92"/>
    </row>
    <row r="95" spans="1:250" s="92" customFormat="1" ht="15" customHeight="1">
      <c r="A95" s="101"/>
      <c r="B95" s="30" t="s">
        <v>632</v>
      </c>
      <c r="C95" s="30" t="s">
        <v>495</v>
      </c>
      <c r="D95" s="31" t="s">
        <v>41</v>
      </c>
      <c r="E95" s="31" t="s">
        <v>638</v>
      </c>
      <c r="F95" s="30"/>
      <c r="G95" s="97" t="s">
        <v>4</v>
      </c>
      <c r="H95" s="97" t="s">
        <v>38</v>
      </c>
      <c r="I95" s="103"/>
      <c r="J95" s="32" t="s">
        <v>243</v>
      </c>
      <c r="K95" s="32">
        <v>25</v>
      </c>
      <c r="L95" s="138">
        <f>M95/курс</f>
        <v>1.3942172733227285</v>
      </c>
      <c r="M95" s="119">
        <v>149</v>
      </c>
      <c r="N95" s="105"/>
      <c r="O95" s="33">
        <f t="shared" si="10"/>
        <v>0</v>
      </c>
      <c r="P95" s="34">
        <f t="shared" si="11"/>
        <v>0</v>
      </c>
      <c r="Q95" s="122" t="s">
        <v>494</v>
      </c>
      <c r="R95" s="123" t="s">
        <v>581</v>
      </c>
      <c r="S95" s="159" t="str">
        <f t="shared" si="14"/>
        <v/>
      </c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98"/>
      <c r="BF95" s="98"/>
      <c r="BG95" s="98"/>
      <c r="BH95" s="98"/>
      <c r="BI95" s="98"/>
      <c r="BJ95" s="98"/>
      <c r="BK95" s="98"/>
      <c r="BL95" s="98"/>
      <c r="BM95" s="98"/>
      <c r="BN95" s="98"/>
      <c r="BO95" s="98"/>
      <c r="BP95" s="98"/>
      <c r="BQ95" s="98"/>
      <c r="BR95" s="98"/>
      <c r="BS95" s="98"/>
      <c r="BT95" s="98"/>
      <c r="BU95" s="98"/>
      <c r="BV95" s="98"/>
      <c r="BW95" s="98"/>
      <c r="BX95" s="98"/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8"/>
      <c r="DC95" s="98"/>
      <c r="DD95" s="98"/>
      <c r="DE95" s="98"/>
      <c r="DF95" s="98"/>
      <c r="DG95" s="98"/>
      <c r="DH95" s="98"/>
      <c r="DI95" s="98"/>
      <c r="DJ95" s="98"/>
      <c r="DK95" s="98"/>
      <c r="DL95" s="98"/>
      <c r="DM95" s="98"/>
      <c r="DN95" s="98"/>
      <c r="DO95" s="98"/>
      <c r="DP95" s="98"/>
      <c r="DQ95" s="98"/>
      <c r="DR95" s="98"/>
      <c r="DS95" s="98"/>
      <c r="DT95" s="98"/>
      <c r="DU95" s="98"/>
      <c r="DV95" s="98"/>
      <c r="DW95" s="98"/>
      <c r="DX95" s="98"/>
      <c r="DY95" s="98"/>
      <c r="DZ95" s="98"/>
      <c r="EA95" s="98"/>
      <c r="EB95" s="98"/>
      <c r="EC95" s="98"/>
      <c r="ED95" s="98"/>
      <c r="EE95" s="98"/>
      <c r="EF95" s="98"/>
      <c r="EG95" s="98"/>
      <c r="EH95" s="98"/>
      <c r="EI95" s="98"/>
      <c r="EJ95" s="98"/>
      <c r="EK95" s="98"/>
      <c r="EL95" s="98"/>
      <c r="EM95" s="98"/>
      <c r="EN95" s="98"/>
      <c r="EO95" s="98"/>
      <c r="EP95" s="98"/>
      <c r="EQ95" s="98"/>
      <c r="ER95" s="98"/>
      <c r="ES95" s="98"/>
      <c r="ET95" s="98"/>
      <c r="EU95" s="98"/>
      <c r="EV95" s="98"/>
      <c r="EW95" s="98"/>
      <c r="EX95" s="98"/>
      <c r="EY95" s="98"/>
      <c r="EZ95" s="98"/>
      <c r="FA95" s="98"/>
      <c r="FB95" s="98"/>
      <c r="FC95" s="98"/>
      <c r="FD95" s="98"/>
      <c r="FE95" s="98"/>
      <c r="FF95" s="98"/>
      <c r="FG95" s="98"/>
      <c r="FH95" s="98"/>
      <c r="FI95" s="98"/>
      <c r="FJ95" s="98"/>
      <c r="FK95" s="98"/>
      <c r="FL95" s="98"/>
      <c r="FM95" s="98"/>
      <c r="FN95" s="98"/>
      <c r="FO95" s="98"/>
      <c r="FP95" s="98"/>
      <c r="FQ95" s="98"/>
      <c r="FR95" s="98"/>
      <c r="FS95" s="98"/>
      <c r="FT95" s="98"/>
      <c r="FU95" s="98"/>
      <c r="FV95" s="98"/>
      <c r="FW95" s="98"/>
      <c r="FX95" s="98"/>
      <c r="FY95" s="98"/>
      <c r="FZ95" s="98"/>
      <c r="GA95" s="98"/>
      <c r="GB95" s="98"/>
      <c r="GC95" s="98"/>
      <c r="GD95" s="98"/>
      <c r="GE95" s="98"/>
      <c r="GF95" s="98"/>
      <c r="GG95" s="98"/>
      <c r="GH95" s="98"/>
      <c r="GI95" s="98"/>
      <c r="GJ95" s="98"/>
      <c r="GK95" s="98"/>
      <c r="GL95" s="98"/>
      <c r="GM95" s="98"/>
      <c r="GN95" s="98"/>
      <c r="GO95" s="98"/>
      <c r="GP95" s="98"/>
      <c r="GQ95" s="98"/>
      <c r="GR95" s="98"/>
      <c r="GS95" s="98"/>
      <c r="GT95" s="98"/>
      <c r="GU95" s="98"/>
      <c r="GV95" s="98"/>
      <c r="GW95" s="98"/>
      <c r="GX95" s="98"/>
      <c r="GY95" s="98"/>
      <c r="GZ95" s="98"/>
      <c r="HA95" s="98"/>
      <c r="HB95" s="98"/>
      <c r="HC95" s="98"/>
      <c r="HD95" s="98"/>
      <c r="HE95" s="98"/>
      <c r="HF95" s="98"/>
      <c r="HG95" s="98"/>
      <c r="HH95" s="98"/>
      <c r="HI95" s="98"/>
      <c r="HJ95" s="98"/>
      <c r="HK95" s="98"/>
      <c r="HL95" s="98"/>
      <c r="HM95" s="98"/>
      <c r="HN95" s="98"/>
      <c r="HO95" s="98"/>
      <c r="HP95" s="98"/>
      <c r="HQ95" s="98"/>
      <c r="HR95" s="98"/>
      <c r="HS95" s="98"/>
      <c r="HT95" s="98"/>
      <c r="HU95" s="98"/>
      <c r="HV95" s="98"/>
      <c r="HW95" s="98"/>
      <c r="HX95" s="98"/>
      <c r="HY95" s="98"/>
      <c r="HZ95" s="98"/>
      <c r="IA95" s="98"/>
      <c r="IB95" s="98"/>
      <c r="IC95" s="98"/>
      <c r="ID95" s="98"/>
      <c r="IE95" s="98"/>
      <c r="IF95" s="98"/>
      <c r="IG95" s="98"/>
      <c r="IH95" s="98"/>
      <c r="II95" s="98"/>
      <c r="IJ95" s="98"/>
      <c r="IK95" s="98"/>
      <c r="IL95" s="98"/>
      <c r="IM95" s="98"/>
      <c r="IN95" s="98"/>
    </row>
    <row r="96" spans="1:250" s="92" customFormat="1" ht="15" customHeight="1">
      <c r="A96" s="100"/>
      <c r="B96" s="30" t="s">
        <v>163</v>
      </c>
      <c r="C96" s="30" t="s">
        <v>35</v>
      </c>
      <c r="D96" s="31" t="s">
        <v>82</v>
      </c>
      <c r="E96" s="31" t="s">
        <v>465</v>
      </c>
      <c r="F96" s="30" t="s">
        <v>83</v>
      </c>
      <c r="G96" s="97" t="s">
        <v>15</v>
      </c>
      <c r="H96" s="97" t="s">
        <v>44</v>
      </c>
      <c r="I96" s="103" t="s">
        <v>241</v>
      </c>
      <c r="J96" s="32" t="s">
        <v>244</v>
      </c>
      <c r="K96" s="32">
        <v>100</v>
      </c>
      <c r="L96" s="137">
        <v>2.27</v>
      </c>
      <c r="M96" s="94">
        <f>L96*курс</f>
        <v>242.59490000000002</v>
      </c>
      <c r="N96" s="105"/>
      <c r="O96" s="33">
        <f t="shared" si="10"/>
        <v>0</v>
      </c>
      <c r="P96" s="34">
        <f t="shared" si="11"/>
        <v>0</v>
      </c>
      <c r="Q96" s="122" t="s">
        <v>494</v>
      </c>
      <c r="R96" s="170" t="s">
        <v>675</v>
      </c>
      <c r="S96" s="159" t="str">
        <f t="shared" si="14"/>
        <v/>
      </c>
    </row>
    <row r="97" spans="1:250" s="92" customFormat="1" ht="15" customHeight="1">
      <c r="A97" s="101"/>
      <c r="B97" s="30" t="s">
        <v>633</v>
      </c>
      <c r="C97" s="30" t="s">
        <v>495</v>
      </c>
      <c r="D97" s="31" t="s">
        <v>82</v>
      </c>
      <c r="E97" s="31" t="s">
        <v>636</v>
      </c>
      <c r="F97" s="30" t="s">
        <v>640</v>
      </c>
      <c r="G97" s="97"/>
      <c r="H97" s="97" t="s">
        <v>44</v>
      </c>
      <c r="I97" s="103" t="s">
        <v>241</v>
      </c>
      <c r="J97" s="32" t="s">
        <v>243</v>
      </c>
      <c r="K97" s="32">
        <v>25</v>
      </c>
      <c r="L97" s="138">
        <f>M97/курс</f>
        <v>1.6749321605689154</v>
      </c>
      <c r="M97" s="119">
        <v>179</v>
      </c>
      <c r="N97" s="105"/>
      <c r="O97" s="33">
        <f t="shared" si="10"/>
        <v>0</v>
      </c>
      <c r="P97" s="34">
        <f t="shared" si="11"/>
        <v>0</v>
      </c>
      <c r="Q97" s="122" t="s">
        <v>494</v>
      </c>
      <c r="R97" s="123" t="s">
        <v>581</v>
      </c>
      <c r="S97" s="159" t="str">
        <f t="shared" si="14"/>
        <v/>
      </c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98"/>
      <c r="IP97" s="98"/>
    </row>
    <row r="98" spans="1:250" s="92" customFormat="1" ht="15" customHeight="1">
      <c r="A98" s="101"/>
      <c r="B98" s="30" t="s">
        <v>236</v>
      </c>
      <c r="C98" s="30" t="s">
        <v>35</v>
      </c>
      <c r="D98" s="31" t="s">
        <v>82</v>
      </c>
      <c r="E98" s="31" t="s">
        <v>465</v>
      </c>
      <c r="F98" s="30" t="s">
        <v>84</v>
      </c>
      <c r="G98" s="97" t="s">
        <v>9</v>
      </c>
      <c r="H98" s="97" t="s">
        <v>174</v>
      </c>
      <c r="I98" s="103" t="s">
        <v>241</v>
      </c>
      <c r="J98" s="32" t="s">
        <v>244</v>
      </c>
      <c r="K98" s="32">
        <v>100</v>
      </c>
      <c r="L98" s="137">
        <v>2.38</v>
      </c>
      <c r="M98" s="94">
        <f>L98*курс</f>
        <v>254.35059999999999</v>
      </c>
      <c r="N98" s="105"/>
      <c r="O98" s="33">
        <f t="shared" si="10"/>
        <v>0</v>
      </c>
      <c r="P98" s="34">
        <f t="shared" si="11"/>
        <v>0</v>
      </c>
      <c r="Q98" s="122" t="s">
        <v>494</v>
      </c>
      <c r="R98" s="170" t="s">
        <v>675</v>
      </c>
      <c r="S98" s="159" t="str">
        <f t="shared" si="14"/>
        <v/>
      </c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98"/>
      <c r="BH98" s="98"/>
      <c r="BI98" s="98"/>
      <c r="BJ98" s="98"/>
      <c r="BK98" s="98"/>
      <c r="BL98" s="98"/>
      <c r="BM98" s="98"/>
      <c r="BN98" s="98"/>
      <c r="BO98" s="98"/>
      <c r="BP98" s="98"/>
      <c r="BQ98" s="98"/>
      <c r="BR98" s="98"/>
      <c r="BS98" s="98"/>
      <c r="BT98" s="98"/>
      <c r="BU98" s="98"/>
      <c r="BV98" s="98"/>
      <c r="BW98" s="98"/>
      <c r="BX98" s="98"/>
      <c r="BY98" s="98"/>
      <c r="BZ98" s="98"/>
      <c r="CA98" s="98"/>
      <c r="CB98" s="98"/>
      <c r="CC98" s="98"/>
      <c r="CD98" s="98"/>
      <c r="CE98" s="98"/>
      <c r="CF98" s="98"/>
      <c r="CG98" s="98"/>
      <c r="CH98" s="98"/>
      <c r="CI98" s="98"/>
      <c r="CJ98" s="98"/>
      <c r="CK98" s="98"/>
      <c r="CL98" s="98"/>
      <c r="CM98" s="98"/>
      <c r="CN98" s="98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8"/>
      <c r="DC98" s="98"/>
      <c r="DD98" s="98"/>
      <c r="DE98" s="98"/>
      <c r="DF98" s="98"/>
      <c r="DG98" s="98"/>
      <c r="DH98" s="98"/>
      <c r="DI98" s="98"/>
      <c r="DJ98" s="98"/>
      <c r="DK98" s="98"/>
      <c r="DL98" s="98"/>
      <c r="DM98" s="98"/>
      <c r="DN98" s="98"/>
      <c r="DO98" s="98"/>
      <c r="DP98" s="98"/>
      <c r="DQ98" s="98"/>
      <c r="DR98" s="98"/>
      <c r="DS98" s="98"/>
      <c r="DT98" s="98"/>
      <c r="DU98" s="98"/>
      <c r="DV98" s="98"/>
      <c r="DW98" s="98"/>
      <c r="DX98" s="98"/>
      <c r="DY98" s="98"/>
      <c r="DZ98" s="98"/>
      <c r="EA98" s="98"/>
      <c r="EB98" s="98"/>
      <c r="EC98" s="98"/>
      <c r="ED98" s="98"/>
      <c r="EE98" s="98"/>
      <c r="EF98" s="98"/>
      <c r="EG98" s="98"/>
      <c r="EH98" s="98"/>
      <c r="EI98" s="98"/>
      <c r="EJ98" s="98"/>
      <c r="EK98" s="98"/>
      <c r="EL98" s="98"/>
      <c r="EM98" s="98"/>
      <c r="EN98" s="98"/>
      <c r="EO98" s="98"/>
      <c r="EP98" s="98"/>
      <c r="EQ98" s="98"/>
      <c r="ER98" s="98"/>
      <c r="ES98" s="98"/>
      <c r="ET98" s="98"/>
      <c r="EU98" s="98"/>
      <c r="EV98" s="98"/>
      <c r="EW98" s="98"/>
      <c r="EX98" s="98"/>
      <c r="EY98" s="98"/>
      <c r="EZ98" s="98"/>
      <c r="FA98" s="98"/>
      <c r="FB98" s="98"/>
      <c r="FC98" s="98"/>
      <c r="FD98" s="98"/>
      <c r="FE98" s="98"/>
      <c r="FF98" s="98"/>
      <c r="FG98" s="98"/>
      <c r="FH98" s="98"/>
      <c r="FI98" s="98"/>
      <c r="FJ98" s="98"/>
      <c r="FK98" s="98"/>
      <c r="FL98" s="98"/>
      <c r="FM98" s="98"/>
      <c r="FN98" s="98"/>
      <c r="FO98" s="98"/>
      <c r="FP98" s="98"/>
      <c r="FQ98" s="98"/>
      <c r="FR98" s="98"/>
      <c r="FS98" s="98"/>
      <c r="FT98" s="98"/>
      <c r="FU98" s="98"/>
      <c r="FV98" s="98"/>
      <c r="FW98" s="98"/>
      <c r="FX98" s="98"/>
      <c r="FY98" s="98"/>
      <c r="FZ98" s="98"/>
      <c r="GA98" s="98"/>
      <c r="GB98" s="98"/>
      <c r="GC98" s="98"/>
      <c r="GD98" s="98"/>
      <c r="GE98" s="98"/>
      <c r="GF98" s="98"/>
      <c r="GG98" s="98"/>
      <c r="GH98" s="98"/>
      <c r="GI98" s="98"/>
      <c r="GJ98" s="98"/>
      <c r="GK98" s="98"/>
      <c r="GL98" s="98"/>
      <c r="GM98" s="98"/>
      <c r="GN98" s="98"/>
      <c r="GO98" s="98"/>
      <c r="GP98" s="98"/>
      <c r="GQ98" s="98"/>
      <c r="GR98" s="98"/>
      <c r="GS98" s="98"/>
      <c r="GT98" s="98"/>
      <c r="GU98" s="98"/>
      <c r="GV98" s="98"/>
      <c r="GW98" s="98"/>
      <c r="GX98" s="98"/>
      <c r="GY98" s="98"/>
      <c r="GZ98" s="98"/>
      <c r="HA98" s="98"/>
      <c r="HB98" s="98"/>
      <c r="HC98" s="98"/>
      <c r="HD98" s="98"/>
      <c r="HE98" s="98"/>
      <c r="HF98" s="98"/>
      <c r="HG98" s="98"/>
      <c r="HH98" s="98"/>
      <c r="HI98" s="98"/>
      <c r="HJ98" s="98"/>
      <c r="HK98" s="98"/>
      <c r="HL98" s="98"/>
      <c r="HM98" s="98"/>
      <c r="HN98" s="98"/>
      <c r="HO98" s="98"/>
      <c r="HP98" s="98"/>
      <c r="HQ98" s="98"/>
      <c r="HR98" s="98"/>
      <c r="HS98" s="98"/>
      <c r="HT98" s="98"/>
      <c r="HU98" s="98"/>
      <c r="HV98" s="98"/>
      <c r="HW98" s="98"/>
      <c r="HX98" s="98"/>
      <c r="HY98" s="98"/>
      <c r="HZ98" s="98"/>
      <c r="IA98" s="98"/>
      <c r="IB98" s="98"/>
      <c r="IC98" s="98"/>
      <c r="ID98" s="98"/>
      <c r="IE98" s="98"/>
      <c r="IF98" s="98"/>
      <c r="IG98" s="98"/>
      <c r="IH98" s="98"/>
      <c r="II98" s="98"/>
      <c r="IJ98" s="98"/>
      <c r="IK98" s="98"/>
      <c r="IL98" s="98"/>
      <c r="IM98" s="98"/>
      <c r="IN98" s="98"/>
      <c r="IO98" s="98"/>
      <c r="IP98" s="98"/>
    </row>
    <row r="99" spans="1:250" s="98" customFormat="1" ht="15" customHeight="1">
      <c r="A99" s="101"/>
      <c r="B99" s="30" t="s">
        <v>360</v>
      </c>
      <c r="C99" s="30" t="s">
        <v>495</v>
      </c>
      <c r="D99" s="31" t="s">
        <v>386</v>
      </c>
      <c r="E99" s="31" t="s">
        <v>436</v>
      </c>
      <c r="F99" s="30" t="s">
        <v>390</v>
      </c>
      <c r="G99" s="97"/>
      <c r="H99" s="97"/>
      <c r="I99" s="103" t="s">
        <v>409</v>
      </c>
      <c r="J99" s="32" t="s">
        <v>243</v>
      </c>
      <c r="K99" s="32">
        <v>25</v>
      </c>
      <c r="L99" s="138">
        <f t="shared" ref="L99:L127" si="15">M99/курс</f>
        <v>6.1663703565079064</v>
      </c>
      <c r="M99" s="119">
        <v>659</v>
      </c>
      <c r="N99" s="105"/>
      <c r="O99" s="33">
        <f t="shared" si="10"/>
        <v>0</v>
      </c>
      <c r="P99" s="34">
        <f t="shared" si="11"/>
        <v>0</v>
      </c>
      <c r="Q99" s="122" t="s">
        <v>494</v>
      </c>
      <c r="R99" s="123" t="s">
        <v>581</v>
      </c>
      <c r="S99" s="159" t="str">
        <f t="shared" si="14"/>
        <v/>
      </c>
    </row>
    <row r="100" spans="1:250" s="98" customFormat="1" ht="15" customHeight="1">
      <c r="A100" s="100"/>
      <c r="B100" s="30" t="s">
        <v>362</v>
      </c>
      <c r="C100" s="30" t="s">
        <v>495</v>
      </c>
      <c r="D100" s="31" t="s">
        <v>385</v>
      </c>
      <c r="E100" s="31" t="s">
        <v>437</v>
      </c>
      <c r="F100" s="30" t="s">
        <v>392</v>
      </c>
      <c r="G100" s="97"/>
      <c r="H100" s="97"/>
      <c r="I100" s="103" t="s">
        <v>242</v>
      </c>
      <c r="J100" s="32" t="s">
        <v>243</v>
      </c>
      <c r="K100" s="32">
        <v>25</v>
      </c>
      <c r="L100" s="138">
        <f t="shared" si="15"/>
        <v>4.3885094039487225</v>
      </c>
      <c r="M100" s="119">
        <v>469</v>
      </c>
      <c r="N100" s="105"/>
      <c r="O100" s="33">
        <f t="shared" si="10"/>
        <v>0</v>
      </c>
      <c r="P100" s="34">
        <f t="shared" si="11"/>
        <v>0</v>
      </c>
      <c r="Q100" s="122" t="s">
        <v>494</v>
      </c>
      <c r="R100" s="123" t="s">
        <v>581</v>
      </c>
      <c r="S100" s="159" t="str">
        <f t="shared" si="14"/>
        <v/>
      </c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  <c r="GV100" s="92"/>
      <c r="GW100" s="92"/>
      <c r="GX100" s="92"/>
      <c r="GY100" s="92"/>
      <c r="GZ100" s="92"/>
      <c r="HA100" s="92"/>
      <c r="HB100" s="92"/>
      <c r="HC100" s="92"/>
      <c r="HD100" s="92"/>
      <c r="HE100" s="92"/>
      <c r="HF100" s="92"/>
      <c r="HG100" s="92"/>
      <c r="HH100" s="92"/>
      <c r="HI100" s="92"/>
      <c r="HJ100" s="92"/>
      <c r="HK100" s="92"/>
      <c r="HL100" s="92"/>
      <c r="HM100" s="92"/>
      <c r="HN100" s="92"/>
      <c r="HO100" s="92"/>
      <c r="HP100" s="92"/>
      <c r="HQ100" s="92"/>
      <c r="HR100" s="92"/>
      <c r="HS100" s="92"/>
      <c r="HT100" s="92"/>
      <c r="HU100" s="92"/>
      <c r="HV100" s="92"/>
      <c r="HW100" s="92"/>
      <c r="HX100" s="92"/>
      <c r="HY100" s="92"/>
      <c r="HZ100" s="92"/>
      <c r="IA100" s="92"/>
      <c r="IB100" s="92"/>
      <c r="IC100" s="92"/>
      <c r="ID100" s="92"/>
      <c r="IE100" s="92"/>
      <c r="IF100" s="92"/>
      <c r="IG100" s="92"/>
      <c r="IH100" s="92"/>
      <c r="II100" s="92"/>
      <c r="IJ100" s="92"/>
      <c r="IK100" s="92"/>
      <c r="IL100" s="92"/>
      <c r="IM100" s="92"/>
      <c r="IN100" s="92"/>
      <c r="IO100" s="92"/>
      <c r="IP100" s="92"/>
    </row>
    <row r="101" spans="1:250" s="98" customFormat="1" ht="15" customHeight="1">
      <c r="A101" s="101"/>
      <c r="B101" s="30" t="s">
        <v>380</v>
      </c>
      <c r="C101" s="30" t="s">
        <v>495</v>
      </c>
      <c r="D101" s="31" t="s">
        <v>385</v>
      </c>
      <c r="E101" s="31" t="s">
        <v>437</v>
      </c>
      <c r="F101" s="30" t="s">
        <v>405</v>
      </c>
      <c r="G101" s="97"/>
      <c r="H101" s="97"/>
      <c r="I101" s="103" t="s">
        <v>409</v>
      </c>
      <c r="J101" s="32" t="s">
        <v>243</v>
      </c>
      <c r="K101" s="32">
        <v>25</v>
      </c>
      <c r="L101" s="138">
        <f t="shared" si="15"/>
        <v>6.2412276597735561</v>
      </c>
      <c r="M101" s="119">
        <v>667</v>
      </c>
      <c r="N101" s="105"/>
      <c r="O101" s="33">
        <f t="shared" si="10"/>
        <v>0</v>
      </c>
      <c r="P101" s="34">
        <f t="shared" si="11"/>
        <v>0</v>
      </c>
      <c r="Q101" s="122" t="s">
        <v>494</v>
      </c>
      <c r="R101" s="123" t="s">
        <v>581</v>
      </c>
      <c r="S101" s="159" t="str">
        <f t="shared" si="14"/>
        <v/>
      </c>
      <c r="IO101" s="92"/>
      <c r="IP101" s="92"/>
    </row>
    <row r="102" spans="1:250" s="92" customFormat="1" ht="15" customHeight="1">
      <c r="A102" s="101"/>
      <c r="B102" s="30" t="s">
        <v>382</v>
      </c>
      <c r="C102" s="30" t="s">
        <v>495</v>
      </c>
      <c r="D102" s="31" t="s">
        <v>385</v>
      </c>
      <c r="E102" s="31" t="s">
        <v>437</v>
      </c>
      <c r="F102" s="30" t="s">
        <v>406</v>
      </c>
      <c r="G102" s="97"/>
      <c r="H102" s="97"/>
      <c r="I102" s="103" t="s">
        <v>410</v>
      </c>
      <c r="J102" s="32" t="s">
        <v>243</v>
      </c>
      <c r="K102" s="32">
        <v>25</v>
      </c>
      <c r="L102" s="138">
        <f t="shared" si="15"/>
        <v>9.2355197903995503</v>
      </c>
      <c r="M102" s="119">
        <v>987</v>
      </c>
      <c r="N102" s="105"/>
      <c r="O102" s="33">
        <f t="shared" si="10"/>
        <v>0</v>
      </c>
      <c r="P102" s="34">
        <f t="shared" si="11"/>
        <v>0</v>
      </c>
      <c r="Q102" s="130" t="s">
        <v>578</v>
      </c>
      <c r="R102" s="123" t="s">
        <v>581</v>
      </c>
      <c r="S102" s="159" t="str">
        <f t="shared" si="14"/>
        <v/>
      </c>
    </row>
    <row r="103" spans="1:250" s="98" customFormat="1" ht="15" customHeight="1">
      <c r="A103" s="101"/>
      <c r="B103" s="30" t="s">
        <v>363</v>
      </c>
      <c r="C103" s="30" t="s">
        <v>495</v>
      </c>
      <c r="D103" s="31" t="s">
        <v>385</v>
      </c>
      <c r="E103" s="31" t="s">
        <v>437</v>
      </c>
      <c r="F103" s="30" t="s">
        <v>393</v>
      </c>
      <c r="G103" s="97"/>
      <c r="H103" s="97"/>
      <c r="I103" s="103" t="s">
        <v>409</v>
      </c>
      <c r="J103" s="32" t="s">
        <v>243</v>
      </c>
      <c r="K103" s="32">
        <v>25</v>
      </c>
      <c r="L103" s="138">
        <f t="shared" si="15"/>
        <v>6.1663703565079064</v>
      </c>
      <c r="M103" s="119">
        <v>659</v>
      </c>
      <c r="N103" s="105"/>
      <c r="O103" s="33">
        <f t="shared" si="10"/>
        <v>0</v>
      </c>
      <c r="P103" s="34">
        <f t="shared" si="11"/>
        <v>0</v>
      </c>
      <c r="Q103" s="122" t="s">
        <v>494</v>
      </c>
      <c r="R103" s="123" t="s">
        <v>581</v>
      </c>
      <c r="S103" s="159" t="str">
        <f t="shared" si="14"/>
        <v/>
      </c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  <c r="GV103" s="92"/>
      <c r="GW103" s="92"/>
      <c r="GX103" s="92"/>
      <c r="GY103" s="92"/>
      <c r="GZ103" s="92"/>
      <c r="HA103" s="92"/>
      <c r="HB103" s="92"/>
      <c r="HC103" s="92"/>
      <c r="HD103" s="92"/>
      <c r="HE103" s="92"/>
      <c r="HF103" s="92"/>
      <c r="HG103" s="92"/>
      <c r="HH103" s="92"/>
      <c r="HI103" s="92"/>
      <c r="HJ103" s="92"/>
      <c r="HK103" s="92"/>
      <c r="HL103" s="92"/>
      <c r="HM103" s="92"/>
      <c r="HN103" s="92"/>
      <c r="HO103" s="92"/>
      <c r="HP103" s="92"/>
      <c r="HQ103" s="92"/>
      <c r="HR103" s="92"/>
      <c r="HS103" s="92"/>
      <c r="HT103" s="92"/>
      <c r="HU103" s="92"/>
      <c r="HV103" s="92"/>
      <c r="HW103" s="92"/>
      <c r="HX103" s="92"/>
      <c r="HY103" s="92"/>
      <c r="HZ103" s="92"/>
      <c r="IA103" s="92"/>
      <c r="IB103" s="92"/>
      <c r="IC103" s="92"/>
      <c r="ID103" s="92"/>
      <c r="IE103" s="92"/>
      <c r="IF103" s="92"/>
      <c r="IG103" s="92"/>
      <c r="IH103" s="92"/>
      <c r="II103" s="92"/>
      <c r="IJ103" s="92"/>
      <c r="IK103" s="92"/>
      <c r="IL103" s="92"/>
      <c r="IM103" s="92"/>
      <c r="IN103" s="92"/>
      <c r="IO103" s="92"/>
      <c r="IP103" s="92"/>
    </row>
    <row r="104" spans="1:250" s="98" customFormat="1" ht="15" customHeight="1">
      <c r="A104" s="101"/>
      <c r="B104" s="30" t="s">
        <v>357</v>
      </c>
      <c r="C104" s="30" t="s">
        <v>495</v>
      </c>
      <c r="D104" s="31" t="s">
        <v>385</v>
      </c>
      <c r="E104" s="31" t="s">
        <v>437</v>
      </c>
      <c r="F104" s="30" t="s">
        <v>388</v>
      </c>
      <c r="G104" s="97"/>
      <c r="H104" s="97"/>
      <c r="I104" s="103" t="s">
        <v>409</v>
      </c>
      <c r="J104" s="32" t="s">
        <v>244</v>
      </c>
      <c r="K104" s="32">
        <v>25</v>
      </c>
      <c r="L104" s="138">
        <f t="shared" si="15"/>
        <v>5.3242256947693454</v>
      </c>
      <c r="M104" s="119">
        <v>569</v>
      </c>
      <c r="N104" s="105"/>
      <c r="O104" s="33">
        <f t="shared" si="10"/>
        <v>0</v>
      </c>
      <c r="P104" s="34">
        <f t="shared" si="11"/>
        <v>0</v>
      </c>
      <c r="Q104" s="130" t="s">
        <v>578</v>
      </c>
      <c r="R104" s="123" t="s">
        <v>581</v>
      </c>
      <c r="S104" s="159" t="str">
        <f t="shared" si="14"/>
        <v/>
      </c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</row>
    <row r="105" spans="1:250" s="98" customFormat="1" ht="15" customHeight="1">
      <c r="A105" s="100"/>
      <c r="B105" s="30" t="s">
        <v>359</v>
      </c>
      <c r="C105" s="30" t="s">
        <v>495</v>
      </c>
      <c r="D105" s="31" t="s">
        <v>385</v>
      </c>
      <c r="E105" s="31" t="s">
        <v>387</v>
      </c>
      <c r="F105" s="30" t="s">
        <v>424</v>
      </c>
      <c r="G105" s="97"/>
      <c r="H105" s="97"/>
      <c r="I105" s="103" t="s">
        <v>409</v>
      </c>
      <c r="J105" s="32" t="s">
        <v>244</v>
      </c>
      <c r="K105" s="32">
        <v>25</v>
      </c>
      <c r="L105" s="138">
        <f t="shared" si="15"/>
        <v>4.2762234490502475</v>
      </c>
      <c r="M105" s="119">
        <v>457</v>
      </c>
      <c r="N105" s="105"/>
      <c r="O105" s="33">
        <f t="shared" si="10"/>
        <v>0</v>
      </c>
      <c r="P105" s="34">
        <f t="shared" si="11"/>
        <v>0</v>
      </c>
      <c r="Q105" s="130" t="s">
        <v>578</v>
      </c>
      <c r="R105" s="123" t="s">
        <v>581</v>
      </c>
      <c r="S105" s="159" t="str">
        <f t="shared" si="14"/>
        <v/>
      </c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  <c r="GV105" s="92"/>
      <c r="GW105" s="92"/>
      <c r="GX105" s="92"/>
      <c r="GY105" s="92"/>
      <c r="GZ105" s="92"/>
      <c r="HA105" s="92"/>
      <c r="HB105" s="92"/>
      <c r="HC105" s="92"/>
      <c r="HD105" s="92"/>
      <c r="HE105" s="92"/>
      <c r="HF105" s="92"/>
      <c r="HG105" s="92"/>
      <c r="HH105" s="92"/>
      <c r="HI105" s="92"/>
      <c r="HJ105" s="92"/>
      <c r="HK105" s="92"/>
      <c r="HL105" s="92"/>
      <c r="HM105" s="92"/>
      <c r="HN105" s="92"/>
      <c r="HO105" s="92"/>
      <c r="HP105" s="92"/>
      <c r="HQ105" s="92"/>
      <c r="HR105" s="92"/>
      <c r="HS105" s="92"/>
      <c r="HT105" s="92"/>
      <c r="HU105" s="92"/>
      <c r="HV105" s="92"/>
      <c r="HW105" s="92"/>
      <c r="HX105" s="92"/>
      <c r="HY105" s="92"/>
      <c r="HZ105" s="92"/>
      <c r="IA105" s="92"/>
      <c r="IB105" s="92"/>
      <c r="IC105" s="92"/>
      <c r="ID105" s="92"/>
      <c r="IE105" s="92"/>
      <c r="IF105" s="92"/>
      <c r="IG105" s="92"/>
      <c r="IH105" s="92"/>
      <c r="II105" s="92"/>
      <c r="IJ105" s="92"/>
      <c r="IK105" s="92"/>
      <c r="IL105" s="92"/>
      <c r="IM105" s="92"/>
      <c r="IN105" s="92"/>
      <c r="IO105" s="92"/>
      <c r="IP105" s="92"/>
    </row>
    <row r="106" spans="1:250" s="92" customFormat="1" ht="15" customHeight="1">
      <c r="A106" s="101"/>
      <c r="B106" s="30" t="s">
        <v>364</v>
      </c>
      <c r="C106" s="30" t="s">
        <v>495</v>
      </c>
      <c r="D106" s="31" t="s">
        <v>385</v>
      </c>
      <c r="E106" s="31" t="s">
        <v>437</v>
      </c>
      <c r="F106" s="30" t="s">
        <v>424</v>
      </c>
      <c r="G106" s="97"/>
      <c r="H106" s="97"/>
      <c r="I106" s="103" t="s">
        <v>409</v>
      </c>
      <c r="J106" s="32" t="s">
        <v>243</v>
      </c>
      <c r="K106" s="32">
        <v>25</v>
      </c>
      <c r="L106" s="138">
        <f t="shared" si="15"/>
        <v>6.1663703565079064</v>
      </c>
      <c r="M106" s="119">
        <v>659</v>
      </c>
      <c r="N106" s="105"/>
      <c r="O106" s="33">
        <f t="shared" ref="O106:O137" si="16">IF(N106&lt;100,L106*N106,L106*N106*0.95)</f>
        <v>0</v>
      </c>
      <c r="P106" s="34">
        <f t="shared" ref="P106:P137" si="17">IF(N106&lt;100,M106*N106,M106*N106*0.95)</f>
        <v>0</v>
      </c>
      <c r="Q106" s="122" t="s">
        <v>494</v>
      </c>
      <c r="R106" s="123" t="s">
        <v>581</v>
      </c>
      <c r="S106" s="159" t="str">
        <f t="shared" si="14"/>
        <v/>
      </c>
    </row>
    <row r="107" spans="1:250" s="92" customFormat="1" ht="15" customHeight="1">
      <c r="A107" s="101"/>
      <c r="B107" s="30" t="s">
        <v>365</v>
      </c>
      <c r="C107" s="30" t="s">
        <v>495</v>
      </c>
      <c r="D107" s="31" t="s">
        <v>385</v>
      </c>
      <c r="E107" s="31" t="s">
        <v>437</v>
      </c>
      <c r="F107" s="30" t="s">
        <v>394</v>
      </c>
      <c r="G107" s="97"/>
      <c r="H107" s="97"/>
      <c r="I107" s="103" t="s">
        <v>409</v>
      </c>
      <c r="J107" s="32" t="s">
        <v>243</v>
      </c>
      <c r="K107" s="32">
        <v>25</v>
      </c>
      <c r="L107" s="138">
        <f t="shared" si="15"/>
        <v>6.1663703565079064</v>
      </c>
      <c r="M107" s="119">
        <v>659</v>
      </c>
      <c r="N107" s="105"/>
      <c r="O107" s="33">
        <f t="shared" si="16"/>
        <v>0</v>
      </c>
      <c r="P107" s="34">
        <f t="shared" si="17"/>
        <v>0</v>
      </c>
      <c r="Q107" s="122" t="s">
        <v>494</v>
      </c>
      <c r="R107" s="123" t="s">
        <v>581</v>
      </c>
      <c r="S107" s="159" t="str">
        <f t="shared" si="14"/>
        <v/>
      </c>
    </row>
    <row r="108" spans="1:250" s="92" customFormat="1" ht="15" customHeight="1">
      <c r="A108" s="100"/>
      <c r="B108" s="30" t="s">
        <v>366</v>
      </c>
      <c r="C108" s="30" t="s">
        <v>495</v>
      </c>
      <c r="D108" s="31" t="s">
        <v>385</v>
      </c>
      <c r="E108" s="31" t="s">
        <v>387</v>
      </c>
      <c r="F108" s="30" t="s">
        <v>427</v>
      </c>
      <c r="G108" s="97"/>
      <c r="H108" s="97"/>
      <c r="I108" s="103" t="s">
        <v>409</v>
      </c>
      <c r="J108" s="32" t="s">
        <v>243</v>
      </c>
      <c r="K108" s="32">
        <v>25</v>
      </c>
      <c r="L108" s="138">
        <f t="shared" si="15"/>
        <v>6.1663703565079064</v>
      </c>
      <c r="M108" s="119">
        <v>659</v>
      </c>
      <c r="N108" s="105"/>
      <c r="O108" s="33">
        <f t="shared" si="16"/>
        <v>0</v>
      </c>
      <c r="P108" s="34">
        <f t="shared" si="17"/>
        <v>0</v>
      </c>
      <c r="Q108" s="122" t="s">
        <v>494</v>
      </c>
      <c r="R108" s="123" t="s">
        <v>581</v>
      </c>
      <c r="S108" s="159" t="str">
        <f t="shared" si="14"/>
        <v/>
      </c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98"/>
      <c r="DZ108" s="98"/>
      <c r="EA108" s="98"/>
      <c r="EB108" s="98"/>
      <c r="EC108" s="98"/>
      <c r="ED108" s="98"/>
      <c r="EE108" s="98"/>
      <c r="EF108" s="98"/>
      <c r="EG108" s="98"/>
      <c r="EH108" s="98"/>
      <c r="EI108" s="98"/>
      <c r="EJ108" s="98"/>
      <c r="EK108" s="98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8"/>
      <c r="FH108" s="98"/>
      <c r="FI108" s="98"/>
      <c r="FJ108" s="98"/>
      <c r="FK108" s="98"/>
      <c r="FL108" s="98"/>
      <c r="FM108" s="98"/>
      <c r="FN108" s="98"/>
      <c r="FO108" s="98"/>
      <c r="FP108" s="98"/>
      <c r="FQ108" s="98"/>
      <c r="FR108" s="98"/>
      <c r="FS108" s="98"/>
      <c r="FT108" s="98"/>
      <c r="FU108" s="98"/>
      <c r="FV108" s="98"/>
      <c r="FW108" s="98"/>
      <c r="FX108" s="98"/>
      <c r="FY108" s="98"/>
      <c r="FZ108" s="98"/>
      <c r="GA108" s="98"/>
      <c r="GB108" s="98"/>
      <c r="GC108" s="98"/>
      <c r="GD108" s="98"/>
      <c r="GE108" s="98"/>
      <c r="GF108" s="98"/>
      <c r="GG108" s="98"/>
      <c r="GH108" s="98"/>
      <c r="GI108" s="98"/>
      <c r="GJ108" s="98"/>
      <c r="GK108" s="98"/>
      <c r="GL108" s="98"/>
      <c r="GM108" s="98"/>
      <c r="GN108" s="98"/>
      <c r="GO108" s="98"/>
      <c r="GP108" s="98"/>
      <c r="GQ108" s="98"/>
      <c r="GR108" s="98"/>
      <c r="GS108" s="98"/>
      <c r="GT108" s="98"/>
      <c r="GU108" s="98"/>
      <c r="GV108" s="98"/>
      <c r="GW108" s="98"/>
      <c r="GX108" s="98"/>
      <c r="GY108" s="98"/>
      <c r="GZ108" s="98"/>
      <c r="HA108" s="98"/>
      <c r="HB108" s="98"/>
      <c r="HC108" s="98"/>
      <c r="HD108" s="98"/>
      <c r="HE108" s="98"/>
      <c r="HF108" s="98"/>
      <c r="HG108" s="98"/>
      <c r="HH108" s="98"/>
      <c r="HI108" s="98"/>
      <c r="HJ108" s="98"/>
      <c r="HK108" s="98"/>
      <c r="HL108" s="98"/>
      <c r="HM108" s="98"/>
      <c r="HN108" s="98"/>
      <c r="HO108" s="98"/>
      <c r="HP108" s="98"/>
      <c r="HQ108" s="98"/>
      <c r="HR108" s="98"/>
      <c r="HS108" s="98"/>
      <c r="HT108" s="98"/>
      <c r="HU108" s="98"/>
      <c r="HV108" s="98"/>
      <c r="HW108" s="98"/>
      <c r="HX108" s="98"/>
      <c r="HY108" s="98"/>
      <c r="HZ108" s="98"/>
      <c r="IA108" s="98"/>
      <c r="IB108" s="98"/>
      <c r="IC108" s="98"/>
      <c r="ID108" s="98"/>
      <c r="IE108" s="98"/>
      <c r="IF108" s="98"/>
      <c r="IG108" s="98"/>
      <c r="IH108" s="98"/>
      <c r="II108" s="98"/>
      <c r="IJ108" s="98"/>
      <c r="IK108" s="98"/>
      <c r="IL108" s="98"/>
      <c r="IM108" s="98"/>
      <c r="IN108" s="98"/>
      <c r="IO108" s="98"/>
      <c r="IP108" s="98"/>
    </row>
    <row r="109" spans="1:250" s="92" customFormat="1" ht="15" customHeight="1">
      <c r="A109" s="101"/>
      <c r="B109" s="30" t="s">
        <v>384</v>
      </c>
      <c r="C109" s="30" t="s">
        <v>495</v>
      </c>
      <c r="D109" s="31" t="s">
        <v>385</v>
      </c>
      <c r="E109" s="31" t="s">
        <v>437</v>
      </c>
      <c r="F109" s="30" t="s">
        <v>408</v>
      </c>
      <c r="G109" s="97" t="s">
        <v>411</v>
      </c>
      <c r="H109" s="97"/>
      <c r="I109" s="103" t="s">
        <v>242</v>
      </c>
      <c r="J109" s="32" t="s">
        <v>244</v>
      </c>
      <c r="K109" s="32">
        <v>25</v>
      </c>
      <c r="L109" s="138">
        <f t="shared" si="15"/>
        <v>1.8433610929166275</v>
      </c>
      <c r="M109" s="119">
        <v>197</v>
      </c>
      <c r="N109" s="105"/>
      <c r="O109" s="33">
        <f t="shared" si="16"/>
        <v>0</v>
      </c>
      <c r="P109" s="34">
        <f t="shared" si="17"/>
        <v>0</v>
      </c>
      <c r="Q109" s="130" t="s">
        <v>578</v>
      </c>
      <c r="R109" s="123" t="s">
        <v>581</v>
      </c>
      <c r="S109" s="159" t="str">
        <f t="shared" si="14"/>
        <v/>
      </c>
    </row>
    <row r="110" spans="1:250" s="98" customFormat="1" ht="15" customHeight="1">
      <c r="A110" s="101"/>
      <c r="B110" s="30" t="s">
        <v>361</v>
      </c>
      <c r="C110" s="30" t="s">
        <v>495</v>
      </c>
      <c r="D110" s="31" t="s">
        <v>385</v>
      </c>
      <c r="E110" s="31" t="s">
        <v>437</v>
      </c>
      <c r="F110" s="30" t="s">
        <v>391</v>
      </c>
      <c r="G110" s="97"/>
      <c r="H110" s="97"/>
      <c r="I110" s="103" t="s">
        <v>409</v>
      </c>
      <c r="J110" s="32" t="s">
        <v>243</v>
      </c>
      <c r="K110" s="32">
        <v>25</v>
      </c>
      <c r="L110" s="138">
        <f t="shared" si="15"/>
        <v>6.1663703565079064</v>
      </c>
      <c r="M110" s="119">
        <v>659</v>
      </c>
      <c r="N110" s="105"/>
      <c r="O110" s="33">
        <f t="shared" si="16"/>
        <v>0</v>
      </c>
      <c r="P110" s="34">
        <f t="shared" si="17"/>
        <v>0</v>
      </c>
      <c r="Q110" s="122" t="s">
        <v>494</v>
      </c>
      <c r="R110" s="123" t="s">
        <v>581</v>
      </c>
      <c r="S110" s="159" t="str">
        <f t="shared" si="14"/>
        <v/>
      </c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2"/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92"/>
      <c r="HV110" s="92"/>
      <c r="HW110" s="92"/>
      <c r="HX110" s="92"/>
      <c r="HY110" s="92"/>
      <c r="HZ110" s="92"/>
      <c r="IA110" s="92"/>
      <c r="IB110" s="92"/>
      <c r="IC110" s="92"/>
      <c r="ID110" s="92"/>
      <c r="IE110" s="92"/>
      <c r="IF110" s="92"/>
      <c r="IG110" s="92"/>
      <c r="IH110" s="92"/>
      <c r="II110" s="92"/>
      <c r="IJ110" s="92"/>
      <c r="IK110" s="92"/>
      <c r="IL110" s="92"/>
      <c r="IM110" s="92"/>
      <c r="IN110" s="92"/>
      <c r="IO110" s="92"/>
      <c r="IP110" s="92"/>
    </row>
    <row r="111" spans="1:250" s="92" customFormat="1" ht="15" customHeight="1">
      <c r="A111" s="100"/>
      <c r="B111" s="30" t="s">
        <v>367</v>
      </c>
      <c r="C111" s="30" t="s">
        <v>495</v>
      </c>
      <c r="D111" s="31" t="s">
        <v>385</v>
      </c>
      <c r="E111" s="31" t="s">
        <v>437</v>
      </c>
      <c r="F111" s="30" t="s">
        <v>395</v>
      </c>
      <c r="G111" s="97" t="s">
        <v>306</v>
      </c>
      <c r="H111" s="97"/>
      <c r="I111" s="103" t="s">
        <v>409</v>
      </c>
      <c r="J111" s="32" t="s">
        <v>243</v>
      </c>
      <c r="K111" s="32">
        <v>25</v>
      </c>
      <c r="L111" s="138">
        <f t="shared" si="15"/>
        <v>6.1663703565079064</v>
      </c>
      <c r="M111" s="119">
        <v>659</v>
      </c>
      <c r="N111" s="105"/>
      <c r="O111" s="33">
        <f t="shared" si="16"/>
        <v>0</v>
      </c>
      <c r="P111" s="34">
        <f t="shared" si="17"/>
        <v>0</v>
      </c>
      <c r="Q111" s="122" t="s">
        <v>494</v>
      </c>
      <c r="R111" s="123" t="s">
        <v>581</v>
      </c>
      <c r="S111" s="159" t="str">
        <f t="shared" si="14"/>
        <v/>
      </c>
      <c r="IO111" s="98"/>
      <c r="IP111" s="98"/>
    </row>
    <row r="112" spans="1:250" s="92" customFormat="1" ht="15" customHeight="1">
      <c r="A112" s="101"/>
      <c r="B112" s="30" t="s">
        <v>368</v>
      </c>
      <c r="C112" s="30" t="s">
        <v>495</v>
      </c>
      <c r="D112" s="31" t="s">
        <v>385</v>
      </c>
      <c r="E112" s="31" t="s">
        <v>437</v>
      </c>
      <c r="F112" s="30" t="s">
        <v>396</v>
      </c>
      <c r="G112" s="97"/>
      <c r="H112" s="97"/>
      <c r="I112" s="103" t="s">
        <v>242</v>
      </c>
      <c r="J112" s="32" t="s">
        <v>243</v>
      </c>
      <c r="K112" s="32">
        <v>25</v>
      </c>
      <c r="L112" s="138">
        <f t="shared" si="15"/>
        <v>4.3885094039487225</v>
      </c>
      <c r="M112" s="119">
        <v>469</v>
      </c>
      <c r="N112" s="105"/>
      <c r="O112" s="33">
        <f t="shared" si="16"/>
        <v>0</v>
      </c>
      <c r="P112" s="34">
        <f t="shared" si="17"/>
        <v>0</v>
      </c>
      <c r="Q112" s="122" t="s">
        <v>494</v>
      </c>
      <c r="R112" s="123" t="s">
        <v>581</v>
      </c>
      <c r="S112" s="159" t="str">
        <f t="shared" si="14"/>
        <v/>
      </c>
    </row>
    <row r="113" spans="1:250" s="92" customFormat="1" ht="15" customHeight="1">
      <c r="A113" s="100"/>
      <c r="B113" s="30" t="s">
        <v>369</v>
      </c>
      <c r="C113" s="30" t="s">
        <v>495</v>
      </c>
      <c r="D113" s="31" t="s">
        <v>385</v>
      </c>
      <c r="E113" s="31" t="s">
        <v>437</v>
      </c>
      <c r="F113" s="30" t="s">
        <v>397</v>
      </c>
      <c r="G113" s="97"/>
      <c r="H113" s="97"/>
      <c r="I113" s="103" t="s">
        <v>409</v>
      </c>
      <c r="J113" s="32" t="s">
        <v>243</v>
      </c>
      <c r="K113" s="32">
        <v>25</v>
      </c>
      <c r="L113" s="138">
        <f t="shared" si="15"/>
        <v>6.1663703565079064</v>
      </c>
      <c r="M113" s="119">
        <v>659</v>
      </c>
      <c r="N113" s="105"/>
      <c r="O113" s="33">
        <f t="shared" si="16"/>
        <v>0</v>
      </c>
      <c r="P113" s="34">
        <f t="shared" si="17"/>
        <v>0</v>
      </c>
      <c r="Q113" s="122" t="s">
        <v>494</v>
      </c>
      <c r="R113" s="123" t="s">
        <v>581</v>
      </c>
      <c r="S113" s="159" t="str">
        <f t="shared" si="14"/>
        <v/>
      </c>
    </row>
    <row r="114" spans="1:250" s="92" customFormat="1" ht="15" customHeight="1">
      <c r="A114" s="100"/>
      <c r="B114" s="30" t="s">
        <v>370</v>
      </c>
      <c r="C114" s="30" t="s">
        <v>495</v>
      </c>
      <c r="D114" s="31" t="s">
        <v>385</v>
      </c>
      <c r="E114" s="31" t="s">
        <v>437</v>
      </c>
      <c r="F114" s="30" t="s">
        <v>398</v>
      </c>
      <c r="G114" s="97"/>
      <c r="H114" s="97"/>
      <c r="I114" s="103" t="s">
        <v>409</v>
      </c>
      <c r="J114" s="32" t="s">
        <v>243</v>
      </c>
      <c r="K114" s="32">
        <v>25</v>
      </c>
      <c r="L114" s="138">
        <f t="shared" si="15"/>
        <v>6.1663703565079064</v>
      </c>
      <c r="M114" s="119">
        <v>659</v>
      </c>
      <c r="N114" s="105"/>
      <c r="O114" s="33">
        <f t="shared" si="16"/>
        <v>0</v>
      </c>
      <c r="P114" s="34">
        <f t="shared" si="17"/>
        <v>0</v>
      </c>
      <c r="Q114" s="122" t="s">
        <v>494</v>
      </c>
      <c r="R114" s="123" t="s">
        <v>581</v>
      </c>
      <c r="S114" s="159" t="str">
        <f t="shared" si="14"/>
        <v/>
      </c>
    </row>
    <row r="115" spans="1:250" s="92" customFormat="1" ht="15" customHeight="1">
      <c r="A115" s="101"/>
      <c r="B115" s="30" t="s">
        <v>381</v>
      </c>
      <c r="C115" s="30" t="s">
        <v>495</v>
      </c>
      <c r="D115" s="31" t="s">
        <v>385</v>
      </c>
      <c r="E115" s="31" t="s">
        <v>437</v>
      </c>
      <c r="F115" s="30" t="s">
        <v>496</v>
      </c>
      <c r="G115" s="97" t="s">
        <v>306</v>
      </c>
      <c r="H115" s="97" t="s">
        <v>185</v>
      </c>
      <c r="I115" s="103" t="s">
        <v>242</v>
      </c>
      <c r="J115" s="32" t="s">
        <v>243</v>
      </c>
      <c r="K115" s="32">
        <v>25</v>
      </c>
      <c r="L115" s="138">
        <f t="shared" si="15"/>
        <v>1.8433610929166275</v>
      </c>
      <c r="M115" s="119">
        <v>197</v>
      </c>
      <c r="N115" s="105"/>
      <c r="O115" s="33">
        <f t="shared" si="16"/>
        <v>0</v>
      </c>
      <c r="P115" s="34">
        <f t="shared" si="17"/>
        <v>0</v>
      </c>
      <c r="Q115" s="130" t="s">
        <v>578</v>
      </c>
      <c r="R115" s="123" t="s">
        <v>581</v>
      </c>
      <c r="S115" s="159" t="str">
        <f t="shared" si="14"/>
        <v/>
      </c>
      <c r="IO115" s="98"/>
      <c r="IP115" s="98"/>
    </row>
    <row r="116" spans="1:250" s="92" customFormat="1" ht="15" customHeight="1">
      <c r="A116" s="100"/>
      <c r="B116" s="30" t="s">
        <v>371</v>
      </c>
      <c r="C116" s="30" t="s">
        <v>495</v>
      </c>
      <c r="D116" s="31" t="s">
        <v>385</v>
      </c>
      <c r="E116" s="31" t="s">
        <v>437</v>
      </c>
      <c r="F116" s="30" t="s">
        <v>399</v>
      </c>
      <c r="G116" s="97" t="s">
        <v>306</v>
      </c>
      <c r="H116" s="97"/>
      <c r="I116" s="103" t="s">
        <v>409</v>
      </c>
      <c r="J116" s="32" t="s">
        <v>243</v>
      </c>
      <c r="K116" s="32">
        <v>25</v>
      </c>
      <c r="L116" s="138">
        <f t="shared" si="15"/>
        <v>6.1663703565079064</v>
      </c>
      <c r="M116" s="119">
        <v>659</v>
      </c>
      <c r="N116" s="105"/>
      <c r="O116" s="33">
        <f t="shared" si="16"/>
        <v>0</v>
      </c>
      <c r="P116" s="34">
        <f t="shared" si="17"/>
        <v>0</v>
      </c>
      <c r="Q116" s="122" t="s">
        <v>494</v>
      </c>
      <c r="R116" s="123" t="s">
        <v>581</v>
      </c>
      <c r="S116" s="159" t="str">
        <f t="shared" si="14"/>
        <v/>
      </c>
      <c r="IO116" s="98"/>
      <c r="IP116" s="98"/>
    </row>
    <row r="117" spans="1:250" s="92" customFormat="1" ht="15" customHeight="1">
      <c r="A117" s="100"/>
      <c r="B117" s="30" t="s">
        <v>372</v>
      </c>
      <c r="C117" s="30" t="s">
        <v>495</v>
      </c>
      <c r="D117" s="31" t="s">
        <v>385</v>
      </c>
      <c r="E117" s="31" t="s">
        <v>387</v>
      </c>
      <c r="F117" s="30" t="s">
        <v>428</v>
      </c>
      <c r="G117" s="97"/>
      <c r="H117" s="97"/>
      <c r="I117" s="103" t="s">
        <v>409</v>
      </c>
      <c r="J117" s="32" t="s">
        <v>243</v>
      </c>
      <c r="K117" s="32">
        <v>25</v>
      </c>
      <c r="L117" s="138">
        <f t="shared" si="15"/>
        <v>6.2412276597735561</v>
      </c>
      <c r="M117" s="119">
        <v>667</v>
      </c>
      <c r="N117" s="105"/>
      <c r="O117" s="33">
        <f t="shared" si="16"/>
        <v>0</v>
      </c>
      <c r="P117" s="34">
        <f t="shared" si="17"/>
        <v>0</v>
      </c>
      <c r="Q117" s="122" t="s">
        <v>494</v>
      </c>
      <c r="R117" s="123" t="s">
        <v>581</v>
      </c>
      <c r="S117" s="159" t="str">
        <f t="shared" si="14"/>
        <v/>
      </c>
    </row>
    <row r="118" spans="1:250" s="92" customFormat="1" ht="15" customHeight="1">
      <c r="A118" s="101"/>
      <c r="B118" s="30" t="s">
        <v>373</v>
      </c>
      <c r="C118" s="30" t="s">
        <v>495</v>
      </c>
      <c r="D118" s="31" t="s">
        <v>385</v>
      </c>
      <c r="E118" s="31" t="s">
        <v>437</v>
      </c>
      <c r="F118" s="30" t="s">
        <v>400</v>
      </c>
      <c r="G118" s="97"/>
      <c r="H118" s="97"/>
      <c r="I118" s="103" t="s">
        <v>409</v>
      </c>
      <c r="J118" s="32" t="s">
        <v>243</v>
      </c>
      <c r="K118" s="32">
        <v>25</v>
      </c>
      <c r="L118" s="138">
        <f t="shared" si="15"/>
        <v>6.1663703565079064</v>
      </c>
      <c r="M118" s="119">
        <v>659</v>
      </c>
      <c r="N118" s="105"/>
      <c r="O118" s="33">
        <f t="shared" si="16"/>
        <v>0</v>
      </c>
      <c r="P118" s="34">
        <f t="shared" si="17"/>
        <v>0</v>
      </c>
      <c r="Q118" s="122" t="s">
        <v>494</v>
      </c>
      <c r="R118" s="123" t="s">
        <v>581</v>
      </c>
      <c r="S118" s="159" t="str">
        <f t="shared" si="14"/>
        <v/>
      </c>
    </row>
    <row r="119" spans="1:250" s="98" customFormat="1" ht="15" customHeight="1">
      <c r="A119" s="101"/>
      <c r="B119" s="30" t="s">
        <v>374</v>
      </c>
      <c r="C119" s="30" t="s">
        <v>495</v>
      </c>
      <c r="D119" s="31" t="s">
        <v>385</v>
      </c>
      <c r="E119" s="31" t="s">
        <v>437</v>
      </c>
      <c r="F119" s="30" t="s">
        <v>401</v>
      </c>
      <c r="G119" s="97" t="s">
        <v>306</v>
      </c>
      <c r="H119" s="97"/>
      <c r="I119" s="103" t="s">
        <v>409</v>
      </c>
      <c r="J119" s="32" t="s">
        <v>243</v>
      </c>
      <c r="K119" s="32">
        <v>25</v>
      </c>
      <c r="L119" s="138">
        <f t="shared" si="15"/>
        <v>6.1663703565079064</v>
      </c>
      <c r="M119" s="119">
        <v>659</v>
      </c>
      <c r="N119" s="105"/>
      <c r="O119" s="33">
        <f t="shared" si="16"/>
        <v>0</v>
      </c>
      <c r="P119" s="34">
        <f t="shared" si="17"/>
        <v>0</v>
      </c>
      <c r="Q119" s="122" t="s">
        <v>494</v>
      </c>
      <c r="R119" s="123" t="s">
        <v>581</v>
      </c>
      <c r="S119" s="159" t="str">
        <f t="shared" si="14"/>
        <v/>
      </c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  <c r="GV119" s="92"/>
      <c r="GW119" s="92"/>
      <c r="GX119" s="92"/>
      <c r="GY119" s="92"/>
      <c r="GZ119" s="92"/>
      <c r="HA119" s="92"/>
      <c r="HB119" s="92"/>
      <c r="HC119" s="92"/>
      <c r="HD119" s="92"/>
      <c r="HE119" s="92"/>
      <c r="HF119" s="92"/>
      <c r="HG119" s="92"/>
      <c r="HH119" s="92"/>
      <c r="HI119" s="92"/>
      <c r="HJ119" s="92"/>
      <c r="HK119" s="92"/>
      <c r="HL119" s="92"/>
      <c r="HM119" s="92"/>
      <c r="HN119" s="92"/>
      <c r="HO119" s="92"/>
      <c r="HP119" s="92"/>
      <c r="HQ119" s="92"/>
      <c r="HR119" s="92"/>
      <c r="HS119" s="92"/>
      <c r="HT119" s="92"/>
      <c r="HU119" s="92"/>
      <c r="HV119" s="92"/>
      <c r="HW119" s="92"/>
      <c r="HX119" s="92"/>
      <c r="HY119" s="92"/>
      <c r="HZ119" s="92"/>
      <c r="IA119" s="92"/>
      <c r="IB119" s="92"/>
      <c r="IC119" s="92"/>
      <c r="ID119" s="92"/>
      <c r="IE119" s="92"/>
      <c r="IF119" s="92"/>
      <c r="IG119" s="92"/>
      <c r="IH119" s="92"/>
      <c r="II119" s="92"/>
      <c r="IJ119" s="92"/>
      <c r="IK119" s="92"/>
      <c r="IL119" s="92"/>
      <c r="IM119" s="92"/>
      <c r="IN119" s="92"/>
      <c r="IO119" s="92"/>
      <c r="IP119" s="92"/>
    </row>
    <row r="120" spans="1:250" s="92" customFormat="1" ht="15" customHeight="1">
      <c r="A120" s="101"/>
      <c r="B120" s="30" t="s">
        <v>375</v>
      </c>
      <c r="C120" s="30" t="s">
        <v>495</v>
      </c>
      <c r="D120" s="31" t="s">
        <v>385</v>
      </c>
      <c r="E120" s="31" t="s">
        <v>437</v>
      </c>
      <c r="F120" s="30" t="s">
        <v>402</v>
      </c>
      <c r="G120" s="97"/>
      <c r="H120" s="97"/>
      <c r="I120" s="103" t="s">
        <v>409</v>
      </c>
      <c r="J120" s="32" t="s">
        <v>243</v>
      </c>
      <c r="K120" s="32">
        <v>25</v>
      </c>
      <c r="L120" s="138">
        <f t="shared" si="15"/>
        <v>6.1663703565079064</v>
      </c>
      <c r="M120" s="119">
        <v>659</v>
      </c>
      <c r="N120" s="105"/>
      <c r="O120" s="33">
        <f t="shared" si="16"/>
        <v>0</v>
      </c>
      <c r="P120" s="34">
        <f t="shared" si="17"/>
        <v>0</v>
      </c>
      <c r="Q120" s="122" t="s">
        <v>494</v>
      </c>
      <c r="R120" s="123" t="s">
        <v>581</v>
      </c>
      <c r="S120" s="159" t="str">
        <f t="shared" si="14"/>
        <v/>
      </c>
    </row>
    <row r="121" spans="1:250" s="92" customFormat="1" ht="15" customHeight="1">
      <c r="A121" s="101"/>
      <c r="B121" s="30" t="s">
        <v>376</v>
      </c>
      <c r="C121" s="30" t="s">
        <v>495</v>
      </c>
      <c r="D121" s="31" t="s">
        <v>385</v>
      </c>
      <c r="E121" s="31" t="s">
        <v>437</v>
      </c>
      <c r="F121" s="30" t="s">
        <v>403</v>
      </c>
      <c r="G121" s="97"/>
      <c r="H121" s="97"/>
      <c r="I121" s="103" t="s">
        <v>242</v>
      </c>
      <c r="J121" s="32" t="s">
        <v>243</v>
      </c>
      <c r="K121" s="32">
        <v>25</v>
      </c>
      <c r="L121" s="138">
        <f t="shared" si="15"/>
        <v>4.3885094039487225</v>
      </c>
      <c r="M121" s="119">
        <v>469</v>
      </c>
      <c r="N121" s="105"/>
      <c r="O121" s="33">
        <f t="shared" si="16"/>
        <v>0</v>
      </c>
      <c r="P121" s="34">
        <f t="shared" si="17"/>
        <v>0</v>
      </c>
      <c r="Q121" s="122" t="s">
        <v>494</v>
      </c>
      <c r="R121" s="123" t="s">
        <v>581</v>
      </c>
      <c r="S121" s="159" t="str">
        <f t="shared" si="14"/>
        <v/>
      </c>
    </row>
    <row r="122" spans="1:250" s="92" customFormat="1" ht="15" customHeight="1">
      <c r="A122" s="101"/>
      <c r="B122" s="30" t="s">
        <v>377</v>
      </c>
      <c r="C122" s="30" t="s">
        <v>495</v>
      </c>
      <c r="D122" s="31" t="s">
        <v>385</v>
      </c>
      <c r="E122" s="31" t="s">
        <v>437</v>
      </c>
      <c r="F122" s="30" t="s">
        <v>404</v>
      </c>
      <c r="G122" s="97"/>
      <c r="H122" s="97"/>
      <c r="I122" s="103" t="s">
        <v>409</v>
      </c>
      <c r="J122" s="32" t="s">
        <v>243</v>
      </c>
      <c r="K122" s="32">
        <v>25</v>
      </c>
      <c r="L122" s="138">
        <f t="shared" si="15"/>
        <v>6.2412276597735561</v>
      </c>
      <c r="M122" s="119">
        <v>667</v>
      </c>
      <c r="N122" s="105"/>
      <c r="O122" s="33">
        <f t="shared" si="16"/>
        <v>0</v>
      </c>
      <c r="P122" s="34">
        <f t="shared" si="17"/>
        <v>0</v>
      </c>
      <c r="Q122" s="122" t="s">
        <v>494</v>
      </c>
      <c r="R122" s="123" t="s">
        <v>581</v>
      </c>
      <c r="S122" s="159" t="str">
        <f t="shared" si="14"/>
        <v/>
      </c>
    </row>
    <row r="123" spans="1:250" s="92" customFormat="1" ht="15" customHeight="1">
      <c r="A123" s="101"/>
      <c r="B123" s="30" t="s">
        <v>358</v>
      </c>
      <c r="C123" s="30" t="s">
        <v>495</v>
      </c>
      <c r="D123" s="31" t="s">
        <v>385</v>
      </c>
      <c r="E123" s="31" t="s">
        <v>437</v>
      </c>
      <c r="F123" s="30" t="s">
        <v>389</v>
      </c>
      <c r="G123" s="97"/>
      <c r="H123" s="97"/>
      <c r="I123" s="103" t="s">
        <v>409</v>
      </c>
      <c r="J123" s="32" t="s">
        <v>244</v>
      </c>
      <c r="K123" s="32">
        <v>25</v>
      </c>
      <c r="L123" s="138">
        <f t="shared" si="15"/>
        <v>5.3242256947693454</v>
      </c>
      <c r="M123" s="119">
        <v>569</v>
      </c>
      <c r="N123" s="105"/>
      <c r="O123" s="33">
        <f t="shared" si="16"/>
        <v>0</v>
      </c>
      <c r="P123" s="34">
        <f t="shared" si="17"/>
        <v>0</v>
      </c>
      <c r="Q123" s="130" t="s">
        <v>578</v>
      </c>
      <c r="R123" s="123" t="s">
        <v>581</v>
      </c>
      <c r="S123" s="159" t="str">
        <f t="shared" ref="S123:S154" si="18">IF(MOD(N123,K123)&gt;0,"Неверная кратность заказа!","")</f>
        <v/>
      </c>
      <c r="IO123" s="98"/>
      <c r="IP123" s="98"/>
    </row>
    <row r="124" spans="1:250" s="92" customFormat="1" ht="15" customHeight="1">
      <c r="A124" s="101"/>
      <c r="B124" s="30" t="s">
        <v>356</v>
      </c>
      <c r="C124" s="30" t="s">
        <v>495</v>
      </c>
      <c r="D124" s="31" t="s">
        <v>385</v>
      </c>
      <c r="E124" s="31" t="s">
        <v>387</v>
      </c>
      <c r="F124" s="30" t="s">
        <v>426</v>
      </c>
      <c r="G124" s="97"/>
      <c r="H124" s="97"/>
      <c r="I124" s="103" t="s">
        <v>409</v>
      </c>
      <c r="J124" s="32" t="s">
        <v>244</v>
      </c>
      <c r="K124" s="32">
        <v>25</v>
      </c>
      <c r="L124" s="138">
        <f t="shared" si="15"/>
        <v>4.2762234490502475</v>
      </c>
      <c r="M124" s="119">
        <v>457</v>
      </c>
      <c r="N124" s="105"/>
      <c r="O124" s="33">
        <f t="shared" si="16"/>
        <v>0</v>
      </c>
      <c r="P124" s="34">
        <f t="shared" si="17"/>
        <v>0</v>
      </c>
      <c r="Q124" s="130" t="s">
        <v>578</v>
      </c>
      <c r="R124" s="123" t="s">
        <v>581</v>
      </c>
      <c r="S124" s="159" t="str">
        <f t="shared" si="18"/>
        <v/>
      </c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  <c r="DJ124" s="98"/>
      <c r="DK124" s="98"/>
      <c r="DL124" s="98"/>
      <c r="DM124" s="98"/>
      <c r="DN124" s="98"/>
      <c r="DO124" s="98"/>
      <c r="DP124" s="98"/>
      <c r="DQ124" s="98"/>
      <c r="DR124" s="98"/>
      <c r="DS124" s="98"/>
      <c r="DT124" s="98"/>
      <c r="DU124" s="98"/>
      <c r="DV124" s="98"/>
      <c r="DW124" s="98"/>
      <c r="DX124" s="98"/>
      <c r="DY124" s="98"/>
      <c r="DZ124" s="98"/>
      <c r="EA124" s="98"/>
      <c r="EB124" s="98"/>
      <c r="EC124" s="98"/>
      <c r="ED124" s="98"/>
      <c r="EE124" s="98"/>
      <c r="EF124" s="98"/>
      <c r="EG124" s="98"/>
      <c r="EH124" s="98"/>
      <c r="EI124" s="98"/>
      <c r="EJ124" s="98"/>
      <c r="EK124" s="98"/>
      <c r="EL124" s="98"/>
      <c r="EM124" s="98"/>
      <c r="EN124" s="98"/>
      <c r="EO124" s="98"/>
      <c r="EP124" s="98"/>
      <c r="EQ124" s="98"/>
      <c r="ER124" s="98"/>
      <c r="ES124" s="98"/>
      <c r="ET124" s="98"/>
      <c r="EU124" s="98"/>
      <c r="EV124" s="98"/>
      <c r="EW124" s="98"/>
      <c r="EX124" s="98"/>
      <c r="EY124" s="98"/>
      <c r="EZ124" s="98"/>
      <c r="FA124" s="98"/>
      <c r="FB124" s="98"/>
      <c r="FC124" s="98"/>
      <c r="FD124" s="98"/>
      <c r="FE124" s="98"/>
      <c r="FF124" s="98"/>
      <c r="FG124" s="98"/>
      <c r="FH124" s="98"/>
      <c r="FI124" s="98"/>
      <c r="FJ124" s="98"/>
      <c r="FK124" s="98"/>
      <c r="FL124" s="98"/>
      <c r="FM124" s="98"/>
      <c r="FN124" s="98"/>
      <c r="FO124" s="98"/>
      <c r="FP124" s="98"/>
      <c r="FQ124" s="98"/>
      <c r="FR124" s="98"/>
      <c r="FS124" s="98"/>
      <c r="FT124" s="98"/>
      <c r="FU124" s="98"/>
      <c r="FV124" s="98"/>
      <c r="FW124" s="98"/>
      <c r="FX124" s="98"/>
      <c r="FY124" s="98"/>
      <c r="FZ124" s="98"/>
      <c r="GA124" s="98"/>
      <c r="GB124" s="98"/>
      <c r="GC124" s="98"/>
      <c r="GD124" s="98"/>
      <c r="GE124" s="98"/>
      <c r="GF124" s="98"/>
      <c r="GG124" s="98"/>
      <c r="GH124" s="98"/>
      <c r="GI124" s="98"/>
      <c r="GJ124" s="98"/>
      <c r="GK124" s="98"/>
      <c r="GL124" s="98"/>
      <c r="GM124" s="98"/>
      <c r="GN124" s="98"/>
      <c r="GO124" s="98"/>
      <c r="GP124" s="98"/>
      <c r="GQ124" s="98"/>
      <c r="GR124" s="98"/>
      <c r="GS124" s="98"/>
      <c r="GT124" s="98"/>
      <c r="GU124" s="98"/>
      <c r="GV124" s="98"/>
      <c r="GW124" s="98"/>
      <c r="GX124" s="98"/>
      <c r="GY124" s="98"/>
      <c r="GZ124" s="98"/>
      <c r="HA124" s="98"/>
      <c r="HB124" s="98"/>
      <c r="HC124" s="98"/>
      <c r="HD124" s="98"/>
      <c r="HE124" s="98"/>
      <c r="HF124" s="98"/>
      <c r="HG124" s="98"/>
      <c r="HH124" s="98"/>
      <c r="HI124" s="98"/>
      <c r="HJ124" s="98"/>
      <c r="HK124" s="98"/>
      <c r="HL124" s="98"/>
      <c r="HM124" s="98"/>
      <c r="HN124" s="98"/>
      <c r="HO124" s="98"/>
      <c r="HP124" s="98"/>
      <c r="HQ124" s="98"/>
      <c r="HR124" s="98"/>
      <c r="HS124" s="98"/>
      <c r="HT124" s="98"/>
      <c r="HU124" s="98"/>
      <c r="HV124" s="98"/>
      <c r="HW124" s="98"/>
      <c r="HX124" s="98"/>
      <c r="HY124" s="98"/>
      <c r="HZ124" s="98"/>
      <c r="IA124" s="98"/>
      <c r="IB124" s="98"/>
      <c r="IC124" s="98"/>
      <c r="ID124" s="98"/>
      <c r="IE124" s="98"/>
      <c r="IF124" s="98"/>
      <c r="IG124" s="98"/>
      <c r="IH124" s="98"/>
      <c r="II124" s="98"/>
      <c r="IJ124" s="98"/>
      <c r="IK124" s="98"/>
      <c r="IL124" s="98"/>
      <c r="IM124" s="98"/>
      <c r="IN124" s="98"/>
    </row>
    <row r="125" spans="1:250" s="92" customFormat="1" ht="15" customHeight="1">
      <c r="A125" s="101"/>
      <c r="B125" s="30" t="s">
        <v>383</v>
      </c>
      <c r="C125" s="30" t="s">
        <v>495</v>
      </c>
      <c r="D125" s="31" t="s">
        <v>385</v>
      </c>
      <c r="E125" s="31" t="s">
        <v>437</v>
      </c>
      <c r="F125" s="30" t="s">
        <v>407</v>
      </c>
      <c r="G125" s="97"/>
      <c r="H125" s="97"/>
      <c r="I125" s="103" t="s">
        <v>410</v>
      </c>
      <c r="J125" s="32" t="s">
        <v>243</v>
      </c>
      <c r="K125" s="32">
        <v>25</v>
      </c>
      <c r="L125" s="138">
        <f t="shared" si="15"/>
        <v>9.2355197903995503</v>
      </c>
      <c r="M125" s="119">
        <v>987</v>
      </c>
      <c r="N125" s="105"/>
      <c r="O125" s="33">
        <f t="shared" si="16"/>
        <v>0</v>
      </c>
      <c r="P125" s="34">
        <f t="shared" si="17"/>
        <v>0</v>
      </c>
      <c r="Q125" s="130" t="s">
        <v>578</v>
      </c>
      <c r="R125" s="123" t="s">
        <v>581</v>
      </c>
      <c r="S125" s="159" t="str">
        <f t="shared" si="18"/>
        <v/>
      </c>
      <c r="IO125" s="98"/>
      <c r="IP125" s="98"/>
    </row>
    <row r="126" spans="1:250" s="98" customFormat="1" ht="15" customHeight="1">
      <c r="A126" s="100"/>
      <c r="B126" s="30" t="s">
        <v>378</v>
      </c>
      <c r="C126" s="30" t="s">
        <v>495</v>
      </c>
      <c r="D126" s="31" t="s">
        <v>385</v>
      </c>
      <c r="E126" s="31" t="s">
        <v>387</v>
      </c>
      <c r="F126" s="30" t="s">
        <v>429</v>
      </c>
      <c r="G126" s="97"/>
      <c r="H126" s="97"/>
      <c r="I126" s="103" t="s">
        <v>409</v>
      </c>
      <c r="J126" s="32" t="s">
        <v>243</v>
      </c>
      <c r="K126" s="32">
        <v>25</v>
      </c>
      <c r="L126" s="138">
        <f t="shared" si="15"/>
        <v>6.2412276597735561</v>
      </c>
      <c r="M126" s="119">
        <v>667</v>
      </c>
      <c r="N126" s="105"/>
      <c r="O126" s="33">
        <f t="shared" si="16"/>
        <v>0</v>
      </c>
      <c r="P126" s="34">
        <f t="shared" si="17"/>
        <v>0</v>
      </c>
      <c r="Q126" s="122" t="s">
        <v>494</v>
      </c>
      <c r="R126" s="123" t="s">
        <v>581</v>
      </c>
      <c r="S126" s="159" t="str">
        <f t="shared" si="18"/>
        <v/>
      </c>
      <c r="IO126" s="92"/>
      <c r="IP126" s="92"/>
    </row>
    <row r="127" spans="1:250" s="92" customFormat="1" ht="15" customHeight="1">
      <c r="A127" s="100"/>
      <c r="B127" s="30" t="s">
        <v>379</v>
      </c>
      <c r="C127" s="30" t="s">
        <v>495</v>
      </c>
      <c r="D127" s="31" t="s">
        <v>385</v>
      </c>
      <c r="E127" s="31" t="s">
        <v>387</v>
      </c>
      <c r="F127" s="30" t="s">
        <v>430</v>
      </c>
      <c r="G127" s="97"/>
      <c r="H127" s="97"/>
      <c r="I127" s="103" t="s">
        <v>409</v>
      </c>
      <c r="J127" s="32" t="s">
        <v>243</v>
      </c>
      <c r="K127" s="32">
        <v>25</v>
      </c>
      <c r="L127" s="138">
        <f t="shared" si="15"/>
        <v>6.1663703565079064</v>
      </c>
      <c r="M127" s="119">
        <v>659</v>
      </c>
      <c r="N127" s="105"/>
      <c r="O127" s="33">
        <f t="shared" si="16"/>
        <v>0</v>
      </c>
      <c r="P127" s="34">
        <f t="shared" si="17"/>
        <v>0</v>
      </c>
      <c r="Q127" s="122" t="s">
        <v>494</v>
      </c>
      <c r="R127" s="123" t="s">
        <v>581</v>
      </c>
      <c r="S127" s="159" t="str">
        <f t="shared" si="18"/>
        <v/>
      </c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98"/>
      <c r="DI127" s="98"/>
      <c r="DJ127" s="98"/>
      <c r="DK127" s="98"/>
      <c r="DL127" s="98"/>
      <c r="DM127" s="98"/>
      <c r="DN127" s="98"/>
      <c r="DO127" s="98"/>
      <c r="DP127" s="98"/>
      <c r="DQ127" s="98"/>
      <c r="DR127" s="98"/>
      <c r="DS127" s="98"/>
      <c r="DT127" s="98"/>
      <c r="DU127" s="98"/>
      <c r="DV127" s="98"/>
      <c r="DW127" s="98"/>
      <c r="DX127" s="98"/>
      <c r="DY127" s="98"/>
      <c r="DZ127" s="98"/>
      <c r="EA127" s="98"/>
      <c r="EB127" s="98"/>
      <c r="EC127" s="98"/>
      <c r="ED127" s="98"/>
      <c r="EE127" s="98"/>
      <c r="EF127" s="98"/>
      <c r="EG127" s="98"/>
      <c r="EH127" s="98"/>
      <c r="EI127" s="98"/>
      <c r="EJ127" s="98"/>
      <c r="EK127" s="98"/>
      <c r="EL127" s="98"/>
      <c r="EM127" s="98"/>
      <c r="EN127" s="98"/>
      <c r="EO127" s="98"/>
      <c r="EP127" s="98"/>
      <c r="EQ127" s="98"/>
      <c r="ER127" s="98"/>
      <c r="ES127" s="98"/>
      <c r="ET127" s="98"/>
      <c r="EU127" s="98"/>
      <c r="EV127" s="98"/>
      <c r="EW127" s="98"/>
      <c r="EX127" s="98"/>
      <c r="EY127" s="98"/>
      <c r="EZ127" s="98"/>
      <c r="FA127" s="98"/>
      <c r="FB127" s="98"/>
      <c r="FC127" s="98"/>
      <c r="FD127" s="98"/>
      <c r="FE127" s="98"/>
      <c r="FF127" s="98"/>
      <c r="FG127" s="98"/>
      <c r="FH127" s="98"/>
      <c r="FI127" s="98"/>
      <c r="FJ127" s="98"/>
      <c r="FK127" s="98"/>
      <c r="FL127" s="98"/>
      <c r="FM127" s="98"/>
      <c r="FN127" s="98"/>
      <c r="FO127" s="98"/>
      <c r="FP127" s="98"/>
      <c r="FQ127" s="98"/>
      <c r="FR127" s="98"/>
      <c r="FS127" s="98"/>
      <c r="FT127" s="98"/>
      <c r="FU127" s="98"/>
      <c r="FV127" s="98"/>
      <c r="FW127" s="98"/>
      <c r="FX127" s="98"/>
      <c r="FY127" s="98"/>
      <c r="FZ127" s="98"/>
      <c r="GA127" s="98"/>
      <c r="GB127" s="98"/>
      <c r="GC127" s="98"/>
      <c r="GD127" s="98"/>
      <c r="GE127" s="98"/>
      <c r="GF127" s="98"/>
      <c r="GG127" s="98"/>
      <c r="GH127" s="98"/>
      <c r="GI127" s="98"/>
      <c r="GJ127" s="98"/>
      <c r="GK127" s="98"/>
      <c r="GL127" s="98"/>
      <c r="GM127" s="98"/>
      <c r="GN127" s="98"/>
      <c r="GO127" s="98"/>
      <c r="GP127" s="98"/>
      <c r="GQ127" s="98"/>
      <c r="GR127" s="98"/>
      <c r="GS127" s="98"/>
      <c r="GT127" s="98"/>
      <c r="GU127" s="98"/>
      <c r="GV127" s="98"/>
      <c r="GW127" s="98"/>
      <c r="GX127" s="98"/>
      <c r="GY127" s="98"/>
      <c r="GZ127" s="98"/>
      <c r="HA127" s="98"/>
      <c r="HB127" s="98"/>
      <c r="HC127" s="98"/>
      <c r="HD127" s="98"/>
      <c r="HE127" s="98"/>
      <c r="HF127" s="98"/>
      <c r="HG127" s="98"/>
      <c r="HH127" s="98"/>
      <c r="HI127" s="98"/>
      <c r="HJ127" s="98"/>
      <c r="HK127" s="98"/>
      <c r="HL127" s="98"/>
      <c r="HM127" s="98"/>
      <c r="HN127" s="98"/>
      <c r="HO127" s="98"/>
      <c r="HP127" s="98"/>
      <c r="HQ127" s="98"/>
      <c r="HR127" s="98"/>
      <c r="HS127" s="98"/>
      <c r="HT127" s="98"/>
      <c r="HU127" s="98"/>
      <c r="HV127" s="98"/>
      <c r="HW127" s="98"/>
      <c r="HX127" s="98"/>
      <c r="HY127" s="98"/>
      <c r="HZ127" s="98"/>
      <c r="IA127" s="98"/>
      <c r="IB127" s="98"/>
      <c r="IC127" s="98"/>
      <c r="ID127" s="98"/>
      <c r="IE127" s="98"/>
      <c r="IF127" s="98"/>
      <c r="IG127" s="98"/>
      <c r="IH127" s="98"/>
      <c r="II127" s="98"/>
      <c r="IJ127" s="98"/>
      <c r="IK127" s="98"/>
      <c r="IL127" s="98"/>
      <c r="IM127" s="98"/>
      <c r="IN127" s="98"/>
    </row>
    <row r="128" spans="1:250" s="92" customFormat="1" ht="15" customHeight="1">
      <c r="A128" s="100"/>
      <c r="B128" s="30" t="s">
        <v>296</v>
      </c>
      <c r="C128" s="30" t="s">
        <v>35</v>
      </c>
      <c r="D128" s="31" t="s">
        <v>328</v>
      </c>
      <c r="E128" s="31" t="s">
        <v>484</v>
      </c>
      <c r="F128" s="120" t="s">
        <v>412</v>
      </c>
      <c r="G128" s="97" t="s">
        <v>15</v>
      </c>
      <c r="H128" s="97" t="s">
        <v>38</v>
      </c>
      <c r="I128" s="103"/>
      <c r="J128" s="32" t="s">
        <v>244</v>
      </c>
      <c r="K128" s="32">
        <v>100</v>
      </c>
      <c r="L128" s="137">
        <v>2.4500000000000002</v>
      </c>
      <c r="M128" s="94">
        <f>L128*курс</f>
        <v>261.83150000000001</v>
      </c>
      <c r="N128" s="105"/>
      <c r="O128" s="33">
        <f t="shared" si="16"/>
        <v>0</v>
      </c>
      <c r="P128" s="34">
        <f t="shared" si="17"/>
        <v>0</v>
      </c>
      <c r="Q128" s="122" t="s">
        <v>494</v>
      </c>
      <c r="R128" s="170" t="s">
        <v>675</v>
      </c>
      <c r="S128" s="159" t="str">
        <f t="shared" si="18"/>
        <v/>
      </c>
    </row>
    <row r="129" spans="1:250" s="92" customFormat="1" ht="15" customHeight="1">
      <c r="A129" s="101"/>
      <c r="B129" s="30" t="s">
        <v>293</v>
      </c>
      <c r="C129" s="30" t="s">
        <v>35</v>
      </c>
      <c r="D129" s="31" t="s">
        <v>330</v>
      </c>
      <c r="E129" s="31" t="s">
        <v>469</v>
      </c>
      <c r="F129" s="30" t="s">
        <v>413</v>
      </c>
      <c r="G129" s="97" t="s">
        <v>11</v>
      </c>
      <c r="H129" s="97" t="s">
        <v>44</v>
      </c>
      <c r="I129" s="103" t="s">
        <v>313</v>
      </c>
      <c r="J129" s="32" t="s">
        <v>244</v>
      </c>
      <c r="K129" s="32">
        <v>100</v>
      </c>
      <c r="L129" s="137">
        <v>2.78</v>
      </c>
      <c r="M129" s="94">
        <f>L129*курс</f>
        <v>297.09859999999998</v>
      </c>
      <c r="N129" s="105"/>
      <c r="O129" s="33">
        <f t="shared" si="16"/>
        <v>0</v>
      </c>
      <c r="P129" s="34">
        <f t="shared" si="17"/>
        <v>0</v>
      </c>
      <c r="Q129" s="122" t="s">
        <v>494</v>
      </c>
      <c r="R129" s="170" t="s">
        <v>675</v>
      </c>
      <c r="S129" s="159" t="str">
        <f t="shared" si="18"/>
        <v/>
      </c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8"/>
      <c r="DB129" s="98"/>
      <c r="DC129" s="98"/>
      <c r="DD129" s="98"/>
      <c r="DE129" s="98"/>
      <c r="DF129" s="98"/>
      <c r="DG129" s="98"/>
      <c r="DH129" s="98"/>
      <c r="DI129" s="98"/>
      <c r="DJ129" s="98"/>
      <c r="DK129" s="98"/>
      <c r="DL129" s="98"/>
      <c r="DM129" s="98"/>
      <c r="DN129" s="98"/>
      <c r="DO129" s="98"/>
      <c r="DP129" s="98"/>
      <c r="DQ129" s="98"/>
      <c r="DR129" s="98"/>
      <c r="DS129" s="98"/>
      <c r="DT129" s="98"/>
      <c r="DU129" s="98"/>
      <c r="DV129" s="98"/>
      <c r="DW129" s="98"/>
      <c r="DX129" s="98"/>
      <c r="DY129" s="98"/>
      <c r="DZ129" s="98"/>
      <c r="EA129" s="98"/>
      <c r="EB129" s="98"/>
      <c r="EC129" s="98"/>
      <c r="ED129" s="98"/>
      <c r="EE129" s="98"/>
      <c r="EF129" s="98"/>
      <c r="EG129" s="98"/>
      <c r="EH129" s="98"/>
      <c r="EI129" s="98"/>
      <c r="EJ129" s="98"/>
      <c r="EK129" s="98"/>
      <c r="EL129" s="98"/>
      <c r="EM129" s="98"/>
      <c r="EN129" s="98"/>
      <c r="EO129" s="98"/>
      <c r="EP129" s="98"/>
      <c r="EQ129" s="98"/>
      <c r="ER129" s="98"/>
      <c r="ES129" s="98"/>
      <c r="ET129" s="98"/>
      <c r="EU129" s="98"/>
      <c r="EV129" s="98"/>
      <c r="EW129" s="98"/>
      <c r="EX129" s="98"/>
      <c r="EY129" s="98"/>
      <c r="EZ129" s="98"/>
      <c r="FA129" s="98"/>
      <c r="FB129" s="98"/>
      <c r="FC129" s="98"/>
      <c r="FD129" s="98"/>
      <c r="FE129" s="98"/>
      <c r="FF129" s="98"/>
      <c r="FG129" s="98"/>
      <c r="FH129" s="98"/>
      <c r="FI129" s="98"/>
      <c r="FJ129" s="98"/>
      <c r="FK129" s="98"/>
      <c r="FL129" s="98"/>
      <c r="FM129" s="98"/>
      <c r="FN129" s="98"/>
      <c r="FO129" s="98"/>
      <c r="FP129" s="98"/>
      <c r="FQ129" s="98"/>
      <c r="FR129" s="98"/>
      <c r="FS129" s="98"/>
      <c r="FT129" s="98"/>
      <c r="FU129" s="98"/>
      <c r="FV129" s="98"/>
      <c r="FW129" s="98"/>
      <c r="FX129" s="98"/>
      <c r="FY129" s="98"/>
      <c r="FZ129" s="98"/>
      <c r="GA129" s="98"/>
      <c r="GB129" s="98"/>
      <c r="GC129" s="98"/>
      <c r="GD129" s="98"/>
      <c r="GE129" s="98"/>
      <c r="GF129" s="98"/>
      <c r="GG129" s="98"/>
      <c r="GH129" s="98"/>
      <c r="GI129" s="98"/>
      <c r="GJ129" s="98"/>
      <c r="GK129" s="98"/>
      <c r="GL129" s="98"/>
      <c r="GM129" s="98"/>
      <c r="GN129" s="98"/>
      <c r="GO129" s="98"/>
      <c r="GP129" s="98"/>
      <c r="GQ129" s="98"/>
      <c r="GR129" s="98"/>
      <c r="GS129" s="98"/>
      <c r="GT129" s="98"/>
      <c r="GU129" s="98"/>
      <c r="GV129" s="98"/>
      <c r="GW129" s="98"/>
      <c r="GX129" s="98"/>
      <c r="GY129" s="98"/>
      <c r="GZ129" s="98"/>
      <c r="HA129" s="98"/>
      <c r="HB129" s="98"/>
      <c r="HC129" s="98"/>
      <c r="HD129" s="98"/>
      <c r="HE129" s="98"/>
      <c r="HF129" s="98"/>
      <c r="HG129" s="98"/>
      <c r="HH129" s="98"/>
      <c r="HI129" s="98"/>
      <c r="HJ129" s="98"/>
      <c r="HK129" s="98"/>
      <c r="HL129" s="98"/>
      <c r="HM129" s="98"/>
      <c r="HN129" s="98"/>
      <c r="HO129" s="98"/>
      <c r="HP129" s="98"/>
      <c r="HQ129" s="98"/>
      <c r="HR129" s="98"/>
      <c r="HS129" s="98"/>
      <c r="HT129" s="98"/>
      <c r="HU129" s="98"/>
      <c r="HV129" s="98"/>
      <c r="HW129" s="98"/>
      <c r="HX129" s="98"/>
      <c r="HY129" s="98"/>
      <c r="HZ129" s="98"/>
      <c r="IA129" s="98"/>
      <c r="IB129" s="98"/>
      <c r="IC129" s="98"/>
      <c r="ID129" s="98"/>
      <c r="IE129" s="98"/>
      <c r="IF129" s="98"/>
      <c r="IG129" s="98"/>
      <c r="IH129" s="98"/>
      <c r="II129" s="98"/>
      <c r="IJ129" s="98"/>
      <c r="IK129" s="98"/>
      <c r="IL129" s="98"/>
      <c r="IM129" s="98"/>
      <c r="IN129" s="98"/>
    </row>
    <row r="130" spans="1:250" s="92" customFormat="1" ht="15" customHeight="1">
      <c r="A130" s="101"/>
      <c r="B130" s="30" t="s">
        <v>289</v>
      </c>
      <c r="C130" s="30" t="s">
        <v>35</v>
      </c>
      <c r="D130" s="31" t="s">
        <v>333</v>
      </c>
      <c r="E130" s="31" t="s">
        <v>470</v>
      </c>
      <c r="F130" s="120" t="s">
        <v>412</v>
      </c>
      <c r="G130" s="97" t="s">
        <v>11</v>
      </c>
      <c r="H130" s="97" t="s">
        <v>174</v>
      </c>
      <c r="I130" s="103" t="s">
        <v>242</v>
      </c>
      <c r="J130" s="32" t="s">
        <v>244</v>
      </c>
      <c r="K130" s="32">
        <v>100</v>
      </c>
      <c r="L130" s="137">
        <v>2.68</v>
      </c>
      <c r="M130" s="94">
        <f>L130*курс</f>
        <v>286.41160000000002</v>
      </c>
      <c r="N130" s="105"/>
      <c r="O130" s="33">
        <f t="shared" si="16"/>
        <v>0</v>
      </c>
      <c r="P130" s="34">
        <f t="shared" si="17"/>
        <v>0</v>
      </c>
      <c r="Q130" s="122" t="s">
        <v>494</v>
      </c>
      <c r="R130" s="170" t="s">
        <v>675</v>
      </c>
      <c r="S130" s="159" t="str">
        <f t="shared" si="18"/>
        <v/>
      </c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98"/>
      <c r="DI130" s="98"/>
      <c r="DJ130" s="98"/>
      <c r="DK130" s="98"/>
      <c r="DL130" s="98"/>
      <c r="DM130" s="98"/>
      <c r="DN130" s="98"/>
      <c r="DO130" s="98"/>
      <c r="DP130" s="98"/>
      <c r="DQ130" s="98"/>
      <c r="DR130" s="98"/>
      <c r="DS130" s="98"/>
      <c r="DT130" s="98"/>
      <c r="DU130" s="98"/>
      <c r="DV130" s="98"/>
      <c r="DW130" s="98"/>
      <c r="DX130" s="98"/>
      <c r="DY130" s="98"/>
      <c r="DZ130" s="98"/>
      <c r="EA130" s="98"/>
      <c r="EB130" s="98"/>
      <c r="EC130" s="98"/>
      <c r="ED130" s="98"/>
      <c r="EE130" s="98"/>
      <c r="EF130" s="98"/>
      <c r="EG130" s="98"/>
      <c r="EH130" s="98"/>
      <c r="EI130" s="98"/>
      <c r="EJ130" s="98"/>
      <c r="EK130" s="98"/>
      <c r="EL130" s="98"/>
      <c r="EM130" s="98"/>
      <c r="EN130" s="98"/>
      <c r="EO130" s="98"/>
      <c r="EP130" s="98"/>
      <c r="EQ130" s="98"/>
      <c r="ER130" s="98"/>
      <c r="ES130" s="98"/>
      <c r="ET130" s="98"/>
      <c r="EU130" s="98"/>
      <c r="EV130" s="98"/>
      <c r="EW130" s="98"/>
      <c r="EX130" s="98"/>
      <c r="EY130" s="98"/>
      <c r="EZ130" s="98"/>
      <c r="FA130" s="98"/>
      <c r="FB130" s="98"/>
      <c r="FC130" s="98"/>
      <c r="FD130" s="98"/>
      <c r="FE130" s="98"/>
      <c r="FF130" s="98"/>
      <c r="FG130" s="98"/>
      <c r="FH130" s="98"/>
      <c r="FI130" s="98"/>
      <c r="FJ130" s="98"/>
      <c r="FK130" s="98"/>
      <c r="FL130" s="98"/>
      <c r="FM130" s="98"/>
      <c r="FN130" s="98"/>
      <c r="FO130" s="98"/>
      <c r="FP130" s="98"/>
      <c r="FQ130" s="98"/>
      <c r="FR130" s="98"/>
      <c r="FS130" s="98"/>
      <c r="FT130" s="98"/>
      <c r="FU130" s="98"/>
      <c r="FV130" s="98"/>
      <c r="FW130" s="98"/>
      <c r="FX130" s="98"/>
      <c r="FY130" s="98"/>
      <c r="FZ130" s="98"/>
      <c r="GA130" s="98"/>
      <c r="GB130" s="98"/>
      <c r="GC130" s="98"/>
      <c r="GD130" s="98"/>
      <c r="GE130" s="98"/>
      <c r="GF130" s="98"/>
      <c r="GG130" s="98"/>
      <c r="GH130" s="98"/>
      <c r="GI130" s="98"/>
      <c r="GJ130" s="98"/>
      <c r="GK130" s="98"/>
      <c r="GL130" s="98"/>
      <c r="GM130" s="98"/>
      <c r="GN130" s="98"/>
      <c r="GO130" s="98"/>
      <c r="GP130" s="98"/>
      <c r="GQ130" s="98"/>
      <c r="GR130" s="98"/>
      <c r="GS130" s="98"/>
      <c r="GT130" s="98"/>
      <c r="GU130" s="98"/>
      <c r="GV130" s="98"/>
      <c r="GW130" s="98"/>
      <c r="GX130" s="98"/>
      <c r="GY130" s="98"/>
      <c r="GZ130" s="98"/>
      <c r="HA130" s="98"/>
      <c r="HB130" s="98"/>
      <c r="HC130" s="98"/>
      <c r="HD130" s="98"/>
      <c r="HE130" s="98"/>
      <c r="HF130" s="98"/>
      <c r="HG130" s="98"/>
      <c r="HH130" s="98"/>
      <c r="HI130" s="98"/>
      <c r="HJ130" s="98"/>
      <c r="HK130" s="98"/>
      <c r="HL130" s="98"/>
      <c r="HM130" s="98"/>
      <c r="HN130" s="98"/>
      <c r="HO130" s="98"/>
      <c r="HP130" s="98"/>
      <c r="HQ130" s="98"/>
      <c r="HR130" s="98"/>
      <c r="HS130" s="98"/>
      <c r="HT130" s="98"/>
      <c r="HU130" s="98"/>
      <c r="HV130" s="98"/>
      <c r="HW130" s="98"/>
      <c r="HX130" s="98"/>
      <c r="HY130" s="98"/>
      <c r="HZ130" s="98"/>
      <c r="IA130" s="98"/>
      <c r="IB130" s="98"/>
      <c r="IC130" s="98"/>
      <c r="ID130" s="98"/>
      <c r="IE130" s="98"/>
      <c r="IF130" s="98"/>
      <c r="IG130" s="98"/>
      <c r="IH130" s="98"/>
      <c r="II130" s="98"/>
      <c r="IJ130" s="98"/>
      <c r="IK130" s="98"/>
      <c r="IL130" s="98"/>
      <c r="IM130" s="98"/>
      <c r="IN130" s="98"/>
    </row>
    <row r="131" spans="1:250" s="98" customFormat="1" ht="15" customHeight="1">
      <c r="A131" s="101"/>
      <c r="B131" s="30" t="s">
        <v>584</v>
      </c>
      <c r="C131" s="30" t="s">
        <v>495</v>
      </c>
      <c r="D131" s="31" t="s">
        <v>528</v>
      </c>
      <c r="E131" s="31" t="s">
        <v>527</v>
      </c>
      <c r="F131" s="30"/>
      <c r="G131" s="97"/>
      <c r="H131" s="97" t="s">
        <v>220</v>
      </c>
      <c r="I131" s="103"/>
      <c r="J131" s="32" t="s">
        <v>243</v>
      </c>
      <c r="K131" s="32">
        <v>25</v>
      </c>
      <c r="L131" s="138">
        <f>M131/курс</f>
        <v>1.8620754187330402</v>
      </c>
      <c r="M131" s="119">
        <v>199</v>
      </c>
      <c r="N131" s="105"/>
      <c r="O131" s="33">
        <f t="shared" si="16"/>
        <v>0</v>
      </c>
      <c r="P131" s="34">
        <f t="shared" si="17"/>
        <v>0</v>
      </c>
      <c r="Q131" s="122" t="s">
        <v>494</v>
      </c>
      <c r="R131" s="123" t="s">
        <v>581</v>
      </c>
      <c r="S131" s="159" t="str">
        <f t="shared" si="18"/>
        <v/>
      </c>
      <c r="IO131" s="92"/>
      <c r="IP131" s="92"/>
    </row>
    <row r="132" spans="1:250" s="98" customFormat="1" ht="15" customHeight="1">
      <c r="A132" s="100"/>
      <c r="B132" s="30" t="s">
        <v>276</v>
      </c>
      <c r="C132" s="30" t="s">
        <v>35</v>
      </c>
      <c r="D132" s="31" t="s">
        <v>321</v>
      </c>
      <c r="E132" s="31" t="s">
        <v>485</v>
      </c>
      <c r="F132" s="120" t="s">
        <v>412</v>
      </c>
      <c r="G132" s="97" t="s">
        <v>4</v>
      </c>
      <c r="H132" s="97" t="s">
        <v>38</v>
      </c>
      <c r="I132" s="103"/>
      <c r="J132" s="32" t="s">
        <v>244</v>
      </c>
      <c r="K132" s="32">
        <v>100</v>
      </c>
      <c r="L132" s="137">
        <v>2.78</v>
      </c>
      <c r="M132" s="94">
        <f>L132*курс</f>
        <v>297.09859999999998</v>
      </c>
      <c r="N132" s="105"/>
      <c r="O132" s="33">
        <f t="shared" si="16"/>
        <v>0</v>
      </c>
      <c r="P132" s="34">
        <f t="shared" si="17"/>
        <v>0</v>
      </c>
      <c r="Q132" s="122" t="s">
        <v>494</v>
      </c>
      <c r="R132" s="170" t="s">
        <v>675</v>
      </c>
      <c r="S132" s="159" t="str">
        <f t="shared" si="18"/>
        <v/>
      </c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  <c r="IN132" s="92"/>
    </row>
    <row r="133" spans="1:250" s="92" customFormat="1" ht="15" customHeight="1">
      <c r="A133" s="100"/>
      <c r="B133" s="30" t="s">
        <v>199</v>
      </c>
      <c r="C133" s="30" t="s">
        <v>35</v>
      </c>
      <c r="D133" s="31" t="s">
        <v>208</v>
      </c>
      <c r="E133" s="31" t="s">
        <v>442</v>
      </c>
      <c r="F133" s="30" t="s">
        <v>215</v>
      </c>
      <c r="G133" s="97" t="s">
        <v>9</v>
      </c>
      <c r="H133" s="97" t="s">
        <v>44</v>
      </c>
      <c r="I133" s="103" t="s">
        <v>242</v>
      </c>
      <c r="J133" s="32" t="s">
        <v>244</v>
      </c>
      <c r="K133" s="32">
        <v>100</v>
      </c>
      <c r="L133" s="137">
        <v>2.09</v>
      </c>
      <c r="M133" s="94">
        <f>L133*курс</f>
        <v>223.35829999999999</v>
      </c>
      <c r="N133" s="105"/>
      <c r="O133" s="33">
        <f t="shared" si="16"/>
        <v>0</v>
      </c>
      <c r="P133" s="34">
        <f t="shared" si="17"/>
        <v>0</v>
      </c>
      <c r="Q133" s="122" t="s">
        <v>494</v>
      </c>
      <c r="R133" s="170" t="s">
        <v>675</v>
      </c>
      <c r="S133" s="159" t="str">
        <f t="shared" si="18"/>
        <v/>
      </c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98"/>
      <c r="DI133" s="98"/>
      <c r="DJ133" s="98"/>
      <c r="DK133" s="98"/>
      <c r="DL133" s="98"/>
      <c r="DM133" s="98"/>
      <c r="DN133" s="98"/>
      <c r="DO133" s="98"/>
      <c r="DP133" s="98"/>
      <c r="DQ133" s="98"/>
      <c r="DR133" s="98"/>
      <c r="DS133" s="98"/>
      <c r="DT133" s="98"/>
      <c r="DU133" s="98"/>
      <c r="DV133" s="98"/>
      <c r="DW133" s="98"/>
      <c r="DX133" s="98"/>
      <c r="DY133" s="98"/>
      <c r="DZ133" s="98"/>
      <c r="EA133" s="98"/>
      <c r="EB133" s="98"/>
      <c r="EC133" s="98"/>
      <c r="ED133" s="98"/>
      <c r="EE133" s="98"/>
      <c r="EF133" s="98"/>
      <c r="EG133" s="98"/>
      <c r="EH133" s="98"/>
      <c r="EI133" s="98"/>
      <c r="EJ133" s="98"/>
      <c r="EK133" s="98"/>
      <c r="EL133" s="98"/>
      <c r="EM133" s="98"/>
      <c r="EN133" s="98"/>
      <c r="EO133" s="98"/>
      <c r="EP133" s="98"/>
      <c r="EQ133" s="98"/>
      <c r="ER133" s="98"/>
      <c r="ES133" s="98"/>
      <c r="ET133" s="98"/>
      <c r="EU133" s="98"/>
      <c r="EV133" s="98"/>
      <c r="EW133" s="98"/>
      <c r="EX133" s="98"/>
      <c r="EY133" s="98"/>
      <c r="EZ133" s="98"/>
      <c r="FA133" s="98"/>
      <c r="FB133" s="98"/>
      <c r="FC133" s="98"/>
      <c r="FD133" s="98"/>
      <c r="FE133" s="98"/>
      <c r="FF133" s="98"/>
      <c r="FG133" s="98"/>
      <c r="FH133" s="98"/>
      <c r="FI133" s="98"/>
      <c r="FJ133" s="98"/>
      <c r="FK133" s="98"/>
      <c r="FL133" s="98"/>
      <c r="FM133" s="98"/>
      <c r="FN133" s="98"/>
      <c r="FO133" s="98"/>
      <c r="FP133" s="98"/>
      <c r="FQ133" s="98"/>
      <c r="FR133" s="98"/>
      <c r="FS133" s="98"/>
      <c r="FT133" s="98"/>
      <c r="FU133" s="98"/>
      <c r="FV133" s="98"/>
      <c r="FW133" s="98"/>
      <c r="FX133" s="98"/>
      <c r="FY133" s="98"/>
      <c r="FZ133" s="98"/>
      <c r="GA133" s="98"/>
      <c r="GB133" s="98"/>
      <c r="GC133" s="98"/>
      <c r="GD133" s="98"/>
      <c r="GE133" s="98"/>
      <c r="GF133" s="98"/>
      <c r="GG133" s="98"/>
      <c r="GH133" s="98"/>
      <c r="GI133" s="98"/>
      <c r="GJ133" s="98"/>
      <c r="GK133" s="98"/>
      <c r="GL133" s="98"/>
      <c r="GM133" s="98"/>
      <c r="GN133" s="98"/>
      <c r="GO133" s="98"/>
      <c r="GP133" s="98"/>
      <c r="GQ133" s="98"/>
      <c r="GR133" s="98"/>
      <c r="GS133" s="98"/>
      <c r="GT133" s="98"/>
      <c r="GU133" s="98"/>
      <c r="GV133" s="98"/>
      <c r="GW133" s="98"/>
      <c r="GX133" s="98"/>
      <c r="GY133" s="98"/>
      <c r="GZ133" s="98"/>
      <c r="HA133" s="98"/>
      <c r="HB133" s="98"/>
      <c r="HC133" s="98"/>
      <c r="HD133" s="98"/>
      <c r="HE133" s="98"/>
      <c r="HF133" s="98"/>
      <c r="HG133" s="98"/>
      <c r="HH133" s="98"/>
      <c r="HI133" s="98"/>
      <c r="HJ133" s="98"/>
      <c r="HK133" s="98"/>
      <c r="HL133" s="98"/>
      <c r="HM133" s="98"/>
      <c r="HN133" s="98"/>
      <c r="HO133" s="98"/>
      <c r="HP133" s="98"/>
      <c r="HQ133" s="98"/>
      <c r="HR133" s="98"/>
      <c r="HS133" s="98"/>
      <c r="HT133" s="98"/>
      <c r="HU133" s="98"/>
      <c r="HV133" s="98"/>
      <c r="HW133" s="98"/>
      <c r="HX133" s="98"/>
      <c r="HY133" s="98"/>
      <c r="HZ133" s="98"/>
      <c r="IA133" s="98"/>
      <c r="IB133" s="98"/>
      <c r="IC133" s="98"/>
      <c r="ID133" s="98"/>
      <c r="IE133" s="98"/>
      <c r="IF133" s="98"/>
      <c r="IG133" s="98"/>
      <c r="IH133" s="98"/>
      <c r="II133" s="98"/>
      <c r="IJ133" s="98"/>
      <c r="IK133" s="98"/>
      <c r="IL133" s="98"/>
      <c r="IM133" s="98"/>
      <c r="IN133" s="98"/>
      <c r="IO133" s="98"/>
      <c r="IP133" s="98"/>
    </row>
    <row r="134" spans="1:250" s="92" customFormat="1" ht="15" customHeight="1">
      <c r="A134" s="101"/>
      <c r="B134" s="30" t="s">
        <v>292</v>
      </c>
      <c r="C134" s="30" t="s">
        <v>35</v>
      </c>
      <c r="D134" s="31" t="s">
        <v>331</v>
      </c>
      <c r="E134" s="31" t="s">
        <v>478</v>
      </c>
      <c r="F134" s="120" t="s">
        <v>412</v>
      </c>
      <c r="G134" s="97" t="s">
        <v>7</v>
      </c>
      <c r="H134" s="97" t="s">
        <v>173</v>
      </c>
      <c r="I134" s="103" t="s">
        <v>313</v>
      </c>
      <c r="J134" s="32" t="s">
        <v>244</v>
      </c>
      <c r="K134" s="32">
        <v>100</v>
      </c>
      <c r="L134" s="137">
        <v>3.57</v>
      </c>
      <c r="M134" s="94">
        <f>L134*курс</f>
        <v>381.52589999999998</v>
      </c>
      <c r="N134" s="105"/>
      <c r="O134" s="33">
        <f t="shared" si="16"/>
        <v>0</v>
      </c>
      <c r="P134" s="34">
        <f t="shared" si="17"/>
        <v>0</v>
      </c>
      <c r="Q134" s="122" t="s">
        <v>494</v>
      </c>
      <c r="R134" s="170" t="s">
        <v>675</v>
      </c>
      <c r="S134" s="159" t="str">
        <f t="shared" si="18"/>
        <v/>
      </c>
    </row>
    <row r="135" spans="1:250" s="92" customFormat="1" ht="15" customHeight="1">
      <c r="A135" s="100"/>
      <c r="B135" s="30" t="s">
        <v>277</v>
      </c>
      <c r="C135" s="30" t="s">
        <v>35</v>
      </c>
      <c r="D135" s="31" t="s">
        <v>322</v>
      </c>
      <c r="E135" s="31" t="s">
        <v>487</v>
      </c>
      <c r="F135" s="120" t="s">
        <v>412</v>
      </c>
      <c r="G135" s="97" t="s">
        <v>11</v>
      </c>
      <c r="H135" s="97" t="s">
        <v>48</v>
      </c>
      <c r="I135" s="103"/>
      <c r="J135" s="32" t="s">
        <v>244</v>
      </c>
      <c r="K135" s="32">
        <v>100</v>
      </c>
      <c r="L135" s="137">
        <v>4.6399999999999997</v>
      </c>
      <c r="M135" s="94">
        <f>L135*курс</f>
        <v>495.8768</v>
      </c>
      <c r="N135" s="105"/>
      <c r="O135" s="33">
        <f t="shared" si="16"/>
        <v>0</v>
      </c>
      <c r="P135" s="34">
        <f t="shared" si="17"/>
        <v>0</v>
      </c>
      <c r="Q135" s="122" t="s">
        <v>494</v>
      </c>
      <c r="R135" s="170" t="s">
        <v>675</v>
      </c>
      <c r="S135" s="159" t="str">
        <f t="shared" si="18"/>
        <v/>
      </c>
      <c r="IO135" s="98"/>
      <c r="IP135" s="98"/>
    </row>
    <row r="136" spans="1:250" s="92" customFormat="1" ht="15" customHeight="1">
      <c r="A136" s="100"/>
      <c r="B136" s="30" t="s">
        <v>624</v>
      </c>
      <c r="C136" s="30" t="s">
        <v>495</v>
      </c>
      <c r="D136" s="31" t="s">
        <v>505</v>
      </c>
      <c r="E136" s="31" t="s">
        <v>504</v>
      </c>
      <c r="F136" s="30" t="s">
        <v>506</v>
      </c>
      <c r="G136" s="97"/>
      <c r="H136" s="97" t="s">
        <v>507</v>
      </c>
      <c r="I136" s="103"/>
      <c r="J136" s="32" t="s">
        <v>243</v>
      </c>
      <c r="K136" s="32">
        <v>25</v>
      </c>
      <c r="L136" s="138">
        <f>M136/курс</f>
        <v>3.7147936745578738</v>
      </c>
      <c r="M136" s="119">
        <v>397</v>
      </c>
      <c r="N136" s="105"/>
      <c r="O136" s="33">
        <f t="shared" si="16"/>
        <v>0</v>
      </c>
      <c r="P136" s="34">
        <f t="shared" si="17"/>
        <v>0</v>
      </c>
      <c r="Q136" s="122" t="s">
        <v>494</v>
      </c>
      <c r="R136" s="123" t="s">
        <v>581</v>
      </c>
      <c r="S136" s="159" t="str">
        <f t="shared" si="18"/>
        <v/>
      </c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</row>
    <row r="137" spans="1:250" s="98" customFormat="1" ht="15" customHeight="1">
      <c r="A137" s="100"/>
      <c r="B137" s="30" t="s">
        <v>205</v>
      </c>
      <c r="C137" s="30" t="s">
        <v>35</v>
      </c>
      <c r="D137" s="31" t="s">
        <v>213</v>
      </c>
      <c r="E137" s="31" t="s">
        <v>467</v>
      </c>
      <c r="F137" s="30" t="s">
        <v>306</v>
      </c>
      <c r="G137" s="97" t="s">
        <v>4</v>
      </c>
      <c r="H137" s="97" t="s">
        <v>44</v>
      </c>
      <c r="I137" s="103"/>
      <c r="J137" s="32" t="s">
        <v>244</v>
      </c>
      <c r="K137" s="32">
        <v>100</v>
      </c>
      <c r="L137" s="137">
        <v>2.78</v>
      </c>
      <c r="M137" s="94">
        <f>L137*курс</f>
        <v>297.09859999999998</v>
      </c>
      <c r="N137" s="105"/>
      <c r="O137" s="33">
        <f t="shared" si="16"/>
        <v>0</v>
      </c>
      <c r="P137" s="34">
        <f t="shared" si="17"/>
        <v>0</v>
      </c>
      <c r="Q137" s="122" t="s">
        <v>494</v>
      </c>
      <c r="R137" s="170" t="s">
        <v>675</v>
      </c>
      <c r="S137" s="159" t="str">
        <f t="shared" si="18"/>
        <v/>
      </c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</row>
    <row r="138" spans="1:250" s="98" customFormat="1" ht="15" hidden="1" customHeight="1">
      <c r="A138" s="101"/>
      <c r="B138" s="140" t="s">
        <v>353</v>
      </c>
      <c r="C138" s="140" t="s">
        <v>495</v>
      </c>
      <c r="D138" s="141" t="s">
        <v>181</v>
      </c>
      <c r="E138" s="141" t="s">
        <v>513</v>
      </c>
      <c r="F138" s="140" t="s">
        <v>182</v>
      </c>
      <c r="G138" s="142"/>
      <c r="H138" s="142" t="s">
        <v>44</v>
      </c>
      <c r="I138" s="143"/>
      <c r="J138" s="144" t="s">
        <v>243</v>
      </c>
      <c r="K138" s="144">
        <v>25</v>
      </c>
      <c r="L138" s="145">
        <f>M138/курс</f>
        <v>1.1509310377093664</v>
      </c>
      <c r="M138" s="146">
        <v>123</v>
      </c>
      <c r="N138" s="192"/>
      <c r="O138" s="147">
        <f t="shared" ref="O138:O169" si="19">IF(N138&lt;100,L138*N138,L138*N138*0.95)</f>
        <v>0</v>
      </c>
      <c r="P138" s="148">
        <f t="shared" ref="P138:P169" si="20">IF(N138&lt;100,M138*N138,M138*N138*0.95)</f>
        <v>0</v>
      </c>
      <c r="Q138" s="149" t="s">
        <v>628</v>
      </c>
      <c r="R138" s="150" t="s">
        <v>629</v>
      </c>
      <c r="S138" s="159" t="str">
        <f t="shared" si="18"/>
        <v/>
      </c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</row>
    <row r="139" spans="1:250" s="98" customFormat="1" ht="15" customHeight="1">
      <c r="A139" s="101"/>
      <c r="B139" s="30" t="s">
        <v>204</v>
      </c>
      <c r="C139" s="30" t="s">
        <v>35</v>
      </c>
      <c r="D139" s="31" t="s">
        <v>181</v>
      </c>
      <c r="E139" s="31" t="s">
        <v>466</v>
      </c>
      <c r="F139" s="30" t="s">
        <v>182</v>
      </c>
      <c r="G139" s="97" t="s">
        <v>9</v>
      </c>
      <c r="H139" s="97" t="s">
        <v>44</v>
      </c>
      <c r="I139" s="103" t="s">
        <v>242</v>
      </c>
      <c r="J139" s="32" t="s">
        <v>244</v>
      </c>
      <c r="K139" s="32">
        <v>100</v>
      </c>
      <c r="L139" s="137">
        <v>2.29</v>
      </c>
      <c r="M139" s="94">
        <f>L139*курс</f>
        <v>244.73230000000001</v>
      </c>
      <c r="N139" s="105"/>
      <c r="O139" s="33">
        <f t="shared" si="19"/>
        <v>0</v>
      </c>
      <c r="P139" s="34">
        <f t="shared" si="20"/>
        <v>0</v>
      </c>
      <c r="Q139" s="122" t="s">
        <v>494</v>
      </c>
      <c r="R139" s="170" t="s">
        <v>675</v>
      </c>
      <c r="S139" s="159" t="str">
        <f t="shared" si="18"/>
        <v/>
      </c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</row>
    <row r="140" spans="1:250" s="98" customFormat="1" ht="15" customHeight="1">
      <c r="A140" s="101"/>
      <c r="B140" s="30" t="s">
        <v>623</v>
      </c>
      <c r="C140" s="30" t="s">
        <v>495</v>
      </c>
      <c r="D140" s="31" t="s">
        <v>181</v>
      </c>
      <c r="E140" s="31" t="s">
        <v>513</v>
      </c>
      <c r="F140" s="30"/>
      <c r="G140" s="97"/>
      <c r="H140" s="97"/>
      <c r="I140" s="103"/>
      <c r="J140" s="32" t="s">
        <v>243</v>
      </c>
      <c r="K140" s="32">
        <v>25</v>
      </c>
      <c r="L140" s="138">
        <f>M140/курс</f>
        <v>2.142790305979227</v>
      </c>
      <c r="M140" s="119">
        <v>229</v>
      </c>
      <c r="N140" s="105"/>
      <c r="O140" s="33">
        <f t="shared" si="19"/>
        <v>0</v>
      </c>
      <c r="P140" s="34">
        <f t="shared" si="20"/>
        <v>0</v>
      </c>
      <c r="Q140" s="122" t="s">
        <v>494</v>
      </c>
      <c r="R140" s="123" t="s">
        <v>581</v>
      </c>
      <c r="S140" s="159" t="str">
        <f t="shared" si="18"/>
        <v/>
      </c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</row>
    <row r="141" spans="1:250" s="98" customFormat="1" ht="15" customHeight="1">
      <c r="A141" s="101"/>
      <c r="B141" s="30" t="s">
        <v>599</v>
      </c>
      <c r="C141" s="30" t="s">
        <v>495</v>
      </c>
      <c r="D141" s="31" t="s">
        <v>63</v>
      </c>
      <c r="E141" s="31" t="s">
        <v>64</v>
      </c>
      <c r="F141" s="120" t="s">
        <v>540</v>
      </c>
      <c r="G141" s="97"/>
      <c r="H141" s="97" t="s">
        <v>38</v>
      </c>
      <c r="I141" s="103"/>
      <c r="J141" s="32" t="s">
        <v>243</v>
      </c>
      <c r="K141" s="32">
        <v>25</v>
      </c>
      <c r="L141" s="138">
        <f>M141/курс</f>
        <v>1.5626462056704407</v>
      </c>
      <c r="M141" s="119">
        <v>167</v>
      </c>
      <c r="N141" s="105"/>
      <c r="O141" s="33">
        <f t="shared" si="19"/>
        <v>0</v>
      </c>
      <c r="P141" s="34">
        <f t="shared" si="20"/>
        <v>0</v>
      </c>
      <c r="Q141" s="122" t="s">
        <v>494</v>
      </c>
      <c r="R141" s="123" t="s">
        <v>581</v>
      </c>
      <c r="S141" s="159" t="str">
        <f t="shared" si="18"/>
        <v/>
      </c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  <c r="GV141" s="92"/>
      <c r="GW141" s="92"/>
      <c r="GX141" s="92"/>
      <c r="GY141" s="92"/>
      <c r="GZ141" s="92"/>
      <c r="HA141" s="92"/>
      <c r="HB141" s="92"/>
      <c r="HC141" s="92"/>
      <c r="HD141" s="92"/>
      <c r="HE141" s="92"/>
      <c r="HF141" s="92"/>
      <c r="HG141" s="92"/>
      <c r="HH141" s="92"/>
      <c r="HI141" s="92"/>
      <c r="HJ141" s="92"/>
      <c r="HK141" s="92"/>
      <c r="HL141" s="92"/>
      <c r="HM141" s="92"/>
      <c r="HN141" s="92"/>
      <c r="HO141" s="92"/>
      <c r="HP141" s="92"/>
      <c r="HQ141" s="92"/>
      <c r="HR141" s="92"/>
      <c r="HS141" s="92"/>
      <c r="HT141" s="92"/>
      <c r="HU141" s="92"/>
      <c r="HV141" s="92"/>
      <c r="HW141" s="92"/>
      <c r="HX141" s="92"/>
      <c r="HY141" s="92"/>
      <c r="HZ141" s="92"/>
      <c r="IA141" s="92"/>
      <c r="IB141" s="92"/>
      <c r="IC141" s="92"/>
      <c r="ID141" s="92"/>
      <c r="IE141" s="92"/>
      <c r="IF141" s="92"/>
      <c r="IG141" s="92"/>
      <c r="IH141" s="92"/>
      <c r="II141" s="92"/>
      <c r="IJ141" s="92"/>
      <c r="IK141" s="92"/>
      <c r="IL141" s="92"/>
      <c r="IM141" s="92"/>
      <c r="IN141" s="92"/>
      <c r="IO141" s="92"/>
      <c r="IP141" s="92"/>
    </row>
    <row r="142" spans="1:250" s="98" customFormat="1" ht="15" customHeight="1">
      <c r="A142" s="101"/>
      <c r="B142" s="30" t="s">
        <v>600</v>
      </c>
      <c r="C142" s="30" t="s">
        <v>495</v>
      </c>
      <c r="D142" s="31" t="s">
        <v>63</v>
      </c>
      <c r="E142" s="31" t="s">
        <v>64</v>
      </c>
      <c r="F142" s="30" t="s">
        <v>307</v>
      </c>
      <c r="G142" s="97"/>
      <c r="H142" s="97" t="s">
        <v>44</v>
      </c>
      <c r="I142" s="103"/>
      <c r="J142" s="32" t="s">
        <v>243</v>
      </c>
      <c r="K142" s="32">
        <v>25</v>
      </c>
      <c r="L142" s="138">
        <f>M142/курс</f>
        <v>1.2070740151586039</v>
      </c>
      <c r="M142" s="119">
        <v>129</v>
      </c>
      <c r="N142" s="105"/>
      <c r="O142" s="33">
        <f t="shared" si="19"/>
        <v>0</v>
      </c>
      <c r="P142" s="34">
        <f t="shared" si="20"/>
        <v>0</v>
      </c>
      <c r="Q142" s="122" t="s">
        <v>494</v>
      </c>
      <c r="R142" s="123" t="s">
        <v>581</v>
      </c>
      <c r="S142" s="159" t="str">
        <f t="shared" si="18"/>
        <v/>
      </c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W142" s="92"/>
      <c r="GX142" s="92"/>
      <c r="GY142" s="92"/>
      <c r="GZ142" s="92"/>
      <c r="HA142" s="92"/>
      <c r="HB142" s="92"/>
      <c r="HC142" s="92"/>
      <c r="HD142" s="92"/>
      <c r="HE142" s="92"/>
      <c r="HF142" s="92"/>
      <c r="HG142" s="92"/>
      <c r="HH142" s="92"/>
      <c r="HI142" s="92"/>
      <c r="HJ142" s="92"/>
      <c r="HK142" s="92"/>
      <c r="HL142" s="92"/>
      <c r="HM142" s="92"/>
      <c r="HN142" s="92"/>
      <c r="HO142" s="92"/>
      <c r="HP142" s="92"/>
      <c r="HQ142" s="92"/>
      <c r="HR142" s="92"/>
      <c r="HS142" s="92"/>
      <c r="HT142" s="92"/>
      <c r="HU142" s="92"/>
      <c r="HV142" s="92"/>
      <c r="HW142" s="92"/>
      <c r="HX142" s="92"/>
      <c r="HY142" s="92"/>
      <c r="HZ142" s="92"/>
      <c r="IA142" s="92"/>
      <c r="IB142" s="92"/>
      <c r="IC142" s="92"/>
      <c r="ID142" s="92"/>
      <c r="IE142" s="92"/>
      <c r="IF142" s="92"/>
      <c r="IG142" s="92"/>
      <c r="IH142" s="92"/>
      <c r="II142" s="92"/>
      <c r="IJ142" s="92"/>
      <c r="IK142" s="92"/>
      <c r="IL142" s="92"/>
      <c r="IM142" s="92"/>
      <c r="IN142" s="92"/>
    </row>
    <row r="143" spans="1:250" s="98" customFormat="1" ht="15" customHeight="1">
      <c r="A143" s="100"/>
      <c r="B143" s="30" t="s">
        <v>260</v>
      </c>
      <c r="C143" s="30" t="s">
        <v>35</v>
      </c>
      <c r="D143" s="31" t="s">
        <v>63</v>
      </c>
      <c r="E143" s="31" t="s">
        <v>453</v>
      </c>
      <c r="F143" s="30" t="s">
        <v>307</v>
      </c>
      <c r="G143" s="97" t="s">
        <v>15</v>
      </c>
      <c r="H143" s="97" t="s">
        <v>38</v>
      </c>
      <c r="I143" s="103" t="s">
        <v>242</v>
      </c>
      <c r="J143" s="32" t="s">
        <v>244</v>
      </c>
      <c r="K143" s="32">
        <v>100</v>
      </c>
      <c r="L143" s="137">
        <v>2.97</v>
      </c>
      <c r="M143" s="94">
        <f>L143*курс</f>
        <v>317.40390000000002</v>
      </c>
      <c r="N143" s="105"/>
      <c r="O143" s="33">
        <f t="shared" si="19"/>
        <v>0</v>
      </c>
      <c r="P143" s="34">
        <f t="shared" si="20"/>
        <v>0</v>
      </c>
      <c r="Q143" s="122" t="s">
        <v>494</v>
      </c>
      <c r="R143" s="170" t="s">
        <v>675</v>
      </c>
      <c r="S143" s="159" t="str">
        <f t="shared" si="18"/>
        <v/>
      </c>
    </row>
    <row r="144" spans="1:250" s="98" customFormat="1" ht="15" customHeight="1">
      <c r="A144" s="101"/>
      <c r="B144" s="30" t="s">
        <v>601</v>
      </c>
      <c r="C144" s="30" t="s">
        <v>495</v>
      </c>
      <c r="D144" s="31" t="s">
        <v>63</v>
      </c>
      <c r="E144" s="31" t="s">
        <v>64</v>
      </c>
      <c r="F144" s="120" t="s">
        <v>541</v>
      </c>
      <c r="G144" s="97"/>
      <c r="H144" s="97" t="s">
        <v>44</v>
      </c>
      <c r="I144" s="103"/>
      <c r="J144" s="32" t="s">
        <v>243</v>
      </c>
      <c r="K144" s="32">
        <v>25</v>
      </c>
      <c r="L144" s="138">
        <f t="shared" ref="L144:L156" si="21">M144/курс</f>
        <v>1.5626462056704407</v>
      </c>
      <c r="M144" s="119">
        <v>167</v>
      </c>
      <c r="N144" s="105"/>
      <c r="O144" s="33">
        <f t="shared" si="19"/>
        <v>0</v>
      </c>
      <c r="P144" s="34">
        <f t="shared" si="20"/>
        <v>0</v>
      </c>
      <c r="Q144" s="122" t="s">
        <v>494</v>
      </c>
      <c r="R144" s="123" t="s">
        <v>581</v>
      </c>
      <c r="S144" s="159" t="str">
        <f t="shared" si="18"/>
        <v/>
      </c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  <c r="GV144" s="92"/>
      <c r="GW144" s="92"/>
      <c r="GX144" s="92"/>
      <c r="GY144" s="92"/>
      <c r="GZ144" s="92"/>
      <c r="HA144" s="92"/>
      <c r="HB144" s="92"/>
      <c r="HC144" s="92"/>
      <c r="HD144" s="92"/>
      <c r="HE144" s="92"/>
      <c r="HF144" s="92"/>
      <c r="HG144" s="92"/>
      <c r="HH144" s="92"/>
      <c r="HI144" s="92"/>
      <c r="HJ144" s="92"/>
      <c r="HK144" s="92"/>
      <c r="HL144" s="92"/>
      <c r="HM144" s="92"/>
      <c r="HN144" s="92"/>
      <c r="HO144" s="92"/>
      <c r="HP144" s="92"/>
      <c r="HQ144" s="92"/>
      <c r="HR144" s="92"/>
      <c r="HS144" s="92"/>
      <c r="HT144" s="92"/>
      <c r="HU144" s="92"/>
      <c r="HV144" s="92"/>
      <c r="HW144" s="92"/>
      <c r="HX144" s="92"/>
      <c r="HY144" s="92"/>
      <c r="HZ144" s="92"/>
      <c r="IA144" s="92"/>
      <c r="IB144" s="92"/>
      <c r="IC144" s="92"/>
      <c r="ID144" s="92"/>
      <c r="IE144" s="92"/>
      <c r="IF144" s="92"/>
      <c r="IG144" s="92"/>
      <c r="IH144" s="92"/>
      <c r="II144" s="92"/>
      <c r="IJ144" s="92"/>
      <c r="IK144" s="92"/>
      <c r="IL144" s="92"/>
      <c r="IM144" s="92"/>
      <c r="IN144" s="92"/>
    </row>
    <row r="145" spans="1:250" s="98" customFormat="1" ht="15" customHeight="1">
      <c r="A145" s="101"/>
      <c r="B145" s="30" t="s">
        <v>228</v>
      </c>
      <c r="C145" s="30" t="s">
        <v>495</v>
      </c>
      <c r="D145" s="31" t="s">
        <v>63</v>
      </c>
      <c r="E145" s="31" t="s">
        <v>453</v>
      </c>
      <c r="F145" s="30" t="s">
        <v>65</v>
      </c>
      <c r="G145" s="97" t="s">
        <v>15</v>
      </c>
      <c r="H145" s="97" t="s">
        <v>48</v>
      </c>
      <c r="I145" s="103"/>
      <c r="J145" s="32" t="s">
        <v>243</v>
      </c>
      <c r="K145" s="32">
        <v>25</v>
      </c>
      <c r="L145" s="138">
        <f t="shared" si="21"/>
        <v>1.4316459249555533</v>
      </c>
      <c r="M145" s="119">
        <v>153</v>
      </c>
      <c r="N145" s="105"/>
      <c r="O145" s="33">
        <f t="shared" si="19"/>
        <v>0</v>
      </c>
      <c r="P145" s="34">
        <f t="shared" si="20"/>
        <v>0</v>
      </c>
      <c r="Q145" s="122" t="s">
        <v>494</v>
      </c>
      <c r="R145" s="123" t="s">
        <v>581</v>
      </c>
      <c r="S145" s="159" t="str">
        <f t="shared" si="18"/>
        <v/>
      </c>
    </row>
    <row r="146" spans="1:250" s="98" customFormat="1" ht="15" customHeight="1">
      <c r="A146" s="101"/>
      <c r="B146" s="30" t="s">
        <v>194</v>
      </c>
      <c r="C146" s="30" t="s">
        <v>495</v>
      </c>
      <c r="D146" s="31" t="s">
        <v>63</v>
      </c>
      <c r="E146" s="31" t="s">
        <v>64</v>
      </c>
      <c r="F146" s="30" t="s">
        <v>66</v>
      </c>
      <c r="G146" s="97" t="s">
        <v>15</v>
      </c>
      <c r="H146" s="97" t="s">
        <v>48</v>
      </c>
      <c r="I146" s="103"/>
      <c r="J146" s="32" t="s">
        <v>243</v>
      </c>
      <c r="K146" s="32">
        <v>25</v>
      </c>
      <c r="L146" s="138">
        <f t="shared" si="21"/>
        <v>1.3755029475063161</v>
      </c>
      <c r="M146" s="119">
        <v>147</v>
      </c>
      <c r="N146" s="105"/>
      <c r="O146" s="33">
        <f t="shared" si="19"/>
        <v>0</v>
      </c>
      <c r="P146" s="34">
        <f t="shared" si="20"/>
        <v>0</v>
      </c>
      <c r="Q146" s="122" t="s">
        <v>494</v>
      </c>
      <c r="R146" s="123" t="s">
        <v>581</v>
      </c>
      <c r="S146" s="159" t="str">
        <f t="shared" si="18"/>
        <v/>
      </c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  <c r="GV146" s="92"/>
      <c r="GW146" s="92"/>
      <c r="GX146" s="92"/>
      <c r="GY146" s="92"/>
      <c r="GZ146" s="92"/>
      <c r="HA146" s="92"/>
      <c r="HB146" s="92"/>
      <c r="HC146" s="92"/>
      <c r="HD146" s="92"/>
      <c r="HE146" s="92"/>
      <c r="HF146" s="92"/>
      <c r="HG146" s="92"/>
      <c r="HH146" s="92"/>
      <c r="HI146" s="92"/>
      <c r="HJ146" s="92"/>
      <c r="HK146" s="92"/>
      <c r="HL146" s="92"/>
      <c r="HM146" s="92"/>
      <c r="HN146" s="92"/>
      <c r="HO146" s="92"/>
      <c r="HP146" s="92"/>
      <c r="HQ146" s="92"/>
      <c r="HR146" s="92"/>
      <c r="HS146" s="92"/>
      <c r="HT146" s="92"/>
      <c r="HU146" s="92"/>
      <c r="HV146" s="92"/>
      <c r="HW146" s="92"/>
      <c r="HX146" s="92"/>
      <c r="HY146" s="92"/>
      <c r="HZ146" s="92"/>
      <c r="IA146" s="92"/>
      <c r="IB146" s="92"/>
      <c r="IC146" s="92"/>
      <c r="ID146" s="92"/>
      <c r="IE146" s="92"/>
      <c r="IF146" s="92"/>
      <c r="IG146" s="92"/>
      <c r="IH146" s="92"/>
      <c r="II146" s="92"/>
      <c r="IJ146" s="92"/>
      <c r="IK146" s="92"/>
      <c r="IL146" s="92"/>
      <c r="IM146" s="92"/>
      <c r="IN146" s="92"/>
      <c r="IO146" s="92"/>
      <c r="IP146" s="92"/>
    </row>
    <row r="147" spans="1:250" s="98" customFormat="1" ht="15" customHeight="1">
      <c r="A147" s="100"/>
      <c r="B147" s="30" t="s">
        <v>602</v>
      </c>
      <c r="C147" s="30" t="s">
        <v>495</v>
      </c>
      <c r="D147" s="31" t="s">
        <v>63</v>
      </c>
      <c r="E147" s="31" t="s">
        <v>64</v>
      </c>
      <c r="F147" s="30" t="s">
        <v>66</v>
      </c>
      <c r="G147" s="97"/>
      <c r="H147" s="97" t="s">
        <v>185</v>
      </c>
      <c r="I147" s="103"/>
      <c r="J147" s="32" t="s">
        <v>243</v>
      </c>
      <c r="K147" s="32">
        <v>25</v>
      </c>
      <c r="L147" s="138">
        <f t="shared" si="21"/>
        <v>1.2070740151586039</v>
      </c>
      <c r="M147" s="119">
        <v>129</v>
      </c>
      <c r="N147" s="105"/>
      <c r="O147" s="33">
        <f t="shared" si="19"/>
        <v>0</v>
      </c>
      <c r="P147" s="34">
        <f t="shared" si="20"/>
        <v>0</v>
      </c>
      <c r="Q147" s="122" t="s">
        <v>494</v>
      </c>
      <c r="R147" s="123" t="s">
        <v>581</v>
      </c>
      <c r="S147" s="159" t="str">
        <f t="shared" si="18"/>
        <v/>
      </c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  <c r="GV147" s="92"/>
      <c r="GW147" s="92"/>
      <c r="GX147" s="92"/>
      <c r="GY147" s="92"/>
      <c r="GZ147" s="92"/>
      <c r="HA147" s="92"/>
      <c r="HB147" s="92"/>
      <c r="HC147" s="92"/>
      <c r="HD147" s="92"/>
      <c r="HE147" s="92"/>
      <c r="HF147" s="92"/>
      <c r="HG147" s="92"/>
      <c r="HH147" s="92"/>
      <c r="HI147" s="92"/>
      <c r="HJ147" s="92"/>
      <c r="HK147" s="92"/>
      <c r="HL147" s="92"/>
      <c r="HM147" s="92"/>
      <c r="HN147" s="92"/>
      <c r="HO147" s="92"/>
      <c r="HP147" s="92"/>
      <c r="HQ147" s="92"/>
      <c r="HR147" s="92"/>
      <c r="HS147" s="92"/>
      <c r="HT147" s="92"/>
      <c r="HU147" s="92"/>
      <c r="HV147" s="92"/>
      <c r="HW147" s="92"/>
      <c r="HX147" s="92"/>
      <c r="HY147" s="92"/>
      <c r="HZ147" s="92"/>
      <c r="IA147" s="92"/>
      <c r="IB147" s="92"/>
      <c r="IC147" s="92"/>
      <c r="ID147" s="92"/>
      <c r="IE147" s="92"/>
      <c r="IF147" s="92"/>
      <c r="IG147" s="92"/>
      <c r="IH147" s="92"/>
      <c r="II147" s="92"/>
      <c r="IJ147" s="92"/>
      <c r="IK147" s="92"/>
      <c r="IL147" s="92"/>
      <c r="IM147" s="92"/>
      <c r="IN147" s="92"/>
      <c r="IO147" s="92"/>
      <c r="IP147" s="92"/>
    </row>
    <row r="148" spans="1:250" s="98" customFormat="1" ht="15" customHeight="1">
      <c r="A148" s="101"/>
      <c r="B148" s="30" t="s">
        <v>603</v>
      </c>
      <c r="C148" s="30" t="s">
        <v>495</v>
      </c>
      <c r="D148" s="31" t="s">
        <v>63</v>
      </c>
      <c r="E148" s="31" t="s">
        <v>64</v>
      </c>
      <c r="F148" s="120" t="s">
        <v>542</v>
      </c>
      <c r="G148" s="97"/>
      <c r="H148" s="97" t="s">
        <v>44</v>
      </c>
      <c r="I148" s="103"/>
      <c r="J148" s="32" t="s">
        <v>243</v>
      </c>
      <c r="K148" s="32">
        <v>25</v>
      </c>
      <c r="L148" s="138">
        <f t="shared" si="21"/>
        <v>1.5626462056704407</v>
      </c>
      <c r="M148" s="119">
        <v>167</v>
      </c>
      <c r="N148" s="105"/>
      <c r="O148" s="33">
        <f t="shared" si="19"/>
        <v>0</v>
      </c>
      <c r="P148" s="34">
        <f t="shared" si="20"/>
        <v>0</v>
      </c>
      <c r="Q148" s="122" t="s">
        <v>494</v>
      </c>
      <c r="R148" s="123" t="s">
        <v>581</v>
      </c>
      <c r="S148" s="159" t="str">
        <f t="shared" si="18"/>
        <v/>
      </c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  <c r="GV148" s="92"/>
      <c r="GW148" s="92"/>
      <c r="GX148" s="92"/>
      <c r="GY148" s="92"/>
      <c r="GZ148" s="92"/>
      <c r="HA148" s="92"/>
      <c r="HB148" s="92"/>
      <c r="HC148" s="92"/>
      <c r="HD148" s="92"/>
      <c r="HE148" s="92"/>
      <c r="HF148" s="92"/>
      <c r="HG148" s="92"/>
      <c r="HH148" s="92"/>
      <c r="HI148" s="92"/>
      <c r="HJ148" s="92"/>
      <c r="HK148" s="92"/>
      <c r="HL148" s="92"/>
      <c r="HM148" s="92"/>
      <c r="HN148" s="92"/>
      <c r="HO148" s="92"/>
      <c r="HP148" s="92"/>
      <c r="HQ148" s="92"/>
      <c r="HR148" s="92"/>
      <c r="HS148" s="92"/>
      <c r="HT148" s="92"/>
      <c r="HU148" s="92"/>
      <c r="HV148" s="92"/>
      <c r="HW148" s="92"/>
      <c r="HX148" s="92"/>
      <c r="HY148" s="92"/>
      <c r="HZ148" s="92"/>
      <c r="IA148" s="92"/>
      <c r="IB148" s="92"/>
      <c r="IC148" s="92"/>
      <c r="ID148" s="92"/>
      <c r="IE148" s="92"/>
      <c r="IF148" s="92"/>
      <c r="IG148" s="92"/>
      <c r="IH148" s="92"/>
      <c r="II148" s="92"/>
      <c r="IJ148" s="92"/>
      <c r="IK148" s="92"/>
      <c r="IL148" s="92"/>
      <c r="IM148" s="92"/>
      <c r="IN148" s="92"/>
    </row>
    <row r="149" spans="1:250" s="98" customFormat="1" ht="15" customHeight="1">
      <c r="A149" s="101"/>
      <c r="B149" s="30" t="s">
        <v>604</v>
      </c>
      <c r="C149" s="30" t="s">
        <v>495</v>
      </c>
      <c r="D149" s="31" t="s">
        <v>63</v>
      </c>
      <c r="E149" s="31" t="s">
        <v>64</v>
      </c>
      <c r="F149" s="30" t="s">
        <v>67</v>
      </c>
      <c r="G149" s="97"/>
      <c r="H149" s="97" t="s">
        <v>174</v>
      </c>
      <c r="I149" s="103"/>
      <c r="J149" s="32" t="s">
        <v>243</v>
      </c>
      <c r="K149" s="32">
        <v>25</v>
      </c>
      <c r="L149" s="138">
        <f t="shared" si="21"/>
        <v>1.3942172733227285</v>
      </c>
      <c r="M149" s="119">
        <v>149</v>
      </c>
      <c r="N149" s="105"/>
      <c r="O149" s="33">
        <f t="shared" si="19"/>
        <v>0</v>
      </c>
      <c r="P149" s="34">
        <f t="shared" si="20"/>
        <v>0</v>
      </c>
      <c r="Q149" s="122" t="s">
        <v>494</v>
      </c>
      <c r="R149" s="123" t="s">
        <v>581</v>
      </c>
      <c r="S149" s="159" t="str">
        <f t="shared" si="18"/>
        <v/>
      </c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2"/>
      <c r="HI149" s="92"/>
      <c r="HJ149" s="92"/>
      <c r="HK149" s="92"/>
      <c r="HL149" s="92"/>
      <c r="HM149" s="92"/>
      <c r="HN149" s="92"/>
      <c r="HO149" s="92"/>
      <c r="HP149" s="92"/>
      <c r="HQ149" s="92"/>
      <c r="HR149" s="92"/>
      <c r="HS149" s="92"/>
      <c r="HT149" s="92"/>
      <c r="HU149" s="92"/>
      <c r="HV149" s="92"/>
      <c r="HW149" s="92"/>
      <c r="HX149" s="92"/>
      <c r="HY149" s="92"/>
      <c r="HZ149" s="92"/>
      <c r="IA149" s="92"/>
      <c r="IB149" s="92"/>
      <c r="IC149" s="92"/>
      <c r="ID149" s="92"/>
      <c r="IE149" s="92"/>
      <c r="IF149" s="92"/>
      <c r="IG149" s="92"/>
      <c r="IH149" s="92"/>
      <c r="II149" s="92"/>
      <c r="IJ149" s="92"/>
      <c r="IK149" s="92"/>
      <c r="IL149" s="92"/>
      <c r="IM149" s="92"/>
      <c r="IN149" s="92"/>
      <c r="IO149" s="92"/>
      <c r="IP149" s="92"/>
    </row>
    <row r="150" spans="1:250" s="98" customFormat="1" ht="15" customHeight="1">
      <c r="A150" s="101"/>
      <c r="B150" s="30" t="s">
        <v>605</v>
      </c>
      <c r="C150" s="30" t="s">
        <v>495</v>
      </c>
      <c r="D150" s="31" t="s">
        <v>63</v>
      </c>
      <c r="E150" s="31" t="s">
        <v>64</v>
      </c>
      <c r="F150" s="120" t="s">
        <v>543</v>
      </c>
      <c r="G150" s="97"/>
      <c r="H150" s="97" t="s">
        <v>38</v>
      </c>
      <c r="I150" s="103"/>
      <c r="J150" s="32" t="s">
        <v>243</v>
      </c>
      <c r="K150" s="32">
        <v>25</v>
      </c>
      <c r="L150" s="138">
        <f t="shared" si="21"/>
        <v>1.5626462056704407</v>
      </c>
      <c r="M150" s="119">
        <v>167</v>
      </c>
      <c r="N150" s="105"/>
      <c r="O150" s="33">
        <f t="shared" si="19"/>
        <v>0</v>
      </c>
      <c r="P150" s="34">
        <f t="shared" si="20"/>
        <v>0</v>
      </c>
      <c r="Q150" s="122" t="s">
        <v>494</v>
      </c>
      <c r="R150" s="123" t="s">
        <v>581</v>
      </c>
      <c r="S150" s="159" t="str">
        <f t="shared" si="18"/>
        <v/>
      </c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92"/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92"/>
      <c r="HX150" s="92"/>
      <c r="HY150" s="92"/>
      <c r="HZ150" s="92"/>
      <c r="IA150" s="92"/>
      <c r="IB150" s="92"/>
      <c r="IC150" s="92"/>
      <c r="ID150" s="92"/>
      <c r="IE150" s="92"/>
      <c r="IF150" s="92"/>
      <c r="IG150" s="92"/>
      <c r="IH150" s="92"/>
      <c r="II150" s="92"/>
      <c r="IJ150" s="92"/>
      <c r="IK150" s="92"/>
      <c r="IL150" s="92"/>
      <c r="IM150" s="92"/>
      <c r="IN150" s="92"/>
      <c r="IO150" s="92"/>
      <c r="IP150" s="92"/>
    </row>
    <row r="151" spans="1:250" s="92" customFormat="1" ht="15" customHeight="1">
      <c r="A151" s="101"/>
      <c r="B151" s="30" t="s">
        <v>606</v>
      </c>
      <c r="C151" s="30" t="s">
        <v>495</v>
      </c>
      <c r="D151" s="31" t="s">
        <v>63</v>
      </c>
      <c r="E151" s="31" t="s">
        <v>64</v>
      </c>
      <c r="F151" s="120" t="s">
        <v>544</v>
      </c>
      <c r="G151" s="97"/>
      <c r="H151" s="97" t="s">
        <v>533</v>
      </c>
      <c r="I151" s="103"/>
      <c r="J151" s="32" t="s">
        <v>243</v>
      </c>
      <c r="K151" s="32">
        <v>25</v>
      </c>
      <c r="L151" s="138">
        <f t="shared" si="21"/>
        <v>1.5626462056704407</v>
      </c>
      <c r="M151" s="119">
        <v>167</v>
      </c>
      <c r="N151" s="105"/>
      <c r="O151" s="33">
        <f t="shared" si="19"/>
        <v>0</v>
      </c>
      <c r="P151" s="34">
        <f t="shared" si="20"/>
        <v>0</v>
      </c>
      <c r="Q151" s="122" t="s">
        <v>494</v>
      </c>
      <c r="R151" s="123" t="s">
        <v>581</v>
      </c>
      <c r="S151" s="159" t="str">
        <f t="shared" si="18"/>
        <v/>
      </c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  <c r="DN151" s="98"/>
      <c r="DO151" s="98"/>
      <c r="DP151" s="98"/>
      <c r="DQ151" s="98"/>
      <c r="DR151" s="98"/>
      <c r="DS151" s="98"/>
      <c r="DT151" s="98"/>
      <c r="DU151" s="98"/>
      <c r="DV151" s="98"/>
      <c r="DW151" s="98"/>
      <c r="DX151" s="98"/>
      <c r="DY151" s="98"/>
      <c r="DZ151" s="98"/>
      <c r="EA151" s="98"/>
      <c r="EB151" s="98"/>
      <c r="EC151" s="98"/>
      <c r="ED151" s="98"/>
      <c r="EE151" s="98"/>
      <c r="EF151" s="98"/>
      <c r="EG151" s="98"/>
      <c r="EH151" s="98"/>
      <c r="EI151" s="98"/>
      <c r="EJ151" s="98"/>
      <c r="EK151" s="98"/>
      <c r="EL151" s="98"/>
      <c r="EM151" s="98"/>
      <c r="EN151" s="98"/>
      <c r="EO151" s="98"/>
      <c r="EP151" s="98"/>
      <c r="EQ151" s="98"/>
      <c r="ER151" s="98"/>
      <c r="ES151" s="98"/>
      <c r="ET151" s="98"/>
      <c r="EU151" s="98"/>
      <c r="EV151" s="98"/>
      <c r="EW151" s="98"/>
      <c r="EX151" s="98"/>
      <c r="EY151" s="98"/>
      <c r="EZ151" s="98"/>
      <c r="FA151" s="98"/>
      <c r="FB151" s="98"/>
      <c r="FC151" s="98"/>
      <c r="FD151" s="98"/>
      <c r="FE151" s="98"/>
      <c r="FF151" s="98"/>
      <c r="FG151" s="98"/>
      <c r="FH151" s="98"/>
      <c r="FI151" s="98"/>
      <c r="FJ151" s="98"/>
      <c r="FK151" s="98"/>
      <c r="FL151" s="98"/>
      <c r="FM151" s="98"/>
      <c r="FN151" s="98"/>
      <c r="FO151" s="98"/>
      <c r="FP151" s="98"/>
      <c r="FQ151" s="98"/>
      <c r="FR151" s="98"/>
      <c r="FS151" s="98"/>
      <c r="FT151" s="98"/>
      <c r="FU151" s="98"/>
      <c r="FV151" s="98"/>
      <c r="FW151" s="98"/>
      <c r="FX151" s="98"/>
      <c r="FY151" s="98"/>
      <c r="FZ151" s="98"/>
      <c r="GA151" s="98"/>
      <c r="GB151" s="98"/>
      <c r="GC151" s="98"/>
      <c r="GD151" s="98"/>
      <c r="GE151" s="98"/>
      <c r="GF151" s="98"/>
      <c r="GG151" s="98"/>
      <c r="GH151" s="98"/>
      <c r="GI151" s="98"/>
      <c r="GJ151" s="98"/>
      <c r="GK151" s="98"/>
      <c r="GL151" s="98"/>
      <c r="GM151" s="98"/>
      <c r="GN151" s="98"/>
      <c r="GO151" s="98"/>
      <c r="GP151" s="98"/>
      <c r="GQ151" s="98"/>
      <c r="GR151" s="98"/>
      <c r="GS151" s="98"/>
      <c r="GT151" s="98"/>
      <c r="GU151" s="98"/>
      <c r="GV151" s="98"/>
      <c r="GW151" s="98"/>
      <c r="GX151" s="98"/>
      <c r="GY151" s="98"/>
      <c r="GZ151" s="98"/>
      <c r="HA151" s="98"/>
      <c r="HB151" s="98"/>
      <c r="HC151" s="98"/>
      <c r="HD151" s="98"/>
      <c r="HE151" s="98"/>
      <c r="HF151" s="98"/>
      <c r="HG151" s="98"/>
      <c r="HH151" s="98"/>
      <c r="HI151" s="98"/>
      <c r="HJ151" s="98"/>
      <c r="HK151" s="98"/>
      <c r="HL151" s="98"/>
      <c r="HM151" s="98"/>
      <c r="HN151" s="98"/>
      <c r="HO151" s="98"/>
      <c r="HP151" s="98"/>
      <c r="HQ151" s="98"/>
      <c r="HR151" s="98"/>
      <c r="HS151" s="98"/>
      <c r="HT151" s="98"/>
      <c r="HU151" s="98"/>
      <c r="HV151" s="98"/>
      <c r="HW151" s="98"/>
      <c r="HX151" s="98"/>
      <c r="HY151" s="98"/>
      <c r="HZ151" s="98"/>
      <c r="IA151" s="98"/>
      <c r="IB151" s="98"/>
      <c r="IC151" s="98"/>
      <c r="ID151" s="98"/>
      <c r="IE151" s="98"/>
      <c r="IF151" s="98"/>
      <c r="IG151" s="98"/>
      <c r="IH151" s="98"/>
      <c r="II151" s="98"/>
      <c r="IJ151" s="98"/>
      <c r="IK151" s="98"/>
      <c r="IL151" s="98"/>
      <c r="IM151" s="98"/>
      <c r="IN151" s="98"/>
      <c r="IO151" s="98"/>
      <c r="IP151" s="98"/>
    </row>
    <row r="152" spans="1:250" s="92" customFormat="1" ht="15" customHeight="1">
      <c r="A152" s="101"/>
      <c r="B152" s="30" t="s">
        <v>354</v>
      </c>
      <c r="C152" s="30" t="s">
        <v>495</v>
      </c>
      <c r="D152" s="31" t="s">
        <v>63</v>
      </c>
      <c r="E152" s="31" t="s">
        <v>64</v>
      </c>
      <c r="F152" s="30" t="s">
        <v>516</v>
      </c>
      <c r="G152" s="97"/>
      <c r="H152" s="97" t="s">
        <v>48</v>
      </c>
      <c r="I152" s="103"/>
      <c r="J152" s="32" t="s">
        <v>243</v>
      </c>
      <c r="K152" s="32">
        <v>25</v>
      </c>
      <c r="L152" s="138">
        <f t="shared" si="21"/>
        <v>1.4316459249555533</v>
      </c>
      <c r="M152" s="119">
        <v>153</v>
      </c>
      <c r="N152" s="105"/>
      <c r="O152" s="33">
        <f t="shared" si="19"/>
        <v>0</v>
      </c>
      <c r="P152" s="34">
        <f t="shared" si="20"/>
        <v>0</v>
      </c>
      <c r="Q152" s="122" t="s">
        <v>494</v>
      </c>
      <c r="R152" s="123" t="s">
        <v>581</v>
      </c>
      <c r="S152" s="159" t="str">
        <f t="shared" si="18"/>
        <v/>
      </c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8"/>
      <c r="DM152" s="98"/>
      <c r="DN152" s="98"/>
      <c r="DO152" s="98"/>
      <c r="DP152" s="98"/>
      <c r="DQ152" s="98"/>
      <c r="DR152" s="98"/>
      <c r="DS152" s="98"/>
      <c r="DT152" s="98"/>
      <c r="DU152" s="98"/>
      <c r="DV152" s="98"/>
      <c r="DW152" s="98"/>
      <c r="DX152" s="98"/>
      <c r="DY152" s="98"/>
      <c r="DZ152" s="98"/>
      <c r="EA152" s="98"/>
      <c r="EB152" s="98"/>
      <c r="EC152" s="98"/>
      <c r="ED152" s="98"/>
      <c r="EE152" s="98"/>
      <c r="EF152" s="98"/>
      <c r="EG152" s="98"/>
      <c r="EH152" s="98"/>
      <c r="EI152" s="98"/>
      <c r="EJ152" s="98"/>
      <c r="EK152" s="98"/>
      <c r="EL152" s="98"/>
      <c r="EM152" s="98"/>
      <c r="EN152" s="98"/>
      <c r="EO152" s="98"/>
      <c r="EP152" s="98"/>
      <c r="EQ152" s="98"/>
      <c r="ER152" s="98"/>
      <c r="ES152" s="98"/>
      <c r="ET152" s="98"/>
      <c r="EU152" s="98"/>
      <c r="EV152" s="98"/>
      <c r="EW152" s="98"/>
      <c r="EX152" s="98"/>
      <c r="EY152" s="98"/>
      <c r="EZ152" s="98"/>
      <c r="FA152" s="98"/>
      <c r="FB152" s="98"/>
      <c r="FC152" s="98"/>
      <c r="FD152" s="98"/>
      <c r="FE152" s="98"/>
      <c r="FF152" s="98"/>
      <c r="FG152" s="98"/>
      <c r="FH152" s="98"/>
      <c r="FI152" s="98"/>
      <c r="FJ152" s="98"/>
      <c r="FK152" s="98"/>
      <c r="FL152" s="98"/>
      <c r="FM152" s="98"/>
      <c r="FN152" s="98"/>
      <c r="FO152" s="98"/>
      <c r="FP152" s="98"/>
      <c r="FQ152" s="98"/>
      <c r="FR152" s="98"/>
      <c r="FS152" s="98"/>
      <c r="FT152" s="98"/>
      <c r="FU152" s="98"/>
      <c r="FV152" s="98"/>
      <c r="FW152" s="98"/>
      <c r="FX152" s="98"/>
      <c r="FY152" s="98"/>
      <c r="FZ152" s="98"/>
      <c r="GA152" s="98"/>
      <c r="GB152" s="98"/>
      <c r="GC152" s="98"/>
      <c r="GD152" s="98"/>
      <c r="GE152" s="98"/>
      <c r="GF152" s="98"/>
      <c r="GG152" s="98"/>
      <c r="GH152" s="98"/>
      <c r="GI152" s="98"/>
      <c r="GJ152" s="98"/>
      <c r="GK152" s="98"/>
      <c r="GL152" s="98"/>
      <c r="GM152" s="98"/>
      <c r="GN152" s="98"/>
      <c r="GO152" s="98"/>
      <c r="GP152" s="98"/>
      <c r="GQ152" s="98"/>
      <c r="GR152" s="98"/>
      <c r="GS152" s="98"/>
      <c r="GT152" s="98"/>
      <c r="GU152" s="98"/>
      <c r="GV152" s="98"/>
      <c r="GW152" s="98"/>
      <c r="GX152" s="98"/>
      <c r="GY152" s="98"/>
      <c r="GZ152" s="98"/>
      <c r="HA152" s="98"/>
      <c r="HB152" s="98"/>
      <c r="HC152" s="98"/>
      <c r="HD152" s="98"/>
      <c r="HE152" s="98"/>
      <c r="HF152" s="98"/>
      <c r="HG152" s="98"/>
      <c r="HH152" s="98"/>
      <c r="HI152" s="98"/>
      <c r="HJ152" s="98"/>
      <c r="HK152" s="98"/>
      <c r="HL152" s="98"/>
      <c r="HM152" s="98"/>
      <c r="HN152" s="98"/>
      <c r="HO152" s="98"/>
      <c r="HP152" s="98"/>
      <c r="HQ152" s="98"/>
      <c r="HR152" s="98"/>
      <c r="HS152" s="98"/>
      <c r="HT152" s="98"/>
      <c r="HU152" s="98"/>
      <c r="HV152" s="98"/>
      <c r="HW152" s="98"/>
      <c r="HX152" s="98"/>
      <c r="HY152" s="98"/>
      <c r="HZ152" s="98"/>
      <c r="IA152" s="98"/>
      <c r="IB152" s="98"/>
      <c r="IC152" s="98"/>
      <c r="ID152" s="98"/>
      <c r="IE152" s="98"/>
      <c r="IF152" s="98"/>
      <c r="IG152" s="98"/>
      <c r="IH152" s="98"/>
      <c r="II152" s="98"/>
      <c r="IJ152" s="98"/>
      <c r="IK152" s="98"/>
      <c r="IL152" s="98"/>
      <c r="IM152" s="98"/>
      <c r="IN152" s="98"/>
    </row>
    <row r="153" spans="1:250" s="98" customFormat="1" ht="15" customHeight="1">
      <c r="A153" s="101"/>
      <c r="B153" s="30" t="s">
        <v>607</v>
      </c>
      <c r="C153" s="30" t="s">
        <v>495</v>
      </c>
      <c r="D153" s="31" t="s">
        <v>63</v>
      </c>
      <c r="E153" s="31" t="s">
        <v>64</v>
      </c>
      <c r="F153" s="30" t="s">
        <v>498</v>
      </c>
      <c r="G153" s="97"/>
      <c r="H153" s="97" t="s">
        <v>534</v>
      </c>
      <c r="I153" s="103"/>
      <c r="J153" s="32" t="s">
        <v>243</v>
      </c>
      <c r="K153" s="32">
        <v>25</v>
      </c>
      <c r="L153" s="138">
        <f t="shared" si="21"/>
        <v>1.132216711892954</v>
      </c>
      <c r="M153" s="119">
        <v>121</v>
      </c>
      <c r="N153" s="105"/>
      <c r="O153" s="33">
        <f t="shared" si="19"/>
        <v>0</v>
      </c>
      <c r="P153" s="34">
        <f t="shared" si="20"/>
        <v>0</v>
      </c>
      <c r="Q153" s="122" t="s">
        <v>494</v>
      </c>
      <c r="R153" s="123" t="s">
        <v>581</v>
      </c>
      <c r="S153" s="159" t="str">
        <f t="shared" si="18"/>
        <v/>
      </c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2"/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92"/>
      <c r="HV153" s="92"/>
      <c r="HW153" s="92"/>
      <c r="HX153" s="92"/>
      <c r="HY153" s="92"/>
      <c r="HZ153" s="92"/>
      <c r="IA153" s="92"/>
      <c r="IB153" s="92"/>
      <c r="IC153" s="92"/>
      <c r="ID153" s="92"/>
      <c r="IE153" s="92"/>
      <c r="IF153" s="92"/>
      <c r="IG153" s="92"/>
      <c r="IH153" s="92"/>
      <c r="II153" s="92"/>
      <c r="IJ153" s="92"/>
      <c r="IK153" s="92"/>
      <c r="IL153" s="92"/>
      <c r="IM153" s="92"/>
      <c r="IN153" s="92"/>
    </row>
    <row r="154" spans="1:250" s="98" customFormat="1" ht="15" customHeight="1">
      <c r="A154" s="100"/>
      <c r="B154" s="30" t="s">
        <v>255</v>
      </c>
      <c r="C154" s="30" t="s">
        <v>495</v>
      </c>
      <c r="D154" s="31" t="s">
        <v>63</v>
      </c>
      <c r="E154" s="31" t="s">
        <v>64</v>
      </c>
      <c r="F154" s="30" t="s">
        <v>548</v>
      </c>
      <c r="G154" s="97" t="s">
        <v>15</v>
      </c>
      <c r="H154" s="97" t="s">
        <v>48</v>
      </c>
      <c r="I154" s="103"/>
      <c r="J154" s="32" t="s">
        <v>243</v>
      </c>
      <c r="K154" s="32">
        <v>25</v>
      </c>
      <c r="L154" s="138">
        <f t="shared" si="21"/>
        <v>1.2070740151586039</v>
      </c>
      <c r="M154" s="119">
        <v>129</v>
      </c>
      <c r="N154" s="105"/>
      <c r="O154" s="33">
        <f t="shared" si="19"/>
        <v>0</v>
      </c>
      <c r="P154" s="34">
        <f t="shared" si="20"/>
        <v>0</v>
      </c>
      <c r="Q154" s="122" t="s">
        <v>494</v>
      </c>
      <c r="R154" s="123" t="s">
        <v>581</v>
      </c>
      <c r="S154" s="159" t="str">
        <f t="shared" si="18"/>
        <v/>
      </c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92"/>
      <c r="HX154" s="92"/>
      <c r="HY154" s="92"/>
      <c r="HZ154" s="92"/>
      <c r="IA154" s="92"/>
      <c r="IB154" s="92"/>
      <c r="IC154" s="92"/>
      <c r="ID154" s="92"/>
      <c r="IE154" s="92"/>
      <c r="IF154" s="92"/>
      <c r="IG154" s="92"/>
      <c r="IH154" s="92"/>
      <c r="II154" s="92"/>
      <c r="IJ154" s="92"/>
      <c r="IK154" s="92"/>
      <c r="IL154" s="92"/>
      <c r="IM154" s="92"/>
      <c r="IN154" s="92"/>
      <c r="IO154" s="92"/>
      <c r="IP154" s="92"/>
    </row>
    <row r="155" spans="1:250" s="98" customFormat="1" ht="15" customHeight="1">
      <c r="A155" s="101"/>
      <c r="B155" s="30" t="s">
        <v>608</v>
      </c>
      <c r="C155" s="30" t="s">
        <v>495</v>
      </c>
      <c r="D155" s="31" t="s">
        <v>63</v>
      </c>
      <c r="E155" s="31" t="s">
        <v>64</v>
      </c>
      <c r="F155" s="120" t="s">
        <v>545</v>
      </c>
      <c r="G155" s="97"/>
      <c r="H155" s="97" t="s">
        <v>534</v>
      </c>
      <c r="I155" s="103"/>
      <c r="J155" s="32" t="s">
        <v>243</v>
      </c>
      <c r="K155" s="32">
        <v>25</v>
      </c>
      <c r="L155" s="138">
        <f t="shared" si="21"/>
        <v>1.5626462056704407</v>
      </c>
      <c r="M155" s="119">
        <v>167</v>
      </c>
      <c r="N155" s="105"/>
      <c r="O155" s="33">
        <f t="shared" si="19"/>
        <v>0</v>
      </c>
      <c r="P155" s="34">
        <f t="shared" si="20"/>
        <v>0</v>
      </c>
      <c r="Q155" s="122" t="s">
        <v>494</v>
      </c>
      <c r="R155" s="123" t="s">
        <v>581</v>
      </c>
      <c r="S155" s="159" t="str">
        <f t="shared" ref="S155:S180" si="22">IF(MOD(N155,K155)&gt;0,"Неверная кратность заказа!","")</f>
        <v/>
      </c>
      <c r="IO155" s="92"/>
      <c r="IP155" s="92"/>
    </row>
    <row r="156" spans="1:250" s="92" customFormat="1" ht="15" hidden="1" customHeight="1">
      <c r="A156" s="101"/>
      <c r="B156" s="140" t="s">
        <v>609</v>
      </c>
      <c r="C156" s="140" t="s">
        <v>495</v>
      </c>
      <c r="D156" s="141" t="s">
        <v>63</v>
      </c>
      <c r="E156" s="141" t="s">
        <v>64</v>
      </c>
      <c r="F156" s="140"/>
      <c r="G156" s="142"/>
      <c r="H156" s="142" t="s">
        <v>171</v>
      </c>
      <c r="I156" s="143"/>
      <c r="J156" s="144" t="s">
        <v>243</v>
      </c>
      <c r="K156" s="144">
        <v>25</v>
      </c>
      <c r="L156" s="145">
        <f t="shared" si="21"/>
        <v>1.8433610929166275</v>
      </c>
      <c r="M156" s="146">
        <v>197</v>
      </c>
      <c r="N156" s="192"/>
      <c r="O156" s="147">
        <f t="shared" si="19"/>
        <v>0</v>
      </c>
      <c r="P156" s="148">
        <f t="shared" si="20"/>
        <v>0</v>
      </c>
      <c r="Q156" s="149" t="s">
        <v>628</v>
      </c>
      <c r="R156" s="150" t="s">
        <v>629</v>
      </c>
      <c r="S156" s="159" t="str">
        <f t="shared" si="22"/>
        <v/>
      </c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8"/>
      <c r="DH156" s="98"/>
      <c r="DI156" s="98"/>
      <c r="DJ156" s="98"/>
      <c r="DK156" s="98"/>
      <c r="DL156" s="98"/>
      <c r="DM156" s="98"/>
      <c r="DN156" s="98"/>
      <c r="DO156" s="98"/>
      <c r="DP156" s="98"/>
      <c r="DQ156" s="98"/>
      <c r="DR156" s="98"/>
      <c r="DS156" s="98"/>
      <c r="DT156" s="98"/>
      <c r="DU156" s="98"/>
      <c r="DV156" s="98"/>
      <c r="DW156" s="98"/>
      <c r="DX156" s="98"/>
      <c r="DY156" s="98"/>
      <c r="DZ156" s="98"/>
      <c r="EA156" s="98"/>
      <c r="EB156" s="98"/>
      <c r="EC156" s="98"/>
      <c r="ED156" s="98"/>
      <c r="EE156" s="98"/>
      <c r="EF156" s="98"/>
      <c r="EG156" s="98"/>
      <c r="EH156" s="98"/>
      <c r="EI156" s="98"/>
      <c r="EJ156" s="98"/>
      <c r="EK156" s="98"/>
      <c r="EL156" s="98"/>
      <c r="EM156" s="98"/>
      <c r="EN156" s="98"/>
      <c r="EO156" s="98"/>
      <c r="EP156" s="98"/>
      <c r="EQ156" s="98"/>
      <c r="ER156" s="98"/>
      <c r="ES156" s="98"/>
      <c r="ET156" s="98"/>
      <c r="EU156" s="98"/>
      <c r="EV156" s="98"/>
      <c r="EW156" s="98"/>
      <c r="EX156" s="98"/>
      <c r="EY156" s="98"/>
      <c r="EZ156" s="98"/>
      <c r="FA156" s="98"/>
      <c r="FB156" s="98"/>
      <c r="FC156" s="98"/>
      <c r="FD156" s="98"/>
      <c r="FE156" s="98"/>
      <c r="FF156" s="98"/>
      <c r="FG156" s="98"/>
      <c r="FH156" s="98"/>
      <c r="FI156" s="98"/>
      <c r="FJ156" s="98"/>
      <c r="FK156" s="98"/>
      <c r="FL156" s="98"/>
      <c r="FM156" s="98"/>
      <c r="FN156" s="98"/>
      <c r="FO156" s="98"/>
      <c r="FP156" s="98"/>
      <c r="FQ156" s="98"/>
      <c r="FR156" s="98"/>
      <c r="FS156" s="98"/>
      <c r="FT156" s="98"/>
      <c r="FU156" s="98"/>
      <c r="FV156" s="98"/>
      <c r="FW156" s="98"/>
      <c r="FX156" s="98"/>
      <c r="FY156" s="98"/>
      <c r="FZ156" s="98"/>
      <c r="GA156" s="98"/>
      <c r="GB156" s="98"/>
      <c r="GC156" s="98"/>
      <c r="GD156" s="98"/>
      <c r="GE156" s="98"/>
      <c r="GF156" s="98"/>
      <c r="GG156" s="98"/>
      <c r="GH156" s="98"/>
      <c r="GI156" s="98"/>
      <c r="GJ156" s="98"/>
      <c r="GK156" s="98"/>
      <c r="GL156" s="98"/>
      <c r="GM156" s="98"/>
      <c r="GN156" s="98"/>
      <c r="GO156" s="98"/>
      <c r="GP156" s="98"/>
      <c r="GQ156" s="98"/>
      <c r="GR156" s="98"/>
      <c r="GS156" s="98"/>
      <c r="GT156" s="98"/>
      <c r="GU156" s="98"/>
      <c r="GV156" s="98"/>
      <c r="GW156" s="98"/>
      <c r="GX156" s="98"/>
      <c r="GY156" s="98"/>
      <c r="GZ156" s="98"/>
      <c r="HA156" s="98"/>
      <c r="HB156" s="98"/>
      <c r="HC156" s="98"/>
      <c r="HD156" s="98"/>
      <c r="HE156" s="98"/>
      <c r="HF156" s="98"/>
      <c r="HG156" s="98"/>
      <c r="HH156" s="98"/>
      <c r="HI156" s="98"/>
      <c r="HJ156" s="98"/>
      <c r="HK156" s="98"/>
      <c r="HL156" s="98"/>
      <c r="HM156" s="98"/>
      <c r="HN156" s="98"/>
      <c r="HO156" s="98"/>
      <c r="HP156" s="98"/>
      <c r="HQ156" s="98"/>
      <c r="HR156" s="98"/>
      <c r="HS156" s="98"/>
      <c r="HT156" s="98"/>
      <c r="HU156" s="98"/>
      <c r="HV156" s="98"/>
      <c r="HW156" s="98"/>
      <c r="HX156" s="98"/>
      <c r="HY156" s="98"/>
      <c r="HZ156" s="98"/>
      <c r="IA156" s="98"/>
      <c r="IB156" s="98"/>
      <c r="IC156" s="98"/>
      <c r="ID156" s="98"/>
      <c r="IE156" s="98"/>
      <c r="IF156" s="98"/>
      <c r="IG156" s="98"/>
      <c r="IH156" s="98"/>
      <c r="II156" s="98"/>
      <c r="IJ156" s="98"/>
      <c r="IK156" s="98"/>
      <c r="IL156" s="98"/>
      <c r="IM156" s="98"/>
      <c r="IN156" s="98"/>
    </row>
    <row r="157" spans="1:250" s="92" customFormat="1" ht="15" customHeight="1">
      <c r="A157" s="101"/>
      <c r="B157" s="30" t="s">
        <v>235</v>
      </c>
      <c r="C157" s="30" t="s">
        <v>35</v>
      </c>
      <c r="D157" s="31" t="s">
        <v>170</v>
      </c>
      <c r="E157" s="31" t="s">
        <v>464</v>
      </c>
      <c r="F157" s="30" t="s">
        <v>306</v>
      </c>
      <c r="G157" s="97" t="s">
        <v>9</v>
      </c>
      <c r="H157" s="97" t="s">
        <v>173</v>
      </c>
      <c r="I157" s="103"/>
      <c r="J157" s="32" t="s">
        <v>244</v>
      </c>
      <c r="K157" s="32">
        <v>100</v>
      </c>
      <c r="L157" s="137">
        <v>3.23</v>
      </c>
      <c r="M157" s="94">
        <f>L157*курс</f>
        <v>345.19010000000003</v>
      </c>
      <c r="N157" s="105"/>
      <c r="O157" s="33">
        <f t="shared" si="19"/>
        <v>0</v>
      </c>
      <c r="P157" s="34">
        <f t="shared" si="20"/>
        <v>0</v>
      </c>
      <c r="Q157" s="122" t="s">
        <v>494</v>
      </c>
      <c r="R157" s="170" t="s">
        <v>675</v>
      </c>
      <c r="S157" s="159" t="str">
        <f t="shared" si="22"/>
        <v/>
      </c>
      <c r="IO157" s="98"/>
      <c r="IP157" s="98"/>
    </row>
    <row r="158" spans="1:250" s="92" customFormat="1" ht="15" customHeight="1">
      <c r="A158" s="101"/>
      <c r="B158" s="30" t="s">
        <v>598</v>
      </c>
      <c r="C158" s="30" t="s">
        <v>495</v>
      </c>
      <c r="D158" s="31" t="s">
        <v>59</v>
      </c>
      <c r="E158" s="31" t="s">
        <v>60</v>
      </c>
      <c r="F158" s="30" t="s">
        <v>550</v>
      </c>
      <c r="G158" s="97"/>
      <c r="H158" s="97" t="s">
        <v>185</v>
      </c>
      <c r="I158" s="103"/>
      <c r="J158" s="32" t="s">
        <v>243</v>
      </c>
      <c r="K158" s="32">
        <v>25</v>
      </c>
      <c r="L158" s="138">
        <f>M158/курс</f>
        <v>1.3942172733227285</v>
      </c>
      <c r="M158" s="119">
        <v>149</v>
      </c>
      <c r="N158" s="105"/>
      <c r="O158" s="33">
        <f t="shared" si="19"/>
        <v>0</v>
      </c>
      <c r="P158" s="34">
        <f t="shared" si="20"/>
        <v>0</v>
      </c>
      <c r="Q158" s="122" t="s">
        <v>494</v>
      </c>
      <c r="R158" s="123" t="s">
        <v>581</v>
      </c>
      <c r="S158" s="159" t="str">
        <f t="shared" si="22"/>
        <v/>
      </c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  <c r="DJ158" s="98"/>
      <c r="DK158" s="98"/>
      <c r="DL158" s="98"/>
      <c r="DM158" s="98"/>
      <c r="DN158" s="98"/>
      <c r="DO158" s="98"/>
      <c r="DP158" s="98"/>
      <c r="DQ158" s="98"/>
      <c r="DR158" s="98"/>
      <c r="DS158" s="98"/>
      <c r="DT158" s="98"/>
      <c r="DU158" s="98"/>
      <c r="DV158" s="98"/>
      <c r="DW158" s="98"/>
      <c r="DX158" s="98"/>
      <c r="DY158" s="98"/>
      <c r="DZ158" s="98"/>
      <c r="EA158" s="98"/>
      <c r="EB158" s="98"/>
      <c r="EC158" s="98"/>
      <c r="ED158" s="98"/>
      <c r="EE158" s="98"/>
      <c r="EF158" s="98"/>
      <c r="EG158" s="98"/>
      <c r="EH158" s="98"/>
      <c r="EI158" s="98"/>
      <c r="EJ158" s="98"/>
      <c r="EK158" s="98"/>
      <c r="EL158" s="98"/>
      <c r="EM158" s="98"/>
      <c r="EN158" s="98"/>
      <c r="EO158" s="98"/>
      <c r="EP158" s="98"/>
      <c r="EQ158" s="98"/>
      <c r="ER158" s="98"/>
      <c r="ES158" s="98"/>
      <c r="ET158" s="98"/>
      <c r="EU158" s="98"/>
      <c r="EV158" s="98"/>
      <c r="EW158" s="98"/>
      <c r="EX158" s="98"/>
      <c r="EY158" s="98"/>
      <c r="EZ158" s="98"/>
      <c r="FA158" s="98"/>
      <c r="FB158" s="98"/>
      <c r="FC158" s="98"/>
      <c r="FD158" s="98"/>
      <c r="FE158" s="98"/>
      <c r="FF158" s="98"/>
      <c r="FG158" s="98"/>
      <c r="FH158" s="98"/>
      <c r="FI158" s="98"/>
      <c r="FJ158" s="98"/>
      <c r="FK158" s="98"/>
      <c r="FL158" s="98"/>
      <c r="FM158" s="98"/>
      <c r="FN158" s="98"/>
      <c r="FO158" s="98"/>
      <c r="FP158" s="98"/>
      <c r="FQ158" s="98"/>
      <c r="FR158" s="98"/>
      <c r="FS158" s="98"/>
      <c r="FT158" s="98"/>
      <c r="FU158" s="98"/>
      <c r="FV158" s="98"/>
      <c r="FW158" s="98"/>
      <c r="FX158" s="98"/>
      <c r="FY158" s="98"/>
      <c r="FZ158" s="98"/>
      <c r="GA158" s="98"/>
      <c r="GB158" s="98"/>
      <c r="GC158" s="98"/>
      <c r="GD158" s="98"/>
      <c r="GE158" s="98"/>
      <c r="GF158" s="98"/>
      <c r="GG158" s="98"/>
      <c r="GH158" s="98"/>
      <c r="GI158" s="98"/>
      <c r="GJ158" s="98"/>
      <c r="GK158" s="98"/>
      <c r="GL158" s="98"/>
      <c r="GM158" s="98"/>
      <c r="GN158" s="98"/>
      <c r="GO158" s="98"/>
      <c r="GP158" s="98"/>
      <c r="GQ158" s="98"/>
      <c r="GR158" s="98"/>
      <c r="GS158" s="98"/>
      <c r="GT158" s="98"/>
      <c r="GU158" s="98"/>
      <c r="GV158" s="98"/>
      <c r="GW158" s="98"/>
      <c r="GX158" s="98"/>
      <c r="GY158" s="98"/>
      <c r="GZ158" s="98"/>
      <c r="HA158" s="98"/>
      <c r="HB158" s="98"/>
      <c r="HC158" s="98"/>
      <c r="HD158" s="98"/>
      <c r="HE158" s="98"/>
      <c r="HF158" s="98"/>
      <c r="HG158" s="98"/>
      <c r="HH158" s="98"/>
      <c r="HI158" s="98"/>
      <c r="HJ158" s="98"/>
      <c r="HK158" s="98"/>
      <c r="HL158" s="98"/>
      <c r="HM158" s="98"/>
      <c r="HN158" s="98"/>
      <c r="HO158" s="98"/>
      <c r="HP158" s="98"/>
      <c r="HQ158" s="98"/>
      <c r="HR158" s="98"/>
      <c r="HS158" s="98"/>
      <c r="HT158" s="98"/>
      <c r="HU158" s="98"/>
      <c r="HV158" s="98"/>
      <c r="HW158" s="98"/>
      <c r="HX158" s="98"/>
      <c r="HY158" s="98"/>
      <c r="HZ158" s="98"/>
      <c r="IA158" s="98"/>
      <c r="IB158" s="98"/>
      <c r="IC158" s="98"/>
      <c r="ID158" s="98"/>
      <c r="IE158" s="98"/>
      <c r="IF158" s="98"/>
      <c r="IG158" s="98"/>
      <c r="IH158" s="98"/>
      <c r="II158" s="98"/>
      <c r="IJ158" s="98"/>
      <c r="IK158" s="98"/>
      <c r="IL158" s="98"/>
      <c r="IM158" s="98"/>
      <c r="IN158" s="98"/>
      <c r="IO158" s="98"/>
      <c r="IP158" s="98"/>
    </row>
    <row r="159" spans="1:250" s="92" customFormat="1" ht="15" customHeight="1">
      <c r="A159" s="100"/>
      <c r="B159" s="30" t="s">
        <v>257</v>
      </c>
      <c r="C159" s="30" t="s">
        <v>35</v>
      </c>
      <c r="D159" s="31" t="s">
        <v>59</v>
      </c>
      <c r="E159" s="31" t="s">
        <v>60</v>
      </c>
      <c r="F159" s="30" t="s">
        <v>550</v>
      </c>
      <c r="G159" s="97" t="s">
        <v>9</v>
      </c>
      <c r="H159" s="97" t="s">
        <v>38</v>
      </c>
      <c r="I159" s="103" t="s">
        <v>242</v>
      </c>
      <c r="J159" s="32" t="s">
        <v>244</v>
      </c>
      <c r="K159" s="32">
        <v>100</v>
      </c>
      <c r="L159" s="137">
        <v>2.27</v>
      </c>
      <c r="M159" s="94">
        <f>L159*курс</f>
        <v>242.59490000000002</v>
      </c>
      <c r="N159" s="105"/>
      <c r="O159" s="33">
        <f t="shared" si="19"/>
        <v>0</v>
      </c>
      <c r="P159" s="34">
        <f t="shared" si="20"/>
        <v>0</v>
      </c>
      <c r="Q159" s="122" t="s">
        <v>494</v>
      </c>
      <c r="R159" s="170" t="s">
        <v>675</v>
      </c>
      <c r="S159" s="159" t="str">
        <f t="shared" si="22"/>
        <v/>
      </c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  <c r="DJ159" s="98"/>
      <c r="DK159" s="98"/>
      <c r="DL159" s="98"/>
      <c r="DM159" s="98"/>
      <c r="DN159" s="98"/>
      <c r="DO159" s="98"/>
      <c r="DP159" s="98"/>
      <c r="DQ159" s="98"/>
      <c r="DR159" s="98"/>
      <c r="DS159" s="98"/>
      <c r="DT159" s="98"/>
      <c r="DU159" s="98"/>
      <c r="DV159" s="98"/>
      <c r="DW159" s="98"/>
      <c r="DX159" s="98"/>
      <c r="DY159" s="98"/>
      <c r="DZ159" s="98"/>
      <c r="EA159" s="98"/>
      <c r="EB159" s="98"/>
      <c r="EC159" s="98"/>
      <c r="ED159" s="98"/>
      <c r="EE159" s="98"/>
      <c r="EF159" s="98"/>
      <c r="EG159" s="98"/>
      <c r="EH159" s="98"/>
      <c r="EI159" s="98"/>
      <c r="EJ159" s="98"/>
      <c r="EK159" s="98"/>
      <c r="EL159" s="98"/>
      <c r="EM159" s="98"/>
      <c r="EN159" s="98"/>
      <c r="EO159" s="98"/>
      <c r="EP159" s="98"/>
      <c r="EQ159" s="98"/>
      <c r="ER159" s="98"/>
      <c r="ES159" s="98"/>
      <c r="ET159" s="98"/>
      <c r="EU159" s="98"/>
      <c r="EV159" s="98"/>
      <c r="EW159" s="98"/>
      <c r="EX159" s="98"/>
      <c r="EY159" s="98"/>
      <c r="EZ159" s="98"/>
      <c r="FA159" s="98"/>
      <c r="FB159" s="98"/>
      <c r="FC159" s="98"/>
      <c r="FD159" s="98"/>
      <c r="FE159" s="98"/>
      <c r="FF159" s="98"/>
      <c r="FG159" s="98"/>
      <c r="FH159" s="98"/>
      <c r="FI159" s="98"/>
      <c r="FJ159" s="98"/>
      <c r="FK159" s="98"/>
      <c r="FL159" s="98"/>
      <c r="FM159" s="98"/>
      <c r="FN159" s="98"/>
      <c r="FO159" s="98"/>
      <c r="FP159" s="98"/>
      <c r="FQ159" s="98"/>
      <c r="FR159" s="98"/>
      <c r="FS159" s="98"/>
      <c r="FT159" s="98"/>
      <c r="FU159" s="98"/>
      <c r="FV159" s="98"/>
      <c r="FW159" s="98"/>
      <c r="FX159" s="98"/>
      <c r="FY159" s="98"/>
      <c r="FZ159" s="98"/>
      <c r="GA159" s="98"/>
      <c r="GB159" s="98"/>
      <c r="GC159" s="98"/>
      <c r="GD159" s="98"/>
      <c r="GE159" s="98"/>
      <c r="GF159" s="98"/>
      <c r="GG159" s="98"/>
      <c r="GH159" s="98"/>
      <c r="GI159" s="98"/>
      <c r="GJ159" s="98"/>
      <c r="GK159" s="98"/>
      <c r="GL159" s="98"/>
      <c r="GM159" s="98"/>
      <c r="GN159" s="98"/>
      <c r="GO159" s="98"/>
      <c r="GP159" s="98"/>
      <c r="GQ159" s="98"/>
      <c r="GR159" s="98"/>
      <c r="GS159" s="98"/>
      <c r="GT159" s="98"/>
      <c r="GU159" s="98"/>
      <c r="GV159" s="98"/>
      <c r="GW159" s="98"/>
      <c r="GX159" s="98"/>
      <c r="GY159" s="98"/>
      <c r="GZ159" s="98"/>
      <c r="HA159" s="98"/>
      <c r="HB159" s="98"/>
      <c r="HC159" s="98"/>
      <c r="HD159" s="98"/>
      <c r="HE159" s="98"/>
      <c r="HF159" s="98"/>
      <c r="HG159" s="98"/>
      <c r="HH159" s="98"/>
      <c r="HI159" s="98"/>
      <c r="HJ159" s="98"/>
      <c r="HK159" s="98"/>
      <c r="HL159" s="98"/>
      <c r="HM159" s="98"/>
      <c r="HN159" s="98"/>
      <c r="HO159" s="98"/>
      <c r="HP159" s="98"/>
      <c r="HQ159" s="98"/>
      <c r="HR159" s="98"/>
      <c r="HS159" s="98"/>
      <c r="HT159" s="98"/>
      <c r="HU159" s="98"/>
      <c r="HV159" s="98"/>
      <c r="HW159" s="98"/>
      <c r="HX159" s="98"/>
      <c r="HY159" s="98"/>
      <c r="HZ159" s="98"/>
      <c r="IA159" s="98"/>
      <c r="IB159" s="98"/>
      <c r="IC159" s="98"/>
      <c r="ID159" s="98"/>
      <c r="IE159" s="98"/>
      <c r="IF159" s="98"/>
      <c r="IG159" s="98"/>
      <c r="IH159" s="98"/>
      <c r="II159" s="98"/>
      <c r="IJ159" s="98"/>
      <c r="IK159" s="98"/>
      <c r="IL159" s="98"/>
      <c r="IM159" s="98"/>
      <c r="IN159" s="98"/>
      <c r="IO159" s="98"/>
      <c r="IP159" s="98"/>
    </row>
    <row r="160" spans="1:250" s="92" customFormat="1" ht="15" hidden="1" customHeight="1">
      <c r="A160" s="101"/>
      <c r="B160" s="140" t="s">
        <v>267</v>
      </c>
      <c r="C160" s="140" t="s">
        <v>495</v>
      </c>
      <c r="D160" s="141" t="s">
        <v>59</v>
      </c>
      <c r="E160" s="141" t="s">
        <v>450</v>
      </c>
      <c r="F160" s="140" t="s">
        <v>311</v>
      </c>
      <c r="G160" s="142" t="s">
        <v>15</v>
      </c>
      <c r="H160" s="142" t="s">
        <v>48</v>
      </c>
      <c r="I160" s="143"/>
      <c r="J160" s="144" t="s">
        <v>243</v>
      </c>
      <c r="K160" s="144">
        <v>25</v>
      </c>
      <c r="L160" s="145">
        <f>M160/курс</f>
        <v>1.6749321605689154</v>
      </c>
      <c r="M160" s="146">
        <v>179</v>
      </c>
      <c r="N160" s="192"/>
      <c r="O160" s="147">
        <f t="shared" si="19"/>
        <v>0</v>
      </c>
      <c r="P160" s="148">
        <f t="shared" si="20"/>
        <v>0</v>
      </c>
      <c r="Q160" s="149" t="s">
        <v>628</v>
      </c>
      <c r="R160" s="150" t="s">
        <v>629</v>
      </c>
      <c r="S160" s="159" t="str">
        <f t="shared" si="22"/>
        <v/>
      </c>
      <c r="IO160" s="98"/>
      <c r="IP160" s="98"/>
    </row>
    <row r="161" spans="1:250" s="92" customFormat="1" ht="15" customHeight="1">
      <c r="A161" s="101"/>
      <c r="B161" s="30" t="s">
        <v>160</v>
      </c>
      <c r="C161" s="30" t="s">
        <v>35</v>
      </c>
      <c r="D161" s="31" t="s">
        <v>59</v>
      </c>
      <c r="E161" s="31" t="s">
        <v>450</v>
      </c>
      <c r="F161" s="30" t="s">
        <v>61</v>
      </c>
      <c r="G161" s="97" t="s">
        <v>9</v>
      </c>
      <c r="H161" s="97" t="s">
        <v>172</v>
      </c>
      <c r="I161" s="103"/>
      <c r="J161" s="32" t="s">
        <v>244</v>
      </c>
      <c r="K161" s="32">
        <v>25</v>
      </c>
      <c r="L161" s="137">
        <v>2.19</v>
      </c>
      <c r="M161" s="94">
        <f>L161*курс</f>
        <v>234.0453</v>
      </c>
      <c r="N161" s="105"/>
      <c r="O161" s="33">
        <f t="shared" si="19"/>
        <v>0</v>
      </c>
      <c r="P161" s="34">
        <f t="shared" si="20"/>
        <v>0</v>
      </c>
      <c r="Q161" s="122" t="s">
        <v>494</v>
      </c>
      <c r="R161" s="170" t="s">
        <v>675</v>
      </c>
      <c r="S161" s="159" t="str">
        <f t="shared" si="22"/>
        <v/>
      </c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  <c r="DJ161" s="98"/>
      <c r="DK161" s="98"/>
      <c r="DL161" s="98"/>
      <c r="DM161" s="98"/>
      <c r="DN161" s="98"/>
      <c r="DO161" s="98"/>
      <c r="DP161" s="98"/>
      <c r="DQ161" s="98"/>
      <c r="DR161" s="98"/>
      <c r="DS161" s="98"/>
      <c r="DT161" s="98"/>
      <c r="DU161" s="98"/>
      <c r="DV161" s="98"/>
      <c r="DW161" s="98"/>
      <c r="DX161" s="98"/>
      <c r="DY161" s="98"/>
      <c r="DZ161" s="98"/>
      <c r="EA161" s="98"/>
      <c r="EB161" s="98"/>
      <c r="EC161" s="98"/>
      <c r="ED161" s="98"/>
      <c r="EE161" s="98"/>
      <c r="EF161" s="98"/>
      <c r="EG161" s="98"/>
      <c r="EH161" s="98"/>
      <c r="EI161" s="98"/>
      <c r="EJ161" s="98"/>
      <c r="EK161" s="98"/>
      <c r="EL161" s="98"/>
      <c r="EM161" s="98"/>
      <c r="EN161" s="98"/>
      <c r="EO161" s="98"/>
      <c r="EP161" s="98"/>
      <c r="EQ161" s="98"/>
      <c r="ER161" s="98"/>
      <c r="ES161" s="98"/>
      <c r="ET161" s="98"/>
      <c r="EU161" s="98"/>
      <c r="EV161" s="98"/>
      <c r="EW161" s="98"/>
      <c r="EX161" s="98"/>
      <c r="EY161" s="98"/>
      <c r="EZ161" s="98"/>
      <c r="FA161" s="98"/>
      <c r="FB161" s="98"/>
      <c r="FC161" s="98"/>
      <c r="FD161" s="98"/>
      <c r="FE161" s="98"/>
      <c r="FF161" s="98"/>
      <c r="FG161" s="98"/>
      <c r="FH161" s="98"/>
      <c r="FI161" s="98"/>
      <c r="FJ161" s="98"/>
      <c r="FK161" s="98"/>
      <c r="FL161" s="98"/>
      <c r="FM161" s="98"/>
      <c r="FN161" s="98"/>
      <c r="FO161" s="98"/>
      <c r="FP161" s="98"/>
      <c r="FQ161" s="98"/>
      <c r="FR161" s="98"/>
      <c r="FS161" s="98"/>
      <c r="FT161" s="98"/>
      <c r="FU161" s="98"/>
      <c r="FV161" s="98"/>
      <c r="FW161" s="98"/>
      <c r="FX161" s="98"/>
      <c r="FY161" s="98"/>
      <c r="FZ161" s="98"/>
      <c r="GA161" s="98"/>
      <c r="GB161" s="98"/>
      <c r="GC161" s="98"/>
      <c r="GD161" s="98"/>
      <c r="GE161" s="98"/>
      <c r="GF161" s="98"/>
      <c r="GG161" s="98"/>
      <c r="GH161" s="98"/>
      <c r="GI161" s="98"/>
      <c r="GJ161" s="98"/>
      <c r="GK161" s="98"/>
      <c r="GL161" s="98"/>
      <c r="GM161" s="98"/>
      <c r="GN161" s="98"/>
      <c r="GO161" s="98"/>
      <c r="GP161" s="98"/>
      <c r="GQ161" s="98"/>
      <c r="GR161" s="98"/>
      <c r="GS161" s="98"/>
      <c r="GT161" s="98"/>
      <c r="GU161" s="98"/>
      <c r="GV161" s="98"/>
      <c r="GW161" s="98"/>
      <c r="GX161" s="98"/>
      <c r="GY161" s="98"/>
      <c r="GZ161" s="98"/>
      <c r="HA161" s="98"/>
      <c r="HB161" s="98"/>
      <c r="HC161" s="98"/>
      <c r="HD161" s="98"/>
      <c r="HE161" s="98"/>
      <c r="HF161" s="98"/>
      <c r="HG161" s="98"/>
      <c r="HH161" s="98"/>
      <c r="HI161" s="98"/>
      <c r="HJ161" s="98"/>
      <c r="HK161" s="98"/>
      <c r="HL161" s="98"/>
      <c r="HM161" s="98"/>
      <c r="HN161" s="98"/>
      <c r="HO161" s="98"/>
      <c r="HP161" s="98"/>
      <c r="HQ161" s="98"/>
      <c r="HR161" s="98"/>
      <c r="HS161" s="98"/>
      <c r="HT161" s="98"/>
      <c r="HU161" s="98"/>
      <c r="HV161" s="98"/>
      <c r="HW161" s="98"/>
      <c r="HX161" s="98"/>
      <c r="HY161" s="98"/>
      <c r="HZ161" s="98"/>
      <c r="IA161" s="98"/>
      <c r="IB161" s="98"/>
      <c r="IC161" s="98"/>
      <c r="ID161" s="98"/>
      <c r="IE161" s="98"/>
      <c r="IF161" s="98"/>
      <c r="IG161" s="98"/>
      <c r="IH161" s="98"/>
      <c r="II161" s="98"/>
      <c r="IJ161" s="98"/>
      <c r="IK161" s="98"/>
      <c r="IL161" s="98"/>
      <c r="IM161" s="98"/>
      <c r="IN161" s="98"/>
    </row>
    <row r="162" spans="1:250" s="98" customFormat="1" ht="15" customHeight="1">
      <c r="A162" s="100"/>
      <c r="B162" s="30" t="s">
        <v>226</v>
      </c>
      <c r="C162" s="30" t="s">
        <v>35</v>
      </c>
      <c r="D162" s="31" t="s">
        <v>59</v>
      </c>
      <c r="E162" s="31" t="s">
        <v>450</v>
      </c>
      <c r="F162" s="30" t="s">
        <v>62</v>
      </c>
      <c r="G162" s="97" t="s">
        <v>9</v>
      </c>
      <c r="H162" s="97" t="s">
        <v>52</v>
      </c>
      <c r="I162" s="103" t="s">
        <v>242</v>
      </c>
      <c r="J162" s="32" t="s">
        <v>244</v>
      </c>
      <c r="K162" s="32">
        <v>25</v>
      </c>
      <c r="L162" s="137">
        <v>2.4</v>
      </c>
      <c r="M162" s="94">
        <f>L162*курс</f>
        <v>256.488</v>
      </c>
      <c r="N162" s="105"/>
      <c r="O162" s="33">
        <f t="shared" si="19"/>
        <v>0</v>
      </c>
      <c r="P162" s="34">
        <f t="shared" si="20"/>
        <v>0</v>
      </c>
      <c r="Q162" s="122" t="s">
        <v>494</v>
      </c>
      <c r="R162" s="170" t="s">
        <v>675</v>
      </c>
      <c r="S162" s="159" t="str">
        <f t="shared" si="22"/>
        <v/>
      </c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  <c r="GV162" s="92"/>
      <c r="GW162" s="92"/>
      <c r="GX162" s="92"/>
      <c r="GY162" s="92"/>
      <c r="GZ162" s="92"/>
      <c r="HA162" s="92"/>
      <c r="HB162" s="92"/>
      <c r="HC162" s="92"/>
      <c r="HD162" s="92"/>
      <c r="HE162" s="92"/>
      <c r="HF162" s="92"/>
      <c r="HG162" s="92"/>
      <c r="HH162" s="92"/>
      <c r="HI162" s="92"/>
      <c r="HJ162" s="92"/>
      <c r="HK162" s="92"/>
      <c r="HL162" s="92"/>
      <c r="HM162" s="92"/>
      <c r="HN162" s="92"/>
      <c r="HO162" s="92"/>
      <c r="HP162" s="92"/>
      <c r="HQ162" s="92"/>
      <c r="HR162" s="92"/>
      <c r="HS162" s="92"/>
      <c r="HT162" s="92"/>
      <c r="HU162" s="92"/>
      <c r="HV162" s="92"/>
      <c r="HW162" s="92"/>
      <c r="HX162" s="92"/>
      <c r="HY162" s="92"/>
      <c r="HZ162" s="92"/>
      <c r="IA162" s="92"/>
      <c r="IB162" s="92"/>
      <c r="IC162" s="92"/>
      <c r="ID162" s="92"/>
      <c r="IE162" s="92"/>
      <c r="IF162" s="92"/>
      <c r="IG162" s="92"/>
      <c r="IH162" s="92"/>
      <c r="II162" s="92"/>
      <c r="IJ162" s="92"/>
      <c r="IK162" s="92"/>
      <c r="IL162" s="92"/>
      <c r="IM162" s="92"/>
      <c r="IN162" s="92"/>
    </row>
    <row r="163" spans="1:250" s="98" customFormat="1" ht="15" hidden="1" customHeight="1">
      <c r="A163" s="101"/>
      <c r="B163" s="171" t="s">
        <v>635</v>
      </c>
      <c r="C163" s="171" t="s">
        <v>495</v>
      </c>
      <c r="D163" s="172" t="s">
        <v>59</v>
      </c>
      <c r="E163" s="141" t="s">
        <v>685</v>
      </c>
      <c r="F163" s="140" t="s">
        <v>686</v>
      </c>
      <c r="G163" s="142" t="s">
        <v>15</v>
      </c>
      <c r="H163" s="142" t="s">
        <v>45</v>
      </c>
      <c r="I163" s="143"/>
      <c r="J163" s="144" t="s">
        <v>243</v>
      </c>
      <c r="K163" s="144">
        <v>25</v>
      </c>
      <c r="L163" s="145">
        <f>M163/курс</f>
        <v>1.1135023860765416</v>
      </c>
      <c r="M163" s="146">
        <v>119</v>
      </c>
      <c r="N163" s="192"/>
      <c r="O163" s="147">
        <f t="shared" si="19"/>
        <v>0</v>
      </c>
      <c r="P163" s="148">
        <f t="shared" si="20"/>
        <v>0</v>
      </c>
      <c r="Q163" s="149" t="s">
        <v>628</v>
      </c>
      <c r="R163" s="150" t="s">
        <v>629</v>
      </c>
      <c r="S163" s="159" t="str">
        <f t="shared" si="22"/>
        <v/>
      </c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  <c r="GV163" s="92"/>
      <c r="GW163" s="92"/>
      <c r="GX163" s="92"/>
      <c r="GY163" s="92"/>
      <c r="GZ163" s="92"/>
      <c r="HA163" s="92"/>
      <c r="HB163" s="92"/>
      <c r="HC163" s="92"/>
      <c r="HD163" s="92"/>
      <c r="HE163" s="92"/>
      <c r="HF163" s="92"/>
      <c r="HG163" s="92"/>
      <c r="HH163" s="92"/>
      <c r="HI163" s="92"/>
      <c r="HJ163" s="92"/>
      <c r="HK163" s="92"/>
      <c r="HL163" s="92"/>
      <c r="HM163" s="92"/>
      <c r="HN163" s="92"/>
      <c r="HO163" s="92"/>
      <c r="HP163" s="92"/>
      <c r="HQ163" s="92"/>
      <c r="HR163" s="92"/>
      <c r="HS163" s="92"/>
      <c r="HT163" s="92"/>
      <c r="HU163" s="92"/>
      <c r="HV163" s="92"/>
      <c r="HW163" s="92"/>
      <c r="HX163" s="92"/>
      <c r="HY163" s="92"/>
      <c r="HZ163" s="92"/>
      <c r="IA163" s="92"/>
      <c r="IB163" s="92"/>
      <c r="IC163" s="92"/>
      <c r="ID163" s="92"/>
      <c r="IE163" s="92"/>
      <c r="IF163" s="92"/>
      <c r="IG163" s="92"/>
      <c r="IH163" s="92"/>
      <c r="II163" s="92"/>
      <c r="IJ163" s="92"/>
      <c r="IK163" s="92"/>
      <c r="IL163" s="92"/>
      <c r="IM163" s="92"/>
      <c r="IN163" s="92"/>
      <c r="IO163" s="92"/>
      <c r="IP163" s="92"/>
    </row>
    <row r="164" spans="1:250" s="98" customFormat="1" ht="15" customHeight="1">
      <c r="A164" s="101"/>
      <c r="B164" s="30" t="s">
        <v>278</v>
      </c>
      <c r="C164" s="30" t="s">
        <v>35</v>
      </c>
      <c r="D164" s="31" t="s">
        <v>323</v>
      </c>
      <c r="E164" s="31" t="s">
        <v>490</v>
      </c>
      <c r="F164" s="120" t="s">
        <v>412</v>
      </c>
      <c r="G164" s="97" t="s">
        <v>4</v>
      </c>
      <c r="H164" s="97" t="s">
        <v>44</v>
      </c>
      <c r="I164" s="103"/>
      <c r="J164" s="32" t="s">
        <v>244</v>
      </c>
      <c r="K164" s="32">
        <v>100</v>
      </c>
      <c r="L164" s="137">
        <v>1.89</v>
      </c>
      <c r="M164" s="94">
        <f t="shared" ref="M164:M174" si="23">L164*курс</f>
        <v>201.98429999999999</v>
      </c>
      <c r="N164" s="105"/>
      <c r="O164" s="33">
        <f t="shared" si="19"/>
        <v>0</v>
      </c>
      <c r="P164" s="34">
        <f t="shared" si="20"/>
        <v>0</v>
      </c>
      <c r="Q164" s="122" t="s">
        <v>494</v>
      </c>
      <c r="R164" s="170" t="s">
        <v>675</v>
      </c>
      <c r="S164" s="159" t="str">
        <f t="shared" si="22"/>
        <v/>
      </c>
    </row>
    <row r="165" spans="1:250" s="98" customFormat="1" ht="15" customHeight="1">
      <c r="A165" s="101"/>
      <c r="B165" s="30" t="s">
        <v>279</v>
      </c>
      <c r="C165" s="30" t="s">
        <v>35</v>
      </c>
      <c r="D165" s="31" t="s">
        <v>323</v>
      </c>
      <c r="E165" s="31" t="s">
        <v>490</v>
      </c>
      <c r="F165" s="120" t="s">
        <v>412</v>
      </c>
      <c r="G165" s="97" t="s">
        <v>4</v>
      </c>
      <c r="H165" s="97" t="s">
        <v>173</v>
      </c>
      <c r="I165" s="103"/>
      <c r="J165" s="32" t="s">
        <v>244</v>
      </c>
      <c r="K165" s="32">
        <v>100</v>
      </c>
      <c r="L165" s="137">
        <v>2.58</v>
      </c>
      <c r="M165" s="94">
        <f t="shared" si="23"/>
        <v>275.72460000000001</v>
      </c>
      <c r="N165" s="105"/>
      <c r="O165" s="33">
        <f t="shared" si="19"/>
        <v>0</v>
      </c>
      <c r="P165" s="34">
        <f t="shared" si="20"/>
        <v>0</v>
      </c>
      <c r="Q165" s="122" t="s">
        <v>494</v>
      </c>
      <c r="R165" s="170" t="s">
        <v>675</v>
      </c>
      <c r="S165" s="159" t="str">
        <f t="shared" si="22"/>
        <v/>
      </c>
      <c r="IO165" s="35"/>
      <c r="IP165" s="35"/>
    </row>
    <row r="166" spans="1:250" s="98" customFormat="1" ht="15" customHeight="1">
      <c r="A166" s="101"/>
      <c r="B166" s="30" t="s">
        <v>272</v>
      </c>
      <c r="C166" s="30" t="s">
        <v>35</v>
      </c>
      <c r="D166" s="31" t="s">
        <v>316</v>
      </c>
      <c r="E166" s="31" t="s">
        <v>474</v>
      </c>
      <c r="F166" s="120" t="s">
        <v>412</v>
      </c>
      <c r="G166" s="97" t="s">
        <v>4</v>
      </c>
      <c r="H166" s="97" t="s">
        <v>58</v>
      </c>
      <c r="I166" s="103"/>
      <c r="J166" s="32" t="s">
        <v>244</v>
      </c>
      <c r="K166" s="32">
        <v>100</v>
      </c>
      <c r="L166" s="137">
        <v>2.88</v>
      </c>
      <c r="M166" s="94">
        <f t="shared" si="23"/>
        <v>307.78559999999999</v>
      </c>
      <c r="N166" s="105"/>
      <c r="O166" s="33">
        <f t="shared" si="19"/>
        <v>0</v>
      </c>
      <c r="P166" s="34">
        <f t="shared" si="20"/>
        <v>0</v>
      </c>
      <c r="Q166" s="122" t="s">
        <v>494</v>
      </c>
      <c r="R166" s="170" t="s">
        <v>675</v>
      </c>
      <c r="S166" s="159" t="str">
        <f t="shared" si="22"/>
        <v/>
      </c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  <c r="GV166" s="92"/>
      <c r="GW166" s="92"/>
      <c r="GX166" s="92"/>
      <c r="GY166" s="92"/>
      <c r="GZ166" s="92"/>
      <c r="HA166" s="92"/>
      <c r="HB166" s="92"/>
      <c r="HC166" s="92"/>
      <c r="HD166" s="92"/>
      <c r="HE166" s="92"/>
      <c r="HF166" s="92"/>
      <c r="HG166" s="92"/>
      <c r="HH166" s="92"/>
      <c r="HI166" s="92"/>
      <c r="HJ166" s="92"/>
      <c r="HK166" s="92"/>
      <c r="HL166" s="92"/>
      <c r="HM166" s="92"/>
      <c r="HN166" s="92"/>
      <c r="HO166" s="92"/>
      <c r="HP166" s="92"/>
      <c r="HQ166" s="92"/>
      <c r="HR166" s="92"/>
      <c r="HS166" s="92"/>
      <c r="HT166" s="92"/>
      <c r="HU166" s="92"/>
      <c r="HV166" s="92"/>
      <c r="HW166" s="92"/>
      <c r="HX166" s="92"/>
      <c r="HY166" s="92"/>
      <c r="HZ166" s="92"/>
      <c r="IA166" s="92"/>
      <c r="IB166" s="92"/>
      <c r="IC166" s="92"/>
      <c r="ID166" s="92"/>
      <c r="IE166" s="92"/>
      <c r="IF166" s="92"/>
      <c r="IG166" s="92"/>
      <c r="IH166" s="92"/>
      <c r="II166" s="92"/>
      <c r="IJ166" s="92"/>
      <c r="IK166" s="92"/>
      <c r="IL166" s="92"/>
      <c r="IM166" s="92"/>
      <c r="IN166" s="92"/>
    </row>
    <row r="167" spans="1:250" s="92" customFormat="1" ht="15" customHeight="1">
      <c r="A167" s="101"/>
      <c r="B167" s="30" t="s">
        <v>273</v>
      </c>
      <c r="C167" s="30" t="s">
        <v>35</v>
      </c>
      <c r="D167" s="31" t="s">
        <v>316</v>
      </c>
      <c r="E167" s="31" t="s">
        <v>474</v>
      </c>
      <c r="F167" s="120" t="s">
        <v>412</v>
      </c>
      <c r="G167" s="97" t="s">
        <v>4</v>
      </c>
      <c r="H167" s="97" t="s">
        <v>173</v>
      </c>
      <c r="I167" s="103"/>
      <c r="J167" s="32" t="s">
        <v>244</v>
      </c>
      <c r="K167" s="32">
        <v>100</v>
      </c>
      <c r="L167" s="137">
        <v>3.17</v>
      </c>
      <c r="M167" s="94">
        <f t="shared" si="23"/>
        <v>338.77789999999999</v>
      </c>
      <c r="N167" s="105"/>
      <c r="O167" s="33">
        <f t="shared" si="19"/>
        <v>0</v>
      </c>
      <c r="P167" s="34">
        <f t="shared" si="20"/>
        <v>0</v>
      </c>
      <c r="Q167" s="122" t="s">
        <v>494</v>
      </c>
      <c r="R167" s="170" t="s">
        <v>675</v>
      </c>
      <c r="S167" s="159" t="str">
        <f t="shared" si="22"/>
        <v/>
      </c>
      <c r="IO167" s="98"/>
      <c r="IP167" s="98"/>
    </row>
    <row r="168" spans="1:250" s="98" customFormat="1" ht="15" customHeight="1">
      <c r="A168" s="100"/>
      <c r="B168" s="30" t="s">
        <v>297</v>
      </c>
      <c r="C168" s="30" t="s">
        <v>35</v>
      </c>
      <c r="D168" s="31" t="s">
        <v>327</v>
      </c>
      <c r="E168" s="31" t="s">
        <v>476</v>
      </c>
      <c r="F168" s="120" t="s">
        <v>412</v>
      </c>
      <c r="G168" s="97" t="s">
        <v>17</v>
      </c>
      <c r="H168" s="97" t="s">
        <v>58</v>
      </c>
      <c r="I168" s="103"/>
      <c r="J168" s="32" t="s">
        <v>244</v>
      </c>
      <c r="K168" s="32">
        <v>100</v>
      </c>
      <c r="L168" s="137">
        <v>3.08</v>
      </c>
      <c r="M168" s="94">
        <f t="shared" si="23"/>
        <v>329.15960000000001</v>
      </c>
      <c r="N168" s="105"/>
      <c r="O168" s="33">
        <f t="shared" si="19"/>
        <v>0</v>
      </c>
      <c r="P168" s="34">
        <f t="shared" si="20"/>
        <v>0</v>
      </c>
      <c r="Q168" s="122" t="s">
        <v>494</v>
      </c>
      <c r="R168" s="170" t="s">
        <v>675</v>
      </c>
      <c r="S168" s="159" t="str">
        <f t="shared" si="22"/>
        <v/>
      </c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  <c r="GV168" s="92"/>
      <c r="GW168" s="92"/>
      <c r="GX168" s="92"/>
      <c r="GY168" s="92"/>
      <c r="GZ168" s="92"/>
      <c r="HA168" s="92"/>
      <c r="HB168" s="92"/>
      <c r="HC168" s="92"/>
      <c r="HD168" s="92"/>
      <c r="HE168" s="92"/>
      <c r="HF168" s="92"/>
      <c r="HG168" s="92"/>
      <c r="HH168" s="92"/>
      <c r="HI168" s="92"/>
      <c r="HJ168" s="92"/>
      <c r="HK168" s="92"/>
      <c r="HL168" s="92"/>
      <c r="HM168" s="92"/>
      <c r="HN168" s="92"/>
      <c r="HO168" s="92"/>
      <c r="HP168" s="92"/>
      <c r="HQ168" s="92"/>
      <c r="HR168" s="92"/>
      <c r="HS168" s="92"/>
      <c r="HT168" s="92"/>
      <c r="HU168" s="92"/>
      <c r="HV168" s="92"/>
      <c r="HW168" s="92"/>
      <c r="HX168" s="92"/>
      <c r="HY168" s="92"/>
      <c r="HZ168" s="92"/>
      <c r="IA168" s="92"/>
      <c r="IB168" s="92"/>
      <c r="IC168" s="92"/>
      <c r="ID168" s="92"/>
      <c r="IE168" s="92"/>
      <c r="IF168" s="92"/>
      <c r="IG168" s="92"/>
      <c r="IH168" s="92"/>
      <c r="II168" s="92"/>
      <c r="IJ168" s="92"/>
      <c r="IK168" s="92"/>
      <c r="IL168" s="92"/>
      <c r="IM168" s="92"/>
      <c r="IN168" s="92"/>
    </row>
    <row r="169" spans="1:250" s="98" customFormat="1" ht="15" customHeight="1">
      <c r="A169" s="100"/>
      <c r="B169" s="30" t="s">
        <v>298</v>
      </c>
      <c r="C169" s="30" t="s">
        <v>35</v>
      </c>
      <c r="D169" s="31" t="s">
        <v>326</v>
      </c>
      <c r="E169" s="31" t="s">
        <v>477</v>
      </c>
      <c r="F169" s="120" t="s">
        <v>412</v>
      </c>
      <c r="G169" s="97" t="s">
        <v>17</v>
      </c>
      <c r="H169" s="97" t="s">
        <v>58</v>
      </c>
      <c r="I169" s="103"/>
      <c r="J169" s="32" t="s">
        <v>244</v>
      </c>
      <c r="K169" s="32">
        <v>100</v>
      </c>
      <c r="L169" s="137">
        <v>3.17</v>
      </c>
      <c r="M169" s="94">
        <f t="shared" si="23"/>
        <v>338.77789999999999</v>
      </c>
      <c r="N169" s="105"/>
      <c r="O169" s="33">
        <f t="shared" si="19"/>
        <v>0</v>
      </c>
      <c r="P169" s="34">
        <f t="shared" si="20"/>
        <v>0</v>
      </c>
      <c r="Q169" s="122" t="s">
        <v>494</v>
      </c>
      <c r="R169" s="170" t="s">
        <v>675</v>
      </c>
      <c r="S169" s="159" t="str">
        <f t="shared" si="22"/>
        <v/>
      </c>
      <c r="IO169" s="92"/>
      <c r="IP169" s="92"/>
    </row>
    <row r="170" spans="1:250" s="98" customFormat="1" ht="15" customHeight="1">
      <c r="A170" s="100"/>
      <c r="B170" s="30" t="s">
        <v>157</v>
      </c>
      <c r="C170" s="30" t="s">
        <v>35</v>
      </c>
      <c r="D170" s="31" t="s">
        <v>165</v>
      </c>
      <c r="E170" s="31" t="s">
        <v>441</v>
      </c>
      <c r="F170" s="30" t="s">
        <v>306</v>
      </c>
      <c r="G170" s="97" t="s">
        <v>4</v>
      </c>
      <c r="H170" s="97" t="s">
        <v>171</v>
      </c>
      <c r="I170" s="103"/>
      <c r="J170" s="32" t="s">
        <v>244</v>
      </c>
      <c r="K170" s="32">
        <v>100</v>
      </c>
      <c r="L170" s="137">
        <v>2.89</v>
      </c>
      <c r="M170" s="94">
        <f t="shared" si="23"/>
        <v>308.85430000000002</v>
      </c>
      <c r="N170" s="105"/>
      <c r="O170" s="33">
        <f t="shared" ref="O170:O201" si="24">IF(N170&lt;100,L170*N170,L170*N170*0.95)</f>
        <v>0</v>
      </c>
      <c r="P170" s="34">
        <f t="shared" ref="P170:P201" si="25">IF(N170&lt;100,M170*N170,M170*N170*0.95)</f>
        <v>0</v>
      </c>
      <c r="Q170" s="122" t="s">
        <v>494</v>
      </c>
      <c r="R170" s="170" t="s">
        <v>675</v>
      </c>
      <c r="S170" s="159" t="str">
        <f t="shared" si="22"/>
        <v/>
      </c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  <c r="GV170" s="92"/>
      <c r="GW170" s="92"/>
      <c r="GX170" s="92"/>
      <c r="GY170" s="92"/>
      <c r="GZ170" s="92"/>
      <c r="HA170" s="92"/>
      <c r="HB170" s="92"/>
      <c r="HC170" s="92"/>
      <c r="HD170" s="92"/>
      <c r="HE170" s="92"/>
      <c r="HF170" s="92"/>
      <c r="HG170" s="92"/>
      <c r="HH170" s="92"/>
      <c r="HI170" s="92"/>
      <c r="HJ170" s="92"/>
      <c r="HK170" s="92"/>
      <c r="HL170" s="92"/>
      <c r="HM170" s="92"/>
      <c r="HN170" s="92"/>
      <c r="HO170" s="92"/>
      <c r="HP170" s="92"/>
      <c r="HQ170" s="92"/>
      <c r="HR170" s="92"/>
      <c r="HS170" s="92"/>
      <c r="HT170" s="92"/>
      <c r="HU170" s="92"/>
      <c r="HV170" s="92"/>
      <c r="HW170" s="92"/>
      <c r="HX170" s="92"/>
      <c r="HY170" s="92"/>
      <c r="HZ170" s="92"/>
      <c r="IA170" s="92"/>
      <c r="IB170" s="92"/>
      <c r="IC170" s="92"/>
      <c r="ID170" s="92"/>
      <c r="IE170" s="92"/>
      <c r="IF170" s="92"/>
      <c r="IG170" s="92"/>
      <c r="IH170" s="92"/>
      <c r="II170" s="92"/>
      <c r="IJ170" s="92"/>
      <c r="IK170" s="92"/>
      <c r="IL170" s="92"/>
      <c r="IM170" s="92"/>
      <c r="IN170" s="92"/>
      <c r="IO170" s="92"/>
      <c r="IP170" s="92"/>
    </row>
    <row r="171" spans="1:250" s="92" customFormat="1" ht="15" customHeight="1">
      <c r="A171" s="100"/>
      <c r="B171" s="30" t="s">
        <v>156</v>
      </c>
      <c r="C171" s="30" t="s">
        <v>35</v>
      </c>
      <c r="D171" s="31" t="s">
        <v>164</v>
      </c>
      <c r="E171" s="31" t="s">
        <v>440</v>
      </c>
      <c r="F171" s="30" t="s">
        <v>306</v>
      </c>
      <c r="G171" s="97" t="s">
        <v>17</v>
      </c>
      <c r="H171" s="97" t="s">
        <v>171</v>
      </c>
      <c r="I171" s="103"/>
      <c r="J171" s="32" t="s">
        <v>244</v>
      </c>
      <c r="K171" s="32">
        <v>100</v>
      </c>
      <c r="L171" s="137">
        <v>2.89</v>
      </c>
      <c r="M171" s="94">
        <f t="shared" si="23"/>
        <v>308.85430000000002</v>
      </c>
      <c r="N171" s="105"/>
      <c r="O171" s="33">
        <f t="shared" si="24"/>
        <v>0</v>
      </c>
      <c r="P171" s="34">
        <f t="shared" si="25"/>
        <v>0</v>
      </c>
      <c r="Q171" s="122" t="s">
        <v>494</v>
      </c>
      <c r="R171" s="170" t="s">
        <v>675</v>
      </c>
      <c r="S171" s="159" t="str">
        <f t="shared" si="22"/>
        <v/>
      </c>
      <c r="IO171" s="98"/>
      <c r="IP171" s="98"/>
    </row>
    <row r="172" spans="1:250" s="98" customFormat="1" ht="15" customHeight="1">
      <c r="A172" s="101"/>
      <c r="B172" s="30" t="s">
        <v>161</v>
      </c>
      <c r="C172" s="30" t="s">
        <v>35</v>
      </c>
      <c r="D172" s="31" t="s">
        <v>70</v>
      </c>
      <c r="E172" s="31" t="s">
        <v>457</v>
      </c>
      <c r="F172" s="30" t="s">
        <v>168</v>
      </c>
      <c r="G172" s="97" t="s">
        <v>9</v>
      </c>
      <c r="H172" s="97" t="s">
        <v>38</v>
      </c>
      <c r="I172" s="103" t="s">
        <v>242</v>
      </c>
      <c r="J172" s="32" t="s">
        <v>244</v>
      </c>
      <c r="K172" s="32">
        <v>100</v>
      </c>
      <c r="L172" s="137">
        <v>2.11</v>
      </c>
      <c r="M172" s="94">
        <f t="shared" si="23"/>
        <v>225.4957</v>
      </c>
      <c r="N172" s="105"/>
      <c r="O172" s="33">
        <f t="shared" si="24"/>
        <v>0</v>
      </c>
      <c r="P172" s="34">
        <f t="shared" si="25"/>
        <v>0</v>
      </c>
      <c r="Q172" s="122" t="s">
        <v>494</v>
      </c>
      <c r="R172" s="170" t="s">
        <v>675</v>
      </c>
      <c r="S172" s="159" t="str">
        <f t="shared" si="22"/>
        <v/>
      </c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  <c r="GV172" s="92"/>
      <c r="GW172" s="92"/>
      <c r="GX172" s="92"/>
      <c r="GY172" s="92"/>
      <c r="GZ172" s="92"/>
      <c r="HA172" s="92"/>
      <c r="HB172" s="92"/>
      <c r="HC172" s="92"/>
      <c r="HD172" s="92"/>
      <c r="HE172" s="92"/>
      <c r="HF172" s="92"/>
      <c r="HG172" s="92"/>
      <c r="HH172" s="92"/>
      <c r="HI172" s="92"/>
      <c r="HJ172" s="92"/>
      <c r="HK172" s="92"/>
      <c r="HL172" s="92"/>
      <c r="HM172" s="92"/>
      <c r="HN172" s="92"/>
      <c r="HO172" s="92"/>
      <c r="HP172" s="92"/>
      <c r="HQ172" s="92"/>
      <c r="HR172" s="92"/>
      <c r="HS172" s="92"/>
      <c r="HT172" s="92"/>
      <c r="HU172" s="92"/>
      <c r="HV172" s="92"/>
      <c r="HW172" s="92"/>
      <c r="HX172" s="92"/>
      <c r="HY172" s="92"/>
      <c r="HZ172" s="92"/>
      <c r="IA172" s="92"/>
      <c r="IB172" s="92"/>
      <c r="IC172" s="92"/>
      <c r="ID172" s="92"/>
      <c r="IE172" s="92"/>
      <c r="IF172" s="92"/>
      <c r="IG172" s="92"/>
      <c r="IH172" s="92"/>
      <c r="II172" s="92"/>
      <c r="IJ172" s="92"/>
      <c r="IK172" s="92"/>
      <c r="IL172" s="92"/>
      <c r="IM172" s="92"/>
      <c r="IN172" s="92"/>
    </row>
    <row r="173" spans="1:250" s="98" customFormat="1" ht="15" customHeight="1">
      <c r="A173" s="100"/>
      <c r="B173" s="30" t="s">
        <v>178</v>
      </c>
      <c r="C173" s="30" t="s">
        <v>35</v>
      </c>
      <c r="D173" s="31" t="s">
        <v>68</v>
      </c>
      <c r="E173" s="31" t="s">
        <v>454</v>
      </c>
      <c r="F173" s="30" t="s">
        <v>183</v>
      </c>
      <c r="G173" s="97" t="s">
        <v>4</v>
      </c>
      <c r="H173" s="97" t="s">
        <v>44</v>
      </c>
      <c r="I173" s="103" t="s">
        <v>242</v>
      </c>
      <c r="J173" s="32" t="s">
        <v>244</v>
      </c>
      <c r="K173" s="32">
        <v>100</v>
      </c>
      <c r="L173" s="137">
        <v>1.99</v>
      </c>
      <c r="M173" s="94">
        <f t="shared" si="23"/>
        <v>212.6713</v>
      </c>
      <c r="N173" s="105"/>
      <c r="O173" s="33">
        <f t="shared" si="24"/>
        <v>0</v>
      </c>
      <c r="P173" s="34">
        <f t="shared" si="25"/>
        <v>0</v>
      </c>
      <c r="Q173" s="122" t="s">
        <v>494</v>
      </c>
      <c r="R173" s="170" t="s">
        <v>675</v>
      </c>
      <c r="S173" s="159" t="str">
        <f t="shared" si="22"/>
        <v/>
      </c>
      <c r="IO173" s="92"/>
      <c r="IP173" s="92"/>
    </row>
    <row r="174" spans="1:250" s="92" customFormat="1" ht="15" customHeight="1">
      <c r="A174" s="100"/>
      <c r="B174" s="30" t="s">
        <v>179</v>
      </c>
      <c r="C174" s="30" t="s">
        <v>35</v>
      </c>
      <c r="D174" s="31" t="s">
        <v>68</v>
      </c>
      <c r="E174" s="31" t="s">
        <v>454</v>
      </c>
      <c r="F174" s="30" t="s">
        <v>184</v>
      </c>
      <c r="G174" s="97" t="s">
        <v>4</v>
      </c>
      <c r="H174" s="97" t="s">
        <v>44</v>
      </c>
      <c r="I174" s="103" t="s">
        <v>242</v>
      </c>
      <c r="J174" s="32" t="s">
        <v>244</v>
      </c>
      <c r="K174" s="32">
        <v>100</v>
      </c>
      <c r="L174" s="137">
        <v>1.99</v>
      </c>
      <c r="M174" s="94">
        <f t="shared" si="23"/>
        <v>212.6713</v>
      </c>
      <c r="N174" s="105"/>
      <c r="O174" s="33">
        <f t="shared" si="24"/>
        <v>0</v>
      </c>
      <c r="P174" s="34">
        <f t="shared" si="25"/>
        <v>0</v>
      </c>
      <c r="Q174" s="122" t="s">
        <v>494</v>
      </c>
      <c r="R174" s="170" t="s">
        <v>675</v>
      </c>
      <c r="S174" s="159" t="str">
        <f t="shared" si="22"/>
        <v/>
      </c>
    </row>
    <row r="175" spans="1:250" s="92" customFormat="1" ht="15" customHeight="1">
      <c r="A175" s="101"/>
      <c r="B175" s="30" t="s">
        <v>610</v>
      </c>
      <c r="C175" s="30" t="s">
        <v>495</v>
      </c>
      <c r="D175" s="31" t="s">
        <v>68</v>
      </c>
      <c r="E175" s="31" t="s">
        <v>518</v>
      </c>
      <c r="F175" s="30"/>
      <c r="G175" s="97"/>
      <c r="H175" s="97" t="s">
        <v>507</v>
      </c>
      <c r="I175" s="103"/>
      <c r="J175" s="32" t="s">
        <v>243</v>
      </c>
      <c r="K175" s="32">
        <v>25</v>
      </c>
      <c r="L175" s="138">
        <f>M175/курс</f>
        <v>1.6749321605689154</v>
      </c>
      <c r="M175" s="119">
        <v>179</v>
      </c>
      <c r="N175" s="105"/>
      <c r="O175" s="33">
        <f t="shared" si="24"/>
        <v>0</v>
      </c>
      <c r="P175" s="34">
        <f t="shared" si="25"/>
        <v>0</v>
      </c>
      <c r="Q175" s="122" t="s">
        <v>494</v>
      </c>
      <c r="R175" s="123" t="s">
        <v>581</v>
      </c>
      <c r="S175" s="159" t="str">
        <f t="shared" si="22"/>
        <v/>
      </c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  <c r="DJ175" s="98"/>
      <c r="DK175" s="98"/>
      <c r="DL175" s="98"/>
      <c r="DM175" s="98"/>
      <c r="DN175" s="98"/>
      <c r="DO175" s="98"/>
      <c r="DP175" s="98"/>
      <c r="DQ175" s="98"/>
      <c r="DR175" s="98"/>
      <c r="DS175" s="98"/>
      <c r="DT175" s="98"/>
      <c r="DU175" s="98"/>
      <c r="DV175" s="98"/>
      <c r="DW175" s="98"/>
      <c r="DX175" s="98"/>
      <c r="DY175" s="98"/>
      <c r="DZ175" s="98"/>
      <c r="EA175" s="98"/>
      <c r="EB175" s="98"/>
      <c r="EC175" s="98"/>
      <c r="ED175" s="98"/>
      <c r="EE175" s="98"/>
      <c r="EF175" s="98"/>
      <c r="EG175" s="98"/>
      <c r="EH175" s="98"/>
      <c r="EI175" s="98"/>
      <c r="EJ175" s="98"/>
      <c r="EK175" s="98"/>
      <c r="EL175" s="98"/>
      <c r="EM175" s="98"/>
      <c r="EN175" s="98"/>
      <c r="EO175" s="98"/>
      <c r="EP175" s="98"/>
      <c r="EQ175" s="98"/>
      <c r="ER175" s="98"/>
      <c r="ES175" s="98"/>
      <c r="ET175" s="98"/>
      <c r="EU175" s="98"/>
      <c r="EV175" s="98"/>
      <c r="EW175" s="98"/>
      <c r="EX175" s="98"/>
      <c r="EY175" s="98"/>
      <c r="EZ175" s="98"/>
      <c r="FA175" s="98"/>
      <c r="FB175" s="98"/>
      <c r="FC175" s="98"/>
      <c r="FD175" s="98"/>
      <c r="FE175" s="98"/>
      <c r="FF175" s="98"/>
      <c r="FG175" s="98"/>
      <c r="FH175" s="98"/>
      <c r="FI175" s="98"/>
      <c r="FJ175" s="98"/>
      <c r="FK175" s="98"/>
      <c r="FL175" s="98"/>
      <c r="FM175" s="98"/>
      <c r="FN175" s="98"/>
      <c r="FO175" s="98"/>
      <c r="FP175" s="98"/>
      <c r="FQ175" s="98"/>
      <c r="FR175" s="98"/>
      <c r="FS175" s="98"/>
      <c r="FT175" s="98"/>
      <c r="FU175" s="98"/>
      <c r="FV175" s="98"/>
      <c r="FW175" s="98"/>
      <c r="FX175" s="98"/>
      <c r="FY175" s="98"/>
      <c r="FZ175" s="98"/>
      <c r="GA175" s="98"/>
      <c r="GB175" s="98"/>
      <c r="GC175" s="98"/>
      <c r="GD175" s="98"/>
      <c r="GE175" s="98"/>
      <c r="GF175" s="98"/>
      <c r="GG175" s="98"/>
      <c r="GH175" s="98"/>
      <c r="GI175" s="98"/>
      <c r="GJ175" s="98"/>
      <c r="GK175" s="98"/>
      <c r="GL175" s="98"/>
      <c r="GM175" s="98"/>
      <c r="GN175" s="98"/>
      <c r="GO175" s="98"/>
      <c r="GP175" s="98"/>
      <c r="GQ175" s="98"/>
      <c r="GR175" s="98"/>
      <c r="GS175" s="98"/>
      <c r="GT175" s="98"/>
      <c r="GU175" s="98"/>
      <c r="GV175" s="98"/>
      <c r="GW175" s="98"/>
      <c r="GX175" s="98"/>
      <c r="GY175" s="98"/>
      <c r="GZ175" s="98"/>
      <c r="HA175" s="98"/>
      <c r="HB175" s="98"/>
      <c r="HC175" s="98"/>
      <c r="HD175" s="98"/>
      <c r="HE175" s="98"/>
      <c r="HF175" s="98"/>
      <c r="HG175" s="98"/>
      <c r="HH175" s="98"/>
      <c r="HI175" s="98"/>
      <c r="HJ175" s="98"/>
      <c r="HK175" s="98"/>
      <c r="HL175" s="98"/>
      <c r="HM175" s="98"/>
      <c r="HN175" s="98"/>
      <c r="HO175" s="98"/>
      <c r="HP175" s="98"/>
      <c r="HQ175" s="98"/>
      <c r="HR175" s="98"/>
      <c r="HS175" s="98"/>
      <c r="HT175" s="98"/>
      <c r="HU175" s="98"/>
      <c r="HV175" s="98"/>
      <c r="HW175" s="98"/>
      <c r="HX175" s="98"/>
      <c r="HY175" s="98"/>
      <c r="HZ175" s="98"/>
      <c r="IA175" s="98"/>
      <c r="IB175" s="98"/>
      <c r="IC175" s="98"/>
      <c r="ID175" s="98"/>
      <c r="IE175" s="98"/>
      <c r="IF175" s="98"/>
      <c r="IG175" s="98"/>
      <c r="IH175" s="98"/>
      <c r="II175" s="98"/>
      <c r="IJ175" s="98"/>
      <c r="IK175" s="98"/>
      <c r="IL175" s="98"/>
      <c r="IM175" s="98"/>
      <c r="IN175" s="98"/>
    </row>
    <row r="176" spans="1:250" s="98" customFormat="1" ht="15" hidden="1" customHeight="1">
      <c r="A176" s="100"/>
      <c r="B176" s="171" t="s">
        <v>592</v>
      </c>
      <c r="C176" s="171" t="s">
        <v>495</v>
      </c>
      <c r="D176" s="172" t="s">
        <v>521</v>
      </c>
      <c r="E176" s="141" t="s">
        <v>520</v>
      </c>
      <c r="F176" s="140"/>
      <c r="G176" s="142"/>
      <c r="H176" s="142" t="s">
        <v>172</v>
      </c>
      <c r="I176" s="143"/>
      <c r="J176" s="144" t="s">
        <v>243</v>
      </c>
      <c r="K176" s="144">
        <v>25</v>
      </c>
      <c r="L176" s="145">
        <f>M176/курс</f>
        <v>2.2176476092448767</v>
      </c>
      <c r="M176" s="146">
        <v>237</v>
      </c>
      <c r="N176" s="192"/>
      <c r="O176" s="147">
        <f t="shared" si="24"/>
        <v>0</v>
      </c>
      <c r="P176" s="148">
        <f t="shared" si="25"/>
        <v>0</v>
      </c>
      <c r="Q176" s="149" t="s">
        <v>628</v>
      </c>
      <c r="R176" s="150" t="s">
        <v>629</v>
      </c>
      <c r="S176" s="159" t="str">
        <f t="shared" si="22"/>
        <v/>
      </c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  <c r="IN176" s="92"/>
      <c r="IO176" s="92"/>
      <c r="IP176" s="92"/>
    </row>
    <row r="177" spans="1:250" s="92" customFormat="1" ht="15" customHeight="1">
      <c r="A177" s="100"/>
      <c r="B177" s="30" t="s">
        <v>591</v>
      </c>
      <c r="C177" s="30" t="s">
        <v>495</v>
      </c>
      <c r="D177" s="31" t="s">
        <v>303</v>
      </c>
      <c r="E177" s="31" t="s">
        <v>503</v>
      </c>
      <c r="F177" s="30" t="s">
        <v>309</v>
      </c>
      <c r="G177" s="97"/>
      <c r="H177" s="97" t="s">
        <v>171</v>
      </c>
      <c r="I177" s="103"/>
      <c r="J177" s="32" t="s">
        <v>243</v>
      </c>
      <c r="K177" s="32">
        <v>25</v>
      </c>
      <c r="L177" s="138">
        <f>M177/курс</f>
        <v>2.1240759801628144</v>
      </c>
      <c r="M177" s="119">
        <v>227</v>
      </c>
      <c r="N177" s="105"/>
      <c r="O177" s="33">
        <f t="shared" si="24"/>
        <v>0</v>
      </c>
      <c r="P177" s="34">
        <f t="shared" si="25"/>
        <v>0</v>
      </c>
      <c r="Q177" s="122" t="s">
        <v>494</v>
      </c>
      <c r="R177" s="123" t="s">
        <v>581</v>
      </c>
      <c r="S177" s="159" t="str">
        <f t="shared" si="22"/>
        <v/>
      </c>
    </row>
    <row r="178" spans="1:250" s="92" customFormat="1" ht="15" customHeight="1">
      <c r="A178" s="100"/>
      <c r="B178" s="30" t="s">
        <v>262</v>
      </c>
      <c r="C178" s="30" t="s">
        <v>495</v>
      </c>
      <c r="D178" s="31" t="s">
        <v>303</v>
      </c>
      <c r="E178" s="31" t="s">
        <v>446</v>
      </c>
      <c r="F178" s="30" t="s">
        <v>309</v>
      </c>
      <c r="G178" s="97" t="s">
        <v>15</v>
      </c>
      <c r="H178" s="97" t="s">
        <v>48</v>
      </c>
      <c r="I178" s="103"/>
      <c r="J178" s="32" t="s">
        <v>243</v>
      </c>
      <c r="K178" s="32">
        <v>25</v>
      </c>
      <c r="L178" s="138">
        <f>M178/курс</f>
        <v>1.4877889024047908</v>
      </c>
      <c r="M178" s="119">
        <v>159</v>
      </c>
      <c r="N178" s="105"/>
      <c r="O178" s="33">
        <f t="shared" si="24"/>
        <v>0</v>
      </c>
      <c r="P178" s="34">
        <f t="shared" si="25"/>
        <v>0</v>
      </c>
      <c r="Q178" s="122" t="s">
        <v>494</v>
      </c>
      <c r="R178" s="123" t="s">
        <v>581</v>
      </c>
      <c r="S178" s="159" t="str">
        <f t="shared" si="22"/>
        <v/>
      </c>
    </row>
    <row r="179" spans="1:250" s="98" customFormat="1" ht="15" customHeight="1">
      <c r="A179" s="100"/>
      <c r="B179" s="30" t="s">
        <v>200</v>
      </c>
      <c r="C179" s="30" t="s">
        <v>35</v>
      </c>
      <c r="D179" s="31" t="s">
        <v>209</v>
      </c>
      <c r="E179" s="31" t="s">
        <v>443</v>
      </c>
      <c r="F179" s="30" t="s">
        <v>217</v>
      </c>
      <c r="G179" s="97" t="s">
        <v>9</v>
      </c>
      <c r="H179" s="97" t="s">
        <v>58</v>
      </c>
      <c r="I179" s="103"/>
      <c r="J179" s="32" t="s">
        <v>244</v>
      </c>
      <c r="K179" s="32">
        <v>100</v>
      </c>
      <c r="L179" s="137">
        <v>2.99</v>
      </c>
      <c r="M179" s="94">
        <f>L179*курс</f>
        <v>319.54130000000004</v>
      </c>
      <c r="N179" s="105"/>
      <c r="O179" s="33">
        <f t="shared" si="24"/>
        <v>0</v>
      </c>
      <c r="P179" s="34">
        <f t="shared" si="25"/>
        <v>0</v>
      </c>
      <c r="Q179" s="122" t="s">
        <v>494</v>
      </c>
      <c r="R179" s="170" t="s">
        <v>675</v>
      </c>
      <c r="S179" s="159" t="str">
        <f t="shared" si="22"/>
        <v/>
      </c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  <c r="GV179" s="92"/>
      <c r="GW179" s="92"/>
      <c r="GX179" s="92"/>
      <c r="GY179" s="92"/>
      <c r="GZ179" s="92"/>
      <c r="HA179" s="92"/>
      <c r="HB179" s="92"/>
      <c r="HC179" s="92"/>
      <c r="HD179" s="92"/>
      <c r="HE179" s="92"/>
      <c r="HF179" s="92"/>
      <c r="HG179" s="92"/>
      <c r="HH179" s="92"/>
      <c r="HI179" s="92"/>
      <c r="HJ179" s="92"/>
      <c r="HK179" s="92"/>
      <c r="HL179" s="92"/>
      <c r="HM179" s="92"/>
      <c r="HN179" s="92"/>
      <c r="HO179" s="92"/>
      <c r="HP179" s="92"/>
      <c r="HQ179" s="92"/>
      <c r="HR179" s="92"/>
      <c r="HS179" s="92"/>
      <c r="HT179" s="92"/>
      <c r="HU179" s="92"/>
      <c r="HV179" s="92"/>
      <c r="HW179" s="92"/>
      <c r="HX179" s="92"/>
      <c r="HY179" s="92"/>
      <c r="HZ179" s="92"/>
      <c r="IA179" s="92"/>
      <c r="IB179" s="92"/>
      <c r="IC179" s="92"/>
      <c r="ID179" s="92"/>
      <c r="IE179" s="92"/>
      <c r="IF179" s="92"/>
      <c r="IG179" s="92"/>
      <c r="IH179" s="92"/>
      <c r="II179" s="92"/>
      <c r="IJ179" s="92"/>
      <c r="IK179" s="92"/>
      <c r="IL179" s="92"/>
      <c r="IM179" s="92"/>
      <c r="IN179" s="92"/>
    </row>
    <row r="180" spans="1:250" s="92" customFormat="1" ht="15" customHeight="1">
      <c r="A180" s="100"/>
      <c r="B180" s="30" t="s">
        <v>590</v>
      </c>
      <c r="C180" s="30" t="s">
        <v>495</v>
      </c>
      <c r="D180" s="31" t="s">
        <v>55</v>
      </c>
      <c r="E180" s="31" t="s">
        <v>509</v>
      </c>
      <c r="F180" s="30" t="s">
        <v>239</v>
      </c>
      <c r="G180" s="97"/>
      <c r="H180" s="97" t="s">
        <v>185</v>
      </c>
      <c r="I180" s="103"/>
      <c r="J180" s="32" t="s">
        <v>243</v>
      </c>
      <c r="K180" s="32">
        <v>25</v>
      </c>
      <c r="L180" s="138">
        <f>M180/курс</f>
        <v>1.8059324412838027</v>
      </c>
      <c r="M180" s="119">
        <v>193</v>
      </c>
      <c r="N180" s="105"/>
      <c r="O180" s="33">
        <f t="shared" si="24"/>
        <v>0</v>
      </c>
      <c r="P180" s="34">
        <f t="shared" si="25"/>
        <v>0</v>
      </c>
      <c r="Q180" s="122" t="s">
        <v>494</v>
      </c>
      <c r="R180" s="123" t="s">
        <v>581</v>
      </c>
      <c r="S180" s="159" t="str">
        <f t="shared" si="22"/>
        <v/>
      </c>
    </row>
    <row r="181" spans="1:250" s="92" customFormat="1" ht="15" customHeight="1">
      <c r="A181" s="100"/>
      <c r="B181" s="189" t="s">
        <v>665</v>
      </c>
      <c r="C181" s="189" t="s">
        <v>35</v>
      </c>
      <c r="D181" s="190" t="s">
        <v>55</v>
      </c>
      <c r="E181" s="190" t="s">
        <v>509</v>
      </c>
      <c r="F181" s="189" t="s">
        <v>239</v>
      </c>
      <c r="G181" s="173" t="s">
        <v>9</v>
      </c>
      <c r="H181" s="173" t="s">
        <v>44</v>
      </c>
      <c r="I181" s="143"/>
      <c r="J181" s="32" t="s">
        <v>244</v>
      </c>
      <c r="K181" s="32">
        <v>100</v>
      </c>
      <c r="L181" s="137">
        <v>2.11</v>
      </c>
      <c r="M181" s="94">
        <f>L181*курс</f>
        <v>225.4957</v>
      </c>
      <c r="N181" s="105"/>
      <c r="O181" s="33">
        <f t="shared" si="24"/>
        <v>0</v>
      </c>
      <c r="P181" s="34">
        <f t="shared" si="25"/>
        <v>0</v>
      </c>
      <c r="Q181" s="122" t="s">
        <v>494</v>
      </c>
      <c r="R181" s="170" t="s">
        <v>675</v>
      </c>
      <c r="S181" s="159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  <c r="DF181" s="98"/>
      <c r="DG181" s="98"/>
      <c r="DH181" s="98"/>
      <c r="DI181" s="98"/>
      <c r="DJ181" s="98"/>
      <c r="DK181" s="98"/>
      <c r="DL181" s="98"/>
      <c r="DM181" s="98"/>
      <c r="DN181" s="98"/>
      <c r="DO181" s="98"/>
      <c r="DP181" s="98"/>
      <c r="DQ181" s="98"/>
      <c r="DR181" s="98"/>
      <c r="DS181" s="98"/>
      <c r="DT181" s="98"/>
      <c r="DU181" s="98"/>
      <c r="DV181" s="98"/>
      <c r="DW181" s="98"/>
      <c r="DX181" s="98"/>
      <c r="DY181" s="98"/>
      <c r="DZ181" s="98"/>
      <c r="EA181" s="98"/>
      <c r="EB181" s="98"/>
      <c r="EC181" s="98"/>
      <c r="ED181" s="98"/>
      <c r="EE181" s="98"/>
      <c r="EF181" s="98"/>
      <c r="EG181" s="98"/>
      <c r="EH181" s="98"/>
      <c r="EI181" s="98"/>
      <c r="EJ181" s="98"/>
      <c r="EK181" s="98"/>
      <c r="EL181" s="98"/>
      <c r="EM181" s="98"/>
      <c r="EN181" s="98"/>
      <c r="EO181" s="98"/>
      <c r="EP181" s="98"/>
      <c r="EQ181" s="98"/>
      <c r="ER181" s="98"/>
      <c r="ES181" s="98"/>
      <c r="ET181" s="98"/>
      <c r="EU181" s="98"/>
      <c r="EV181" s="98"/>
      <c r="EW181" s="98"/>
      <c r="EX181" s="98"/>
      <c r="EY181" s="98"/>
      <c r="EZ181" s="98"/>
      <c r="FA181" s="98"/>
      <c r="FB181" s="98"/>
      <c r="FC181" s="98"/>
      <c r="FD181" s="98"/>
      <c r="FE181" s="98"/>
      <c r="FF181" s="98"/>
      <c r="FG181" s="98"/>
      <c r="FH181" s="98"/>
      <c r="FI181" s="98"/>
      <c r="FJ181" s="98"/>
      <c r="FK181" s="98"/>
      <c r="FL181" s="98"/>
      <c r="FM181" s="98"/>
      <c r="FN181" s="98"/>
      <c r="FO181" s="98"/>
      <c r="FP181" s="98"/>
      <c r="FQ181" s="98"/>
      <c r="FR181" s="98"/>
      <c r="FS181" s="98"/>
      <c r="FT181" s="98"/>
      <c r="FU181" s="98"/>
      <c r="FV181" s="98"/>
      <c r="FW181" s="98"/>
      <c r="FX181" s="98"/>
      <c r="FY181" s="98"/>
      <c r="FZ181" s="98"/>
      <c r="GA181" s="98"/>
      <c r="GB181" s="98"/>
      <c r="GC181" s="98"/>
      <c r="GD181" s="98"/>
      <c r="GE181" s="98"/>
      <c r="GF181" s="98"/>
      <c r="GG181" s="98"/>
      <c r="GH181" s="98"/>
      <c r="GI181" s="98"/>
      <c r="GJ181" s="98"/>
      <c r="GK181" s="98"/>
      <c r="GL181" s="98"/>
      <c r="GM181" s="98"/>
      <c r="GN181" s="98"/>
      <c r="GO181" s="98"/>
      <c r="GP181" s="98"/>
      <c r="GQ181" s="98"/>
      <c r="GR181" s="98"/>
      <c r="GS181" s="98"/>
      <c r="GT181" s="98"/>
      <c r="GU181" s="98"/>
      <c r="GV181" s="98"/>
      <c r="GW181" s="98"/>
      <c r="GX181" s="98"/>
      <c r="GY181" s="98"/>
      <c r="GZ181" s="98"/>
      <c r="HA181" s="98"/>
      <c r="HB181" s="98"/>
      <c r="HC181" s="98"/>
      <c r="HD181" s="98"/>
      <c r="HE181" s="98"/>
      <c r="HF181" s="98"/>
      <c r="HG181" s="98"/>
      <c r="HH181" s="98"/>
      <c r="HI181" s="98"/>
      <c r="HJ181" s="98"/>
      <c r="HK181" s="98"/>
      <c r="HL181" s="98"/>
      <c r="HM181" s="98"/>
      <c r="HN181" s="98"/>
      <c r="HO181" s="98"/>
      <c r="HP181" s="98"/>
      <c r="HQ181" s="98"/>
      <c r="HR181" s="98"/>
      <c r="HS181" s="98"/>
      <c r="HT181" s="98"/>
      <c r="HU181" s="98"/>
      <c r="HV181" s="98"/>
      <c r="HW181" s="98"/>
      <c r="HX181" s="98"/>
      <c r="HY181" s="98"/>
      <c r="HZ181" s="98"/>
      <c r="IA181" s="98"/>
      <c r="IB181" s="98"/>
      <c r="IC181" s="98"/>
      <c r="ID181" s="98"/>
      <c r="IE181" s="98"/>
      <c r="IF181" s="98"/>
      <c r="IG181" s="98"/>
      <c r="IH181" s="98"/>
      <c r="II181" s="98"/>
      <c r="IJ181" s="98"/>
      <c r="IK181" s="98"/>
      <c r="IL181" s="98"/>
      <c r="IM181" s="98"/>
      <c r="IN181" s="98"/>
      <c r="IO181" s="98"/>
      <c r="IP181" s="98"/>
    </row>
    <row r="182" spans="1:250" s="92" customFormat="1" ht="15" customHeight="1">
      <c r="A182" s="101"/>
      <c r="B182" s="30" t="s">
        <v>201</v>
      </c>
      <c r="C182" s="30" t="s">
        <v>35</v>
      </c>
      <c r="D182" s="31" t="s">
        <v>210</v>
      </c>
      <c r="E182" s="31" t="s">
        <v>444</v>
      </c>
      <c r="F182" s="30" t="s">
        <v>218</v>
      </c>
      <c r="G182" s="97" t="s">
        <v>9</v>
      </c>
      <c r="H182" s="97" t="s">
        <v>44</v>
      </c>
      <c r="I182" s="103"/>
      <c r="J182" s="32" t="s">
        <v>244</v>
      </c>
      <c r="K182" s="32">
        <v>100</v>
      </c>
      <c r="L182" s="137">
        <v>2.11</v>
      </c>
      <c r="M182" s="94">
        <f>L182*курс</f>
        <v>225.4957</v>
      </c>
      <c r="N182" s="105"/>
      <c r="O182" s="33">
        <f t="shared" si="24"/>
        <v>0</v>
      </c>
      <c r="P182" s="34">
        <f t="shared" si="25"/>
        <v>0</v>
      </c>
      <c r="Q182" s="122" t="s">
        <v>494</v>
      </c>
      <c r="R182" s="170" t="s">
        <v>675</v>
      </c>
      <c r="S182" s="159" t="str">
        <f t="shared" ref="S182:S190" si="26">IF(MOD(N182,K182)&gt;0,"Неверная кратность заказа!","")</f>
        <v/>
      </c>
    </row>
    <row r="183" spans="1:250" s="92" customFormat="1" ht="15" customHeight="1">
      <c r="A183" s="100"/>
      <c r="B183" s="30" t="s">
        <v>224</v>
      </c>
      <c r="C183" s="30" t="s">
        <v>35</v>
      </c>
      <c r="D183" s="31" t="s">
        <v>180</v>
      </c>
      <c r="E183" s="31" t="s">
        <v>445</v>
      </c>
      <c r="F183" s="30" t="s">
        <v>306</v>
      </c>
      <c r="G183" s="97" t="s">
        <v>9</v>
      </c>
      <c r="H183" s="97" t="s">
        <v>44</v>
      </c>
      <c r="I183" s="103"/>
      <c r="J183" s="32" t="s">
        <v>244</v>
      </c>
      <c r="K183" s="32">
        <v>100</v>
      </c>
      <c r="L183" s="137">
        <v>1.99</v>
      </c>
      <c r="M183" s="94">
        <f>L183*курс</f>
        <v>212.6713</v>
      </c>
      <c r="N183" s="105"/>
      <c r="O183" s="33">
        <f t="shared" si="24"/>
        <v>0</v>
      </c>
      <c r="P183" s="34">
        <f t="shared" si="25"/>
        <v>0</v>
      </c>
      <c r="Q183" s="122" t="s">
        <v>494</v>
      </c>
      <c r="R183" s="170" t="s">
        <v>675</v>
      </c>
      <c r="S183" s="159" t="str">
        <f t="shared" si="26"/>
        <v/>
      </c>
    </row>
    <row r="184" spans="1:250" s="92" customFormat="1" ht="15" customHeight="1">
      <c r="A184" s="100"/>
      <c r="B184" s="30" t="s">
        <v>352</v>
      </c>
      <c r="C184" s="30" t="s">
        <v>495</v>
      </c>
      <c r="D184" s="31" t="s">
        <v>69</v>
      </c>
      <c r="E184" s="31" t="s">
        <v>455</v>
      </c>
      <c r="F184" s="30" t="s">
        <v>306</v>
      </c>
      <c r="G184" s="97" t="s">
        <v>15</v>
      </c>
      <c r="H184" s="97" t="s">
        <v>48</v>
      </c>
      <c r="I184" s="103"/>
      <c r="J184" s="32" t="s">
        <v>243</v>
      </c>
      <c r="K184" s="32">
        <v>25</v>
      </c>
      <c r="L184" s="138">
        <f>M184/курс</f>
        <v>1.4690745765883784</v>
      </c>
      <c r="M184" s="119">
        <v>157</v>
      </c>
      <c r="N184" s="105"/>
      <c r="O184" s="33">
        <f t="shared" si="24"/>
        <v>0</v>
      </c>
      <c r="P184" s="34">
        <f t="shared" si="25"/>
        <v>0</v>
      </c>
      <c r="Q184" s="122" t="s">
        <v>494</v>
      </c>
      <c r="R184" s="123" t="s">
        <v>581</v>
      </c>
      <c r="S184" s="159" t="str">
        <f t="shared" si="26"/>
        <v/>
      </c>
    </row>
    <row r="185" spans="1:250" s="92" customFormat="1" ht="15" hidden="1" customHeight="1">
      <c r="A185" s="101"/>
      <c r="B185" s="171" t="s">
        <v>229</v>
      </c>
      <c r="C185" s="171" t="s">
        <v>495</v>
      </c>
      <c r="D185" s="172" t="s">
        <v>69</v>
      </c>
      <c r="E185" s="141" t="s">
        <v>455</v>
      </c>
      <c r="F185" s="140" t="s">
        <v>308</v>
      </c>
      <c r="G185" s="142" t="s">
        <v>15</v>
      </c>
      <c r="H185" s="142" t="s">
        <v>48</v>
      </c>
      <c r="I185" s="143"/>
      <c r="J185" s="144" t="s">
        <v>243</v>
      </c>
      <c r="K185" s="144">
        <v>25</v>
      </c>
      <c r="L185" s="145">
        <f>M185/курс</f>
        <v>1.5813605314868531</v>
      </c>
      <c r="M185" s="146">
        <v>169</v>
      </c>
      <c r="N185" s="192"/>
      <c r="O185" s="147">
        <f t="shared" si="24"/>
        <v>0</v>
      </c>
      <c r="P185" s="148">
        <f t="shared" si="25"/>
        <v>0</v>
      </c>
      <c r="Q185" s="149" t="s">
        <v>628</v>
      </c>
      <c r="R185" s="150" t="s">
        <v>629</v>
      </c>
      <c r="S185" s="159" t="str">
        <f t="shared" si="26"/>
        <v/>
      </c>
    </row>
    <row r="186" spans="1:250" s="98" customFormat="1" ht="15" customHeight="1">
      <c r="A186" s="101"/>
      <c r="B186" s="30" t="s">
        <v>611</v>
      </c>
      <c r="C186" s="30" t="s">
        <v>495</v>
      </c>
      <c r="D186" s="31" t="s">
        <v>512</v>
      </c>
      <c r="E186" s="31" t="s">
        <v>511</v>
      </c>
      <c r="F186" s="30" t="s">
        <v>523</v>
      </c>
      <c r="G186" s="97"/>
      <c r="H186" s="97" t="s">
        <v>537</v>
      </c>
      <c r="I186" s="103"/>
      <c r="J186" s="32" t="s">
        <v>243</v>
      </c>
      <c r="K186" s="32">
        <v>25</v>
      </c>
      <c r="L186" s="138">
        <f>M186/курс</f>
        <v>3.4340787873116869</v>
      </c>
      <c r="M186" s="119">
        <v>367</v>
      </c>
      <c r="N186" s="105"/>
      <c r="O186" s="33">
        <f t="shared" si="24"/>
        <v>0</v>
      </c>
      <c r="P186" s="34">
        <f t="shared" si="25"/>
        <v>0</v>
      </c>
      <c r="Q186" s="122" t="s">
        <v>494</v>
      </c>
      <c r="R186" s="123" t="s">
        <v>581</v>
      </c>
      <c r="S186" s="159" t="str">
        <f t="shared" si="26"/>
        <v/>
      </c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  <c r="GV186" s="92"/>
      <c r="GW186" s="92"/>
      <c r="GX186" s="92"/>
      <c r="GY186" s="92"/>
      <c r="GZ186" s="92"/>
      <c r="HA186" s="92"/>
      <c r="HB186" s="92"/>
      <c r="HC186" s="92"/>
      <c r="HD186" s="92"/>
      <c r="HE186" s="92"/>
      <c r="HF186" s="92"/>
      <c r="HG186" s="92"/>
      <c r="HH186" s="92"/>
      <c r="HI186" s="92"/>
      <c r="HJ186" s="92"/>
      <c r="HK186" s="92"/>
      <c r="HL186" s="92"/>
      <c r="HM186" s="92"/>
      <c r="HN186" s="92"/>
      <c r="HO186" s="92"/>
      <c r="HP186" s="92"/>
      <c r="HQ186" s="92"/>
      <c r="HR186" s="92"/>
      <c r="HS186" s="92"/>
      <c r="HT186" s="92"/>
      <c r="HU186" s="92"/>
      <c r="HV186" s="92"/>
      <c r="HW186" s="92"/>
      <c r="HX186" s="92"/>
      <c r="HY186" s="92"/>
      <c r="HZ186" s="92"/>
      <c r="IA186" s="92"/>
      <c r="IB186" s="92"/>
      <c r="IC186" s="92"/>
      <c r="ID186" s="92"/>
      <c r="IE186" s="92"/>
      <c r="IF186" s="92"/>
      <c r="IG186" s="92"/>
      <c r="IH186" s="92"/>
      <c r="II186" s="92"/>
      <c r="IJ186" s="92"/>
      <c r="IK186" s="92"/>
      <c r="IL186" s="92"/>
      <c r="IM186" s="92"/>
      <c r="IN186" s="92"/>
      <c r="IO186" s="92"/>
      <c r="IP186" s="92"/>
    </row>
    <row r="187" spans="1:250" s="92" customFormat="1" ht="15" customHeight="1">
      <c r="A187" s="101"/>
      <c r="B187" s="30" t="s">
        <v>612</v>
      </c>
      <c r="C187" s="30" t="s">
        <v>495</v>
      </c>
      <c r="D187" s="31" t="s">
        <v>512</v>
      </c>
      <c r="E187" s="31" t="s">
        <v>511</v>
      </c>
      <c r="F187" s="30" t="s">
        <v>522</v>
      </c>
      <c r="G187" s="97"/>
      <c r="H187" s="97" t="s">
        <v>536</v>
      </c>
      <c r="I187" s="103"/>
      <c r="J187" s="32" t="s">
        <v>243</v>
      </c>
      <c r="K187" s="32">
        <v>25</v>
      </c>
      <c r="L187" s="138">
        <f>M187/курс</f>
        <v>3.7335080003742864</v>
      </c>
      <c r="M187" s="119">
        <v>399</v>
      </c>
      <c r="N187" s="105"/>
      <c r="O187" s="33">
        <f t="shared" si="24"/>
        <v>0</v>
      </c>
      <c r="P187" s="34">
        <f t="shared" si="25"/>
        <v>0</v>
      </c>
      <c r="Q187" s="122" t="s">
        <v>494</v>
      </c>
      <c r="R187" s="123" t="s">
        <v>581</v>
      </c>
      <c r="S187" s="159" t="str">
        <f t="shared" si="26"/>
        <v/>
      </c>
    </row>
    <row r="188" spans="1:250" s="92" customFormat="1" ht="15" hidden="1" customHeight="1">
      <c r="A188" s="101"/>
      <c r="B188" s="171" t="s">
        <v>613</v>
      </c>
      <c r="C188" s="171" t="s">
        <v>495</v>
      </c>
      <c r="D188" s="172" t="s">
        <v>512</v>
      </c>
      <c r="E188" s="141" t="s">
        <v>511</v>
      </c>
      <c r="F188" s="140"/>
      <c r="G188" s="142"/>
      <c r="H188" s="142" t="s">
        <v>535</v>
      </c>
      <c r="I188" s="143"/>
      <c r="J188" s="144" t="s">
        <v>243</v>
      </c>
      <c r="K188" s="144">
        <v>25</v>
      </c>
      <c r="L188" s="145">
        <f>M188/курс</f>
        <v>2.1240759801628144</v>
      </c>
      <c r="M188" s="146">
        <v>227</v>
      </c>
      <c r="N188" s="192"/>
      <c r="O188" s="147">
        <f t="shared" si="24"/>
        <v>0</v>
      </c>
      <c r="P188" s="148">
        <f t="shared" si="25"/>
        <v>0</v>
      </c>
      <c r="Q188" s="149" t="s">
        <v>628</v>
      </c>
      <c r="R188" s="150" t="s">
        <v>629</v>
      </c>
      <c r="S188" s="159" t="str">
        <f t="shared" si="26"/>
        <v/>
      </c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  <c r="DF188" s="98"/>
      <c r="DG188" s="98"/>
      <c r="DH188" s="98"/>
      <c r="DI188" s="98"/>
      <c r="DJ188" s="98"/>
      <c r="DK188" s="98"/>
      <c r="DL188" s="98"/>
      <c r="DM188" s="98"/>
      <c r="DN188" s="98"/>
      <c r="DO188" s="98"/>
      <c r="DP188" s="98"/>
      <c r="DQ188" s="98"/>
      <c r="DR188" s="98"/>
      <c r="DS188" s="98"/>
      <c r="DT188" s="98"/>
      <c r="DU188" s="98"/>
      <c r="DV188" s="98"/>
      <c r="DW188" s="98"/>
      <c r="DX188" s="98"/>
      <c r="DY188" s="98"/>
      <c r="DZ188" s="98"/>
      <c r="EA188" s="98"/>
      <c r="EB188" s="98"/>
      <c r="EC188" s="98"/>
      <c r="ED188" s="98"/>
      <c r="EE188" s="98"/>
      <c r="EF188" s="98"/>
      <c r="EG188" s="98"/>
      <c r="EH188" s="98"/>
      <c r="EI188" s="98"/>
      <c r="EJ188" s="98"/>
      <c r="EK188" s="98"/>
      <c r="EL188" s="98"/>
      <c r="EM188" s="98"/>
      <c r="EN188" s="98"/>
      <c r="EO188" s="98"/>
      <c r="EP188" s="98"/>
      <c r="EQ188" s="98"/>
      <c r="ER188" s="98"/>
      <c r="ES188" s="98"/>
      <c r="ET188" s="98"/>
      <c r="EU188" s="98"/>
      <c r="EV188" s="98"/>
      <c r="EW188" s="98"/>
      <c r="EX188" s="98"/>
      <c r="EY188" s="98"/>
      <c r="EZ188" s="98"/>
      <c r="FA188" s="98"/>
      <c r="FB188" s="98"/>
      <c r="FC188" s="98"/>
      <c r="FD188" s="98"/>
      <c r="FE188" s="98"/>
      <c r="FF188" s="98"/>
      <c r="FG188" s="98"/>
      <c r="FH188" s="98"/>
      <c r="FI188" s="98"/>
      <c r="FJ188" s="98"/>
      <c r="FK188" s="98"/>
      <c r="FL188" s="98"/>
      <c r="FM188" s="98"/>
      <c r="FN188" s="98"/>
      <c r="FO188" s="98"/>
      <c r="FP188" s="98"/>
      <c r="FQ188" s="98"/>
      <c r="FR188" s="98"/>
      <c r="FS188" s="98"/>
      <c r="FT188" s="98"/>
      <c r="FU188" s="98"/>
      <c r="FV188" s="98"/>
      <c r="FW188" s="98"/>
      <c r="FX188" s="98"/>
      <c r="FY188" s="98"/>
      <c r="FZ188" s="98"/>
      <c r="GA188" s="98"/>
      <c r="GB188" s="98"/>
      <c r="GC188" s="98"/>
      <c r="GD188" s="98"/>
      <c r="GE188" s="98"/>
      <c r="GF188" s="98"/>
      <c r="GG188" s="98"/>
      <c r="GH188" s="98"/>
      <c r="GI188" s="98"/>
      <c r="GJ188" s="98"/>
      <c r="GK188" s="98"/>
      <c r="GL188" s="98"/>
      <c r="GM188" s="98"/>
      <c r="GN188" s="98"/>
      <c r="GO188" s="98"/>
      <c r="GP188" s="98"/>
      <c r="GQ188" s="98"/>
      <c r="GR188" s="98"/>
      <c r="GS188" s="98"/>
      <c r="GT188" s="98"/>
      <c r="GU188" s="98"/>
      <c r="GV188" s="98"/>
      <c r="GW188" s="98"/>
      <c r="GX188" s="98"/>
      <c r="GY188" s="98"/>
      <c r="GZ188" s="98"/>
      <c r="HA188" s="98"/>
      <c r="HB188" s="98"/>
      <c r="HC188" s="98"/>
      <c r="HD188" s="98"/>
      <c r="HE188" s="98"/>
      <c r="HF188" s="98"/>
      <c r="HG188" s="98"/>
      <c r="HH188" s="98"/>
      <c r="HI188" s="98"/>
      <c r="HJ188" s="98"/>
      <c r="HK188" s="98"/>
      <c r="HL188" s="98"/>
      <c r="HM188" s="98"/>
      <c r="HN188" s="98"/>
      <c r="HO188" s="98"/>
      <c r="HP188" s="98"/>
      <c r="HQ188" s="98"/>
      <c r="HR188" s="98"/>
      <c r="HS188" s="98"/>
      <c r="HT188" s="98"/>
      <c r="HU188" s="98"/>
      <c r="HV188" s="98"/>
      <c r="HW188" s="98"/>
      <c r="HX188" s="98"/>
      <c r="HY188" s="98"/>
      <c r="HZ188" s="98"/>
      <c r="IA188" s="98"/>
      <c r="IB188" s="98"/>
      <c r="IC188" s="98"/>
      <c r="ID188" s="98"/>
      <c r="IE188" s="98"/>
      <c r="IF188" s="98"/>
      <c r="IG188" s="98"/>
      <c r="IH188" s="98"/>
      <c r="II188" s="98"/>
      <c r="IJ188" s="98"/>
      <c r="IK188" s="98"/>
      <c r="IL188" s="98"/>
      <c r="IM188" s="98"/>
      <c r="IN188" s="98"/>
      <c r="IO188" s="98"/>
      <c r="IP188" s="98"/>
    </row>
    <row r="189" spans="1:250" s="92" customFormat="1" ht="15" customHeight="1">
      <c r="A189" s="100"/>
      <c r="B189" s="30" t="s">
        <v>348</v>
      </c>
      <c r="C189" s="30" t="s">
        <v>35</v>
      </c>
      <c r="D189" s="31" t="s">
        <v>512</v>
      </c>
      <c r="E189" s="31" t="s">
        <v>511</v>
      </c>
      <c r="F189" s="30"/>
      <c r="G189" s="97" t="s">
        <v>20</v>
      </c>
      <c r="H189" s="97" t="s">
        <v>38</v>
      </c>
      <c r="I189" s="103"/>
      <c r="J189" s="32" t="s">
        <v>244</v>
      </c>
      <c r="K189" s="32">
        <v>100</v>
      </c>
      <c r="L189" s="137">
        <v>1.53</v>
      </c>
      <c r="M189" s="94">
        <f>L189*курс</f>
        <v>163.5111</v>
      </c>
      <c r="N189" s="105"/>
      <c r="O189" s="33">
        <f t="shared" si="24"/>
        <v>0</v>
      </c>
      <c r="P189" s="34">
        <f t="shared" si="25"/>
        <v>0</v>
      </c>
      <c r="Q189" s="122" t="s">
        <v>494</v>
      </c>
      <c r="R189" s="170" t="s">
        <v>675</v>
      </c>
      <c r="S189" s="159" t="str">
        <f t="shared" si="26"/>
        <v/>
      </c>
    </row>
    <row r="190" spans="1:250" s="98" customFormat="1" ht="15" customHeight="1">
      <c r="A190" s="100"/>
      <c r="B190" s="30" t="s">
        <v>288</v>
      </c>
      <c r="C190" s="30" t="s">
        <v>35</v>
      </c>
      <c r="D190" s="31" t="s">
        <v>334</v>
      </c>
      <c r="E190" s="31" t="s">
        <v>488</v>
      </c>
      <c r="F190" s="120" t="s">
        <v>412</v>
      </c>
      <c r="G190" s="97" t="s">
        <v>9</v>
      </c>
      <c r="H190" s="97" t="s">
        <v>38</v>
      </c>
      <c r="I190" s="103" t="s">
        <v>242</v>
      </c>
      <c r="J190" s="32" t="s">
        <v>244</v>
      </c>
      <c r="K190" s="32">
        <v>100</v>
      </c>
      <c r="L190" s="137">
        <v>2.1800000000000002</v>
      </c>
      <c r="M190" s="94">
        <f>L190*курс</f>
        <v>232.97660000000002</v>
      </c>
      <c r="N190" s="105"/>
      <c r="O190" s="33">
        <f t="shared" si="24"/>
        <v>0</v>
      </c>
      <c r="P190" s="34">
        <f t="shared" si="25"/>
        <v>0</v>
      </c>
      <c r="Q190" s="122" t="s">
        <v>494</v>
      </c>
      <c r="R190" s="170" t="s">
        <v>675</v>
      </c>
      <c r="S190" s="159" t="str">
        <f t="shared" si="26"/>
        <v/>
      </c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2"/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92"/>
      <c r="HV190" s="92"/>
      <c r="HW190" s="92"/>
      <c r="HX190" s="92"/>
      <c r="HY190" s="92"/>
      <c r="HZ190" s="92"/>
      <c r="IA190" s="92"/>
      <c r="IB190" s="92"/>
      <c r="IC190" s="92"/>
      <c r="ID190" s="92"/>
      <c r="IE190" s="92"/>
      <c r="IF190" s="92"/>
      <c r="IG190" s="92"/>
      <c r="IH190" s="92"/>
      <c r="II190" s="92"/>
      <c r="IJ190" s="92"/>
      <c r="IK190" s="92"/>
      <c r="IL190" s="92"/>
      <c r="IM190" s="92"/>
      <c r="IN190" s="92"/>
    </row>
    <row r="191" spans="1:250" s="98" customFormat="1" ht="15" customHeight="1">
      <c r="A191" s="100"/>
      <c r="B191" s="189" t="s">
        <v>667</v>
      </c>
      <c r="C191" s="189" t="s">
        <v>495</v>
      </c>
      <c r="D191" s="190" t="s">
        <v>71</v>
      </c>
      <c r="E191" s="190" t="s">
        <v>458</v>
      </c>
      <c r="F191" s="189" t="s">
        <v>72</v>
      </c>
      <c r="G191" s="173" t="s">
        <v>507</v>
      </c>
      <c r="H191" s="173"/>
      <c r="I191" s="143"/>
      <c r="J191" s="32" t="s">
        <v>243</v>
      </c>
      <c r="K191" s="32">
        <v>25</v>
      </c>
      <c r="L191" s="145">
        <f>M191/курс</f>
        <v>1.6562178347525029</v>
      </c>
      <c r="M191" s="119">
        <v>177</v>
      </c>
      <c r="N191" s="105"/>
      <c r="O191" s="33">
        <f t="shared" si="24"/>
        <v>0</v>
      </c>
      <c r="P191" s="34">
        <f t="shared" si="25"/>
        <v>0</v>
      </c>
      <c r="Q191" s="122" t="s">
        <v>494</v>
      </c>
      <c r="R191" s="123" t="s">
        <v>581</v>
      </c>
      <c r="S191" s="159"/>
    </row>
    <row r="192" spans="1:250" s="92" customFormat="1" ht="15" hidden="1" customHeight="1">
      <c r="A192" s="101"/>
      <c r="B192" s="171" t="s">
        <v>259</v>
      </c>
      <c r="C192" s="171" t="s">
        <v>495</v>
      </c>
      <c r="D192" s="172" t="s">
        <v>71</v>
      </c>
      <c r="E192" s="141" t="s">
        <v>458</v>
      </c>
      <c r="F192" s="140" t="s">
        <v>72</v>
      </c>
      <c r="G192" s="142"/>
      <c r="H192" s="142" t="s">
        <v>45</v>
      </c>
      <c r="I192" s="143"/>
      <c r="J192" s="144" t="s">
        <v>243</v>
      </c>
      <c r="K192" s="144">
        <v>25</v>
      </c>
      <c r="L192" s="145">
        <f>M192/курс</f>
        <v>1.6562178347525029</v>
      </c>
      <c r="M192" s="146">
        <v>177</v>
      </c>
      <c r="N192" s="192"/>
      <c r="O192" s="147">
        <f t="shared" si="24"/>
        <v>0</v>
      </c>
      <c r="P192" s="148">
        <f t="shared" si="25"/>
        <v>0</v>
      </c>
      <c r="Q192" s="149" t="s">
        <v>628</v>
      </c>
      <c r="R192" s="150" t="s">
        <v>629</v>
      </c>
      <c r="S192" s="159" t="str">
        <f t="shared" ref="S192:S197" si="27">IF(MOD(N192,K192)&gt;0,"Неверная кратность заказа!","")</f>
        <v/>
      </c>
      <c r="IO192" s="98"/>
      <c r="IP192" s="98"/>
    </row>
    <row r="193" spans="1:250" s="92" customFormat="1" ht="15" customHeight="1">
      <c r="A193" s="101"/>
      <c r="B193" s="30" t="s">
        <v>162</v>
      </c>
      <c r="C193" s="30" t="s">
        <v>35</v>
      </c>
      <c r="D193" s="31" t="s">
        <v>71</v>
      </c>
      <c r="E193" s="31" t="s">
        <v>458</v>
      </c>
      <c r="F193" s="30" t="s">
        <v>72</v>
      </c>
      <c r="G193" s="97" t="s">
        <v>9</v>
      </c>
      <c r="H193" s="97" t="s">
        <v>172</v>
      </c>
      <c r="I193" s="103" t="s">
        <v>242</v>
      </c>
      <c r="J193" s="32" t="s">
        <v>244</v>
      </c>
      <c r="K193" s="32">
        <v>100</v>
      </c>
      <c r="L193" s="137">
        <v>1.97</v>
      </c>
      <c r="M193" s="94">
        <f>L193*курс</f>
        <v>210.53390000000002</v>
      </c>
      <c r="N193" s="105"/>
      <c r="O193" s="33">
        <f t="shared" si="24"/>
        <v>0</v>
      </c>
      <c r="P193" s="34">
        <f t="shared" si="25"/>
        <v>0</v>
      </c>
      <c r="Q193" s="122" t="s">
        <v>494</v>
      </c>
      <c r="R193" s="170" t="s">
        <v>675</v>
      </c>
      <c r="S193" s="159" t="str">
        <f t="shared" si="27"/>
        <v/>
      </c>
      <c r="IO193" s="98"/>
      <c r="IP193" s="98"/>
    </row>
    <row r="194" spans="1:250" s="92" customFormat="1" ht="15" customHeight="1">
      <c r="A194" s="101"/>
      <c r="B194" s="30" t="s">
        <v>616</v>
      </c>
      <c r="C194" s="30" t="s">
        <v>495</v>
      </c>
      <c r="D194" s="31" t="s">
        <v>76</v>
      </c>
      <c r="E194" s="31" t="s">
        <v>502</v>
      </c>
      <c r="F194" s="30" t="s">
        <v>77</v>
      </c>
      <c r="G194" s="97"/>
      <c r="H194" s="97" t="s">
        <v>534</v>
      </c>
      <c r="I194" s="103"/>
      <c r="J194" s="32" t="s">
        <v>243</v>
      </c>
      <c r="K194" s="32">
        <v>25</v>
      </c>
      <c r="L194" s="138">
        <f>M194/курс</f>
        <v>1.6749321605689154</v>
      </c>
      <c r="M194" s="119">
        <v>179</v>
      </c>
      <c r="N194" s="105"/>
      <c r="O194" s="33">
        <f t="shared" si="24"/>
        <v>0</v>
      </c>
      <c r="P194" s="34">
        <f t="shared" si="25"/>
        <v>0</v>
      </c>
      <c r="Q194" s="122" t="s">
        <v>494</v>
      </c>
      <c r="R194" s="123" t="s">
        <v>581</v>
      </c>
      <c r="S194" s="159" t="str">
        <f t="shared" si="27"/>
        <v/>
      </c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  <c r="DJ194" s="98"/>
      <c r="DK194" s="98"/>
      <c r="DL194" s="98"/>
      <c r="DM194" s="98"/>
      <c r="DN194" s="98"/>
      <c r="DO194" s="98"/>
      <c r="DP194" s="98"/>
      <c r="DQ194" s="98"/>
      <c r="DR194" s="98"/>
      <c r="DS194" s="98"/>
      <c r="DT194" s="98"/>
      <c r="DU194" s="98"/>
      <c r="DV194" s="98"/>
      <c r="DW194" s="98"/>
      <c r="DX194" s="98"/>
      <c r="DY194" s="98"/>
      <c r="DZ194" s="98"/>
      <c r="EA194" s="98"/>
      <c r="EB194" s="98"/>
      <c r="EC194" s="98"/>
      <c r="ED194" s="98"/>
      <c r="EE194" s="98"/>
      <c r="EF194" s="98"/>
      <c r="EG194" s="98"/>
      <c r="EH194" s="98"/>
      <c r="EI194" s="98"/>
      <c r="EJ194" s="98"/>
      <c r="EK194" s="98"/>
      <c r="EL194" s="98"/>
      <c r="EM194" s="98"/>
      <c r="EN194" s="98"/>
      <c r="EO194" s="98"/>
      <c r="EP194" s="98"/>
      <c r="EQ194" s="98"/>
      <c r="ER194" s="98"/>
      <c r="ES194" s="98"/>
      <c r="ET194" s="98"/>
      <c r="EU194" s="98"/>
      <c r="EV194" s="98"/>
      <c r="EW194" s="98"/>
      <c r="EX194" s="98"/>
      <c r="EY194" s="98"/>
      <c r="EZ194" s="98"/>
      <c r="FA194" s="98"/>
      <c r="FB194" s="98"/>
      <c r="FC194" s="98"/>
      <c r="FD194" s="98"/>
      <c r="FE194" s="98"/>
      <c r="FF194" s="98"/>
      <c r="FG194" s="98"/>
      <c r="FH194" s="98"/>
      <c r="FI194" s="98"/>
      <c r="FJ194" s="98"/>
      <c r="FK194" s="98"/>
      <c r="FL194" s="98"/>
      <c r="FM194" s="98"/>
      <c r="FN194" s="98"/>
      <c r="FO194" s="98"/>
      <c r="FP194" s="98"/>
      <c r="FQ194" s="98"/>
      <c r="FR194" s="98"/>
      <c r="FS194" s="98"/>
      <c r="FT194" s="98"/>
      <c r="FU194" s="98"/>
      <c r="FV194" s="98"/>
      <c r="FW194" s="98"/>
      <c r="FX194" s="98"/>
      <c r="FY194" s="98"/>
      <c r="FZ194" s="98"/>
      <c r="GA194" s="98"/>
      <c r="GB194" s="98"/>
      <c r="GC194" s="98"/>
      <c r="GD194" s="98"/>
      <c r="GE194" s="98"/>
      <c r="GF194" s="98"/>
      <c r="GG194" s="98"/>
      <c r="GH194" s="98"/>
      <c r="GI194" s="98"/>
      <c r="GJ194" s="98"/>
      <c r="GK194" s="98"/>
      <c r="GL194" s="98"/>
      <c r="GM194" s="98"/>
      <c r="GN194" s="98"/>
      <c r="GO194" s="98"/>
      <c r="GP194" s="98"/>
      <c r="GQ194" s="98"/>
      <c r="GR194" s="98"/>
      <c r="GS194" s="98"/>
      <c r="GT194" s="98"/>
      <c r="GU194" s="98"/>
      <c r="GV194" s="98"/>
      <c r="GW194" s="98"/>
      <c r="GX194" s="98"/>
      <c r="GY194" s="98"/>
      <c r="GZ194" s="98"/>
      <c r="HA194" s="98"/>
      <c r="HB194" s="98"/>
      <c r="HC194" s="98"/>
      <c r="HD194" s="98"/>
      <c r="HE194" s="98"/>
      <c r="HF194" s="98"/>
      <c r="HG194" s="98"/>
      <c r="HH194" s="98"/>
      <c r="HI194" s="98"/>
      <c r="HJ194" s="98"/>
      <c r="HK194" s="98"/>
      <c r="HL194" s="98"/>
      <c r="HM194" s="98"/>
      <c r="HN194" s="98"/>
      <c r="HO194" s="98"/>
      <c r="HP194" s="98"/>
      <c r="HQ194" s="98"/>
      <c r="HR194" s="98"/>
      <c r="HS194" s="98"/>
      <c r="HT194" s="98"/>
      <c r="HU194" s="98"/>
      <c r="HV194" s="98"/>
      <c r="HW194" s="98"/>
      <c r="HX194" s="98"/>
      <c r="HY194" s="98"/>
      <c r="HZ194" s="98"/>
      <c r="IA194" s="98"/>
      <c r="IB194" s="98"/>
      <c r="IC194" s="98"/>
      <c r="ID194" s="98"/>
      <c r="IE194" s="98"/>
      <c r="IF194" s="98"/>
      <c r="IG194" s="98"/>
      <c r="IH194" s="98"/>
      <c r="II194" s="98"/>
      <c r="IJ194" s="98"/>
      <c r="IK194" s="98"/>
      <c r="IL194" s="98"/>
      <c r="IM194" s="98"/>
      <c r="IN194" s="98"/>
      <c r="IO194" s="98"/>
      <c r="IP194" s="98"/>
    </row>
    <row r="195" spans="1:250" s="92" customFormat="1" ht="15" customHeight="1">
      <c r="A195" s="101"/>
      <c r="B195" s="30" t="s">
        <v>231</v>
      </c>
      <c r="C195" s="30" t="s">
        <v>35</v>
      </c>
      <c r="D195" s="31" t="s">
        <v>76</v>
      </c>
      <c r="E195" s="31" t="s">
        <v>461</v>
      </c>
      <c r="F195" s="30" t="s">
        <v>77</v>
      </c>
      <c r="G195" s="97" t="s">
        <v>9</v>
      </c>
      <c r="H195" s="97" t="s">
        <v>240</v>
      </c>
      <c r="I195" s="103" t="s">
        <v>242</v>
      </c>
      <c r="J195" s="32" t="s">
        <v>244</v>
      </c>
      <c r="K195" s="32">
        <v>100</v>
      </c>
      <c r="L195" s="137">
        <v>2.19</v>
      </c>
      <c r="M195" s="94">
        <f>L195*курс</f>
        <v>234.0453</v>
      </c>
      <c r="N195" s="105"/>
      <c r="O195" s="33">
        <f t="shared" si="24"/>
        <v>0</v>
      </c>
      <c r="P195" s="34">
        <f t="shared" si="25"/>
        <v>0</v>
      </c>
      <c r="Q195" s="122" t="s">
        <v>494</v>
      </c>
      <c r="R195" s="170" t="s">
        <v>675</v>
      </c>
      <c r="S195" s="159" t="str">
        <f t="shared" si="27"/>
        <v/>
      </c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  <c r="DF195" s="98"/>
      <c r="DG195" s="98"/>
      <c r="DH195" s="98"/>
      <c r="DI195" s="98"/>
      <c r="DJ195" s="98"/>
      <c r="DK195" s="98"/>
      <c r="DL195" s="98"/>
      <c r="DM195" s="98"/>
      <c r="DN195" s="98"/>
      <c r="DO195" s="98"/>
      <c r="DP195" s="98"/>
      <c r="DQ195" s="98"/>
      <c r="DR195" s="98"/>
      <c r="DS195" s="98"/>
      <c r="DT195" s="98"/>
      <c r="DU195" s="98"/>
      <c r="DV195" s="98"/>
      <c r="DW195" s="98"/>
      <c r="DX195" s="98"/>
      <c r="DY195" s="98"/>
      <c r="DZ195" s="98"/>
      <c r="EA195" s="98"/>
      <c r="EB195" s="98"/>
      <c r="EC195" s="98"/>
      <c r="ED195" s="98"/>
      <c r="EE195" s="98"/>
      <c r="EF195" s="98"/>
      <c r="EG195" s="98"/>
      <c r="EH195" s="98"/>
      <c r="EI195" s="98"/>
      <c r="EJ195" s="98"/>
      <c r="EK195" s="98"/>
      <c r="EL195" s="98"/>
      <c r="EM195" s="98"/>
      <c r="EN195" s="98"/>
      <c r="EO195" s="98"/>
      <c r="EP195" s="98"/>
      <c r="EQ195" s="98"/>
      <c r="ER195" s="98"/>
      <c r="ES195" s="98"/>
      <c r="ET195" s="98"/>
      <c r="EU195" s="98"/>
      <c r="EV195" s="98"/>
      <c r="EW195" s="98"/>
      <c r="EX195" s="98"/>
      <c r="EY195" s="98"/>
      <c r="EZ195" s="98"/>
      <c r="FA195" s="98"/>
      <c r="FB195" s="98"/>
      <c r="FC195" s="98"/>
      <c r="FD195" s="98"/>
      <c r="FE195" s="98"/>
      <c r="FF195" s="98"/>
      <c r="FG195" s="98"/>
      <c r="FH195" s="98"/>
      <c r="FI195" s="98"/>
      <c r="FJ195" s="98"/>
      <c r="FK195" s="98"/>
      <c r="FL195" s="98"/>
      <c r="FM195" s="98"/>
      <c r="FN195" s="98"/>
      <c r="FO195" s="98"/>
      <c r="FP195" s="98"/>
      <c r="FQ195" s="98"/>
      <c r="FR195" s="98"/>
      <c r="FS195" s="98"/>
      <c r="FT195" s="98"/>
      <c r="FU195" s="98"/>
      <c r="FV195" s="98"/>
      <c r="FW195" s="98"/>
      <c r="FX195" s="98"/>
      <c r="FY195" s="98"/>
      <c r="FZ195" s="98"/>
      <c r="GA195" s="98"/>
      <c r="GB195" s="98"/>
      <c r="GC195" s="98"/>
      <c r="GD195" s="98"/>
      <c r="GE195" s="98"/>
      <c r="GF195" s="98"/>
      <c r="GG195" s="98"/>
      <c r="GH195" s="98"/>
      <c r="GI195" s="98"/>
      <c r="GJ195" s="98"/>
      <c r="GK195" s="98"/>
      <c r="GL195" s="98"/>
      <c r="GM195" s="98"/>
      <c r="GN195" s="98"/>
      <c r="GO195" s="98"/>
      <c r="GP195" s="98"/>
      <c r="GQ195" s="98"/>
      <c r="GR195" s="98"/>
      <c r="GS195" s="98"/>
      <c r="GT195" s="98"/>
      <c r="GU195" s="98"/>
      <c r="GV195" s="98"/>
      <c r="GW195" s="98"/>
      <c r="GX195" s="98"/>
      <c r="GY195" s="98"/>
      <c r="GZ195" s="98"/>
      <c r="HA195" s="98"/>
      <c r="HB195" s="98"/>
      <c r="HC195" s="98"/>
      <c r="HD195" s="98"/>
      <c r="HE195" s="98"/>
      <c r="HF195" s="98"/>
      <c r="HG195" s="98"/>
      <c r="HH195" s="98"/>
      <c r="HI195" s="98"/>
      <c r="HJ195" s="98"/>
      <c r="HK195" s="98"/>
      <c r="HL195" s="98"/>
      <c r="HM195" s="98"/>
      <c r="HN195" s="98"/>
      <c r="HO195" s="98"/>
      <c r="HP195" s="98"/>
      <c r="HQ195" s="98"/>
      <c r="HR195" s="98"/>
      <c r="HS195" s="98"/>
      <c r="HT195" s="98"/>
      <c r="HU195" s="98"/>
      <c r="HV195" s="98"/>
      <c r="HW195" s="98"/>
      <c r="HX195" s="98"/>
      <c r="HY195" s="98"/>
      <c r="HZ195" s="98"/>
      <c r="IA195" s="98"/>
      <c r="IB195" s="98"/>
      <c r="IC195" s="98"/>
      <c r="ID195" s="98"/>
      <c r="IE195" s="98"/>
      <c r="IF195" s="98"/>
      <c r="IG195" s="98"/>
      <c r="IH195" s="98"/>
      <c r="II195" s="98"/>
      <c r="IJ195" s="98"/>
      <c r="IK195" s="98"/>
      <c r="IL195" s="98"/>
      <c r="IM195" s="98"/>
      <c r="IN195" s="98"/>
    </row>
    <row r="196" spans="1:250" s="92" customFormat="1" ht="15" customHeight="1">
      <c r="A196" s="100"/>
      <c r="B196" s="30" t="s">
        <v>294</v>
      </c>
      <c r="C196" s="30" t="s">
        <v>35</v>
      </c>
      <c r="D196" s="31" t="s">
        <v>329</v>
      </c>
      <c r="E196" s="31" t="s">
        <v>489</v>
      </c>
      <c r="F196" s="120" t="s">
        <v>412</v>
      </c>
      <c r="G196" s="97" t="s">
        <v>15</v>
      </c>
      <c r="H196" s="97" t="s">
        <v>314</v>
      </c>
      <c r="I196" s="103"/>
      <c r="J196" s="32" t="s">
        <v>244</v>
      </c>
      <c r="K196" s="32">
        <v>100</v>
      </c>
      <c r="L196" s="137">
        <v>2.37</v>
      </c>
      <c r="M196" s="94">
        <f>L196*курс</f>
        <v>253.28190000000004</v>
      </c>
      <c r="N196" s="105"/>
      <c r="O196" s="33">
        <f t="shared" si="24"/>
        <v>0</v>
      </c>
      <c r="P196" s="34">
        <f t="shared" si="25"/>
        <v>0</v>
      </c>
      <c r="Q196" s="122" t="s">
        <v>494</v>
      </c>
      <c r="R196" s="170" t="s">
        <v>675</v>
      </c>
      <c r="S196" s="159" t="str">
        <f t="shared" si="27"/>
        <v/>
      </c>
      <c r="IO196" s="98"/>
      <c r="IP196" s="98"/>
    </row>
    <row r="197" spans="1:250" s="92" customFormat="1" ht="15" customHeight="1">
      <c r="A197" s="101"/>
      <c r="B197" s="30" t="s">
        <v>355</v>
      </c>
      <c r="C197" s="30" t="s">
        <v>495</v>
      </c>
      <c r="D197" s="31" t="s">
        <v>525</v>
      </c>
      <c r="E197" s="31" t="s">
        <v>524</v>
      </c>
      <c r="F197" s="30"/>
      <c r="G197" s="97"/>
      <c r="H197" s="97" t="s">
        <v>48</v>
      </c>
      <c r="I197" s="103"/>
      <c r="J197" s="32" t="s">
        <v>243</v>
      </c>
      <c r="K197" s="32">
        <v>25</v>
      </c>
      <c r="L197" s="138">
        <f>M197/курс</f>
        <v>1.4316459249555533</v>
      </c>
      <c r="M197" s="119">
        <v>153</v>
      </c>
      <c r="N197" s="105"/>
      <c r="O197" s="33">
        <f t="shared" si="24"/>
        <v>0</v>
      </c>
      <c r="P197" s="34">
        <f t="shared" si="25"/>
        <v>0</v>
      </c>
      <c r="Q197" s="122" t="s">
        <v>494</v>
      </c>
      <c r="R197" s="123" t="s">
        <v>581</v>
      </c>
      <c r="S197" s="159" t="str">
        <f t="shared" si="27"/>
        <v/>
      </c>
      <c r="IO197" s="98"/>
      <c r="IP197" s="98"/>
    </row>
    <row r="198" spans="1:250" s="92" customFormat="1" ht="15" customHeight="1">
      <c r="A198" s="100"/>
      <c r="B198" s="189" t="s">
        <v>669</v>
      </c>
      <c r="C198" s="189" t="s">
        <v>495</v>
      </c>
      <c r="D198" s="190" t="s">
        <v>78</v>
      </c>
      <c r="E198" s="190" t="s">
        <v>79</v>
      </c>
      <c r="F198" s="189" t="s">
        <v>312</v>
      </c>
      <c r="G198" s="173" t="s">
        <v>15</v>
      </c>
      <c r="H198" s="174" t="s">
        <v>81</v>
      </c>
      <c r="I198" s="143"/>
      <c r="J198" s="32" t="s">
        <v>243</v>
      </c>
      <c r="K198" s="32">
        <v>25</v>
      </c>
      <c r="L198" s="145">
        <f>M198/курс</f>
        <v>1.6562178347525029</v>
      </c>
      <c r="M198" s="119">
        <v>177</v>
      </c>
      <c r="N198" s="105"/>
      <c r="O198" s="33">
        <f t="shared" si="24"/>
        <v>0</v>
      </c>
      <c r="P198" s="34">
        <f t="shared" si="25"/>
        <v>0</v>
      </c>
      <c r="Q198" s="122" t="s">
        <v>494</v>
      </c>
      <c r="R198" s="123" t="s">
        <v>581</v>
      </c>
      <c r="S198" s="159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  <c r="DF198" s="98"/>
      <c r="DG198" s="98"/>
      <c r="DH198" s="98"/>
      <c r="DI198" s="98"/>
      <c r="DJ198" s="98"/>
      <c r="DK198" s="98"/>
      <c r="DL198" s="98"/>
      <c r="DM198" s="98"/>
      <c r="DN198" s="98"/>
      <c r="DO198" s="98"/>
      <c r="DP198" s="98"/>
      <c r="DQ198" s="98"/>
      <c r="DR198" s="98"/>
      <c r="DS198" s="98"/>
      <c r="DT198" s="98"/>
      <c r="DU198" s="98"/>
      <c r="DV198" s="98"/>
      <c r="DW198" s="98"/>
      <c r="DX198" s="98"/>
      <c r="DY198" s="98"/>
      <c r="DZ198" s="98"/>
      <c r="EA198" s="98"/>
      <c r="EB198" s="98"/>
      <c r="EC198" s="98"/>
      <c r="ED198" s="98"/>
      <c r="EE198" s="98"/>
      <c r="EF198" s="98"/>
      <c r="EG198" s="98"/>
      <c r="EH198" s="98"/>
      <c r="EI198" s="98"/>
      <c r="EJ198" s="98"/>
      <c r="EK198" s="98"/>
      <c r="EL198" s="98"/>
      <c r="EM198" s="98"/>
      <c r="EN198" s="98"/>
      <c r="EO198" s="98"/>
      <c r="EP198" s="98"/>
      <c r="EQ198" s="98"/>
      <c r="ER198" s="98"/>
      <c r="ES198" s="98"/>
      <c r="ET198" s="98"/>
      <c r="EU198" s="98"/>
      <c r="EV198" s="98"/>
      <c r="EW198" s="98"/>
      <c r="EX198" s="98"/>
      <c r="EY198" s="98"/>
      <c r="EZ198" s="98"/>
      <c r="FA198" s="98"/>
      <c r="FB198" s="98"/>
      <c r="FC198" s="98"/>
      <c r="FD198" s="98"/>
      <c r="FE198" s="98"/>
      <c r="FF198" s="98"/>
      <c r="FG198" s="98"/>
      <c r="FH198" s="98"/>
      <c r="FI198" s="98"/>
      <c r="FJ198" s="98"/>
      <c r="FK198" s="98"/>
      <c r="FL198" s="98"/>
      <c r="FM198" s="98"/>
      <c r="FN198" s="98"/>
      <c r="FO198" s="98"/>
      <c r="FP198" s="98"/>
      <c r="FQ198" s="98"/>
      <c r="FR198" s="98"/>
      <c r="FS198" s="98"/>
      <c r="FT198" s="98"/>
      <c r="FU198" s="98"/>
      <c r="FV198" s="98"/>
      <c r="FW198" s="98"/>
      <c r="FX198" s="98"/>
      <c r="FY198" s="98"/>
      <c r="FZ198" s="98"/>
      <c r="GA198" s="98"/>
      <c r="GB198" s="98"/>
      <c r="GC198" s="98"/>
      <c r="GD198" s="98"/>
      <c r="GE198" s="98"/>
      <c r="GF198" s="98"/>
      <c r="GG198" s="98"/>
      <c r="GH198" s="98"/>
      <c r="GI198" s="98"/>
      <c r="GJ198" s="98"/>
      <c r="GK198" s="98"/>
      <c r="GL198" s="98"/>
      <c r="GM198" s="98"/>
      <c r="GN198" s="98"/>
      <c r="GO198" s="98"/>
      <c r="GP198" s="98"/>
      <c r="GQ198" s="98"/>
      <c r="GR198" s="98"/>
      <c r="GS198" s="98"/>
      <c r="GT198" s="98"/>
      <c r="GU198" s="98"/>
      <c r="GV198" s="98"/>
      <c r="GW198" s="98"/>
      <c r="GX198" s="98"/>
      <c r="GY198" s="98"/>
      <c r="GZ198" s="98"/>
      <c r="HA198" s="98"/>
      <c r="HB198" s="98"/>
      <c r="HC198" s="98"/>
      <c r="HD198" s="98"/>
      <c r="HE198" s="98"/>
      <c r="HF198" s="98"/>
      <c r="HG198" s="98"/>
      <c r="HH198" s="98"/>
      <c r="HI198" s="98"/>
      <c r="HJ198" s="98"/>
      <c r="HK198" s="98"/>
      <c r="HL198" s="98"/>
      <c r="HM198" s="98"/>
      <c r="HN198" s="98"/>
      <c r="HO198" s="98"/>
      <c r="HP198" s="98"/>
      <c r="HQ198" s="98"/>
      <c r="HR198" s="98"/>
      <c r="HS198" s="98"/>
      <c r="HT198" s="98"/>
      <c r="HU198" s="98"/>
      <c r="HV198" s="98"/>
      <c r="HW198" s="98"/>
      <c r="HX198" s="98"/>
      <c r="HY198" s="98"/>
      <c r="HZ198" s="98"/>
      <c r="IA198" s="98"/>
      <c r="IB198" s="98"/>
      <c r="IC198" s="98"/>
      <c r="ID198" s="98"/>
      <c r="IE198" s="98"/>
      <c r="IF198" s="98"/>
      <c r="IG198" s="98"/>
      <c r="IH198" s="98"/>
      <c r="II198" s="98"/>
      <c r="IJ198" s="98"/>
      <c r="IK198" s="98"/>
      <c r="IL198" s="98"/>
      <c r="IM198" s="98"/>
      <c r="IN198" s="98"/>
      <c r="IO198" s="98"/>
      <c r="IP198" s="98"/>
    </row>
    <row r="199" spans="1:250" s="92" customFormat="1" ht="15" hidden="1" customHeight="1">
      <c r="A199" s="101"/>
      <c r="B199" s="171" t="s">
        <v>617</v>
      </c>
      <c r="C199" s="171" t="s">
        <v>495</v>
      </c>
      <c r="D199" s="172" t="s">
        <v>78</v>
      </c>
      <c r="E199" s="141" t="s">
        <v>79</v>
      </c>
      <c r="F199" s="140" t="s">
        <v>312</v>
      </c>
      <c r="G199" s="142"/>
      <c r="H199" s="142" t="s">
        <v>44</v>
      </c>
      <c r="I199" s="143"/>
      <c r="J199" s="144" t="s">
        <v>243</v>
      </c>
      <c r="K199" s="144">
        <v>25</v>
      </c>
      <c r="L199" s="145">
        <f>M199/курс</f>
        <v>2.3299335641433516</v>
      </c>
      <c r="M199" s="146">
        <v>249</v>
      </c>
      <c r="N199" s="192"/>
      <c r="O199" s="147">
        <f t="shared" si="24"/>
        <v>0</v>
      </c>
      <c r="P199" s="148">
        <f t="shared" si="25"/>
        <v>0</v>
      </c>
      <c r="Q199" s="149" t="s">
        <v>628</v>
      </c>
      <c r="R199" s="150" t="s">
        <v>629</v>
      </c>
      <c r="S199" s="159" t="str">
        <f t="shared" ref="S199:S205" si="28">IF(MOD(N199,K199)&gt;0,"Неверная кратность заказа!","")</f>
        <v/>
      </c>
    </row>
    <row r="200" spans="1:250" s="92" customFormat="1" ht="15" customHeight="1">
      <c r="A200" s="101"/>
      <c r="B200" s="30" t="s">
        <v>350</v>
      </c>
      <c r="C200" s="30" t="s">
        <v>35</v>
      </c>
      <c r="D200" s="31" t="s">
        <v>78</v>
      </c>
      <c r="E200" s="31" t="s">
        <v>79</v>
      </c>
      <c r="F200" s="30" t="s">
        <v>80</v>
      </c>
      <c r="G200" s="97" t="s">
        <v>11</v>
      </c>
      <c r="H200" s="97" t="s">
        <v>185</v>
      </c>
      <c r="I200" s="103" t="s">
        <v>242</v>
      </c>
      <c r="J200" s="32" t="s">
        <v>244</v>
      </c>
      <c r="K200" s="32">
        <v>100</v>
      </c>
      <c r="L200" s="137">
        <v>2.17</v>
      </c>
      <c r="M200" s="94">
        <v>229</v>
      </c>
      <c r="N200" s="105"/>
      <c r="O200" s="33">
        <f t="shared" si="24"/>
        <v>0</v>
      </c>
      <c r="P200" s="34">
        <f t="shared" si="25"/>
        <v>0</v>
      </c>
      <c r="Q200" s="122" t="s">
        <v>494</v>
      </c>
      <c r="R200" s="170" t="s">
        <v>675</v>
      </c>
      <c r="S200" s="159" t="str">
        <f t="shared" si="28"/>
        <v/>
      </c>
    </row>
    <row r="201" spans="1:250" s="92" customFormat="1" ht="15" customHeight="1">
      <c r="A201" s="101"/>
      <c r="B201" s="30" t="s">
        <v>232</v>
      </c>
      <c r="C201" s="30" t="s">
        <v>495</v>
      </c>
      <c r="D201" s="31" t="s">
        <v>78</v>
      </c>
      <c r="E201" s="31" t="s">
        <v>462</v>
      </c>
      <c r="F201" s="30" t="s">
        <v>80</v>
      </c>
      <c r="G201" s="97" t="s">
        <v>15</v>
      </c>
      <c r="H201" s="97" t="s">
        <v>81</v>
      </c>
      <c r="I201" s="103"/>
      <c r="J201" s="32" t="s">
        <v>243</v>
      </c>
      <c r="K201" s="32">
        <v>25</v>
      </c>
      <c r="L201" s="138">
        <f>M201/курс</f>
        <v>1.5813605314868531</v>
      </c>
      <c r="M201" s="119">
        <v>169</v>
      </c>
      <c r="N201" s="105"/>
      <c r="O201" s="33">
        <f t="shared" si="24"/>
        <v>0</v>
      </c>
      <c r="P201" s="34">
        <f t="shared" si="25"/>
        <v>0</v>
      </c>
      <c r="Q201" s="122" t="s">
        <v>494</v>
      </c>
      <c r="R201" s="123" t="s">
        <v>581</v>
      </c>
      <c r="S201" s="159" t="str">
        <f t="shared" si="28"/>
        <v/>
      </c>
      <c r="IO201" s="98"/>
      <c r="IP201" s="98"/>
    </row>
    <row r="202" spans="1:250" s="92" customFormat="1" ht="15" customHeight="1">
      <c r="A202" s="101"/>
      <c r="B202" s="30" t="s">
        <v>261</v>
      </c>
      <c r="C202" s="30" t="s">
        <v>495</v>
      </c>
      <c r="D202" s="31" t="s">
        <v>78</v>
      </c>
      <c r="E202" s="31" t="s">
        <v>462</v>
      </c>
      <c r="F202" s="30" t="s">
        <v>169</v>
      </c>
      <c r="G202" s="97" t="s">
        <v>11</v>
      </c>
      <c r="H202" s="97" t="s">
        <v>185</v>
      </c>
      <c r="I202" s="103" t="s">
        <v>242</v>
      </c>
      <c r="J202" s="32" t="s">
        <v>243</v>
      </c>
      <c r="K202" s="32">
        <v>25</v>
      </c>
      <c r="L202" s="138">
        <f>M202/курс</f>
        <v>2.2176476092448767</v>
      </c>
      <c r="M202" s="119">
        <v>237</v>
      </c>
      <c r="N202" s="105"/>
      <c r="O202" s="33">
        <f t="shared" ref="O202:O233" si="29">IF(N202&lt;100,L202*N202,L202*N202*0.95)</f>
        <v>0</v>
      </c>
      <c r="P202" s="34">
        <f t="shared" ref="P202:P235" si="30">IF(N202&lt;100,M202*N202,M202*N202*0.95)</f>
        <v>0</v>
      </c>
      <c r="Q202" s="122" t="s">
        <v>494</v>
      </c>
      <c r="R202" s="123" t="s">
        <v>581</v>
      </c>
      <c r="S202" s="159" t="str">
        <f t="shared" si="28"/>
        <v/>
      </c>
      <c r="IO202" s="98"/>
      <c r="IP202" s="98"/>
    </row>
    <row r="203" spans="1:250" s="92" customFormat="1" ht="15" customHeight="1">
      <c r="A203" s="101"/>
      <c r="B203" s="30" t="s">
        <v>233</v>
      </c>
      <c r="C203" s="30" t="s">
        <v>35</v>
      </c>
      <c r="D203" s="31" t="s">
        <v>78</v>
      </c>
      <c r="E203" s="31" t="s">
        <v>79</v>
      </c>
      <c r="F203" s="30" t="s">
        <v>422</v>
      </c>
      <c r="G203" s="97" t="s">
        <v>11</v>
      </c>
      <c r="H203" s="97" t="s">
        <v>185</v>
      </c>
      <c r="I203" s="103" t="s">
        <v>242</v>
      </c>
      <c r="J203" s="32" t="s">
        <v>244</v>
      </c>
      <c r="K203" s="32">
        <v>25</v>
      </c>
      <c r="L203" s="137">
        <v>2.57</v>
      </c>
      <c r="M203" s="94">
        <f>L203*курс</f>
        <v>274.65589999999997</v>
      </c>
      <c r="N203" s="105"/>
      <c r="O203" s="33">
        <f t="shared" si="29"/>
        <v>0</v>
      </c>
      <c r="P203" s="34">
        <f t="shared" si="30"/>
        <v>0</v>
      </c>
      <c r="Q203" s="122" t="s">
        <v>494</v>
      </c>
      <c r="R203" s="170" t="s">
        <v>675</v>
      </c>
      <c r="S203" s="159" t="str">
        <f t="shared" si="28"/>
        <v/>
      </c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8"/>
      <c r="DN203" s="98"/>
      <c r="DO203" s="98"/>
      <c r="DP203" s="98"/>
      <c r="DQ203" s="98"/>
      <c r="DR203" s="98"/>
      <c r="DS203" s="98"/>
      <c r="DT203" s="98"/>
      <c r="DU203" s="98"/>
      <c r="DV203" s="98"/>
      <c r="DW203" s="98"/>
      <c r="DX203" s="98"/>
      <c r="DY203" s="98"/>
      <c r="DZ203" s="98"/>
      <c r="EA203" s="98"/>
      <c r="EB203" s="98"/>
      <c r="EC203" s="98"/>
      <c r="ED203" s="98"/>
      <c r="EE203" s="98"/>
      <c r="EF203" s="98"/>
      <c r="EG203" s="98"/>
      <c r="EH203" s="98"/>
      <c r="EI203" s="98"/>
      <c r="EJ203" s="98"/>
      <c r="EK203" s="98"/>
      <c r="EL203" s="98"/>
      <c r="EM203" s="98"/>
      <c r="EN203" s="98"/>
      <c r="EO203" s="98"/>
      <c r="EP203" s="98"/>
      <c r="EQ203" s="98"/>
      <c r="ER203" s="98"/>
      <c r="ES203" s="98"/>
      <c r="ET203" s="98"/>
      <c r="EU203" s="98"/>
      <c r="EV203" s="98"/>
      <c r="EW203" s="98"/>
      <c r="EX203" s="98"/>
      <c r="EY203" s="98"/>
      <c r="EZ203" s="98"/>
      <c r="FA203" s="98"/>
      <c r="FB203" s="98"/>
      <c r="FC203" s="98"/>
      <c r="FD203" s="98"/>
      <c r="FE203" s="98"/>
      <c r="FF203" s="98"/>
      <c r="FG203" s="98"/>
      <c r="FH203" s="98"/>
      <c r="FI203" s="98"/>
      <c r="FJ203" s="98"/>
      <c r="FK203" s="98"/>
      <c r="FL203" s="98"/>
      <c r="FM203" s="98"/>
      <c r="FN203" s="98"/>
      <c r="FO203" s="98"/>
      <c r="FP203" s="98"/>
      <c r="FQ203" s="98"/>
      <c r="FR203" s="98"/>
      <c r="FS203" s="98"/>
      <c r="FT203" s="98"/>
      <c r="FU203" s="98"/>
      <c r="FV203" s="98"/>
      <c r="FW203" s="98"/>
      <c r="FX203" s="98"/>
      <c r="FY203" s="98"/>
      <c r="FZ203" s="98"/>
      <c r="GA203" s="98"/>
      <c r="GB203" s="98"/>
      <c r="GC203" s="98"/>
      <c r="GD203" s="98"/>
      <c r="GE203" s="98"/>
      <c r="GF203" s="98"/>
      <c r="GG203" s="98"/>
      <c r="GH203" s="98"/>
      <c r="GI203" s="98"/>
      <c r="GJ203" s="98"/>
      <c r="GK203" s="98"/>
      <c r="GL203" s="98"/>
      <c r="GM203" s="98"/>
      <c r="GN203" s="98"/>
      <c r="GO203" s="98"/>
      <c r="GP203" s="98"/>
      <c r="GQ203" s="98"/>
      <c r="GR203" s="98"/>
      <c r="GS203" s="98"/>
      <c r="GT203" s="98"/>
      <c r="GU203" s="98"/>
      <c r="GV203" s="98"/>
      <c r="GW203" s="98"/>
      <c r="GX203" s="98"/>
      <c r="GY203" s="98"/>
      <c r="GZ203" s="98"/>
      <c r="HA203" s="98"/>
      <c r="HB203" s="98"/>
      <c r="HC203" s="98"/>
      <c r="HD203" s="98"/>
      <c r="HE203" s="98"/>
      <c r="HF203" s="98"/>
      <c r="HG203" s="98"/>
      <c r="HH203" s="98"/>
      <c r="HI203" s="98"/>
      <c r="HJ203" s="98"/>
      <c r="HK203" s="98"/>
      <c r="HL203" s="98"/>
      <c r="HM203" s="98"/>
      <c r="HN203" s="98"/>
      <c r="HO203" s="98"/>
      <c r="HP203" s="98"/>
      <c r="HQ203" s="98"/>
      <c r="HR203" s="98"/>
      <c r="HS203" s="98"/>
      <c r="HT203" s="98"/>
      <c r="HU203" s="98"/>
      <c r="HV203" s="98"/>
      <c r="HW203" s="98"/>
      <c r="HX203" s="98"/>
      <c r="HY203" s="98"/>
      <c r="HZ203" s="98"/>
      <c r="IA203" s="98"/>
      <c r="IB203" s="98"/>
      <c r="IC203" s="98"/>
      <c r="ID203" s="98"/>
      <c r="IE203" s="98"/>
      <c r="IF203" s="98"/>
      <c r="IG203" s="98"/>
      <c r="IH203" s="98"/>
      <c r="II203" s="98"/>
      <c r="IJ203" s="98"/>
      <c r="IK203" s="98"/>
      <c r="IL203" s="98"/>
      <c r="IM203" s="98"/>
      <c r="IN203" s="98"/>
    </row>
    <row r="204" spans="1:250" s="92" customFormat="1" ht="15" customHeight="1">
      <c r="A204" s="101"/>
      <c r="B204" s="30" t="s">
        <v>618</v>
      </c>
      <c r="C204" s="30" t="s">
        <v>495</v>
      </c>
      <c r="D204" s="31" t="s">
        <v>78</v>
      </c>
      <c r="E204" s="31" t="s">
        <v>79</v>
      </c>
      <c r="F204" s="30" t="s">
        <v>551</v>
      </c>
      <c r="G204" s="97"/>
      <c r="H204" s="97"/>
      <c r="I204" s="103"/>
      <c r="J204" s="32" t="s">
        <v>243</v>
      </c>
      <c r="K204" s="32">
        <v>25</v>
      </c>
      <c r="L204" s="138">
        <f>M204/курс</f>
        <v>1.2070740151586039</v>
      </c>
      <c r="M204" s="119">
        <v>129</v>
      </c>
      <c r="N204" s="105"/>
      <c r="O204" s="33">
        <f t="shared" si="29"/>
        <v>0</v>
      </c>
      <c r="P204" s="34">
        <f t="shared" si="30"/>
        <v>0</v>
      </c>
      <c r="Q204" s="122" t="s">
        <v>494</v>
      </c>
      <c r="R204" s="123" t="s">
        <v>581</v>
      </c>
      <c r="S204" s="159" t="str">
        <f t="shared" si="28"/>
        <v/>
      </c>
      <c r="IO204" s="98"/>
      <c r="IP204" s="98"/>
    </row>
    <row r="205" spans="1:250" s="92" customFormat="1" ht="15" customHeight="1">
      <c r="A205" s="101"/>
      <c r="B205" s="30" t="s">
        <v>258</v>
      </c>
      <c r="C205" s="30" t="s">
        <v>35</v>
      </c>
      <c r="D205" s="31" t="s">
        <v>78</v>
      </c>
      <c r="E205" s="31" t="s">
        <v>462</v>
      </c>
      <c r="F205" s="30" t="s">
        <v>425</v>
      </c>
      <c r="G205" s="97" t="s">
        <v>11</v>
      </c>
      <c r="H205" s="97" t="s">
        <v>185</v>
      </c>
      <c r="I205" s="103" t="s">
        <v>242</v>
      </c>
      <c r="J205" s="32" t="s">
        <v>244</v>
      </c>
      <c r="K205" s="32">
        <v>100</v>
      </c>
      <c r="L205" s="137">
        <v>2.57</v>
      </c>
      <c r="M205" s="94">
        <f>L205*курс</f>
        <v>274.65589999999997</v>
      </c>
      <c r="N205" s="105"/>
      <c r="O205" s="33">
        <f t="shared" si="29"/>
        <v>0</v>
      </c>
      <c r="P205" s="34">
        <f t="shared" si="30"/>
        <v>0</v>
      </c>
      <c r="Q205" s="122" t="s">
        <v>494</v>
      </c>
      <c r="R205" s="170" t="s">
        <v>675</v>
      </c>
      <c r="S205" s="159" t="str">
        <f t="shared" si="28"/>
        <v/>
      </c>
      <c r="IO205" s="98"/>
      <c r="IP205" s="98"/>
    </row>
    <row r="206" spans="1:250" s="92" customFormat="1" ht="15" customHeight="1">
      <c r="A206" s="100"/>
      <c r="B206" s="189" t="s">
        <v>670</v>
      </c>
      <c r="C206" s="189" t="s">
        <v>495</v>
      </c>
      <c r="D206" s="190" t="s">
        <v>78</v>
      </c>
      <c r="E206" s="31" t="s">
        <v>79</v>
      </c>
      <c r="F206" s="30" t="s">
        <v>552</v>
      </c>
      <c r="G206" s="173"/>
      <c r="H206" s="174" t="s">
        <v>81</v>
      </c>
      <c r="I206" s="143"/>
      <c r="J206" s="32" t="s">
        <v>243</v>
      </c>
      <c r="K206" s="32">
        <v>25</v>
      </c>
      <c r="L206" s="145">
        <f t="shared" ref="L206:L212" si="31">M206/курс</f>
        <v>1.0760737344437166</v>
      </c>
      <c r="M206" s="119">
        <v>115</v>
      </c>
      <c r="N206" s="105"/>
      <c r="O206" s="33">
        <f t="shared" si="29"/>
        <v>0</v>
      </c>
      <c r="P206" s="34">
        <f t="shared" si="30"/>
        <v>0</v>
      </c>
      <c r="Q206" s="122" t="s">
        <v>494</v>
      </c>
      <c r="R206" s="123" t="s">
        <v>581</v>
      </c>
      <c r="S206" s="159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  <c r="DJ206" s="98"/>
      <c r="DK206" s="98"/>
      <c r="DL206" s="98"/>
      <c r="DM206" s="98"/>
      <c r="DN206" s="98"/>
      <c r="DO206" s="98"/>
      <c r="DP206" s="98"/>
      <c r="DQ206" s="98"/>
      <c r="DR206" s="98"/>
      <c r="DS206" s="98"/>
      <c r="DT206" s="98"/>
      <c r="DU206" s="98"/>
      <c r="DV206" s="98"/>
      <c r="DW206" s="98"/>
      <c r="DX206" s="98"/>
      <c r="DY206" s="98"/>
      <c r="DZ206" s="98"/>
      <c r="EA206" s="98"/>
      <c r="EB206" s="98"/>
      <c r="EC206" s="98"/>
      <c r="ED206" s="98"/>
      <c r="EE206" s="98"/>
      <c r="EF206" s="98"/>
      <c r="EG206" s="98"/>
      <c r="EH206" s="98"/>
      <c r="EI206" s="98"/>
      <c r="EJ206" s="98"/>
      <c r="EK206" s="98"/>
      <c r="EL206" s="98"/>
      <c r="EM206" s="98"/>
      <c r="EN206" s="98"/>
      <c r="EO206" s="98"/>
      <c r="EP206" s="98"/>
      <c r="EQ206" s="98"/>
      <c r="ER206" s="98"/>
      <c r="ES206" s="98"/>
      <c r="ET206" s="98"/>
      <c r="EU206" s="98"/>
      <c r="EV206" s="98"/>
      <c r="EW206" s="98"/>
      <c r="EX206" s="98"/>
      <c r="EY206" s="98"/>
      <c r="EZ206" s="98"/>
      <c r="FA206" s="98"/>
      <c r="FB206" s="98"/>
      <c r="FC206" s="98"/>
      <c r="FD206" s="98"/>
      <c r="FE206" s="98"/>
      <c r="FF206" s="98"/>
      <c r="FG206" s="98"/>
      <c r="FH206" s="98"/>
      <c r="FI206" s="98"/>
      <c r="FJ206" s="98"/>
      <c r="FK206" s="98"/>
      <c r="FL206" s="98"/>
      <c r="FM206" s="98"/>
      <c r="FN206" s="98"/>
      <c r="FO206" s="98"/>
      <c r="FP206" s="98"/>
      <c r="FQ206" s="98"/>
      <c r="FR206" s="98"/>
      <c r="FS206" s="98"/>
      <c r="FT206" s="98"/>
      <c r="FU206" s="98"/>
      <c r="FV206" s="98"/>
      <c r="FW206" s="98"/>
      <c r="FX206" s="98"/>
      <c r="FY206" s="98"/>
      <c r="FZ206" s="98"/>
      <c r="GA206" s="98"/>
      <c r="GB206" s="98"/>
      <c r="GC206" s="98"/>
      <c r="GD206" s="98"/>
      <c r="GE206" s="98"/>
      <c r="GF206" s="98"/>
      <c r="GG206" s="98"/>
      <c r="GH206" s="98"/>
      <c r="GI206" s="98"/>
      <c r="GJ206" s="98"/>
      <c r="GK206" s="98"/>
      <c r="GL206" s="98"/>
      <c r="GM206" s="98"/>
      <c r="GN206" s="98"/>
      <c r="GO206" s="98"/>
      <c r="GP206" s="98"/>
      <c r="GQ206" s="98"/>
      <c r="GR206" s="98"/>
      <c r="GS206" s="98"/>
      <c r="GT206" s="98"/>
      <c r="GU206" s="98"/>
      <c r="GV206" s="98"/>
      <c r="GW206" s="98"/>
      <c r="GX206" s="98"/>
      <c r="GY206" s="98"/>
      <c r="GZ206" s="98"/>
      <c r="HA206" s="98"/>
      <c r="HB206" s="98"/>
      <c r="HC206" s="98"/>
      <c r="HD206" s="98"/>
      <c r="HE206" s="98"/>
      <c r="HF206" s="98"/>
      <c r="HG206" s="98"/>
      <c r="HH206" s="98"/>
      <c r="HI206" s="98"/>
      <c r="HJ206" s="98"/>
      <c r="HK206" s="98"/>
      <c r="HL206" s="98"/>
      <c r="HM206" s="98"/>
      <c r="HN206" s="98"/>
      <c r="HO206" s="98"/>
      <c r="HP206" s="98"/>
      <c r="HQ206" s="98"/>
      <c r="HR206" s="98"/>
      <c r="HS206" s="98"/>
      <c r="HT206" s="98"/>
      <c r="HU206" s="98"/>
      <c r="HV206" s="98"/>
      <c r="HW206" s="98"/>
      <c r="HX206" s="98"/>
      <c r="HY206" s="98"/>
      <c r="HZ206" s="98"/>
      <c r="IA206" s="98"/>
      <c r="IB206" s="98"/>
      <c r="IC206" s="98"/>
      <c r="ID206" s="98"/>
      <c r="IE206" s="98"/>
      <c r="IF206" s="98"/>
      <c r="IG206" s="98"/>
      <c r="IH206" s="98"/>
      <c r="II206" s="98"/>
      <c r="IJ206" s="98"/>
      <c r="IK206" s="98"/>
      <c r="IL206" s="98"/>
      <c r="IM206" s="98"/>
      <c r="IN206" s="98"/>
      <c r="IO206" s="98"/>
      <c r="IP206" s="98"/>
    </row>
    <row r="207" spans="1:250" s="92" customFormat="1" ht="15" hidden="1" customHeight="1">
      <c r="A207" s="101"/>
      <c r="B207" s="171" t="s">
        <v>619</v>
      </c>
      <c r="C207" s="171" t="s">
        <v>495</v>
      </c>
      <c r="D207" s="172" t="s">
        <v>78</v>
      </c>
      <c r="E207" s="141" t="s">
        <v>79</v>
      </c>
      <c r="F207" s="140" t="s">
        <v>687</v>
      </c>
      <c r="G207" s="142"/>
      <c r="H207" s="142" t="s">
        <v>172</v>
      </c>
      <c r="I207" s="143"/>
      <c r="J207" s="144" t="s">
        <v>243</v>
      </c>
      <c r="K207" s="144">
        <v>25</v>
      </c>
      <c r="L207" s="145">
        <f t="shared" si="31"/>
        <v>1.3942172733227285</v>
      </c>
      <c r="M207" s="146">
        <v>149</v>
      </c>
      <c r="N207" s="192"/>
      <c r="O207" s="147">
        <f t="shared" si="29"/>
        <v>0</v>
      </c>
      <c r="P207" s="148">
        <f t="shared" si="30"/>
        <v>0</v>
      </c>
      <c r="Q207" s="149" t="s">
        <v>628</v>
      </c>
      <c r="R207" s="150" t="s">
        <v>629</v>
      </c>
      <c r="S207" s="159" t="str">
        <f>IF(MOD(N207,K207)&gt;0,"Неверная кратность заказа!","")</f>
        <v/>
      </c>
      <c r="IO207" s="98"/>
      <c r="IP207" s="98"/>
    </row>
    <row r="208" spans="1:250" s="92" customFormat="1" ht="15" hidden="1" customHeight="1">
      <c r="A208" s="100"/>
      <c r="B208" s="171" t="s">
        <v>620</v>
      </c>
      <c r="C208" s="171" t="s">
        <v>495</v>
      </c>
      <c r="D208" s="172" t="s">
        <v>78</v>
      </c>
      <c r="E208" s="141" t="s">
        <v>79</v>
      </c>
      <c r="F208" s="140" t="s">
        <v>519</v>
      </c>
      <c r="G208" s="142"/>
      <c r="H208" s="142" t="s">
        <v>185</v>
      </c>
      <c r="I208" s="143"/>
      <c r="J208" s="144" t="s">
        <v>243</v>
      </c>
      <c r="K208" s="144">
        <v>25</v>
      </c>
      <c r="L208" s="145">
        <f t="shared" si="31"/>
        <v>2.1240759801628144</v>
      </c>
      <c r="M208" s="146">
        <v>227</v>
      </c>
      <c r="N208" s="192"/>
      <c r="O208" s="147">
        <f t="shared" si="29"/>
        <v>0</v>
      </c>
      <c r="P208" s="148">
        <f t="shared" si="30"/>
        <v>0</v>
      </c>
      <c r="Q208" s="149" t="s">
        <v>628</v>
      </c>
      <c r="R208" s="150" t="s">
        <v>629</v>
      </c>
      <c r="S208" s="159" t="str">
        <f>IF(MOD(N208,K208)&gt;0,"Неверная кратность заказа!","")</f>
        <v/>
      </c>
      <c r="IO208" s="98"/>
      <c r="IP208" s="98"/>
    </row>
    <row r="209" spans="1:250" s="92" customFormat="1" ht="15" customHeight="1">
      <c r="A209" s="100"/>
      <c r="B209" s="189" t="s">
        <v>671</v>
      </c>
      <c r="C209" s="189" t="s">
        <v>495</v>
      </c>
      <c r="D209" s="190" t="s">
        <v>78</v>
      </c>
      <c r="E209" s="31" t="s">
        <v>531</v>
      </c>
      <c r="F209" s="120" t="s">
        <v>546</v>
      </c>
      <c r="G209" s="173" t="s">
        <v>15</v>
      </c>
      <c r="H209" s="174" t="s">
        <v>185</v>
      </c>
      <c r="I209" s="143"/>
      <c r="J209" s="32" t="s">
        <v>243</v>
      </c>
      <c r="K209" s="32">
        <v>25</v>
      </c>
      <c r="L209" s="145">
        <f t="shared" si="31"/>
        <v>1.7685037896509777</v>
      </c>
      <c r="M209" s="119">
        <v>189</v>
      </c>
      <c r="N209" s="105"/>
      <c r="O209" s="33">
        <f t="shared" si="29"/>
        <v>0</v>
      </c>
      <c r="P209" s="34">
        <f t="shared" si="30"/>
        <v>0</v>
      </c>
      <c r="Q209" s="122" t="s">
        <v>494</v>
      </c>
      <c r="R209" s="123" t="s">
        <v>581</v>
      </c>
      <c r="S209" s="159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8"/>
      <c r="DN209" s="98"/>
      <c r="DO209" s="98"/>
      <c r="DP209" s="98"/>
      <c r="DQ209" s="98"/>
      <c r="DR209" s="98"/>
      <c r="DS209" s="98"/>
      <c r="DT209" s="98"/>
      <c r="DU209" s="98"/>
      <c r="DV209" s="98"/>
      <c r="DW209" s="98"/>
      <c r="DX209" s="98"/>
      <c r="DY209" s="98"/>
      <c r="DZ209" s="98"/>
      <c r="EA209" s="98"/>
      <c r="EB209" s="98"/>
      <c r="EC209" s="98"/>
      <c r="ED209" s="98"/>
      <c r="EE209" s="98"/>
      <c r="EF209" s="98"/>
      <c r="EG209" s="98"/>
      <c r="EH209" s="98"/>
      <c r="EI209" s="98"/>
      <c r="EJ209" s="98"/>
      <c r="EK209" s="98"/>
      <c r="EL209" s="98"/>
      <c r="EM209" s="98"/>
      <c r="EN209" s="98"/>
      <c r="EO209" s="98"/>
      <c r="EP209" s="98"/>
      <c r="EQ209" s="98"/>
      <c r="ER209" s="98"/>
      <c r="ES209" s="98"/>
      <c r="ET209" s="98"/>
      <c r="EU209" s="98"/>
      <c r="EV209" s="98"/>
      <c r="EW209" s="98"/>
      <c r="EX209" s="98"/>
      <c r="EY209" s="98"/>
      <c r="EZ209" s="98"/>
      <c r="FA209" s="98"/>
      <c r="FB209" s="98"/>
      <c r="FC209" s="98"/>
      <c r="FD209" s="98"/>
      <c r="FE209" s="98"/>
      <c r="FF209" s="98"/>
      <c r="FG209" s="98"/>
      <c r="FH209" s="98"/>
      <c r="FI209" s="98"/>
      <c r="FJ209" s="98"/>
      <c r="FK209" s="98"/>
      <c r="FL209" s="98"/>
      <c r="FM209" s="98"/>
      <c r="FN209" s="98"/>
      <c r="FO209" s="98"/>
      <c r="FP209" s="98"/>
      <c r="FQ209" s="98"/>
      <c r="FR209" s="98"/>
      <c r="FS209" s="98"/>
      <c r="FT209" s="98"/>
      <c r="FU209" s="98"/>
      <c r="FV209" s="98"/>
      <c r="FW209" s="98"/>
      <c r="FX209" s="98"/>
      <c r="FY209" s="98"/>
      <c r="FZ209" s="98"/>
      <c r="GA209" s="98"/>
      <c r="GB209" s="98"/>
      <c r="GC209" s="98"/>
      <c r="GD209" s="98"/>
      <c r="GE209" s="98"/>
      <c r="GF209" s="98"/>
      <c r="GG209" s="98"/>
      <c r="GH209" s="98"/>
      <c r="GI209" s="98"/>
      <c r="GJ209" s="98"/>
      <c r="GK209" s="98"/>
      <c r="GL209" s="98"/>
      <c r="GM209" s="98"/>
      <c r="GN209" s="98"/>
      <c r="GO209" s="98"/>
      <c r="GP209" s="98"/>
      <c r="GQ209" s="98"/>
      <c r="GR209" s="98"/>
      <c r="GS209" s="98"/>
      <c r="GT209" s="98"/>
      <c r="GU209" s="98"/>
      <c r="GV209" s="98"/>
      <c r="GW209" s="98"/>
      <c r="GX209" s="98"/>
      <c r="GY209" s="98"/>
      <c r="GZ209" s="98"/>
      <c r="HA209" s="98"/>
      <c r="HB209" s="98"/>
      <c r="HC209" s="98"/>
      <c r="HD209" s="98"/>
      <c r="HE209" s="98"/>
      <c r="HF209" s="98"/>
      <c r="HG209" s="98"/>
      <c r="HH209" s="98"/>
      <c r="HI209" s="98"/>
      <c r="HJ209" s="98"/>
      <c r="HK209" s="98"/>
      <c r="HL209" s="98"/>
      <c r="HM209" s="98"/>
      <c r="HN209" s="98"/>
      <c r="HO209" s="98"/>
      <c r="HP209" s="98"/>
      <c r="HQ209" s="98"/>
      <c r="HR209" s="98"/>
      <c r="HS209" s="98"/>
      <c r="HT209" s="98"/>
      <c r="HU209" s="98"/>
      <c r="HV209" s="98"/>
      <c r="HW209" s="98"/>
      <c r="HX209" s="98"/>
      <c r="HY209" s="98"/>
      <c r="HZ209" s="98"/>
      <c r="IA209" s="98"/>
      <c r="IB209" s="98"/>
      <c r="IC209" s="98"/>
      <c r="ID209" s="98"/>
      <c r="IE209" s="98"/>
      <c r="IF209" s="98"/>
      <c r="IG209" s="98"/>
      <c r="IH209" s="98"/>
      <c r="II209" s="98"/>
      <c r="IJ209" s="98"/>
      <c r="IK209" s="98"/>
      <c r="IL209" s="98"/>
      <c r="IM209" s="98"/>
      <c r="IN209" s="98"/>
      <c r="IO209" s="98"/>
      <c r="IP209" s="98"/>
    </row>
    <row r="210" spans="1:250" s="98" customFormat="1" ht="15" hidden="1" customHeight="1">
      <c r="A210" s="100"/>
      <c r="B210" s="171" t="s">
        <v>621</v>
      </c>
      <c r="C210" s="171" t="s">
        <v>495</v>
      </c>
      <c r="D210" s="172" t="s">
        <v>78</v>
      </c>
      <c r="E210" s="141" t="s">
        <v>531</v>
      </c>
      <c r="F210" s="194" t="s">
        <v>688</v>
      </c>
      <c r="G210" s="142"/>
      <c r="H210" s="142"/>
      <c r="I210" s="143"/>
      <c r="J210" s="144" t="s">
        <v>243</v>
      </c>
      <c r="K210" s="144">
        <v>25</v>
      </c>
      <c r="L210" s="145">
        <f t="shared" si="31"/>
        <v>1.7685037896509777</v>
      </c>
      <c r="M210" s="146">
        <v>189</v>
      </c>
      <c r="N210" s="192"/>
      <c r="O210" s="147">
        <f t="shared" si="29"/>
        <v>0</v>
      </c>
      <c r="P210" s="148">
        <f t="shared" si="30"/>
        <v>0</v>
      </c>
      <c r="Q210" s="149" t="s">
        <v>628</v>
      </c>
      <c r="R210" s="150" t="s">
        <v>629</v>
      </c>
      <c r="S210" s="159" t="str">
        <f>IF(MOD(N210,K210)&gt;0,"Неверная кратность заказа!","")</f>
        <v/>
      </c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V210" s="92"/>
      <c r="GW210" s="92"/>
      <c r="GX210" s="92"/>
      <c r="GY210" s="92"/>
      <c r="GZ210" s="92"/>
      <c r="HA210" s="92"/>
      <c r="HB210" s="92"/>
      <c r="HC210" s="92"/>
      <c r="HD210" s="92"/>
      <c r="HE210" s="92"/>
      <c r="HF210" s="92"/>
      <c r="HG210" s="92"/>
      <c r="HH210" s="92"/>
      <c r="HI210" s="92"/>
      <c r="HJ210" s="92"/>
      <c r="HK210" s="92"/>
      <c r="HL210" s="92"/>
      <c r="HM210" s="92"/>
      <c r="HN210" s="92"/>
      <c r="HO210" s="92"/>
      <c r="HP210" s="92"/>
      <c r="HQ210" s="92"/>
      <c r="HR210" s="92"/>
      <c r="HS210" s="92"/>
      <c r="HT210" s="92"/>
      <c r="HU210" s="92"/>
      <c r="HV210" s="92"/>
      <c r="HW210" s="92"/>
      <c r="HX210" s="92"/>
      <c r="HY210" s="92"/>
      <c r="HZ210" s="92"/>
      <c r="IA210" s="92"/>
      <c r="IB210" s="92"/>
      <c r="IC210" s="92"/>
      <c r="ID210" s="92"/>
      <c r="IE210" s="92"/>
      <c r="IF210" s="92"/>
      <c r="IG210" s="92"/>
      <c r="IH210" s="92"/>
      <c r="II210" s="92"/>
      <c r="IJ210" s="92"/>
      <c r="IK210" s="92"/>
      <c r="IL210" s="92"/>
      <c r="IM210" s="92"/>
      <c r="IN210" s="92"/>
    </row>
    <row r="211" spans="1:250" s="92" customFormat="1" ht="15" customHeight="1">
      <c r="A211" s="100"/>
      <c r="B211" s="189" t="s">
        <v>672</v>
      </c>
      <c r="C211" s="189" t="s">
        <v>495</v>
      </c>
      <c r="D211" s="190" t="s">
        <v>78</v>
      </c>
      <c r="E211" s="31" t="s">
        <v>79</v>
      </c>
      <c r="F211" s="191" t="s">
        <v>538</v>
      </c>
      <c r="G211" s="173" t="s">
        <v>15</v>
      </c>
      <c r="H211" s="174" t="s">
        <v>81</v>
      </c>
      <c r="I211" s="143"/>
      <c r="J211" s="32" t="s">
        <v>243</v>
      </c>
      <c r="K211" s="32">
        <v>25</v>
      </c>
      <c r="L211" s="145">
        <f t="shared" si="31"/>
        <v>1.4316459249555533</v>
      </c>
      <c r="M211" s="119">
        <v>153</v>
      </c>
      <c r="N211" s="105"/>
      <c r="O211" s="33">
        <f t="shared" si="29"/>
        <v>0</v>
      </c>
      <c r="P211" s="34">
        <f t="shared" si="30"/>
        <v>0</v>
      </c>
      <c r="Q211" s="122" t="s">
        <v>494</v>
      </c>
      <c r="R211" s="123" t="s">
        <v>581</v>
      </c>
      <c r="S211" s="159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  <c r="DJ211" s="98"/>
      <c r="DK211" s="98"/>
      <c r="DL211" s="98"/>
      <c r="DM211" s="98"/>
      <c r="DN211" s="98"/>
      <c r="DO211" s="98"/>
      <c r="DP211" s="98"/>
      <c r="DQ211" s="98"/>
      <c r="DR211" s="98"/>
      <c r="DS211" s="98"/>
      <c r="DT211" s="98"/>
      <c r="DU211" s="98"/>
      <c r="DV211" s="98"/>
      <c r="DW211" s="98"/>
      <c r="DX211" s="98"/>
      <c r="DY211" s="98"/>
      <c r="DZ211" s="98"/>
      <c r="EA211" s="98"/>
      <c r="EB211" s="98"/>
      <c r="EC211" s="98"/>
      <c r="ED211" s="98"/>
      <c r="EE211" s="98"/>
      <c r="EF211" s="98"/>
      <c r="EG211" s="98"/>
      <c r="EH211" s="98"/>
      <c r="EI211" s="98"/>
      <c r="EJ211" s="98"/>
      <c r="EK211" s="98"/>
      <c r="EL211" s="98"/>
      <c r="EM211" s="98"/>
      <c r="EN211" s="98"/>
      <c r="EO211" s="98"/>
      <c r="EP211" s="98"/>
      <c r="EQ211" s="98"/>
      <c r="ER211" s="98"/>
      <c r="ES211" s="98"/>
      <c r="ET211" s="98"/>
      <c r="EU211" s="98"/>
      <c r="EV211" s="98"/>
      <c r="EW211" s="98"/>
      <c r="EX211" s="98"/>
      <c r="EY211" s="98"/>
      <c r="EZ211" s="98"/>
      <c r="FA211" s="98"/>
      <c r="FB211" s="98"/>
      <c r="FC211" s="98"/>
      <c r="FD211" s="98"/>
      <c r="FE211" s="98"/>
      <c r="FF211" s="98"/>
      <c r="FG211" s="98"/>
      <c r="FH211" s="98"/>
      <c r="FI211" s="98"/>
      <c r="FJ211" s="98"/>
      <c r="FK211" s="98"/>
      <c r="FL211" s="98"/>
      <c r="FM211" s="98"/>
      <c r="FN211" s="98"/>
      <c r="FO211" s="98"/>
      <c r="FP211" s="98"/>
      <c r="FQ211" s="98"/>
      <c r="FR211" s="98"/>
      <c r="FS211" s="98"/>
      <c r="FT211" s="98"/>
      <c r="FU211" s="98"/>
      <c r="FV211" s="98"/>
      <c r="FW211" s="98"/>
      <c r="FX211" s="98"/>
      <c r="FY211" s="98"/>
      <c r="FZ211" s="98"/>
      <c r="GA211" s="98"/>
      <c r="GB211" s="98"/>
      <c r="GC211" s="98"/>
      <c r="GD211" s="98"/>
      <c r="GE211" s="98"/>
      <c r="GF211" s="98"/>
      <c r="GG211" s="98"/>
      <c r="GH211" s="98"/>
      <c r="GI211" s="98"/>
      <c r="GJ211" s="98"/>
      <c r="GK211" s="98"/>
      <c r="GL211" s="98"/>
      <c r="GM211" s="98"/>
      <c r="GN211" s="98"/>
      <c r="GO211" s="98"/>
      <c r="GP211" s="98"/>
      <c r="GQ211" s="98"/>
      <c r="GR211" s="98"/>
      <c r="GS211" s="98"/>
      <c r="GT211" s="98"/>
      <c r="GU211" s="98"/>
      <c r="GV211" s="98"/>
      <c r="GW211" s="98"/>
      <c r="GX211" s="98"/>
      <c r="GY211" s="98"/>
      <c r="GZ211" s="98"/>
      <c r="HA211" s="98"/>
      <c r="HB211" s="98"/>
      <c r="HC211" s="98"/>
      <c r="HD211" s="98"/>
      <c r="HE211" s="98"/>
      <c r="HF211" s="98"/>
      <c r="HG211" s="98"/>
      <c r="HH211" s="98"/>
      <c r="HI211" s="98"/>
      <c r="HJ211" s="98"/>
      <c r="HK211" s="98"/>
      <c r="HL211" s="98"/>
      <c r="HM211" s="98"/>
      <c r="HN211" s="98"/>
      <c r="HO211" s="98"/>
      <c r="HP211" s="98"/>
      <c r="HQ211" s="98"/>
      <c r="HR211" s="98"/>
      <c r="HS211" s="98"/>
      <c r="HT211" s="98"/>
      <c r="HU211" s="98"/>
      <c r="HV211" s="98"/>
      <c r="HW211" s="98"/>
      <c r="HX211" s="98"/>
      <c r="HY211" s="98"/>
      <c r="HZ211" s="98"/>
      <c r="IA211" s="98"/>
      <c r="IB211" s="98"/>
      <c r="IC211" s="98"/>
      <c r="ID211" s="98"/>
      <c r="IE211" s="98"/>
      <c r="IF211" s="98"/>
      <c r="IG211" s="98"/>
      <c r="IH211" s="98"/>
      <c r="II211" s="98"/>
      <c r="IJ211" s="98"/>
      <c r="IK211" s="98"/>
      <c r="IL211" s="98"/>
      <c r="IM211" s="98"/>
      <c r="IN211" s="98"/>
      <c r="IO211" s="98"/>
      <c r="IP211" s="98"/>
    </row>
    <row r="212" spans="1:250" s="98" customFormat="1" ht="15" hidden="1" customHeight="1">
      <c r="A212" s="101"/>
      <c r="B212" s="171" t="s">
        <v>253</v>
      </c>
      <c r="C212" s="171" t="s">
        <v>495</v>
      </c>
      <c r="D212" s="172" t="s">
        <v>78</v>
      </c>
      <c r="E212" s="141" t="s">
        <v>79</v>
      </c>
      <c r="F212" s="140" t="s">
        <v>673</v>
      </c>
      <c r="G212" s="142"/>
      <c r="H212" s="142" t="s">
        <v>314</v>
      </c>
      <c r="I212" s="143"/>
      <c r="J212" s="144" t="s">
        <v>243</v>
      </c>
      <c r="K212" s="144">
        <v>25</v>
      </c>
      <c r="L212" s="145">
        <f t="shared" si="31"/>
        <v>1.4877889024047908</v>
      </c>
      <c r="M212" s="146">
        <v>159</v>
      </c>
      <c r="N212" s="192"/>
      <c r="O212" s="147">
        <f t="shared" si="29"/>
        <v>0</v>
      </c>
      <c r="P212" s="148">
        <f t="shared" si="30"/>
        <v>0</v>
      </c>
      <c r="Q212" s="149" t="s">
        <v>628</v>
      </c>
      <c r="R212" s="150" t="s">
        <v>629</v>
      </c>
      <c r="S212" s="159" t="str">
        <f>IF(MOD(N212,K212)&gt;0,"Неверная кратность заказа!","")</f>
        <v/>
      </c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V212" s="92"/>
      <c r="GW212" s="92"/>
      <c r="GX212" s="92"/>
      <c r="GY212" s="92"/>
      <c r="GZ212" s="92"/>
      <c r="HA212" s="92"/>
      <c r="HB212" s="92"/>
      <c r="HC212" s="92"/>
      <c r="HD212" s="92"/>
      <c r="HE212" s="92"/>
      <c r="HF212" s="92"/>
      <c r="HG212" s="92"/>
      <c r="HH212" s="92"/>
      <c r="HI212" s="92"/>
      <c r="HJ212" s="92"/>
      <c r="HK212" s="92"/>
      <c r="HL212" s="92"/>
      <c r="HM212" s="92"/>
      <c r="HN212" s="92"/>
      <c r="HO212" s="92"/>
      <c r="HP212" s="92"/>
      <c r="HQ212" s="92"/>
      <c r="HR212" s="92"/>
      <c r="HS212" s="92"/>
      <c r="HT212" s="92"/>
      <c r="HU212" s="92"/>
      <c r="HV212" s="92"/>
      <c r="HW212" s="92"/>
      <c r="HX212" s="92"/>
      <c r="HY212" s="92"/>
      <c r="HZ212" s="92"/>
      <c r="IA212" s="92"/>
      <c r="IB212" s="92"/>
      <c r="IC212" s="92"/>
      <c r="ID212" s="92"/>
      <c r="IE212" s="92"/>
      <c r="IF212" s="92"/>
      <c r="IG212" s="92"/>
      <c r="IH212" s="92"/>
      <c r="II212" s="92"/>
      <c r="IJ212" s="92"/>
      <c r="IK212" s="92"/>
      <c r="IL212" s="92"/>
      <c r="IM212" s="92"/>
      <c r="IN212" s="92"/>
    </row>
    <row r="213" spans="1:250" s="98" customFormat="1" ht="15" customHeight="1">
      <c r="A213" s="100"/>
      <c r="B213" s="30" t="s">
        <v>254</v>
      </c>
      <c r="C213" s="30" t="s">
        <v>35</v>
      </c>
      <c r="D213" s="31" t="s">
        <v>78</v>
      </c>
      <c r="E213" s="31" t="s">
        <v>79</v>
      </c>
      <c r="F213" s="30" t="s">
        <v>423</v>
      </c>
      <c r="G213" s="97" t="s">
        <v>11</v>
      </c>
      <c r="H213" s="97" t="s">
        <v>185</v>
      </c>
      <c r="I213" s="103" t="s">
        <v>242</v>
      </c>
      <c r="J213" s="32" t="s">
        <v>244</v>
      </c>
      <c r="K213" s="32">
        <v>100</v>
      </c>
      <c r="L213" s="137">
        <v>2.5099999999999998</v>
      </c>
      <c r="M213" s="94">
        <f>L213*курс</f>
        <v>268.24369999999999</v>
      </c>
      <c r="N213" s="105"/>
      <c r="O213" s="33">
        <f t="shared" si="29"/>
        <v>0</v>
      </c>
      <c r="P213" s="34">
        <f t="shared" si="30"/>
        <v>0</v>
      </c>
      <c r="Q213" s="122" t="s">
        <v>494</v>
      </c>
      <c r="R213" s="170" t="s">
        <v>675</v>
      </c>
      <c r="S213" s="159" t="str">
        <f>IF(MOD(N213,K213)&gt;0,"Неверная кратность заказа!","")</f>
        <v/>
      </c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V213" s="92"/>
      <c r="GW213" s="92"/>
      <c r="GX213" s="92"/>
      <c r="GY213" s="92"/>
      <c r="GZ213" s="92"/>
      <c r="HA213" s="92"/>
      <c r="HB213" s="92"/>
      <c r="HC213" s="92"/>
      <c r="HD213" s="92"/>
      <c r="HE213" s="92"/>
      <c r="HF213" s="92"/>
      <c r="HG213" s="92"/>
      <c r="HH213" s="92"/>
      <c r="HI213" s="92"/>
      <c r="HJ213" s="92"/>
      <c r="HK213" s="92"/>
      <c r="HL213" s="92"/>
      <c r="HM213" s="92"/>
      <c r="HN213" s="92"/>
      <c r="HO213" s="92"/>
      <c r="HP213" s="92"/>
      <c r="HQ213" s="92"/>
      <c r="HR213" s="92"/>
      <c r="HS213" s="92"/>
      <c r="HT213" s="92"/>
      <c r="HU213" s="92"/>
      <c r="HV213" s="92"/>
      <c r="HW213" s="92"/>
      <c r="HX213" s="92"/>
      <c r="HY213" s="92"/>
      <c r="HZ213" s="92"/>
      <c r="IA213" s="92"/>
      <c r="IB213" s="92"/>
      <c r="IC213" s="92"/>
      <c r="ID213" s="92"/>
      <c r="IE213" s="92"/>
      <c r="IF213" s="92"/>
      <c r="IG213" s="92"/>
      <c r="IH213" s="92"/>
      <c r="II213" s="92"/>
      <c r="IJ213" s="92"/>
      <c r="IK213" s="92"/>
      <c r="IL213" s="92"/>
      <c r="IM213" s="92"/>
      <c r="IN213" s="92"/>
    </row>
    <row r="214" spans="1:250" s="98" customFormat="1" ht="15" customHeight="1">
      <c r="A214" s="100"/>
      <c r="B214" s="189" t="s">
        <v>674</v>
      </c>
      <c r="C214" s="189" t="s">
        <v>495</v>
      </c>
      <c r="D214" s="190" t="s">
        <v>78</v>
      </c>
      <c r="E214" s="31" t="s">
        <v>531</v>
      </c>
      <c r="F214" s="120" t="s">
        <v>547</v>
      </c>
      <c r="G214" s="173" t="s">
        <v>15</v>
      </c>
      <c r="H214" s="174" t="s">
        <v>38</v>
      </c>
      <c r="I214" s="143"/>
      <c r="J214" s="32" t="s">
        <v>243</v>
      </c>
      <c r="K214" s="32">
        <v>25</v>
      </c>
      <c r="L214" s="145">
        <f>M214/курс</f>
        <v>1.7685037896509777</v>
      </c>
      <c r="M214" s="119">
        <v>189</v>
      </c>
      <c r="N214" s="105"/>
      <c r="O214" s="33">
        <f t="shared" si="29"/>
        <v>0</v>
      </c>
      <c r="P214" s="34">
        <f t="shared" si="30"/>
        <v>0</v>
      </c>
      <c r="Q214" s="122" t="s">
        <v>494</v>
      </c>
      <c r="R214" s="123" t="s">
        <v>581</v>
      </c>
      <c r="S214" s="159"/>
    </row>
    <row r="215" spans="1:250" s="98" customFormat="1" ht="15" hidden="1" customHeight="1">
      <c r="A215" s="100"/>
      <c r="B215" s="171" t="s">
        <v>622</v>
      </c>
      <c r="C215" s="171" t="s">
        <v>495</v>
      </c>
      <c r="D215" s="172" t="s">
        <v>78</v>
      </c>
      <c r="E215" s="141" t="s">
        <v>531</v>
      </c>
      <c r="F215" s="194" t="s">
        <v>689</v>
      </c>
      <c r="G215" s="142"/>
      <c r="H215" s="142"/>
      <c r="I215" s="143"/>
      <c r="J215" s="144" t="s">
        <v>243</v>
      </c>
      <c r="K215" s="144">
        <v>25</v>
      </c>
      <c r="L215" s="145">
        <f>M215/курс</f>
        <v>1.7685037896509777</v>
      </c>
      <c r="M215" s="146">
        <v>189</v>
      </c>
      <c r="N215" s="192"/>
      <c r="O215" s="147">
        <f t="shared" si="29"/>
        <v>0</v>
      </c>
      <c r="P215" s="148">
        <f t="shared" si="30"/>
        <v>0</v>
      </c>
      <c r="Q215" s="149" t="s">
        <v>628</v>
      </c>
      <c r="R215" s="150" t="s">
        <v>629</v>
      </c>
      <c r="S215" s="159" t="str">
        <f>IF(MOD(N215,K215)&gt;0,"Неверная кратность заказа!","")</f>
        <v/>
      </c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V215" s="92"/>
      <c r="GW215" s="92"/>
      <c r="GX215" s="92"/>
      <c r="GY215" s="92"/>
      <c r="GZ215" s="92"/>
      <c r="HA215" s="92"/>
      <c r="HB215" s="92"/>
      <c r="HC215" s="92"/>
      <c r="HD215" s="92"/>
      <c r="HE215" s="92"/>
      <c r="HF215" s="92"/>
      <c r="HG215" s="92"/>
      <c r="HH215" s="92"/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92"/>
      <c r="HX215" s="92"/>
      <c r="HY215" s="92"/>
      <c r="HZ215" s="92"/>
      <c r="IA215" s="92"/>
      <c r="IB215" s="92"/>
      <c r="IC215" s="92"/>
      <c r="ID215" s="92"/>
      <c r="IE215" s="92"/>
      <c r="IF215" s="92"/>
      <c r="IG215" s="92"/>
      <c r="IH215" s="92"/>
      <c r="II215" s="92"/>
      <c r="IJ215" s="92"/>
      <c r="IK215" s="92"/>
      <c r="IL215" s="92"/>
      <c r="IM215" s="92"/>
      <c r="IN215" s="92"/>
    </row>
    <row r="216" spans="1:250" s="98" customFormat="1" ht="15" customHeight="1">
      <c r="A216" s="101"/>
      <c r="B216" s="30" t="s">
        <v>299</v>
      </c>
      <c r="C216" s="30" t="s">
        <v>35</v>
      </c>
      <c r="D216" s="31" t="s">
        <v>78</v>
      </c>
      <c r="E216" s="31" t="s">
        <v>462</v>
      </c>
      <c r="F216" s="30" t="s">
        <v>416</v>
      </c>
      <c r="G216" s="97" t="s">
        <v>15</v>
      </c>
      <c r="H216" s="97" t="s">
        <v>45</v>
      </c>
      <c r="I216" s="103"/>
      <c r="J216" s="32" t="s">
        <v>244</v>
      </c>
      <c r="K216" s="32">
        <v>100</v>
      </c>
      <c r="L216" s="137">
        <v>2.66</v>
      </c>
      <c r="M216" s="94">
        <f>L216*курс</f>
        <v>284.27420000000001</v>
      </c>
      <c r="N216" s="105"/>
      <c r="O216" s="33">
        <f t="shared" si="29"/>
        <v>0</v>
      </c>
      <c r="P216" s="34">
        <f t="shared" si="30"/>
        <v>0</v>
      </c>
      <c r="Q216" s="122" t="s">
        <v>494</v>
      </c>
      <c r="R216" s="170" t="s">
        <v>675</v>
      </c>
      <c r="S216" s="159" t="str">
        <f>IF(MOD(N216,K216)&gt;0,"Неверная кратность заказа!","")</f>
        <v/>
      </c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2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2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2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  <c r="IN216" s="92"/>
    </row>
    <row r="217" spans="1:250" s="98" customFormat="1" ht="15" customHeight="1">
      <c r="A217" s="101"/>
      <c r="B217" s="30" t="s">
        <v>295</v>
      </c>
      <c r="C217" s="30" t="s">
        <v>35</v>
      </c>
      <c r="D217" s="31" t="s">
        <v>431</v>
      </c>
      <c r="E217" s="31" t="s">
        <v>462</v>
      </c>
      <c r="F217" s="30" t="s">
        <v>415</v>
      </c>
      <c r="G217" s="97" t="s">
        <v>15</v>
      </c>
      <c r="H217" s="97" t="s">
        <v>172</v>
      </c>
      <c r="I217" s="103"/>
      <c r="J217" s="32" t="s">
        <v>244</v>
      </c>
      <c r="K217" s="32">
        <v>100</v>
      </c>
      <c r="L217" s="137">
        <v>1.97</v>
      </c>
      <c r="M217" s="94">
        <f>L217*курс</f>
        <v>210.53390000000002</v>
      </c>
      <c r="N217" s="105"/>
      <c r="O217" s="33">
        <f t="shared" si="29"/>
        <v>0</v>
      </c>
      <c r="P217" s="34">
        <f t="shared" si="30"/>
        <v>0</v>
      </c>
      <c r="Q217" s="122" t="s">
        <v>494</v>
      </c>
      <c r="R217" s="170" t="s">
        <v>675</v>
      </c>
      <c r="S217" s="159" t="str">
        <f>IF(MOD(N217,K217)&gt;0,"Неверная кратность заказа!","")</f>
        <v/>
      </c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2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2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2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  <c r="IN217" s="92"/>
    </row>
    <row r="218" spans="1:250" s="98" customFormat="1" ht="15" customHeight="1">
      <c r="A218" s="100"/>
      <c r="B218" s="189" t="s">
        <v>668</v>
      </c>
      <c r="C218" s="189" t="s">
        <v>495</v>
      </c>
      <c r="D218" s="190" t="s">
        <v>74</v>
      </c>
      <c r="E218" s="190" t="s">
        <v>510</v>
      </c>
      <c r="F218" s="189" t="s">
        <v>75</v>
      </c>
      <c r="G218" s="173"/>
      <c r="H218" s="174" t="s">
        <v>81</v>
      </c>
      <c r="I218" s="143"/>
      <c r="J218" s="32" t="s">
        <v>243</v>
      </c>
      <c r="K218" s="32">
        <v>25</v>
      </c>
      <c r="L218" s="145">
        <f>M218/курс</f>
        <v>1.2070740151586039</v>
      </c>
      <c r="M218" s="119">
        <v>129</v>
      </c>
      <c r="N218" s="105"/>
      <c r="O218" s="33">
        <f t="shared" si="29"/>
        <v>0</v>
      </c>
      <c r="P218" s="34">
        <f t="shared" si="30"/>
        <v>0</v>
      </c>
      <c r="Q218" s="122" t="s">
        <v>494</v>
      </c>
      <c r="R218" s="123" t="s">
        <v>581</v>
      </c>
      <c r="S218" s="159"/>
    </row>
    <row r="219" spans="1:250" s="98" customFormat="1" ht="15" hidden="1" customHeight="1">
      <c r="A219" s="100"/>
      <c r="B219" s="171" t="s">
        <v>615</v>
      </c>
      <c r="C219" s="171" t="s">
        <v>495</v>
      </c>
      <c r="D219" s="172" t="s">
        <v>74</v>
      </c>
      <c r="E219" s="141" t="s">
        <v>510</v>
      </c>
      <c r="F219" s="140" t="s">
        <v>75</v>
      </c>
      <c r="G219" s="142"/>
      <c r="H219" s="142" t="s">
        <v>172</v>
      </c>
      <c r="I219" s="143"/>
      <c r="J219" s="144" t="s">
        <v>243</v>
      </c>
      <c r="K219" s="144">
        <v>25</v>
      </c>
      <c r="L219" s="145">
        <f>M219/курс</f>
        <v>1.7497894638345652</v>
      </c>
      <c r="M219" s="146">
        <v>187</v>
      </c>
      <c r="N219" s="192"/>
      <c r="O219" s="147">
        <f t="shared" si="29"/>
        <v>0</v>
      </c>
      <c r="P219" s="148">
        <f t="shared" si="30"/>
        <v>0</v>
      </c>
      <c r="Q219" s="149" t="s">
        <v>628</v>
      </c>
      <c r="R219" s="150" t="s">
        <v>629</v>
      </c>
      <c r="S219" s="159" t="str">
        <f t="shared" ref="S219:S235" si="32">IF(MOD(N219,K219)&gt;0,"Неверная кратность заказа!","")</f>
        <v/>
      </c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V219" s="92"/>
      <c r="GW219" s="92"/>
      <c r="GX219" s="92"/>
      <c r="GY219" s="92"/>
      <c r="GZ219" s="92"/>
      <c r="HA219" s="92"/>
      <c r="HB219" s="92"/>
      <c r="HC219" s="92"/>
      <c r="HD219" s="92"/>
      <c r="HE219" s="92"/>
      <c r="HF219" s="92"/>
      <c r="HG219" s="92"/>
      <c r="HH219" s="92"/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92"/>
      <c r="HX219" s="92"/>
      <c r="HY219" s="92"/>
      <c r="HZ219" s="92"/>
      <c r="IA219" s="92"/>
      <c r="IB219" s="92"/>
      <c r="IC219" s="92"/>
      <c r="ID219" s="92"/>
      <c r="IE219" s="92"/>
      <c r="IF219" s="92"/>
      <c r="IG219" s="92"/>
      <c r="IH219" s="92"/>
      <c r="II219" s="92"/>
      <c r="IJ219" s="92"/>
      <c r="IK219" s="92"/>
      <c r="IL219" s="92"/>
      <c r="IM219" s="92"/>
      <c r="IN219" s="92"/>
    </row>
    <row r="220" spans="1:250" s="98" customFormat="1" ht="15" customHeight="1">
      <c r="A220" s="101"/>
      <c r="B220" s="30" t="s">
        <v>203</v>
      </c>
      <c r="C220" s="30" t="s">
        <v>35</v>
      </c>
      <c r="D220" s="31" t="s">
        <v>74</v>
      </c>
      <c r="E220" s="31" t="s">
        <v>460</v>
      </c>
      <c r="F220" s="30" t="s">
        <v>75</v>
      </c>
      <c r="G220" s="97" t="s">
        <v>9</v>
      </c>
      <c r="H220" s="97" t="s">
        <v>45</v>
      </c>
      <c r="I220" s="103" t="s">
        <v>242</v>
      </c>
      <c r="J220" s="32" t="s">
        <v>244</v>
      </c>
      <c r="K220" s="32">
        <v>100</v>
      </c>
      <c r="L220" s="137">
        <v>2.4</v>
      </c>
      <c r="M220" s="94">
        <f>L220*курс</f>
        <v>256.488</v>
      </c>
      <c r="N220" s="105"/>
      <c r="O220" s="33">
        <f t="shared" si="29"/>
        <v>0</v>
      </c>
      <c r="P220" s="34">
        <f t="shared" si="30"/>
        <v>0</v>
      </c>
      <c r="Q220" s="122" t="s">
        <v>494</v>
      </c>
      <c r="R220" s="170" t="s">
        <v>675</v>
      </c>
      <c r="S220" s="159" t="str">
        <f t="shared" si="32"/>
        <v/>
      </c>
    </row>
    <row r="221" spans="1:250" s="98" customFormat="1" ht="15" customHeight="1">
      <c r="A221" s="101"/>
      <c r="B221" s="30" t="s">
        <v>230</v>
      </c>
      <c r="C221" s="30" t="s">
        <v>35</v>
      </c>
      <c r="D221" s="31" t="s">
        <v>73</v>
      </c>
      <c r="E221" s="31" t="s">
        <v>459</v>
      </c>
      <c r="F221" s="30" t="s">
        <v>306</v>
      </c>
      <c r="G221" s="97" t="s">
        <v>9</v>
      </c>
      <c r="H221" s="97" t="s">
        <v>44</v>
      </c>
      <c r="I221" s="103" t="s">
        <v>242</v>
      </c>
      <c r="J221" s="32" t="s">
        <v>244</v>
      </c>
      <c r="K221" s="32">
        <v>100</v>
      </c>
      <c r="L221" s="137">
        <v>1.37</v>
      </c>
      <c r="M221" s="94">
        <f>L221*курс</f>
        <v>146.41190000000003</v>
      </c>
      <c r="N221" s="105"/>
      <c r="O221" s="33">
        <f t="shared" si="29"/>
        <v>0</v>
      </c>
      <c r="P221" s="34">
        <f t="shared" si="30"/>
        <v>0</v>
      </c>
      <c r="Q221" s="122" t="s">
        <v>494</v>
      </c>
      <c r="R221" s="170" t="s">
        <v>675</v>
      </c>
      <c r="S221" s="159" t="str">
        <f t="shared" si="32"/>
        <v/>
      </c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V221" s="92"/>
      <c r="GW221" s="92"/>
      <c r="GX221" s="92"/>
      <c r="GY221" s="92"/>
      <c r="GZ221" s="92"/>
      <c r="HA221" s="92"/>
      <c r="HB221" s="92"/>
      <c r="HC221" s="92"/>
      <c r="HD221" s="92"/>
      <c r="HE221" s="92"/>
      <c r="HF221" s="92"/>
      <c r="HG221" s="92"/>
      <c r="HH221" s="92"/>
      <c r="HI221" s="92"/>
      <c r="HJ221" s="92"/>
      <c r="HK221" s="92"/>
      <c r="HL221" s="92"/>
      <c r="HM221" s="92"/>
      <c r="HN221" s="92"/>
      <c r="HO221" s="92"/>
      <c r="HP221" s="92"/>
      <c r="HQ221" s="92"/>
      <c r="HR221" s="92"/>
      <c r="HS221" s="92"/>
      <c r="HT221" s="92"/>
      <c r="HU221" s="92"/>
      <c r="HV221" s="92"/>
      <c r="HW221" s="92"/>
      <c r="HX221" s="92"/>
      <c r="HY221" s="92"/>
      <c r="HZ221" s="92"/>
      <c r="IA221" s="92"/>
      <c r="IB221" s="92"/>
      <c r="IC221" s="92"/>
      <c r="ID221" s="92"/>
      <c r="IE221" s="92"/>
      <c r="IF221" s="92"/>
      <c r="IG221" s="92"/>
      <c r="IH221" s="92"/>
      <c r="II221" s="92"/>
      <c r="IJ221" s="92"/>
      <c r="IK221" s="92"/>
      <c r="IL221" s="92"/>
      <c r="IM221" s="92"/>
      <c r="IN221" s="92"/>
    </row>
    <row r="222" spans="1:250" s="98" customFormat="1" ht="15" hidden="1" customHeight="1">
      <c r="A222" s="101"/>
      <c r="B222" s="171" t="s">
        <v>614</v>
      </c>
      <c r="C222" s="171" t="s">
        <v>495</v>
      </c>
      <c r="D222" s="172" t="s">
        <v>73</v>
      </c>
      <c r="E222" s="141" t="s">
        <v>517</v>
      </c>
      <c r="F222" s="140"/>
      <c r="G222" s="142"/>
      <c r="H222" s="142" t="s">
        <v>172</v>
      </c>
      <c r="I222" s="143"/>
      <c r="J222" s="144" t="s">
        <v>243</v>
      </c>
      <c r="K222" s="144">
        <v>25</v>
      </c>
      <c r="L222" s="145">
        <f>M222/курс</f>
        <v>1.2070740151586039</v>
      </c>
      <c r="M222" s="146">
        <v>129</v>
      </c>
      <c r="N222" s="192"/>
      <c r="O222" s="147">
        <f t="shared" si="29"/>
        <v>0</v>
      </c>
      <c r="P222" s="148">
        <f t="shared" si="30"/>
        <v>0</v>
      </c>
      <c r="Q222" s="149" t="s">
        <v>628</v>
      </c>
      <c r="R222" s="150" t="s">
        <v>629</v>
      </c>
      <c r="S222" s="159" t="str">
        <f t="shared" si="32"/>
        <v/>
      </c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V222" s="92"/>
      <c r="GW222" s="92"/>
      <c r="GX222" s="92"/>
      <c r="GY222" s="92"/>
      <c r="GZ222" s="92"/>
      <c r="HA222" s="92"/>
      <c r="HB222" s="92"/>
      <c r="HC222" s="92"/>
      <c r="HD222" s="92"/>
      <c r="HE222" s="92"/>
      <c r="HF222" s="92"/>
      <c r="HG222" s="92"/>
      <c r="HH222" s="92"/>
      <c r="HI222" s="92"/>
      <c r="HJ222" s="92"/>
      <c r="HK222" s="92"/>
      <c r="HL222" s="92"/>
      <c r="HM222" s="92"/>
      <c r="HN222" s="92"/>
      <c r="HO222" s="92"/>
      <c r="HP222" s="92"/>
      <c r="HQ222" s="92"/>
      <c r="HR222" s="92"/>
      <c r="HS222" s="92"/>
      <c r="HT222" s="92"/>
      <c r="HU222" s="92"/>
      <c r="HV222" s="92"/>
      <c r="HW222" s="92"/>
      <c r="HX222" s="92"/>
      <c r="HY222" s="92"/>
      <c r="HZ222" s="92"/>
      <c r="IA222" s="92"/>
      <c r="IB222" s="92"/>
      <c r="IC222" s="92"/>
      <c r="ID222" s="92"/>
      <c r="IE222" s="92"/>
      <c r="IF222" s="92"/>
      <c r="IG222" s="92"/>
      <c r="IH222" s="92"/>
      <c r="II222" s="92"/>
      <c r="IJ222" s="92"/>
      <c r="IK222" s="92"/>
      <c r="IL222" s="92"/>
      <c r="IM222" s="92"/>
      <c r="IN222" s="92"/>
    </row>
    <row r="223" spans="1:250" s="98" customFormat="1" ht="15" customHeight="1">
      <c r="A223" s="100"/>
      <c r="B223" s="30" t="s">
        <v>265</v>
      </c>
      <c r="C223" s="30" t="s">
        <v>35</v>
      </c>
      <c r="D223" s="31" t="s">
        <v>212</v>
      </c>
      <c r="E223" s="31" t="s">
        <v>463</v>
      </c>
      <c r="F223" s="30" t="s">
        <v>219</v>
      </c>
      <c r="G223" s="97" t="s">
        <v>11</v>
      </c>
      <c r="H223" s="97" t="s">
        <v>38</v>
      </c>
      <c r="I223" s="103" t="s">
        <v>313</v>
      </c>
      <c r="J223" s="32" t="s">
        <v>244</v>
      </c>
      <c r="K223" s="32">
        <v>100</v>
      </c>
      <c r="L223" s="137">
        <v>3.17</v>
      </c>
      <c r="M223" s="94">
        <f t="shared" ref="M223:M231" si="33">L223*курс</f>
        <v>338.77789999999999</v>
      </c>
      <c r="N223" s="105"/>
      <c r="O223" s="33">
        <f t="shared" si="29"/>
        <v>0</v>
      </c>
      <c r="P223" s="34">
        <f t="shared" si="30"/>
        <v>0</v>
      </c>
      <c r="Q223" s="122" t="s">
        <v>494</v>
      </c>
      <c r="R223" s="170" t="s">
        <v>675</v>
      </c>
      <c r="S223" s="159" t="str">
        <f t="shared" si="32"/>
        <v/>
      </c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V223" s="92"/>
      <c r="GW223" s="92"/>
      <c r="GX223" s="92"/>
      <c r="GY223" s="92"/>
      <c r="GZ223" s="92"/>
      <c r="HA223" s="92"/>
      <c r="HB223" s="92"/>
      <c r="HC223" s="92"/>
      <c r="HD223" s="92"/>
      <c r="HE223" s="92"/>
      <c r="HF223" s="92"/>
      <c r="HG223" s="92"/>
      <c r="HH223" s="92"/>
      <c r="HI223" s="92"/>
      <c r="HJ223" s="92"/>
      <c r="HK223" s="92"/>
      <c r="HL223" s="92"/>
      <c r="HM223" s="92"/>
      <c r="HN223" s="92"/>
      <c r="HO223" s="92"/>
      <c r="HP223" s="92"/>
      <c r="HQ223" s="92"/>
      <c r="HR223" s="92"/>
      <c r="HS223" s="92"/>
      <c r="HT223" s="92"/>
      <c r="HU223" s="92"/>
      <c r="HV223" s="92"/>
      <c r="HW223" s="92"/>
      <c r="HX223" s="92"/>
      <c r="HY223" s="92"/>
      <c r="HZ223" s="92"/>
      <c r="IA223" s="92"/>
      <c r="IB223" s="92"/>
      <c r="IC223" s="92"/>
      <c r="ID223" s="92"/>
      <c r="IE223" s="92"/>
      <c r="IF223" s="92"/>
      <c r="IG223" s="92"/>
      <c r="IH223" s="92"/>
      <c r="II223" s="92"/>
      <c r="IJ223" s="92"/>
      <c r="IK223" s="92"/>
      <c r="IL223" s="92"/>
      <c r="IM223" s="92"/>
      <c r="IN223" s="92"/>
    </row>
    <row r="224" spans="1:250" s="98" customFormat="1" ht="15" customHeight="1">
      <c r="A224" s="101"/>
      <c r="B224" s="30" t="s">
        <v>234</v>
      </c>
      <c r="C224" s="30" t="s">
        <v>35</v>
      </c>
      <c r="D224" s="31" t="s">
        <v>212</v>
      </c>
      <c r="E224" s="31" t="s">
        <v>463</v>
      </c>
      <c r="F224" s="30" t="s">
        <v>219</v>
      </c>
      <c r="G224" s="97" t="s">
        <v>9</v>
      </c>
      <c r="H224" s="97" t="s">
        <v>221</v>
      </c>
      <c r="I224" s="103" t="s">
        <v>242</v>
      </c>
      <c r="J224" s="32" t="s">
        <v>244</v>
      </c>
      <c r="K224" s="32">
        <v>25</v>
      </c>
      <c r="L224" s="137">
        <v>2.72</v>
      </c>
      <c r="M224" s="94">
        <f t="shared" si="33"/>
        <v>290.68640000000005</v>
      </c>
      <c r="N224" s="105"/>
      <c r="O224" s="33">
        <f t="shared" si="29"/>
        <v>0</v>
      </c>
      <c r="P224" s="34">
        <f t="shared" si="30"/>
        <v>0</v>
      </c>
      <c r="Q224" s="122" t="s">
        <v>494</v>
      </c>
      <c r="R224" s="170" t="s">
        <v>675</v>
      </c>
      <c r="S224" s="159" t="str">
        <f t="shared" si="32"/>
        <v/>
      </c>
    </row>
    <row r="225" spans="1:250" s="98" customFormat="1" ht="15" customHeight="1">
      <c r="A225" s="101"/>
      <c r="B225" s="30" t="s">
        <v>227</v>
      </c>
      <c r="C225" s="30" t="s">
        <v>35</v>
      </c>
      <c r="D225" s="31" t="s">
        <v>195</v>
      </c>
      <c r="E225" s="31" t="s">
        <v>451</v>
      </c>
      <c r="F225" s="30" t="s">
        <v>306</v>
      </c>
      <c r="G225" s="97" t="s">
        <v>4</v>
      </c>
      <c r="H225" s="97" t="s">
        <v>58</v>
      </c>
      <c r="I225" s="103"/>
      <c r="J225" s="32" t="s">
        <v>244</v>
      </c>
      <c r="K225" s="32">
        <v>100</v>
      </c>
      <c r="L225" s="137">
        <v>2.89</v>
      </c>
      <c r="M225" s="94">
        <f t="shared" si="33"/>
        <v>308.85430000000002</v>
      </c>
      <c r="N225" s="105"/>
      <c r="O225" s="33">
        <f t="shared" si="29"/>
        <v>0</v>
      </c>
      <c r="P225" s="34">
        <f t="shared" si="30"/>
        <v>0</v>
      </c>
      <c r="Q225" s="122" t="s">
        <v>494</v>
      </c>
      <c r="R225" s="170" t="s">
        <v>675</v>
      </c>
      <c r="S225" s="159" t="str">
        <f t="shared" si="32"/>
        <v/>
      </c>
    </row>
    <row r="226" spans="1:250" s="98" customFormat="1" ht="15" customHeight="1">
      <c r="A226" s="100"/>
      <c r="B226" s="30" t="s">
        <v>266</v>
      </c>
      <c r="C226" s="30" t="s">
        <v>35</v>
      </c>
      <c r="D226" s="31" t="s">
        <v>195</v>
      </c>
      <c r="E226" s="31" t="s">
        <v>451</v>
      </c>
      <c r="F226" s="30" t="s">
        <v>306</v>
      </c>
      <c r="G226" s="97" t="s">
        <v>20</v>
      </c>
      <c r="H226" s="97" t="s">
        <v>44</v>
      </c>
      <c r="I226" s="103"/>
      <c r="J226" s="32" t="s">
        <v>244</v>
      </c>
      <c r="K226" s="32">
        <v>100</v>
      </c>
      <c r="L226" s="137">
        <v>1.99</v>
      </c>
      <c r="M226" s="94">
        <f t="shared" si="33"/>
        <v>212.6713</v>
      </c>
      <c r="N226" s="105"/>
      <c r="O226" s="33">
        <f t="shared" si="29"/>
        <v>0</v>
      </c>
      <c r="P226" s="34">
        <f t="shared" si="30"/>
        <v>0</v>
      </c>
      <c r="Q226" s="122" t="s">
        <v>494</v>
      </c>
      <c r="R226" s="170" t="s">
        <v>675</v>
      </c>
      <c r="S226" s="159" t="str">
        <f t="shared" si="32"/>
        <v/>
      </c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  <c r="HQ226" s="92"/>
      <c r="HR226" s="92"/>
      <c r="HS226" s="92"/>
      <c r="HT226" s="92"/>
      <c r="HU226" s="92"/>
      <c r="HV226" s="92"/>
      <c r="HW226" s="92"/>
      <c r="HX226" s="92"/>
      <c r="HY226" s="92"/>
      <c r="HZ226" s="92"/>
      <c r="IA226" s="92"/>
      <c r="IB226" s="92"/>
      <c r="IC226" s="92"/>
      <c r="ID226" s="92"/>
      <c r="IE226" s="92"/>
      <c r="IF226" s="92"/>
      <c r="IG226" s="92"/>
      <c r="IH226" s="92"/>
      <c r="II226" s="92"/>
      <c r="IJ226" s="92"/>
      <c r="IK226" s="92"/>
      <c r="IL226" s="92"/>
      <c r="IM226" s="92"/>
      <c r="IN226" s="92"/>
    </row>
    <row r="227" spans="1:250" s="92" customFormat="1" ht="15" customHeight="1">
      <c r="A227" s="101"/>
      <c r="B227" s="30" t="s">
        <v>300</v>
      </c>
      <c r="C227" s="30" t="s">
        <v>35</v>
      </c>
      <c r="D227" s="31" t="s">
        <v>325</v>
      </c>
      <c r="E227" s="31" t="s">
        <v>486</v>
      </c>
      <c r="F227" s="120" t="s">
        <v>412</v>
      </c>
      <c r="G227" s="97" t="s">
        <v>4</v>
      </c>
      <c r="H227" s="97" t="s">
        <v>44</v>
      </c>
      <c r="I227" s="103"/>
      <c r="J227" s="32" t="s">
        <v>244</v>
      </c>
      <c r="K227" s="32">
        <v>100</v>
      </c>
      <c r="L227" s="137">
        <v>2.68</v>
      </c>
      <c r="M227" s="94">
        <f t="shared" si="33"/>
        <v>286.41160000000002</v>
      </c>
      <c r="N227" s="105"/>
      <c r="O227" s="33">
        <f t="shared" si="29"/>
        <v>0</v>
      </c>
      <c r="P227" s="34">
        <f t="shared" si="30"/>
        <v>0</v>
      </c>
      <c r="Q227" s="122" t="s">
        <v>494</v>
      </c>
      <c r="R227" s="170" t="s">
        <v>675</v>
      </c>
      <c r="S227" s="159" t="str">
        <f t="shared" si="32"/>
        <v/>
      </c>
    </row>
    <row r="228" spans="1:250" s="98" customFormat="1" ht="15" customHeight="1">
      <c r="A228" s="100"/>
      <c r="B228" s="30" t="s">
        <v>301</v>
      </c>
      <c r="C228" s="30" t="s">
        <v>35</v>
      </c>
      <c r="D228" s="31" t="s">
        <v>325</v>
      </c>
      <c r="E228" s="31" t="s">
        <v>486</v>
      </c>
      <c r="F228" s="120" t="s">
        <v>412</v>
      </c>
      <c r="G228" s="97" t="s">
        <v>4</v>
      </c>
      <c r="H228" s="97" t="s">
        <v>173</v>
      </c>
      <c r="I228" s="103"/>
      <c r="J228" s="32" t="s">
        <v>244</v>
      </c>
      <c r="K228" s="32">
        <v>100</v>
      </c>
      <c r="L228" s="137">
        <v>3.77</v>
      </c>
      <c r="M228" s="94">
        <f t="shared" si="33"/>
        <v>402.8999</v>
      </c>
      <c r="N228" s="105"/>
      <c r="O228" s="33">
        <f t="shared" si="29"/>
        <v>0</v>
      </c>
      <c r="P228" s="34">
        <f t="shared" si="30"/>
        <v>0</v>
      </c>
      <c r="Q228" s="122" t="s">
        <v>494</v>
      </c>
      <c r="R228" s="170" t="s">
        <v>675</v>
      </c>
      <c r="S228" s="159" t="str">
        <f t="shared" si="32"/>
        <v/>
      </c>
      <c r="IO228" s="92"/>
      <c r="IP228" s="92"/>
    </row>
    <row r="229" spans="1:250" s="98" customFormat="1" ht="15" customHeight="1">
      <c r="A229" s="101"/>
      <c r="B229" s="30" t="s">
        <v>286</v>
      </c>
      <c r="C229" s="30" t="s">
        <v>35</v>
      </c>
      <c r="D229" s="31" t="s">
        <v>336</v>
      </c>
      <c r="E229" s="31" t="s">
        <v>472</v>
      </c>
      <c r="F229" s="120" t="s">
        <v>412</v>
      </c>
      <c r="G229" s="97" t="s">
        <v>4</v>
      </c>
      <c r="H229" s="97" t="s">
        <v>173</v>
      </c>
      <c r="I229" s="103"/>
      <c r="J229" s="32" t="s">
        <v>244</v>
      </c>
      <c r="K229" s="32">
        <v>100</v>
      </c>
      <c r="L229" s="137">
        <v>3.08</v>
      </c>
      <c r="M229" s="94">
        <f t="shared" si="33"/>
        <v>329.15960000000001</v>
      </c>
      <c r="N229" s="105"/>
      <c r="O229" s="33">
        <f t="shared" si="29"/>
        <v>0</v>
      </c>
      <c r="P229" s="34">
        <f t="shared" si="30"/>
        <v>0</v>
      </c>
      <c r="Q229" s="122" t="s">
        <v>494</v>
      </c>
      <c r="R229" s="170" t="s">
        <v>675</v>
      </c>
      <c r="S229" s="159" t="str">
        <f t="shared" si="32"/>
        <v/>
      </c>
      <c r="IO229" s="92"/>
      <c r="IP229" s="92"/>
    </row>
    <row r="230" spans="1:250" s="35" customFormat="1" ht="15" customHeight="1">
      <c r="A230" s="101"/>
      <c r="B230" s="30" t="s">
        <v>287</v>
      </c>
      <c r="C230" s="30" t="s">
        <v>35</v>
      </c>
      <c r="D230" s="31" t="s">
        <v>335</v>
      </c>
      <c r="E230" s="31" t="s">
        <v>471</v>
      </c>
      <c r="F230" s="120" t="s">
        <v>412</v>
      </c>
      <c r="G230" s="97" t="s">
        <v>4</v>
      </c>
      <c r="H230" s="97" t="s">
        <v>44</v>
      </c>
      <c r="I230" s="103"/>
      <c r="J230" s="32" t="s">
        <v>244</v>
      </c>
      <c r="K230" s="32">
        <v>100</v>
      </c>
      <c r="L230" s="137">
        <v>1.98</v>
      </c>
      <c r="M230" s="94">
        <f t="shared" si="33"/>
        <v>211.6026</v>
      </c>
      <c r="N230" s="105"/>
      <c r="O230" s="33">
        <f t="shared" si="29"/>
        <v>0</v>
      </c>
      <c r="P230" s="34">
        <f t="shared" si="30"/>
        <v>0</v>
      </c>
      <c r="Q230" s="122" t="s">
        <v>494</v>
      </c>
      <c r="R230" s="170" t="s">
        <v>675</v>
      </c>
      <c r="S230" s="159" t="str">
        <f t="shared" si="32"/>
        <v/>
      </c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  <c r="DJ230" s="98"/>
      <c r="DK230" s="98"/>
      <c r="DL230" s="98"/>
      <c r="DM230" s="98"/>
      <c r="DN230" s="98"/>
      <c r="DO230" s="98"/>
      <c r="DP230" s="98"/>
      <c r="DQ230" s="98"/>
      <c r="DR230" s="98"/>
      <c r="DS230" s="98"/>
      <c r="DT230" s="98"/>
      <c r="DU230" s="98"/>
      <c r="DV230" s="98"/>
      <c r="DW230" s="98"/>
      <c r="DX230" s="98"/>
      <c r="DY230" s="98"/>
      <c r="DZ230" s="98"/>
      <c r="EA230" s="98"/>
      <c r="EB230" s="98"/>
      <c r="EC230" s="98"/>
      <c r="ED230" s="98"/>
      <c r="EE230" s="98"/>
      <c r="EF230" s="98"/>
      <c r="EG230" s="98"/>
      <c r="EH230" s="98"/>
      <c r="EI230" s="98"/>
      <c r="EJ230" s="98"/>
      <c r="EK230" s="98"/>
      <c r="EL230" s="98"/>
      <c r="EM230" s="98"/>
      <c r="EN230" s="98"/>
      <c r="EO230" s="98"/>
      <c r="EP230" s="98"/>
      <c r="EQ230" s="98"/>
      <c r="ER230" s="98"/>
      <c r="ES230" s="98"/>
      <c r="ET230" s="98"/>
      <c r="EU230" s="98"/>
      <c r="EV230" s="98"/>
      <c r="EW230" s="98"/>
      <c r="EX230" s="98"/>
      <c r="EY230" s="98"/>
      <c r="EZ230" s="98"/>
      <c r="FA230" s="98"/>
      <c r="FB230" s="98"/>
      <c r="FC230" s="98"/>
      <c r="FD230" s="98"/>
      <c r="FE230" s="98"/>
      <c r="FF230" s="98"/>
      <c r="FG230" s="98"/>
      <c r="FH230" s="98"/>
      <c r="FI230" s="98"/>
      <c r="FJ230" s="98"/>
      <c r="FK230" s="98"/>
      <c r="FL230" s="98"/>
      <c r="FM230" s="98"/>
      <c r="FN230" s="98"/>
      <c r="FO230" s="98"/>
      <c r="FP230" s="98"/>
      <c r="FQ230" s="98"/>
      <c r="FR230" s="98"/>
      <c r="FS230" s="98"/>
      <c r="FT230" s="98"/>
      <c r="FU230" s="98"/>
      <c r="FV230" s="98"/>
      <c r="FW230" s="98"/>
      <c r="FX230" s="98"/>
      <c r="FY230" s="98"/>
      <c r="FZ230" s="98"/>
      <c r="GA230" s="98"/>
      <c r="GB230" s="98"/>
      <c r="GC230" s="98"/>
      <c r="GD230" s="98"/>
      <c r="GE230" s="98"/>
      <c r="GF230" s="98"/>
      <c r="GG230" s="98"/>
      <c r="GH230" s="98"/>
      <c r="GI230" s="98"/>
      <c r="GJ230" s="98"/>
      <c r="GK230" s="98"/>
      <c r="GL230" s="98"/>
      <c r="GM230" s="98"/>
      <c r="GN230" s="98"/>
      <c r="GO230" s="98"/>
      <c r="GP230" s="98"/>
      <c r="GQ230" s="98"/>
      <c r="GR230" s="98"/>
      <c r="GS230" s="98"/>
      <c r="GT230" s="98"/>
      <c r="GU230" s="98"/>
      <c r="GV230" s="98"/>
      <c r="GW230" s="98"/>
      <c r="GX230" s="98"/>
      <c r="GY230" s="98"/>
      <c r="GZ230" s="98"/>
      <c r="HA230" s="98"/>
      <c r="HB230" s="98"/>
      <c r="HC230" s="98"/>
      <c r="HD230" s="98"/>
      <c r="HE230" s="98"/>
      <c r="HF230" s="98"/>
      <c r="HG230" s="98"/>
      <c r="HH230" s="98"/>
      <c r="HI230" s="98"/>
      <c r="HJ230" s="98"/>
      <c r="HK230" s="98"/>
      <c r="HL230" s="98"/>
      <c r="HM230" s="98"/>
      <c r="HN230" s="98"/>
      <c r="HO230" s="98"/>
      <c r="HP230" s="98"/>
      <c r="HQ230" s="98"/>
      <c r="HR230" s="98"/>
      <c r="HS230" s="98"/>
      <c r="HT230" s="98"/>
      <c r="HU230" s="98"/>
      <c r="HV230" s="98"/>
      <c r="HW230" s="98"/>
      <c r="HX230" s="98"/>
      <c r="HY230" s="98"/>
      <c r="HZ230" s="98"/>
      <c r="IA230" s="98"/>
      <c r="IB230" s="98"/>
      <c r="IC230" s="98"/>
      <c r="ID230" s="98"/>
      <c r="IE230" s="98"/>
      <c r="IF230" s="98"/>
      <c r="IG230" s="98"/>
      <c r="IH230" s="98"/>
      <c r="II230" s="98"/>
      <c r="IJ230" s="98"/>
      <c r="IK230" s="98"/>
      <c r="IL230" s="98"/>
      <c r="IM230" s="98"/>
      <c r="IN230" s="98"/>
      <c r="IO230" s="92"/>
      <c r="IP230" s="92"/>
    </row>
    <row r="231" spans="1:250" s="35" customFormat="1" ht="15" customHeight="1">
      <c r="A231" s="101"/>
      <c r="B231" s="30" t="s">
        <v>158</v>
      </c>
      <c r="C231" s="30" t="s">
        <v>35</v>
      </c>
      <c r="D231" s="31" t="s">
        <v>57</v>
      </c>
      <c r="E231" s="31" t="s">
        <v>447</v>
      </c>
      <c r="F231" s="30" t="s">
        <v>306</v>
      </c>
      <c r="G231" s="97" t="s">
        <v>4</v>
      </c>
      <c r="H231" s="97" t="s">
        <v>44</v>
      </c>
      <c r="I231" s="103"/>
      <c r="J231" s="32" t="s">
        <v>244</v>
      </c>
      <c r="K231" s="32">
        <v>100</v>
      </c>
      <c r="L231" s="137">
        <v>2.19</v>
      </c>
      <c r="M231" s="94">
        <f t="shared" si="33"/>
        <v>234.0453</v>
      </c>
      <c r="N231" s="105"/>
      <c r="O231" s="33">
        <f t="shared" si="29"/>
        <v>0</v>
      </c>
      <c r="P231" s="34">
        <f t="shared" si="30"/>
        <v>0</v>
      </c>
      <c r="Q231" s="122" t="s">
        <v>494</v>
      </c>
      <c r="R231" s="170" t="s">
        <v>675</v>
      </c>
      <c r="S231" s="159" t="str">
        <f t="shared" si="32"/>
        <v/>
      </c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V231" s="92"/>
      <c r="GW231" s="92"/>
      <c r="GX231" s="92"/>
      <c r="GY231" s="92"/>
      <c r="GZ231" s="92"/>
      <c r="HA231" s="92"/>
      <c r="HB231" s="92"/>
      <c r="HC231" s="92"/>
      <c r="HD231" s="92"/>
      <c r="HE231" s="92"/>
      <c r="HF231" s="92"/>
      <c r="HG231" s="92"/>
      <c r="HH231" s="92"/>
      <c r="HI231" s="92"/>
      <c r="HJ231" s="92"/>
      <c r="HK231" s="92"/>
      <c r="HL231" s="92"/>
      <c r="HM231" s="92"/>
      <c r="HN231" s="92"/>
      <c r="HO231" s="92"/>
      <c r="HP231" s="92"/>
      <c r="HQ231" s="92"/>
      <c r="HR231" s="92"/>
      <c r="HS231" s="92"/>
      <c r="HT231" s="92"/>
      <c r="HU231" s="92"/>
      <c r="HV231" s="92"/>
      <c r="HW231" s="92"/>
      <c r="HX231" s="92"/>
      <c r="HY231" s="92"/>
      <c r="HZ231" s="92"/>
      <c r="IA231" s="92"/>
      <c r="IB231" s="92"/>
      <c r="IC231" s="92"/>
      <c r="ID231" s="92"/>
      <c r="IE231" s="92"/>
      <c r="IF231" s="92"/>
      <c r="IG231" s="92"/>
      <c r="IH231" s="92"/>
      <c r="II231" s="92"/>
      <c r="IJ231" s="92"/>
      <c r="IK231" s="92"/>
      <c r="IL231" s="92"/>
      <c r="IM231" s="92"/>
      <c r="IN231" s="92"/>
      <c r="IO231" s="98"/>
      <c r="IP231" s="98"/>
    </row>
    <row r="232" spans="1:250" s="35" customFormat="1" ht="15" hidden="1" customHeight="1">
      <c r="A232" s="100"/>
      <c r="B232" s="171" t="s">
        <v>264</v>
      </c>
      <c r="C232" s="171" t="s">
        <v>495</v>
      </c>
      <c r="D232" s="172" t="s">
        <v>207</v>
      </c>
      <c r="E232" s="141" t="s">
        <v>435</v>
      </c>
      <c r="F232" s="140" t="s">
        <v>214</v>
      </c>
      <c r="G232" s="142" t="s">
        <v>15</v>
      </c>
      <c r="H232" s="142" t="s">
        <v>44</v>
      </c>
      <c r="I232" s="143"/>
      <c r="J232" s="144" t="s">
        <v>243</v>
      </c>
      <c r="K232" s="144">
        <v>25</v>
      </c>
      <c r="L232" s="145">
        <f>M232/курс</f>
        <v>1.8433610929166275</v>
      </c>
      <c r="M232" s="146">
        <v>197</v>
      </c>
      <c r="N232" s="192"/>
      <c r="O232" s="147">
        <f t="shared" si="29"/>
        <v>0</v>
      </c>
      <c r="P232" s="148">
        <f t="shared" si="30"/>
        <v>0</v>
      </c>
      <c r="Q232" s="149" t="s">
        <v>628</v>
      </c>
      <c r="R232" s="150" t="s">
        <v>629</v>
      </c>
      <c r="S232" s="159" t="str">
        <f t="shared" si="32"/>
        <v/>
      </c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  <c r="DJ232" s="98"/>
      <c r="DK232" s="98"/>
      <c r="DL232" s="98"/>
      <c r="DM232" s="98"/>
      <c r="DN232" s="98"/>
      <c r="DO232" s="98"/>
      <c r="DP232" s="98"/>
      <c r="DQ232" s="98"/>
      <c r="DR232" s="98"/>
      <c r="DS232" s="98"/>
      <c r="DT232" s="98"/>
      <c r="DU232" s="98"/>
      <c r="DV232" s="98"/>
      <c r="DW232" s="98"/>
      <c r="DX232" s="98"/>
      <c r="DY232" s="98"/>
      <c r="DZ232" s="98"/>
      <c r="EA232" s="98"/>
      <c r="EB232" s="98"/>
      <c r="EC232" s="98"/>
      <c r="ED232" s="98"/>
      <c r="EE232" s="98"/>
      <c r="EF232" s="98"/>
      <c r="EG232" s="98"/>
      <c r="EH232" s="98"/>
      <c r="EI232" s="98"/>
      <c r="EJ232" s="98"/>
      <c r="EK232" s="98"/>
      <c r="EL232" s="98"/>
      <c r="EM232" s="98"/>
      <c r="EN232" s="98"/>
      <c r="EO232" s="98"/>
      <c r="EP232" s="98"/>
      <c r="EQ232" s="98"/>
      <c r="ER232" s="98"/>
      <c r="ES232" s="98"/>
      <c r="ET232" s="98"/>
      <c r="EU232" s="98"/>
      <c r="EV232" s="98"/>
      <c r="EW232" s="98"/>
      <c r="EX232" s="98"/>
      <c r="EY232" s="98"/>
      <c r="EZ232" s="98"/>
      <c r="FA232" s="98"/>
      <c r="FB232" s="98"/>
      <c r="FC232" s="98"/>
      <c r="FD232" s="98"/>
      <c r="FE232" s="98"/>
      <c r="FF232" s="98"/>
      <c r="FG232" s="98"/>
      <c r="FH232" s="98"/>
      <c r="FI232" s="98"/>
      <c r="FJ232" s="98"/>
      <c r="FK232" s="98"/>
      <c r="FL232" s="98"/>
      <c r="FM232" s="98"/>
      <c r="FN232" s="98"/>
      <c r="FO232" s="98"/>
      <c r="FP232" s="98"/>
      <c r="FQ232" s="98"/>
      <c r="FR232" s="98"/>
      <c r="FS232" s="98"/>
      <c r="FT232" s="98"/>
      <c r="FU232" s="98"/>
      <c r="FV232" s="98"/>
      <c r="FW232" s="98"/>
      <c r="FX232" s="98"/>
      <c r="FY232" s="98"/>
      <c r="FZ232" s="98"/>
      <c r="GA232" s="98"/>
      <c r="GB232" s="98"/>
      <c r="GC232" s="98"/>
      <c r="GD232" s="98"/>
      <c r="GE232" s="98"/>
      <c r="GF232" s="98"/>
      <c r="GG232" s="98"/>
      <c r="GH232" s="98"/>
      <c r="GI232" s="98"/>
      <c r="GJ232" s="98"/>
      <c r="GK232" s="98"/>
      <c r="GL232" s="98"/>
      <c r="GM232" s="98"/>
      <c r="GN232" s="98"/>
      <c r="GO232" s="98"/>
      <c r="GP232" s="98"/>
      <c r="GQ232" s="98"/>
      <c r="GR232" s="98"/>
      <c r="GS232" s="98"/>
      <c r="GT232" s="98"/>
      <c r="GU232" s="98"/>
      <c r="GV232" s="98"/>
      <c r="GW232" s="98"/>
      <c r="GX232" s="98"/>
      <c r="GY232" s="98"/>
      <c r="GZ232" s="98"/>
      <c r="HA232" s="98"/>
      <c r="HB232" s="98"/>
      <c r="HC232" s="98"/>
      <c r="HD232" s="98"/>
      <c r="HE232" s="98"/>
      <c r="HF232" s="98"/>
      <c r="HG232" s="98"/>
      <c r="HH232" s="98"/>
      <c r="HI232" s="98"/>
      <c r="HJ232" s="98"/>
      <c r="HK232" s="98"/>
      <c r="HL232" s="98"/>
      <c r="HM232" s="98"/>
      <c r="HN232" s="98"/>
      <c r="HO232" s="98"/>
      <c r="HP232" s="98"/>
      <c r="HQ232" s="98"/>
      <c r="HR232" s="98"/>
      <c r="HS232" s="98"/>
      <c r="HT232" s="98"/>
      <c r="HU232" s="98"/>
      <c r="HV232" s="98"/>
      <c r="HW232" s="98"/>
      <c r="HX232" s="98"/>
      <c r="HY232" s="98"/>
      <c r="HZ232" s="98"/>
      <c r="IA232" s="98"/>
      <c r="IB232" s="98"/>
      <c r="IC232" s="98"/>
      <c r="ID232" s="98"/>
      <c r="IE232" s="98"/>
      <c r="IF232" s="98"/>
      <c r="IG232" s="98"/>
      <c r="IH232" s="98"/>
      <c r="II232" s="98"/>
      <c r="IJ232" s="98"/>
      <c r="IK232" s="98"/>
      <c r="IL232" s="98"/>
      <c r="IM232" s="98"/>
      <c r="IN232" s="98"/>
      <c r="IO232" s="98"/>
      <c r="IP232" s="98"/>
    </row>
    <row r="233" spans="1:250" s="35" customFormat="1" ht="15" customHeight="1">
      <c r="A233" s="100"/>
      <c r="B233" s="189" t="s">
        <v>663</v>
      </c>
      <c r="C233" s="189" t="s">
        <v>35</v>
      </c>
      <c r="D233" s="190" t="s">
        <v>207</v>
      </c>
      <c r="E233" s="190" t="s">
        <v>435</v>
      </c>
      <c r="F233" s="189" t="s">
        <v>214</v>
      </c>
      <c r="G233" s="173" t="s">
        <v>9</v>
      </c>
      <c r="H233" s="173" t="s">
        <v>44</v>
      </c>
      <c r="I233" s="103" t="s">
        <v>242</v>
      </c>
      <c r="J233" s="32" t="s">
        <v>244</v>
      </c>
      <c r="K233" s="32">
        <v>100</v>
      </c>
      <c r="L233" s="137">
        <v>2.11</v>
      </c>
      <c r="M233" s="94">
        <f>L233*курс</f>
        <v>225.4957</v>
      </c>
      <c r="N233" s="105"/>
      <c r="O233" s="33">
        <f t="shared" si="29"/>
        <v>0</v>
      </c>
      <c r="P233" s="34">
        <f t="shared" si="30"/>
        <v>0</v>
      </c>
      <c r="Q233" s="122" t="s">
        <v>494</v>
      </c>
      <c r="R233" s="170" t="s">
        <v>675</v>
      </c>
      <c r="S233" s="159" t="str">
        <f t="shared" si="32"/>
        <v/>
      </c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  <c r="DJ233" s="98"/>
      <c r="DK233" s="98"/>
      <c r="DL233" s="98"/>
      <c r="DM233" s="98"/>
      <c r="DN233" s="98"/>
      <c r="DO233" s="98"/>
      <c r="DP233" s="98"/>
      <c r="DQ233" s="98"/>
      <c r="DR233" s="98"/>
      <c r="DS233" s="98"/>
      <c r="DT233" s="98"/>
      <c r="DU233" s="98"/>
      <c r="DV233" s="98"/>
      <c r="DW233" s="98"/>
      <c r="DX233" s="98"/>
      <c r="DY233" s="98"/>
      <c r="DZ233" s="98"/>
      <c r="EA233" s="98"/>
      <c r="EB233" s="98"/>
      <c r="EC233" s="98"/>
      <c r="ED233" s="98"/>
      <c r="EE233" s="98"/>
      <c r="EF233" s="98"/>
      <c r="EG233" s="98"/>
      <c r="EH233" s="98"/>
      <c r="EI233" s="98"/>
      <c r="EJ233" s="98"/>
      <c r="EK233" s="98"/>
      <c r="EL233" s="98"/>
      <c r="EM233" s="98"/>
      <c r="EN233" s="98"/>
      <c r="EO233" s="98"/>
      <c r="EP233" s="98"/>
      <c r="EQ233" s="98"/>
      <c r="ER233" s="98"/>
      <c r="ES233" s="98"/>
      <c r="ET233" s="98"/>
      <c r="EU233" s="98"/>
      <c r="EV233" s="98"/>
      <c r="EW233" s="98"/>
      <c r="EX233" s="98"/>
      <c r="EY233" s="98"/>
      <c r="EZ233" s="98"/>
      <c r="FA233" s="98"/>
      <c r="FB233" s="98"/>
      <c r="FC233" s="98"/>
      <c r="FD233" s="98"/>
      <c r="FE233" s="98"/>
      <c r="FF233" s="98"/>
      <c r="FG233" s="98"/>
      <c r="FH233" s="98"/>
      <c r="FI233" s="98"/>
      <c r="FJ233" s="98"/>
      <c r="FK233" s="98"/>
      <c r="FL233" s="98"/>
      <c r="FM233" s="98"/>
      <c r="FN233" s="98"/>
      <c r="FO233" s="98"/>
      <c r="FP233" s="98"/>
      <c r="FQ233" s="98"/>
      <c r="FR233" s="98"/>
      <c r="FS233" s="98"/>
      <c r="FT233" s="98"/>
      <c r="FU233" s="98"/>
      <c r="FV233" s="98"/>
      <c r="FW233" s="98"/>
      <c r="FX233" s="98"/>
      <c r="FY233" s="98"/>
      <c r="FZ233" s="98"/>
      <c r="GA233" s="98"/>
      <c r="GB233" s="98"/>
      <c r="GC233" s="98"/>
      <c r="GD233" s="98"/>
      <c r="GE233" s="98"/>
      <c r="GF233" s="98"/>
      <c r="GG233" s="98"/>
      <c r="GH233" s="98"/>
      <c r="GI233" s="98"/>
      <c r="GJ233" s="98"/>
      <c r="GK233" s="98"/>
      <c r="GL233" s="98"/>
      <c r="GM233" s="98"/>
      <c r="GN233" s="98"/>
      <c r="GO233" s="98"/>
      <c r="GP233" s="98"/>
      <c r="GQ233" s="98"/>
      <c r="GR233" s="98"/>
      <c r="GS233" s="98"/>
      <c r="GT233" s="98"/>
      <c r="GU233" s="98"/>
      <c r="GV233" s="98"/>
      <c r="GW233" s="98"/>
      <c r="GX233" s="98"/>
      <c r="GY233" s="98"/>
      <c r="GZ233" s="98"/>
      <c r="HA233" s="98"/>
      <c r="HB233" s="98"/>
      <c r="HC233" s="98"/>
      <c r="HD233" s="98"/>
      <c r="HE233" s="98"/>
      <c r="HF233" s="98"/>
      <c r="HG233" s="98"/>
      <c r="HH233" s="98"/>
      <c r="HI233" s="98"/>
      <c r="HJ233" s="98"/>
      <c r="HK233" s="98"/>
      <c r="HL233" s="98"/>
      <c r="HM233" s="98"/>
      <c r="HN233" s="98"/>
      <c r="HO233" s="98"/>
      <c r="HP233" s="98"/>
      <c r="HQ233" s="98"/>
      <c r="HR233" s="98"/>
      <c r="HS233" s="98"/>
      <c r="HT233" s="98"/>
      <c r="HU233" s="98"/>
      <c r="HV233" s="98"/>
      <c r="HW233" s="98"/>
      <c r="HX233" s="98"/>
      <c r="HY233" s="98"/>
      <c r="HZ233" s="98"/>
      <c r="IA233" s="98"/>
      <c r="IB233" s="98"/>
      <c r="IC233" s="98"/>
      <c r="ID233" s="98"/>
      <c r="IE233" s="98"/>
      <c r="IF233" s="98"/>
      <c r="IG233" s="98"/>
      <c r="IH233" s="98"/>
      <c r="II233" s="98"/>
      <c r="IJ233" s="98"/>
      <c r="IK233" s="98"/>
      <c r="IL233" s="98"/>
      <c r="IM233" s="98"/>
      <c r="IN233" s="98"/>
      <c r="IO233" s="98"/>
      <c r="IP233" s="98"/>
    </row>
    <row r="234" spans="1:250" s="35" customFormat="1" ht="15" customHeight="1">
      <c r="A234" s="101"/>
      <c r="B234" s="30" t="s">
        <v>302</v>
      </c>
      <c r="C234" s="30" t="s">
        <v>35</v>
      </c>
      <c r="D234" s="31" t="s">
        <v>207</v>
      </c>
      <c r="E234" s="31" t="s">
        <v>435</v>
      </c>
      <c r="F234" s="30" t="s">
        <v>414</v>
      </c>
      <c r="G234" s="97" t="s">
        <v>9</v>
      </c>
      <c r="H234" s="97" t="s">
        <v>44</v>
      </c>
      <c r="I234" s="103"/>
      <c r="J234" s="32" t="s">
        <v>244</v>
      </c>
      <c r="K234" s="32">
        <v>100</v>
      </c>
      <c r="L234" s="137">
        <v>1.89</v>
      </c>
      <c r="M234" s="94">
        <f>L234*курс</f>
        <v>201.98429999999999</v>
      </c>
      <c r="N234" s="105"/>
      <c r="O234" s="33">
        <f t="shared" ref="O234:O235" si="34">IF(N234&lt;100,L234*N234,L234*N234*0.95)</f>
        <v>0</v>
      </c>
      <c r="P234" s="34">
        <f t="shared" si="30"/>
        <v>0</v>
      </c>
      <c r="Q234" s="122" t="s">
        <v>494</v>
      </c>
      <c r="R234" s="170" t="s">
        <v>675</v>
      </c>
      <c r="S234" s="159" t="str">
        <f t="shared" si="32"/>
        <v/>
      </c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  <c r="DJ234" s="98"/>
      <c r="DK234" s="98"/>
      <c r="DL234" s="98"/>
      <c r="DM234" s="98"/>
      <c r="DN234" s="98"/>
      <c r="DO234" s="98"/>
      <c r="DP234" s="98"/>
      <c r="DQ234" s="98"/>
      <c r="DR234" s="98"/>
      <c r="DS234" s="98"/>
      <c r="DT234" s="98"/>
      <c r="DU234" s="98"/>
      <c r="DV234" s="98"/>
      <c r="DW234" s="98"/>
      <c r="DX234" s="98"/>
      <c r="DY234" s="98"/>
      <c r="DZ234" s="98"/>
      <c r="EA234" s="98"/>
      <c r="EB234" s="98"/>
      <c r="EC234" s="98"/>
      <c r="ED234" s="98"/>
      <c r="EE234" s="98"/>
      <c r="EF234" s="98"/>
      <c r="EG234" s="98"/>
      <c r="EH234" s="98"/>
      <c r="EI234" s="98"/>
      <c r="EJ234" s="98"/>
      <c r="EK234" s="98"/>
      <c r="EL234" s="98"/>
      <c r="EM234" s="98"/>
      <c r="EN234" s="98"/>
      <c r="EO234" s="98"/>
      <c r="EP234" s="98"/>
      <c r="EQ234" s="98"/>
      <c r="ER234" s="98"/>
      <c r="ES234" s="98"/>
      <c r="ET234" s="98"/>
      <c r="EU234" s="98"/>
      <c r="EV234" s="98"/>
      <c r="EW234" s="98"/>
      <c r="EX234" s="98"/>
      <c r="EY234" s="98"/>
      <c r="EZ234" s="98"/>
      <c r="FA234" s="98"/>
      <c r="FB234" s="98"/>
      <c r="FC234" s="98"/>
      <c r="FD234" s="98"/>
      <c r="FE234" s="98"/>
      <c r="FF234" s="98"/>
      <c r="FG234" s="98"/>
      <c r="FH234" s="98"/>
      <c r="FI234" s="98"/>
      <c r="FJ234" s="98"/>
      <c r="FK234" s="98"/>
      <c r="FL234" s="98"/>
      <c r="FM234" s="98"/>
      <c r="FN234" s="98"/>
      <c r="FO234" s="98"/>
      <c r="FP234" s="98"/>
      <c r="FQ234" s="98"/>
      <c r="FR234" s="98"/>
      <c r="FS234" s="98"/>
      <c r="FT234" s="98"/>
      <c r="FU234" s="98"/>
      <c r="FV234" s="98"/>
      <c r="FW234" s="98"/>
      <c r="FX234" s="98"/>
      <c r="FY234" s="98"/>
      <c r="FZ234" s="98"/>
      <c r="GA234" s="98"/>
      <c r="GB234" s="98"/>
      <c r="GC234" s="98"/>
      <c r="GD234" s="98"/>
      <c r="GE234" s="98"/>
      <c r="GF234" s="98"/>
      <c r="GG234" s="98"/>
      <c r="GH234" s="98"/>
      <c r="GI234" s="98"/>
      <c r="GJ234" s="98"/>
      <c r="GK234" s="98"/>
      <c r="GL234" s="98"/>
      <c r="GM234" s="98"/>
      <c r="GN234" s="98"/>
      <c r="GO234" s="98"/>
      <c r="GP234" s="98"/>
      <c r="GQ234" s="98"/>
      <c r="GR234" s="98"/>
      <c r="GS234" s="98"/>
      <c r="GT234" s="98"/>
      <c r="GU234" s="98"/>
      <c r="GV234" s="98"/>
      <c r="GW234" s="98"/>
      <c r="GX234" s="98"/>
      <c r="GY234" s="98"/>
      <c r="GZ234" s="98"/>
      <c r="HA234" s="98"/>
      <c r="HB234" s="98"/>
      <c r="HC234" s="98"/>
      <c r="HD234" s="98"/>
      <c r="HE234" s="98"/>
      <c r="HF234" s="98"/>
      <c r="HG234" s="98"/>
      <c r="HH234" s="98"/>
      <c r="HI234" s="98"/>
      <c r="HJ234" s="98"/>
      <c r="HK234" s="98"/>
      <c r="HL234" s="98"/>
      <c r="HM234" s="98"/>
      <c r="HN234" s="98"/>
      <c r="HO234" s="98"/>
      <c r="HP234" s="98"/>
      <c r="HQ234" s="98"/>
      <c r="HR234" s="98"/>
      <c r="HS234" s="98"/>
      <c r="HT234" s="98"/>
      <c r="HU234" s="98"/>
      <c r="HV234" s="98"/>
      <c r="HW234" s="98"/>
      <c r="HX234" s="98"/>
      <c r="HY234" s="98"/>
      <c r="HZ234" s="98"/>
      <c r="IA234" s="98"/>
      <c r="IB234" s="98"/>
      <c r="IC234" s="98"/>
      <c r="ID234" s="98"/>
      <c r="IE234" s="98"/>
      <c r="IF234" s="98"/>
      <c r="IG234" s="98"/>
      <c r="IH234" s="98"/>
      <c r="II234" s="98"/>
      <c r="IJ234" s="98"/>
      <c r="IK234" s="98"/>
      <c r="IL234" s="98"/>
      <c r="IM234" s="98"/>
      <c r="IN234" s="98"/>
      <c r="IO234" s="92"/>
      <c r="IP234" s="92"/>
    </row>
    <row r="235" spans="1:250">
      <c r="A235" s="101"/>
      <c r="B235" s="30" t="s">
        <v>197</v>
      </c>
      <c r="C235" s="30" t="s">
        <v>35</v>
      </c>
      <c r="D235" s="31" t="s">
        <v>207</v>
      </c>
      <c r="E235" s="31" t="s">
        <v>435</v>
      </c>
      <c r="F235" s="30" t="s">
        <v>215</v>
      </c>
      <c r="G235" s="97" t="s">
        <v>9</v>
      </c>
      <c r="H235" s="97" t="s">
        <v>44</v>
      </c>
      <c r="I235" s="103" t="s">
        <v>242</v>
      </c>
      <c r="J235" s="32" t="s">
        <v>244</v>
      </c>
      <c r="K235" s="32">
        <v>100</v>
      </c>
      <c r="L235" s="137">
        <v>1.99</v>
      </c>
      <c r="M235" s="94">
        <f>L235*курс</f>
        <v>212.6713</v>
      </c>
      <c r="N235" s="105"/>
      <c r="O235" s="33">
        <f t="shared" si="34"/>
        <v>0</v>
      </c>
      <c r="P235" s="34">
        <f t="shared" si="30"/>
        <v>0</v>
      </c>
      <c r="Q235" s="122" t="s">
        <v>494</v>
      </c>
      <c r="R235" s="170" t="s">
        <v>675</v>
      </c>
      <c r="S235" s="159" t="str">
        <f t="shared" si="32"/>
        <v/>
      </c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  <c r="DJ235" s="98"/>
      <c r="DK235" s="98"/>
      <c r="DL235" s="98"/>
      <c r="DM235" s="98"/>
      <c r="DN235" s="98"/>
      <c r="DO235" s="98"/>
      <c r="DP235" s="98"/>
      <c r="DQ235" s="98"/>
      <c r="DR235" s="98"/>
      <c r="DS235" s="98"/>
      <c r="DT235" s="98"/>
      <c r="DU235" s="98"/>
      <c r="DV235" s="98"/>
      <c r="DW235" s="98"/>
      <c r="DX235" s="98"/>
      <c r="DY235" s="98"/>
      <c r="DZ235" s="98"/>
      <c r="EA235" s="98"/>
      <c r="EB235" s="98"/>
      <c r="EC235" s="98"/>
      <c r="ED235" s="98"/>
      <c r="EE235" s="98"/>
      <c r="EF235" s="98"/>
      <c r="EG235" s="98"/>
      <c r="EH235" s="98"/>
      <c r="EI235" s="98"/>
      <c r="EJ235" s="98"/>
      <c r="EK235" s="98"/>
      <c r="EL235" s="98"/>
      <c r="EM235" s="98"/>
      <c r="EN235" s="98"/>
      <c r="EO235" s="98"/>
      <c r="EP235" s="98"/>
      <c r="EQ235" s="98"/>
      <c r="ER235" s="98"/>
      <c r="ES235" s="98"/>
      <c r="ET235" s="98"/>
      <c r="EU235" s="98"/>
      <c r="EV235" s="98"/>
      <c r="EW235" s="98"/>
      <c r="EX235" s="98"/>
      <c r="EY235" s="98"/>
      <c r="EZ235" s="98"/>
      <c r="FA235" s="98"/>
      <c r="FB235" s="98"/>
      <c r="FC235" s="98"/>
      <c r="FD235" s="98"/>
      <c r="FE235" s="98"/>
      <c r="FF235" s="98"/>
      <c r="FG235" s="98"/>
      <c r="FH235" s="98"/>
      <c r="FI235" s="98"/>
      <c r="FJ235" s="98"/>
      <c r="FK235" s="98"/>
      <c r="FL235" s="98"/>
      <c r="FM235" s="98"/>
      <c r="FN235" s="98"/>
      <c r="FO235" s="98"/>
      <c r="FP235" s="98"/>
      <c r="FQ235" s="98"/>
      <c r="FR235" s="98"/>
      <c r="FS235" s="98"/>
      <c r="FT235" s="98"/>
      <c r="FU235" s="98"/>
      <c r="FV235" s="98"/>
      <c r="FW235" s="98"/>
      <c r="FX235" s="98"/>
      <c r="FY235" s="98"/>
      <c r="FZ235" s="98"/>
      <c r="GA235" s="98"/>
      <c r="GB235" s="98"/>
      <c r="GC235" s="98"/>
      <c r="GD235" s="98"/>
      <c r="GE235" s="98"/>
      <c r="GF235" s="98"/>
      <c r="GG235" s="98"/>
      <c r="GH235" s="98"/>
      <c r="GI235" s="98"/>
      <c r="GJ235" s="98"/>
      <c r="GK235" s="98"/>
      <c r="GL235" s="98"/>
      <c r="GM235" s="98"/>
      <c r="GN235" s="98"/>
      <c r="GO235" s="98"/>
      <c r="GP235" s="98"/>
      <c r="GQ235" s="98"/>
      <c r="GR235" s="98"/>
      <c r="GS235" s="98"/>
      <c r="GT235" s="98"/>
      <c r="GU235" s="98"/>
      <c r="GV235" s="98"/>
      <c r="GW235" s="98"/>
      <c r="GX235" s="98"/>
      <c r="GY235" s="98"/>
      <c r="GZ235" s="98"/>
      <c r="HA235" s="98"/>
      <c r="HB235" s="98"/>
      <c r="HC235" s="98"/>
      <c r="HD235" s="98"/>
      <c r="HE235" s="98"/>
      <c r="HF235" s="98"/>
      <c r="HG235" s="98"/>
      <c r="HH235" s="98"/>
      <c r="HI235" s="98"/>
      <c r="HJ235" s="98"/>
      <c r="HK235" s="98"/>
      <c r="HL235" s="98"/>
      <c r="HM235" s="98"/>
      <c r="HN235" s="98"/>
      <c r="HO235" s="98"/>
      <c r="HP235" s="98"/>
      <c r="HQ235" s="98"/>
      <c r="HR235" s="98"/>
      <c r="HS235" s="98"/>
      <c r="HT235" s="98"/>
      <c r="HU235" s="98"/>
      <c r="HV235" s="98"/>
      <c r="HW235" s="98"/>
      <c r="HX235" s="98"/>
      <c r="HY235" s="98"/>
      <c r="HZ235" s="98"/>
      <c r="IA235" s="98"/>
      <c r="IB235" s="98"/>
      <c r="IC235" s="98"/>
      <c r="ID235" s="98"/>
      <c r="IE235" s="98"/>
      <c r="IF235" s="98"/>
      <c r="IG235" s="98"/>
      <c r="IH235" s="98"/>
      <c r="II235" s="98"/>
      <c r="IJ235" s="98"/>
      <c r="IK235" s="98"/>
      <c r="IL235" s="98"/>
      <c r="IM235" s="98"/>
      <c r="IN235" s="98"/>
      <c r="IO235" s="92"/>
      <c r="IP235" s="92"/>
    </row>
    <row r="236" spans="1:250">
      <c r="A236" s="29"/>
      <c r="B236" s="175"/>
      <c r="C236" s="175"/>
      <c r="D236" s="177" t="s">
        <v>88</v>
      </c>
      <c r="E236" s="175"/>
      <c r="F236" s="175"/>
      <c r="G236" s="175"/>
      <c r="H236" s="175"/>
      <c r="I236" s="175"/>
      <c r="J236" s="175"/>
      <c r="K236" s="175"/>
      <c r="L236" s="181"/>
      <c r="M236" s="175"/>
      <c r="N236" s="184"/>
      <c r="O236" s="175"/>
      <c r="P236" s="175"/>
      <c r="Q236" s="175"/>
      <c r="R236" s="188"/>
      <c r="S236" s="110"/>
    </row>
    <row r="237" spans="1:250">
      <c r="A237" s="29"/>
      <c r="B237" s="175"/>
      <c r="C237" s="175"/>
      <c r="D237" s="177" t="s">
        <v>87</v>
      </c>
      <c r="E237" s="175"/>
      <c r="F237" s="175"/>
      <c r="G237" s="175"/>
      <c r="H237" s="175"/>
      <c r="I237" s="175"/>
      <c r="J237" s="175"/>
      <c r="K237" s="175"/>
      <c r="L237" s="182"/>
      <c r="M237" s="175"/>
      <c r="N237" s="184"/>
      <c r="O237" s="175"/>
      <c r="P237" s="175"/>
      <c r="Q237" s="175"/>
      <c r="R237" s="188"/>
      <c r="S237" s="110"/>
    </row>
    <row r="238" spans="1:250">
      <c r="A238" s="29"/>
      <c r="B238" s="176" t="s">
        <v>85</v>
      </c>
      <c r="C238" s="176"/>
      <c r="D238" s="178" t="s">
        <v>86</v>
      </c>
      <c r="E238" s="178"/>
      <c r="F238" s="176"/>
      <c r="G238" s="179"/>
      <c r="H238" s="179"/>
      <c r="I238" s="180"/>
      <c r="J238" s="180"/>
      <c r="K238" s="180"/>
      <c r="L238" s="180"/>
      <c r="M238" s="183"/>
      <c r="N238" s="185">
        <f>ROUNDUP((M11)/200,0)</f>
        <v>0</v>
      </c>
      <c r="O238" s="186"/>
      <c r="P238" s="187"/>
      <c r="Q238" s="187"/>
      <c r="R238" s="180"/>
      <c r="S238" s="110"/>
    </row>
    <row r="239" spans="1:250">
      <c r="A239" s="91"/>
      <c r="B239" s="176" t="s">
        <v>191</v>
      </c>
      <c r="C239" s="176"/>
      <c r="D239" s="178" t="s">
        <v>192</v>
      </c>
      <c r="E239" s="178"/>
      <c r="F239" s="176"/>
      <c r="G239" s="179"/>
      <c r="H239" s="179"/>
      <c r="I239" s="180"/>
      <c r="J239" s="180"/>
      <c r="K239" s="180"/>
      <c r="L239" s="180"/>
      <c r="M239" s="183"/>
      <c r="N239" s="185">
        <f>ROUNDUP((M12)/100,0)</f>
        <v>0</v>
      </c>
      <c r="O239" s="186"/>
      <c r="P239" s="187"/>
      <c r="Q239" s="187"/>
      <c r="R239" s="180"/>
      <c r="S239" s="110"/>
    </row>
    <row r="240" spans="1:250">
      <c r="A240" s="29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139"/>
      <c r="M240" s="36"/>
      <c r="N240" s="36"/>
      <c r="O240" s="36"/>
      <c r="P240" s="36"/>
      <c r="Q240" s="36"/>
      <c r="R240" s="35"/>
      <c r="S240" s="110"/>
    </row>
    <row r="241" spans="1:19">
      <c r="A241" s="29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139"/>
      <c r="M241" s="36"/>
      <c r="N241" s="36"/>
      <c r="O241" s="36"/>
      <c r="P241" s="36"/>
      <c r="Q241" s="36"/>
      <c r="R241" s="35"/>
      <c r="S241" s="110"/>
    </row>
  </sheetData>
  <autoFilter ref="A29:T239" xr:uid="{BB0BE321-ABDB-4D5B-B1AC-52A93B26C8C4}">
    <filterColumn colId="2">
      <colorFilter dxfId="31" cellColor="0"/>
    </filterColumn>
  </autoFilter>
  <mergeCells count="10">
    <mergeCell ref="B27:H27"/>
    <mergeCell ref="P2:P3"/>
    <mergeCell ref="M8:N8"/>
    <mergeCell ref="M9:N9"/>
    <mergeCell ref="M13:N13"/>
    <mergeCell ref="D25:L25"/>
    <mergeCell ref="M10:N10"/>
    <mergeCell ref="M11:N11"/>
    <mergeCell ref="M12:N12"/>
    <mergeCell ref="M7:N7"/>
  </mergeCells>
  <phoneticPr fontId="59" type="noConversion"/>
  <conditionalFormatting sqref="A28:A29">
    <cfRule type="duplicateValues" dxfId="30" priority="174"/>
  </conditionalFormatting>
  <conditionalFormatting sqref="A242:C1048576 H2 B1:C1 B3:C26 B28:C29 A5:A27 A1:A2 B30:B237">
    <cfRule type="duplicateValues" dxfId="29" priority="26"/>
  </conditionalFormatting>
  <conditionalFormatting sqref="A242:C1048576 H2 B1:C1 B3:C26 B28:C29 A5:A29 A1:A2 B30:B237">
    <cfRule type="duplicateValues" dxfId="28" priority="27"/>
  </conditionalFormatting>
  <conditionalFormatting sqref="A242:C1048576">
    <cfRule type="duplicateValues" dxfId="27" priority="179"/>
  </conditionalFormatting>
  <conditionalFormatting sqref="B3:B26 A5:A1048576 A1:B2 B28:B1048576">
    <cfRule type="duplicateValues" dxfId="26" priority="116"/>
  </conditionalFormatting>
  <conditionalFormatting sqref="B28:C28 H2 B1:C1 B3:C26 A5:A28 A1:A2 A29:C29">
    <cfRule type="duplicateValues" dxfId="25" priority="114"/>
  </conditionalFormatting>
  <conditionalFormatting sqref="D8:D10">
    <cfRule type="duplicateValues" dxfId="24" priority="15"/>
  </conditionalFormatting>
  <conditionalFormatting sqref="D11">
    <cfRule type="duplicateValues" dxfId="23" priority="4"/>
  </conditionalFormatting>
  <conditionalFormatting sqref="G14:G20">
    <cfRule type="duplicateValues" dxfId="22" priority="355"/>
  </conditionalFormatting>
  <conditionalFormatting sqref="H2 B3:C7 B1:C1">
    <cfRule type="duplicateValues" dxfId="21" priority="374"/>
  </conditionalFormatting>
  <conditionalFormatting sqref="I5">
    <cfRule type="containsText" dxfId="20" priority="22" operator="containsText" text="нет">
      <formula>NOT(ISERROR(SEARCH("нет",I5)))</formula>
    </cfRule>
    <cfRule type="iconSet" priority="23">
      <iconSet iconSet="3Symbols">
        <cfvo type="percent" val="0"/>
        <cfvo type="percent" val="33"/>
        <cfvo type="percent" val="67"/>
      </iconSet>
    </cfRule>
  </conditionalFormatting>
  <conditionalFormatting sqref="M7">
    <cfRule type="containsBlanks" dxfId="19" priority="14">
      <formula>LEN(TRIM(M7))=0</formula>
    </cfRule>
  </conditionalFormatting>
  <conditionalFormatting sqref="N30:N40 N42:N235">
    <cfRule type="expression" dxfId="18" priority="241">
      <formula>MOD(N30,K30)&gt;0</formula>
    </cfRule>
  </conditionalFormatting>
  <conditionalFormatting sqref="N236:N237">
    <cfRule type="expression" dxfId="17" priority="10">
      <formula>MOD(N236,K261)&gt;0</formula>
    </cfRule>
  </conditionalFormatting>
  <conditionalFormatting sqref="U27:U29">
    <cfRule type="duplicateValues" dxfId="16" priority="5"/>
  </conditionalFormatting>
  <conditionalFormatting sqref="B1:B1048576">
    <cfRule type="duplicateValues" dxfId="0" priority="1"/>
  </conditionalFormatting>
  <dataValidations count="4">
    <dataValidation type="list" allowBlank="1" showInputMessage="1" showErrorMessage="1" sqref="I5" xr:uid="{8FFFA12D-2DEC-4F48-B5D8-7D498514BA4B}">
      <formula1>"да,нет"</formula1>
    </dataValidation>
    <dataValidation type="list" allowBlank="1" showInputMessage="1" showErrorMessage="1" sqref="O7" xr:uid="{8CAEAF6A-5813-48AF-8613-22B44CC4B83D}">
      <formula1>"не выбрано,43-44 нед. 2024 (21-31 окт),8 нед. 2025 (17-21 фев),14 нед. 2025 (31 марта-4 апр),"</formula1>
    </dataValidation>
    <dataValidation type="list" allowBlank="1" showInputMessage="1" showErrorMessage="1" sqref="M7:N7" xr:uid="{D9DAE51D-DC79-41DC-ACBB-50836E7A9576}">
      <formula1>$U$27:$U$29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_x000a_Также, выберите желаемый период выдачи." sqref="N30:N237" xr:uid="{C23A5FA1-6197-4C9A-9B9C-0DF0C61C9BA4}">
      <formula1>$I$5&lt;&gt;"нет"</formula1>
    </dataValidation>
  </dataValidations>
  <hyperlinks>
    <hyperlink ref="G3" location="'Условия работы'!A1" display="&gt;&gt;&gt; Условия работы &lt;&lt;&lt;" xr:uid="{C5F8A0A6-E244-49B2-B6CD-4EC3CE0336B5}"/>
    <hyperlink ref="P5" r:id="rId1" xr:uid="{1E5D972D-21A7-4BD6-B48D-0E5A3D6A99F9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7AA8-2D85-49C8-B856-1CA9A8954BB9}">
  <dimension ref="B1:BH121"/>
  <sheetViews>
    <sheetView showGridLines="0" zoomScaleNormal="100" workbookViewId="0">
      <selection activeCell="C37" sqref="C37:O37"/>
    </sheetView>
  </sheetViews>
  <sheetFormatPr defaultColWidth="9.21875" defaultRowHeight="14.4"/>
  <cols>
    <col min="1" max="1" width="3.33203125" style="41" customWidth="1"/>
    <col min="2" max="2" width="5.88671875" style="41" customWidth="1"/>
    <col min="3" max="3" width="6.33203125" style="41" customWidth="1"/>
    <col min="4" max="15" width="9.21875" style="41"/>
    <col min="16" max="16" width="10" style="41" customWidth="1"/>
    <col min="17" max="16384" width="9.21875" style="41"/>
  </cols>
  <sheetData>
    <row r="1" spans="2:16" ht="15" thickTop="1"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2:16">
      <c r="B2" s="42"/>
      <c r="P2" s="43"/>
    </row>
    <row r="3" spans="2:16">
      <c r="B3" s="42"/>
      <c r="P3" s="43"/>
    </row>
    <row r="4" spans="2:16">
      <c r="B4" s="42"/>
      <c r="P4" s="43"/>
    </row>
    <row r="5" spans="2:16">
      <c r="B5" s="42"/>
      <c r="P5" s="43"/>
    </row>
    <row r="6" spans="2:16" s="46" customFormat="1" ht="16.5" customHeight="1">
      <c r="B6" s="44"/>
      <c r="C6" s="45"/>
      <c r="P6" s="47"/>
    </row>
    <row r="7" spans="2:16" s="48" customFormat="1" ht="12" customHeight="1">
      <c r="B7" s="44"/>
      <c r="C7" s="45"/>
      <c r="P7" s="49"/>
    </row>
    <row r="8" spans="2:16" ht="12" customHeight="1">
      <c r="B8" s="42"/>
      <c r="C8" s="45"/>
      <c r="P8" s="43"/>
    </row>
    <row r="9" spans="2:16" ht="12" customHeight="1">
      <c r="B9" s="50"/>
      <c r="C9" s="45"/>
      <c r="P9" s="43"/>
    </row>
    <row r="10" spans="2:16" ht="12" customHeight="1">
      <c r="B10" s="50"/>
      <c r="C10" s="45"/>
      <c r="P10" s="43"/>
    </row>
    <row r="11" spans="2:16" ht="16.5" customHeight="1">
      <c r="B11" s="42"/>
      <c r="P11" s="43"/>
    </row>
    <row r="12" spans="2:16" ht="20.25" customHeight="1">
      <c r="B12" s="42"/>
      <c r="P12" s="43"/>
    </row>
    <row r="13" spans="2:16" s="53" customFormat="1" ht="17.25" customHeight="1">
      <c r="B13" s="51" t="s">
        <v>89</v>
      </c>
      <c r="C13" s="52" t="s">
        <v>90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P13" s="54"/>
    </row>
    <row r="14" spans="2:16" s="59" customFormat="1" ht="15.6">
      <c r="B14" s="55" t="s">
        <v>91</v>
      </c>
      <c r="C14" s="56"/>
      <c r="D14" s="57"/>
      <c r="E14" s="57"/>
      <c r="F14" s="57"/>
      <c r="G14" s="57"/>
      <c r="H14" s="58" t="s">
        <v>92</v>
      </c>
      <c r="I14" s="56"/>
      <c r="J14" s="57"/>
      <c r="K14" s="57"/>
      <c r="L14" s="57"/>
      <c r="M14" s="57"/>
      <c r="N14" s="57"/>
      <c r="P14" s="60"/>
    </row>
    <row r="15" spans="2:16" s="59" customFormat="1">
      <c r="B15" s="61"/>
      <c r="C15" s="62" t="s">
        <v>93</v>
      </c>
      <c r="D15" s="57"/>
      <c r="E15" s="57"/>
      <c r="F15" s="57"/>
      <c r="G15" s="57"/>
      <c r="H15" s="63" t="s">
        <v>94</v>
      </c>
      <c r="I15" s="64" t="s">
        <v>95</v>
      </c>
      <c r="J15" s="57"/>
      <c r="K15" s="57"/>
      <c r="L15" s="57"/>
      <c r="M15" s="57"/>
      <c r="N15" s="57"/>
      <c r="P15" s="60"/>
    </row>
    <row r="16" spans="2:16" s="59" customFormat="1">
      <c r="B16" s="61"/>
      <c r="C16" s="62" t="s">
        <v>96</v>
      </c>
      <c r="D16" s="57"/>
      <c r="E16" s="57"/>
      <c r="F16" s="57"/>
      <c r="G16" s="57"/>
      <c r="H16" s="63" t="s">
        <v>94</v>
      </c>
      <c r="I16" s="64" t="s">
        <v>97</v>
      </c>
      <c r="J16" s="57"/>
      <c r="K16" s="57"/>
      <c r="L16" s="57"/>
      <c r="M16" s="57"/>
      <c r="N16" s="57"/>
      <c r="P16" s="60"/>
    </row>
    <row r="17" spans="2:22" s="59" customFormat="1">
      <c r="B17" s="61"/>
      <c r="C17" s="62" t="s">
        <v>98</v>
      </c>
      <c r="D17" s="57"/>
      <c r="E17" s="57"/>
      <c r="F17" s="57"/>
      <c r="G17" s="57"/>
      <c r="H17" s="63" t="s">
        <v>94</v>
      </c>
      <c r="I17" s="64" t="s">
        <v>99</v>
      </c>
      <c r="J17" s="57"/>
      <c r="K17" s="57"/>
      <c r="L17" s="57"/>
      <c r="M17" s="57"/>
      <c r="N17" s="57"/>
      <c r="P17" s="60"/>
    </row>
    <row r="18" spans="2:22" s="59" customFormat="1">
      <c r="B18" s="61"/>
      <c r="C18" s="62" t="s">
        <v>100</v>
      </c>
      <c r="D18" s="57"/>
      <c r="E18" s="57"/>
      <c r="F18" s="57"/>
      <c r="G18" s="57"/>
      <c r="H18" s="63" t="s">
        <v>94</v>
      </c>
      <c r="I18" s="64" t="s">
        <v>101</v>
      </c>
      <c r="J18" s="57"/>
      <c r="K18" s="57"/>
      <c r="L18" s="57"/>
      <c r="M18" s="57"/>
      <c r="N18" s="57"/>
      <c r="P18" s="60"/>
      <c r="V18" s="65"/>
    </row>
    <row r="19" spans="2:22">
      <c r="B19" s="66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P19" s="43"/>
    </row>
    <row r="20" spans="2:22" ht="15.6">
      <c r="B20" s="51" t="s">
        <v>89</v>
      </c>
      <c r="C20" s="52" t="s">
        <v>102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P20" s="43"/>
    </row>
    <row r="21" spans="2:22" s="59" customFormat="1">
      <c r="B21" s="61"/>
      <c r="C21" s="62" t="s">
        <v>103</v>
      </c>
      <c r="D21" s="57"/>
      <c r="E21" s="57"/>
      <c r="F21" s="57"/>
      <c r="G21" s="57"/>
      <c r="H21" s="63"/>
      <c r="I21" s="64"/>
      <c r="J21" s="57"/>
      <c r="K21" s="57"/>
      <c r="L21" s="57"/>
      <c r="M21" s="57"/>
      <c r="N21" s="57"/>
      <c r="P21" s="60"/>
    </row>
    <row r="22" spans="2:22">
      <c r="B22" s="6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P22" s="43"/>
    </row>
    <row r="23" spans="2:22">
      <c r="B23" s="68"/>
      <c r="P23" s="43"/>
    </row>
    <row r="24" spans="2:22">
      <c r="B24" s="68"/>
      <c r="P24" s="43"/>
    </row>
    <row r="25" spans="2:22">
      <c r="B25" s="68"/>
      <c r="P25" s="43"/>
    </row>
    <row r="26" spans="2:22" s="71" customFormat="1" ht="15.6">
      <c r="B26" s="69" t="s">
        <v>89</v>
      </c>
      <c r="C26" s="70" t="s">
        <v>104</v>
      </c>
      <c r="P26" s="72"/>
    </row>
    <row r="27" spans="2:22">
      <c r="B27" s="68"/>
      <c r="C27" s="62" t="s">
        <v>105</v>
      </c>
      <c r="P27" s="43"/>
    </row>
    <row r="28" spans="2:22">
      <c r="B28" s="68"/>
      <c r="C28" s="62" t="s">
        <v>106</v>
      </c>
      <c r="P28" s="43"/>
    </row>
    <row r="29" spans="2:22" s="71" customFormat="1" ht="15.6">
      <c r="B29" s="69" t="s">
        <v>89</v>
      </c>
      <c r="C29" s="70" t="s">
        <v>107</v>
      </c>
      <c r="P29" s="72"/>
    </row>
    <row r="30" spans="2:22" s="75" customFormat="1" ht="45" customHeight="1">
      <c r="B30" s="73" t="s">
        <v>89</v>
      </c>
      <c r="C30" s="210" t="s">
        <v>108</v>
      </c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74"/>
    </row>
    <row r="31" spans="2:22">
      <c r="B31" s="68"/>
      <c r="C31" s="211" t="s">
        <v>109</v>
      </c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43"/>
    </row>
    <row r="32" spans="2:22" ht="29.25" customHeight="1">
      <c r="B32" s="68"/>
      <c r="C32" s="212" t="s">
        <v>110</v>
      </c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43"/>
    </row>
    <row r="33" spans="2:16" ht="30" customHeight="1">
      <c r="B33" s="68"/>
      <c r="C33" s="212" t="s">
        <v>111</v>
      </c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43"/>
    </row>
    <row r="34" spans="2:16" ht="29.25" customHeight="1">
      <c r="B34" s="68"/>
      <c r="C34" s="211" t="s">
        <v>112</v>
      </c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43"/>
    </row>
    <row r="35" spans="2:16" s="71" customFormat="1" ht="30.75" customHeight="1">
      <c r="B35" s="73" t="s">
        <v>89</v>
      </c>
      <c r="C35" s="210" t="s">
        <v>113</v>
      </c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72"/>
    </row>
    <row r="36" spans="2:16" ht="29.25" customHeight="1">
      <c r="B36" s="68"/>
      <c r="C36" s="211" t="s">
        <v>114</v>
      </c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43"/>
    </row>
    <row r="37" spans="2:16" ht="29.25" customHeight="1">
      <c r="B37" s="68"/>
      <c r="C37" s="211" t="s">
        <v>115</v>
      </c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43"/>
    </row>
    <row r="38" spans="2:16" s="71" customFormat="1" ht="30.75" customHeight="1">
      <c r="B38" s="73" t="s">
        <v>89</v>
      </c>
      <c r="C38" s="210" t="s">
        <v>116</v>
      </c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72"/>
    </row>
    <row r="39" spans="2:16">
      <c r="B39" s="68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43"/>
    </row>
    <row r="40" spans="2:16">
      <c r="B40" s="68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43"/>
    </row>
    <row r="41" spans="2:16">
      <c r="B41" s="68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43"/>
    </row>
    <row r="42" spans="2:16" ht="28.5" customHeight="1">
      <c r="B42" s="73" t="s">
        <v>89</v>
      </c>
      <c r="C42" s="210" t="s">
        <v>117</v>
      </c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43"/>
    </row>
    <row r="43" spans="2:16" s="75" customFormat="1" ht="30" customHeight="1">
      <c r="B43" s="73" t="s">
        <v>89</v>
      </c>
      <c r="C43" s="210" t="s">
        <v>118</v>
      </c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74"/>
    </row>
    <row r="44" spans="2:16" ht="30" customHeight="1">
      <c r="B44" s="68"/>
      <c r="C44" s="211" t="s">
        <v>119</v>
      </c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43"/>
    </row>
    <row r="45" spans="2:16" ht="29.25" customHeight="1">
      <c r="B45" s="68"/>
      <c r="C45" s="211" t="s">
        <v>120</v>
      </c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43"/>
    </row>
    <row r="46" spans="2:16" s="75" customFormat="1" ht="15">
      <c r="B46" s="73" t="s">
        <v>89</v>
      </c>
      <c r="C46" s="210" t="s">
        <v>121</v>
      </c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74"/>
    </row>
    <row r="47" spans="2:16" ht="44.25" customHeight="1">
      <c r="B47" s="68"/>
      <c r="C47" s="211" t="s">
        <v>122</v>
      </c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43"/>
    </row>
    <row r="48" spans="2:16" s="75" customFormat="1" ht="15">
      <c r="B48" s="73" t="s">
        <v>89</v>
      </c>
      <c r="C48" s="210" t="s">
        <v>123</v>
      </c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74"/>
    </row>
    <row r="49" spans="2:16" ht="29.25" customHeight="1">
      <c r="B49" s="68"/>
      <c r="C49" s="211" t="s">
        <v>124</v>
      </c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43"/>
    </row>
    <row r="50" spans="2:16" s="79" customFormat="1" ht="47.25" customHeight="1">
      <c r="B50" s="77" t="s">
        <v>89</v>
      </c>
      <c r="C50" s="213" t="s">
        <v>125</v>
      </c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78"/>
    </row>
    <row r="51" spans="2:16" ht="30.75" customHeight="1">
      <c r="B51" s="68"/>
      <c r="C51" s="211" t="s">
        <v>126</v>
      </c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43"/>
    </row>
    <row r="52" spans="2:16" ht="30.75" customHeight="1">
      <c r="B52" s="68"/>
      <c r="C52" s="211" t="s">
        <v>127</v>
      </c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43"/>
    </row>
    <row r="53" spans="2:16" ht="30.75" customHeight="1">
      <c r="B53" s="68"/>
      <c r="C53" s="211" t="s">
        <v>128</v>
      </c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43"/>
    </row>
    <row r="54" spans="2:16" ht="42" customHeight="1">
      <c r="B54" s="73" t="s">
        <v>89</v>
      </c>
      <c r="C54" s="210" t="s">
        <v>129</v>
      </c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43"/>
    </row>
    <row r="55" spans="2:16">
      <c r="B55" s="68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43"/>
    </row>
    <row r="56" spans="2:16">
      <c r="B56" s="68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43"/>
    </row>
    <row r="57" spans="2:16">
      <c r="B57" s="68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43"/>
    </row>
    <row r="58" spans="2:16">
      <c r="B58" s="68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43"/>
    </row>
    <row r="59" spans="2:16" s="82" customFormat="1" ht="17.25" customHeight="1">
      <c r="B59" s="77" t="s">
        <v>89</v>
      </c>
      <c r="C59" s="214" t="s">
        <v>130</v>
      </c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81"/>
    </row>
    <row r="60" spans="2:16" s="82" customFormat="1" ht="17.25" customHeight="1">
      <c r="B60" s="77"/>
      <c r="C60" s="83" t="s">
        <v>4</v>
      </c>
      <c r="D60" s="84" t="s">
        <v>5</v>
      </c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1"/>
    </row>
    <row r="61" spans="2:16" s="82" customFormat="1" ht="17.25" customHeight="1">
      <c r="B61" s="77"/>
      <c r="C61" s="85" t="s">
        <v>7</v>
      </c>
      <c r="D61" s="84" t="s">
        <v>8</v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1"/>
    </row>
    <row r="62" spans="2:16" s="82" customFormat="1" ht="17.25" customHeight="1">
      <c r="B62" s="77"/>
      <c r="C62" s="85" t="s">
        <v>9</v>
      </c>
      <c r="D62" s="84" t="s">
        <v>10</v>
      </c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1"/>
    </row>
    <row r="63" spans="2:16" s="82" customFormat="1" ht="17.25" customHeight="1">
      <c r="B63" s="77"/>
      <c r="C63" s="85" t="s">
        <v>11</v>
      </c>
      <c r="D63" s="84" t="s">
        <v>12</v>
      </c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1"/>
    </row>
    <row r="64" spans="2:16" s="82" customFormat="1" ht="17.25" customHeight="1">
      <c r="B64" s="77"/>
      <c r="C64" s="83" t="s">
        <v>15</v>
      </c>
      <c r="D64" s="84" t="s">
        <v>16</v>
      </c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1"/>
    </row>
    <row r="65" spans="2:16" s="82" customFormat="1" ht="17.25" customHeight="1">
      <c r="B65" s="77"/>
      <c r="C65" s="83" t="s">
        <v>17</v>
      </c>
      <c r="D65" s="84" t="s">
        <v>18</v>
      </c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1"/>
    </row>
    <row r="66" spans="2:16" s="82" customFormat="1" ht="17.25" customHeight="1">
      <c r="B66" s="77"/>
      <c r="C66" s="83" t="s">
        <v>20</v>
      </c>
      <c r="D66" s="84" t="s">
        <v>131</v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1"/>
    </row>
    <row r="67" spans="2:16" ht="12.75" customHeight="1">
      <c r="B67" s="68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43"/>
    </row>
    <row r="68" spans="2:16">
      <c r="B68" s="68"/>
      <c r="P68" s="43"/>
    </row>
    <row r="69" spans="2:16">
      <c r="B69" s="68"/>
      <c r="P69" s="43"/>
    </row>
    <row r="70" spans="2:16">
      <c r="B70" s="68"/>
      <c r="P70" s="43"/>
    </row>
    <row r="71" spans="2:16" ht="17.25" customHeight="1">
      <c r="B71" s="73" t="s">
        <v>89</v>
      </c>
      <c r="C71" s="213" t="s">
        <v>132</v>
      </c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43"/>
    </row>
    <row r="72" spans="2:16" ht="15" customHeight="1">
      <c r="B72" s="68"/>
      <c r="C72" s="215" t="s">
        <v>133</v>
      </c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43"/>
    </row>
    <row r="73" spans="2:16" s="82" customFormat="1" ht="15" customHeight="1">
      <c r="B73" s="86"/>
      <c r="C73" s="215" t="s">
        <v>134</v>
      </c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81"/>
    </row>
    <row r="74" spans="2:16" s="82" customFormat="1" ht="15" customHeight="1">
      <c r="B74" s="86"/>
      <c r="C74" s="215" t="s">
        <v>135</v>
      </c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81"/>
    </row>
    <row r="75" spans="2:16" ht="31.5" customHeight="1">
      <c r="B75" s="73" t="s">
        <v>89</v>
      </c>
      <c r="C75" s="210" t="s">
        <v>136</v>
      </c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43"/>
    </row>
    <row r="76" spans="2:16" ht="31.5" customHeight="1">
      <c r="B76" s="73"/>
      <c r="C76" s="211" t="s">
        <v>137</v>
      </c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43"/>
    </row>
    <row r="77" spans="2:16" ht="29.25" customHeight="1">
      <c r="B77" s="73"/>
      <c r="C77" s="211" t="s">
        <v>138</v>
      </c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43"/>
    </row>
    <row r="78" spans="2:16">
      <c r="B78" s="68"/>
      <c r="C78" s="211" t="s">
        <v>139</v>
      </c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43"/>
    </row>
    <row r="79" spans="2:16">
      <c r="B79" s="68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43"/>
    </row>
    <row r="80" spans="2:16">
      <c r="B80" s="68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43"/>
    </row>
    <row r="81" spans="2:60" ht="32.4" customHeight="1">
      <c r="B81" s="86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81"/>
    </row>
    <row r="82" spans="2:60" ht="49.2" customHeight="1">
      <c r="B82" s="163" t="s">
        <v>89</v>
      </c>
      <c r="C82" s="210" t="s">
        <v>140</v>
      </c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164"/>
    </row>
    <row r="83" spans="2:60" ht="45" customHeight="1">
      <c r="B83" s="163"/>
      <c r="C83" s="218" t="s">
        <v>141</v>
      </c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164"/>
    </row>
    <row r="84" spans="2:60" ht="29.25" customHeight="1">
      <c r="B84" s="163" t="s">
        <v>89</v>
      </c>
      <c r="C84" s="217" t="s">
        <v>142</v>
      </c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164"/>
    </row>
    <row r="85" spans="2:60" ht="15" customHeight="1">
      <c r="B85" s="163"/>
      <c r="C85" s="218" t="s">
        <v>143</v>
      </c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164"/>
    </row>
    <row r="86" spans="2:60" ht="56.4" customHeight="1">
      <c r="B86" s="163"/>
      <c r="C86" s="218" t="s">
        <v>144</v>
      </c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164"/>
    </row>
    <row r="87" spans="2:60" ht="18" customHeight="1">
      <c r="B87" s="165"/>
      <c r="C87" s="218" t="s">
        <v>145</v>
      </c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164"/>
      <c r="S87" s="216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  <c r="AT87" s="216"/>
      <c r="AU87" s="216"/>
      <c r="AV87" s="216"/>
      <c r="AW87" s="216"/>
      <c r="AX87" s="216"/>
      <c r="AY87" s="216"/>
      <c r="AZ87" s="216"/>
      <c r="BA87" s="216"/>
      <c r="BB87" s="216"/>
      <c r="BC87" s="216"/>
      <c r="BD87" s="216"/>
      <c r="BE87" s="216"/>
      <c r="BF87" s="216"/>
      <c r="BG87" s="216"/>
      <c r="BH87" s="216"/>
    </row>
    <row r="88" spans="2:60" ht="14.4" customHeight="1">
      <c r="B88" s="165"/>
      <c r="C88" s="219" t="s">
        <v>146</v>
      </c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164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16"/>
      <c r="AU88" s="216"/>
      <c r="AV88" s="216"/>
      <c r="AW88" s="216"/>
      <c r="AX88" s="216"/>
      <c r="AY88" s="216"/>
      <c r="AZ88" s="216"/>
      <c r="BA88" s="216"/>
      <c r="BB88" s="216"/>
      <c r="BC88" s="216"/>
      <c r="BD88" s="216"/>
      <c r="BE88" s="216"/>
      <c r="BF88" s="216"/>
      <c r="BG88" s="216"/>
      <c r="BH88" s="216"/>
    </row>
    <row r="89" spans="2:60" ht="14.4" customHeight="1">
      <c r="B89" s="165"/>
      <c r="C89" s="219" t="s">
        <v>147</v>
      </c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164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16"/>
      <c r="AU89" s="216"/>
      <c r="AV89" s="216"/>
      <c r="AW89" s="216"/>
      <c r="AX89" s="216"/>
      <c r="AY89" s="216"/>
      <c r="AZ89" s="216"/>
      <c r="BA89" s="216"/>
      <c r="BB89" s="216"/>
      <c r="BC89" s="216"/>
      <c r="BD89" s="216"/>
      <c r="BE89" s="216"/>
      <c r="BF89" s="216"/>
      <c r="BG89" s="216"/>
      <c r="BH89" s="216"/>
    </row>
    <row r="90" spans="2:60" ht="14.4" customHeight="1">
      <c r="B90" s="165"/>
      <c r="C90" s="221" t="s">
        <v>149</v>
      </c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164"/>
      <c r="S90" s="216" t="s">
        <v>148</v>
      </c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6"/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</row>
    <row r="91" spans="2:60" ht="14.4" customHeight="1">
      <c r="B91" s="165"/>
      <c r="C91" s="218" t="s">
        <v>150</v>
      </c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164"/>
      <c r="S91" s="216"/>
      <c r="T91" s="216"/>
      <c r="U91" s="216"/>
      <c r="V91" s="216"/>
      <c r="W91" s="216"/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</row>
    <row r="92" spans="2:60" ht="30.75" customHeight="1">
      <c r="B92" s="165"/>
      <c r="C92" s="218" t="s">
        <v>151</v>
      </c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164"/>
      <c r="S92" s="216"/>
      <c r="T92" s="216"/>
      <c r="U92" s="216"/>
      <c r="V92" s="216"/>
      <c r="W92" s="216"/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</row>
    <row r="93" spans="2:60" ht="14.4" customHeight="1">
      <c r="B93" s="163" t="s">
        <v>89</v>
      </c>
      <c r="C93" s="217" t="s">
        <v>152</v>
      </c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164"/>
      <c r="S93" s="216"/>
      <c r="T93" s="216"/>
      <c r="U93" s="216"/>
      <c r="V93" s="216"/>
      <c r="W93" s="216"/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6"/>
      <c r="BF93" s="216"/>
      <c r="BG93" s="216"/>
      <c r="BH93" s="216"/>
    </row>
    <row r="94" spans="2:60" ht="45" customHeight="1">
      <c r="B94" s="165"/>
      <c r="C94" s="218" t="s">
        <v>153</v>
      </c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164"/>
    </row>
    <row r="95" spans="2:60" ht="45" customHeight="1">
      <c r="B95" s="165"/>
      <c r="C95" s="218" t="s">
        <v>154</v>
      </c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164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  <c r="BC95" s="216"/>
      <c r="BD95" s="216"/>
      <c r="BE95" s="216"/>
      <c r="BF95" s="216"/>
      <c r="BG95" s="216"/>
      <c r="BH95" s="216"/>
    </row>
    <row r="96" spans="2:60" ht="11.4" customHeight="1">
      <c r="B96" s="86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81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  <c r="BC96" s="216"/>
      <c r="BD96" s="216"/>
      <c r="BE96" s="216"/>
      <c r="BF96" s="216"/>
      <c r="BG96" s="216"/>
      <c r="BH96" s="216"/>
    </row>
    <row r="97" spans="2:60">
      <c r="B97" s="86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81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7"/>
      <c r="AY97" s="87"/>
      <c r="AZ97" s="87"/>
      <c r="BA97" s="87"/>
      <c r="BB97" s="87"/>
      <c r="BC97" s="87"/>
      <c r="BD97" s="87"/>
      <c r="BE97" s="87"/>
      <c r="BF97" s="87"/>
      <c r="BG97" s="87"/>
      <c r="BH97" s="87"/>
    </row>
    <row r="98" spans="2:60">
      <c r="B98" s="86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81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87"/>
      <c r="BC98" s="87"/>
      <c r="BD98" s="87"/>
      <c r="BE98" s="87"/>
      <c r="BF98" s="87"/>
      <c r="BG98" s="87"/>
      <c r="BH98" s="87"/>
    </row>
    <row r="99" spans="2:60">
      <c r="B99" s="86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81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</row>
    <row r="100" spans="2:60" ht="15" customHeight="1">
      <c r="B100" s="77" t="s">
        <v>89</v>
      </c>
      <c r="C100" s="214" t="s">
        <v>155</v>
      </c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81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</row>
    <row r="101" spans="2:60" ht="15">
      <c r="B101" s="77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1"/>
    </row>
    <row r="102" spans="2:60" ht="38.4">
      <c r="B102" s="167" t="s">
        <v>661</v>
      </c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8"/>
    </row>
    <row r="103" spans="2:60" ht="115.8" customHeight="1">
      <c r="B103" s="169" t="s">
        <v>89</v>
      </c>
      <c r="C103" s="220" t="s">
        <v>662</v>
      </c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168"/>
    </row>
    <row r="104" spans="2:60">
      <c r="B104" s="161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1"/>
    </row>
    <row r="105" spans="2:60">
      <c r="B105" s="161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1"/>
    </row>
    <row r="106" spans="2:60">
      <c r="B106" s="161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1"/>
    </row>
    <row r="107" spans="2:60">
      <c r="B107" s="161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1"/>
    </row>
    <row r="108" spans="2:60">
      <c r="B108" s="161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1"/>
    </row>
    <row r="109" spans="2:60">
      <c r="B109" s="161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1"/>
    </row>
    <row r="110" spans="2:60">
      <c r="B110" s="161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1"/>
    </row>
    <row r="111" spans="2:60">
      <c r="B111" s="161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1"/>
    </row>
    <row r="112" spans="2:60">
      <c r="B112" s="161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1"/>
    </row>
    <row r="113" spans="2:16">
      <c r="B113" s="161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1"/>
    </row>
    <row r="114" spans="2:16">
      <c r="B114" s="161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1"/>
    </row>
    <row r="115" spans="2:16">
      <c r="B115" s="161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1"/>
    </row>
    <row r="116" spans="2:16">
      <c r="B116" s="161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1"/>
    </row>
    <row r="117" spans="2:16">
      <c r="B117" s="161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1"/>
    </row>
    <row r="118" spans="2:16">
      <c r="B118" s="161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1"/>
    </row>
    <row r="119" spans="2:16">
      <c r="B119" s="161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1"/>
    </row>
    <row r="120" spans="2:16" ht="15" thickBot="1">
      <c r="B120" s="88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90"/>
    </row>
    <row r="121" spans="2:16" ht="15" thickTop="1"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</row>
  </sheetData>
  <mergeCells count="57">
    <mergeCell ref="C100:O100"/>
    <mergeCell ref="C103:O103"/>
    <mergeCell ref="C83:O83"/>
    <mergeCell ref="C93:O93"/>
    <mergeCell ref="S93:BH93"/>
    <mergeCell ref="C94:O94"/>
    <mergeCell ref="C95:O95"/>
    <mergeCell ref="S95:BH95"/>
    <mergeCell ref="S96:BH96"/>
    <mergeCell ref="C90:O90"/>
    <mergeCell ref="S90:BH90"/>
    <mergeCell ref="C91:O91"/>
    <mergeCell ref="S91:BH91"/>
    <mergeCell ref="C92:O92"/>
    <mergeCell ref="S92:BH92"/>
    <mergeCell ref="C89:O89"/>
    <mergeCell ref="S89:BH89"/>
    <mergeCell ref="C76:O76"/>
    <mergeCell ref="C77:O77"/>
    <mergeCell ref="C78:O78"/>
    <mergeCell ref="C84:O84"/>
    <mergeCell ref="C85:O85"/>
    <mergeCell ref="C86:O86"/>
    <mergeCell ref="C87:O87"/>
    <mergeCell ref="S87:BH87"/>
    <mergeCell ref="C88:O88"/>
    <mergeCell ref="S88:BH88"/>
    <mergeCell ref="C82:O82"/>
    <mergeCell ref="C75:O75"/>
    <mergeCell ref="C51:O51"/>
    <mergeCell ref="C52:O52"/>
    <mergeCell ref="C53:O53"/>
    <mergeCell ref="C54:O54"/>
    <mergeCell ref="C55:O55"/>
    <mergeCell ref="C59:O59"/>
    <mergeCell ref="C71:O71"/>
    <mergeCell ref="C72:O72"/>
    <mergeCell ref="C73:O73"/>
    <mergeCell ref="C74:O74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C35:O35"/>
    <mergeCell ref="C30:O30"/>
    <mergeCell ref="C31:O31"/>
    <mergeCell ref="C32:O32"/>
    <mergeCell ref="C33:O33"/>
    <mergeCell ref="C34:O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2026</vt:lpstr>
      <vt:lpstr>Условия работы</vt:lpstr>
      <vt:lpstr>'2026'!ssaj</vt:lpstr>
      <vt:lpstr>'2026'!table</vt:lpstr>
      <vt:lpstr>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Димитриева Наталья</cp:lastModifiedBy>
  <dcterms:created xsi:type="dcterms:W3CDTF">2023-11-08T11:10:49Z</dcterms:created>
  <dcterms:modified xsi:type="dcterms:W3CDTF">2026-10-08T06:11:48Z</dcterms:modified>
</cp:coreProperties>
</file>