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Buyer\Product\Актуальные прайсы\2027 Весна\"/>
    </mc:Choice>
  </mc:AlternateContent>
  <xr:revisionPtr revIDLastSave="0" documentId="13_ncr:1_{D0048E8E-12ED-4358-A016-EB46BE3C1C86}" xr6:coauthVersionLast="47" xr6:coauthVersionMax="47" xr10:uidLastSave="{00000000-0000-0000-0000-000000000000}"/>
  <bookViews>
    <workbookView xWindow="-103" yWindow="-103" windowWidth="21806" windowHeight="14006" xr2:uid="{6FF2816A-8C59-423E-8331-FE9D13DDE9E3}"/>
  </bookViews>
  <sheets>
    <sheet name="2027" sheetId="1" r:id="rId1"/>
    <sheet name="Условия работы" sheetId="2" r:id="rId2"/>
  </sheets>
  <externalReferences>
    <externalReference r:id="rId3"/>
    <externalReference r:id="rId4"/>
    <externalReference r:id="rId5"/>
    <externalReference r:id="rId6"/>
    <externalReference r:id="rId7"/>
    <externalReference r:id="rId8"/>
    <externalReference r:id="rId9"/>
  </externalReferences>
  <definedNames>
    <definedName name="_16_неделя_2021">#REF!</definedName>
    <definedName name="_xlnm._FilterDatabase" localSheetId="0" hidden="1">'2027'!$B$24:$M$1248</definedName>
    <definedName name="ALVPRX" localSheetId="0">#REF!</definedName>
    <definedName name="ALVPRX" localSheetId="1">#REF!</definedName>
    <definedName name="ALVPRX">#REF!</definedName>
    <definedName name="art">#REF!</definedName>
    <definedName name="ast">#REF!</definedName>
    <definedName name="astkl">#REF!</definedName>
    <definedName name="astsk">#REF!</definedName>
    <definedName name="astsklad">#REF!</definedName>
    <definedName name="bron">#REF!</definedName>
    <definedName name="cher">#REF!</definedName>
    <definedName name="cheras">#REF!</definedName>
    <definedName name="chercher">#REF!</definedName>
    <definedName name="cherhug">#REF!</definedName>
    <definedName name="cherp">#REF!</definedName>
    <definedName name="cherr">#REF!</definedName>
    <definedName name="chertab">#REF!</definedName>
    <definedName name="CHUR">#REF!</definedName>
    <definedName name="COMPALV" localSheetId="0">#REF!</definedName>
    <definedName name="COMPALV" localSheetId="1">#REF!</definedName>
    <definedName name="COMPALV">#REF!</definedName>
    <definedName name="dost">#REF!</definedName>
    <definedName name="Excel_BuiltIn_Print_Area_1">#REF!</definedName>
    <definedName name="Excel_BuiltIn_Print_Area_2" localSheetId="0">#REF!</definedName>
    <definedName name="Excel_BuiltIn_Print_Area_2" localSheetId="1">#REF!</definedName>
    <definedName name="Excel_BuiltIn_Print_Area_2">#REF!</definedName>
    <definedName name="Excel_BuiltIn_Print_Area_2_1" localSheetId="0">#REF!</definedName>
    <definedName name="Excel_BuiltIn_Print_Area_2_1" localSheetId="1">#REF!</definedName>
    <definedName name="Excel_BuiltIn_Print_Area_2_1">#REF!</definedName>
    <definedName name="Excel_BuiltIn_Print_Area_2_1_1" localSheetId="0">#REF!</definedName>
    <definedName name="Excel_BuiltIn_Print_Area_2_1_1" localSheetId="1">#REF!</definedName>
    <definedName name="Excel_BuiltIn_Print_Area_2_1_1">#REF!</definedName>
    <definedName name="fff">#REF!</definedName>
    <definedName name="ffive">#REF!</definedName>
    <definedName name="fin">[3]Лист2!$A$1:$C$339</definedName>
    <definedName name="final">[3]Лист2!$A$2:$B$339</definedName>
    <definedName name="five">#REF!</definedName>
    <definedName name="ger">#REF!</definedName>
    <definedName name="hg">#REF!</definedName>
    <definedName name="hgn">#REF!</definedName>
    <definedName name="hoog">#REF!</definedName>
    <definedName name="hug">#REF!</definedName>
    <definedName name="hugeh">#REF!</definedName>
    <definedName name="hugen">#REF!</definedName>
    <definedName name="hugenhgn">#REF!</definedName>
    <definedName name="hugg">#REF!</definedName>
    <definedName name="huggen">#REF!</definedName>
    <definedName name="huggg">#REF!</definedName>
    <definedName name="huhughug">#REF!</definedName>
    <definedName name="HYDNUM" localSheetId="0">#REF!</definedName>
    <definedName name="HYDNUM" localSheetId="1">#REF!</definedName>
    <definedName name="HYDNUM">#REF!</definedName>
    <definedName name="klast">#REF!</definedName>
    <definedName name="klient">#REF!</definedName>
    <definedName name="lil" localSheetId="0">#REF!</definedName>
    <definedName name="lil" localSheetId="1">#REF!</definedName>
    <definedName name="lil">#REF!</definedName>
    <definedName name="lili" localSheetId="0">#REF!</definedName>
    <definedName name="lili" localSheetId="1">#REF!</definedName>
    <definedName name="lili">#REF!</definedName>
    <definedName name="lilil" localSheetId="0">#REF!</definedName>
    <definedName name="lilil" localSheetId="1">#REF!</definedName>
    <definedName name="lilil">#REF!</definedName>
    <definedName name="lilim" localSheetId="0">#REF!</definedName>
    <definedName name="lilim" localSheetId="1">#REF!</definedName>
    <definedName name="lilim">#REF!</definedName>
    <definedName name="lilu" localSheetId="0">#REF!</definedName>
    <definedName name="lilu" localSheetId="1">#REF!</definedName>
    <definedName name="lilu">#REF!</definedName>
    <definedName name="lilum" localSheetId="0">#REF!</definedName>
    <definedName name="lilum" localSheetId="1">#REF!</definedName>
    <definedName name="lilum">#REF!</definedName>
    <definedName name="link" localSheetId="0">#REF!</definedName>
    <definedName name="link" localSheetId="1">#REF!</definedName>
    <definedName name="link">#REF!</definedName>
    <definedName name="lm" localSheetId="0">#REF!</definedName>
    <definedName name="lm" localSheetId="1">#REF!</definedName>
    <definedName name="lm">#REF!</definedName>
    <definedName name="lodold">#REF!</definedName>
    <definedName name="lulu" localSheetId="0">#REF!</definedName>
    <definedName name="lulu" localSheetId="1">#REF!</definedName>
    <definedName name="lulu">#REF!</definedName>
    <definedName name="neg">#REF!</definedName>
    <definedName name="negot">#REF!</definedName>
    <definedName name="newheko">'[4]рабочий 2022'!$A$10:$L$1012</definedName>
    <definedName name="newhugen">#REF!</definedName>
    <definedName name="nid">#REF!</definedName>
    <definedName name="nl">#REF!</definedName>
    <definedName name="nlkl">#REF!</definedName>
    <definedName name="notready">#REF!</definedName>
    <definedName name="now">#REF!</definedName>
    <definedName name="otkaz">#REF!</definedName>
    <definedName name="PDXCOMP" localSheetId="0">#REF!</definedName>
    <definedName name="PDXCOMP" localSheetId="1">#REF!</definedName>
    <definedName name="PDXCOMP">#REF!</definedName>
    <definedName name="PDXSPR" localSheetId="0">[5]PDX!#REF!</definedName>
    <definedName name="PDXSPR" localSheetId="1">[5]PDX!#REF!</definedName>
    <definedName name="PDXSPR">[6]PDX!#REF!</definedName>
    <definedName name="peon">#REF!</definedName>
    <definedName name="peon2">#REF!</definedName>
    <definedName name="peonn">[7]Лист2!$A$1:$IV$65536</definedName>
    <definedName name="pion">#REF!</definedName>
    <definedName name="pionn">#REF!</definedName>
    <definedName name="pips">#REF!</definedName>
    <definedName name="piu">#REF!</definedName>
    <definedName name="ppp">#REF!</definedName>
    <definedName name="price">#REF!</definedName>
    <definedName name="prov">#REF!</definedName>
    <definedName name="ROYAL" localSheetId="0">#REF!</definedName>
    <definedName name="ROYAL" localSheetId="1">#REF!</definedName>
    <definedName name="ROYAL">#REF!</definedName>
    <definedName name="rus">#REF!</definedName>
    <definedName name="saj">#REF!</definedName>
    <definedName name="sajaj">#REF!</definedName>
    <definedName name="sajj">#REF!</definedName>
    <definedName name="sale">#REF!</definedName>
    <definedName name="salemore">#REF!</definedName>
    <definedName name="sk">#REF!</definedName>
    <definedName name="sklad">#REF!</definedName>
    <definedName name="ssaj">#REF!</definedName>
    <definedName name="st">#REF!</definedName>
    <definedName name="stk">#REF!</definedName>
    <definedName name="stock">#REF!</definedName>
    <definedName name="stock_">#REF!</definedName>
    <definedName name="stok" localSheetId="0">#REF!</definedName>
    <definedName name="stok" localSheetId="1">#REF!</definedName>
    <definedName name="stok">#REF!</definedName>
    <definedName name="stst">#REF!</definedName>
    <definedName name="tab">#REF!</definedName>
    <definedName name="tabhug">#REF!</definedName>
    <definedName name="table" localSheetId="0">#REF!</definedName>
    <definedName name="table" localSheetId="1">#REF!</definedName>
    <definedName name="table">#REF!</definedName>
    <definedName name="table1">#REF!</definedName>
    <definedName name="table101">#REF!</definedName>
    <definedName name="table11">#REF!</definedName>
    <definedName name="tabletab">#REF!</definedName>
    <definedName name="tabt">#REF!</definedName>
    <definedName name="tabtab">#REF!</definedName>
    <definedName name="tabtabt">#REF!</definedName>
    <definedName name="threefive">#REF!</definedName>
    <definedName name="twothree">#REF!</definedName>
    <definedName name="usp">#REF!</definedName>
    <definedName name="артикулы">#REF!</definedName>
    <definedName name="зкщмм">#REF!</definedName>
    <definedName name="Склады" localSheetId="0">#REF!</definedName>
    <definedName name="Склады" localSheetId="1">#REF!</definedName>
    <definedName name="Склады">#REF!</definedName>
    <definedName name="условия">#REF!</definedName>
    <definedName name="ыещл" localSheetId="0">#REF!</definedName>
    <definedName name="ыещл" localSheetId="1">#REF!</definedName>
    <definedName name="ыещл">#REF!</definedName>
    <definedName name="ылдф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46" i="1" l="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K10" i="1"/>
  <c r="J10" i="1"/>
  <c r="K9" i="1"/>
  <c r="J9" i="1"/>
  <c r="J11" i="1" s="1"/>
  <c r="J12" i="1" s="1"/>
  <c r="K8" i="1"/>
  <c r="J8" i="1"/>
  <c r="I1248" i="1" l="1"/>
  <c r="I1247" i="1" s="1"/>
  <c r="J14" i="1"/>
  <c r="J13" i="1"/>
  <c r="K14" i="1"/>
  <c r="K13" i="1"/>
  <c r="K11" i="1"/>
  <c r="K12" i="1" s="1"/>
</calcChain>
</file>

<file path=xl/sharedStrings.xml><?xml version="1.0" encoding="utf-8"?>
<sst xmlns="http://schemas.openxmlformats.org/spreadsheetml/2006/main" count="8689" uniqueCount="1777">
  <si>
    <t>Подпишитесь на наш телеграм-канал, чтобы всегда быть в курсе последних новостей, предложений и акций:</t>
  </si>
  <si>
    <t>с условиями работы ознакомлен и принимаю их</t>
  </si>
  <si>
    <t>нет</t>
  </si>
  <si>
    <t>https://t.me/plantmarket_russia</t>
  </si>
  <si>
    <t>Адрес склада: Владимирская область, Киржачский район, пос. Знаменское</t>
  </si>
  <si>
    <t>Курс ЦБ РФ+9 ₽</t>
  </si>
  <si>
    <t>Выдача заказов:</t>
  </si>
  <si>
    <t>Не выбрано!</t>
  </si>
  <si>
    <t>← Выберите неделю выдачи</t>
  </si>
  <si>
    <t>◦ 7 неделя 2027 (15-19 февраля) - приём заказов до 15.12.2026</t>
  </si>
  <si>
    <t>Количество ящиков (УТ-00003772)</t>
  </si>
  <si>
    <t>◦ 11-12 неделя 2027 (15-26 марта) - приём заказов до 26.01.2027</t>
  </si>
  <si>
    <t>Сумма за лилии</t>
  </si>
  <si>
    <t>◦ 15 неделя 2027 (12-16 апреля) - приём заказов до 16.02.2027</t>
  </si>
  <si>
    <t>Сумма за охлаждение</t>
  </si>
  <si>
    <t>Минимальный заказ на позицию: 1 ящик</t>
  </si>
  <si>
    <t>Сумма заказа без скидки</t>
  </si>
  <si>
    <t>Общий минимальный заказ: 3 ящика</t>
  </si>
  <si>
    <t>Скидка на растения</t>
  </si>
  <si>
    <t>Упаковка бесплатно: пластиковый ящик  60 x 40 x 24 см</t>
  </si>
  <si>
    <t>Итоговая сумма заказа</t>
  </si>
  <si>
    <t>Луковицы поставляются охлажденные до -1 -3 градусов. </t>
  </si>
  <si>
    <t>Доплата за охлаждение для выдачи на 7 неделе - 0 €/ящик, на 11-12 неделе 1 €/ящик, 15 неделя - 1,7 €/ящик.</t>
  </si>
  <si>
    <t>Оплата производится в рублях по курсу = ЦБ РФ+9 ₽ на момент зачисления денежных средств на наш р/сч</t>
  </si>
  <si>
    <t>Система скидок на растения: при заказе более 1500€ - 1%, более 2500€ - 2%, более 3500€ -3%</t>
  </si>
  <si>
    <t>Бесплатная доставка до ближайшего к нашему складу терминала ТК: ПЭК, ЖелДорЭкспедиция, Вера-1.</t>
  </si>
  <si>
    <t>Дорогие партнеры, мы делаем всё возможное, чтобы как можно лучше обеспечить вас качественным посадочным материалом.
И хотим честно вас предупредить, что при сильном изменении ситуации на рынке и в мире, которые могут повлечь за собой удорожание стоимости Транспортной перевозки и/или КДП, мы оставляем за собой право пересмотреть цены и условия по настоящему предложению в любое время до момента передачи вам товара.</t>
  </si>
  <si>
    <r>
      <rPr>
        <b/>
        <sz val="11"/>
        <color theme="9" tint="-0.249977111117893"/>
        <rFont val="Calibri"/>
        <family val="2"/>
        <charset val="204"/>
        <scheme val="minor"/>
      </rPr>
      <t xml:space="preserve">👍 - лучшая цена!  </t>
    </r>
    <r>
      <rPr>
        <b/>
        <sz val="14"/>
        <color theme="7"/>
        <rFont val="Calibri"/>
        <family val="2"/>
        <charset val="204"/>
        <scheme val="minor"/>
      </rPr>
      <t xml:space="preserve">★ </t>
    </r>
    <r>
      <rPr>
        <b/>
        <sz val="11"/>
        <color theme="7"/>
        <rFont val="Calibri"/>
        <family val="2"/>
        <charset val="204"/>
        <scheme val="minor"/>
      </rPr>
      <t xml:space="preserve">- топ продаж   </t>
    </r>
    <r>
      <rPr>
        <b/>
        <sz val="11"/>
        <color rgb="FFFF0000"/>
        <rFont val="Calibri"/>
        <family val="2"/>
        <charset val="204"/>
        <scheme val="minor"/>
      </rPr>
      <t>NEW - новинка предложения</t>
    </r>
  </si>
  <si>
    <t>Артикул</t>
  </si>
  <si>
    <t>Подвид</t>
  </si>
  <si>
    <t>Сорт</t>
  </si>
  <si>
    <t>Разбор</t>
  </si>
  <si>
    <t>Цена при заказе 5 и более  ящ/позицю, €</t>
  </si>
  <si>
    <t>Цена при заказе 1-4 ящ/позицию, €</t>
  </si>
  <si>
    <t>Шт. в ящике</t>
  </si>
  <si>
    <t>Сумма, €</t>
  </si>
  <si>
    <t>Подтверждение</t>
  </si>
  <si>
    <t>Цвет</t>
  </si>
  <si>
    <t>87-111-0724</t>
  </si>
  <si>
    <t>восточный гибрид</t>
  </si>
  <si>
    <r>
      <t xml:space="preserve">Adorea Dream      </t>
    </r>
    <r>
      <rPr>
        <b/>
        <sz val="9"/>
        <color rgb="FFFF0000"/>
        <rFont val="Arial"/>
        <family val="2"/>
      </rPr>
      <t>NEW</t>
    </r>
  </si>
  <si>
    <t>12/14</t>
  </si>
  <si>
    <t>после 30.09.26</t>
  </si>
  <si>
    <t>белый/желтый</t>
  </si>
  <si>
    <t>87-111-0725</t>
  </si>
  <si>
    <t>14/16</t>
  </si>
  <si>
    <t>87-111-0726</t>
  </si>
  <si>
    <t>16/18</t>
  </si>
  <si>
    <t>87-111-0727</t>
  </si>
  <si>
    <t>18/20</t>
  </si>
  <si>
    <t>87-111-0412</t>
  </si>
  <si>
    <t>трубчатый гибрид</t>
  </si>
  <si>
    <t xml:space="preserve">African Queen      </t>
  </si>
  <si>
    <t>оранжевый</t>
  </si>
  <si>
    <t>87-111-0413</t>
  </si>
  <si>
    <t>87-111-0414</t>
  </si>
  <si>
    <t>87-111-0415</t>
  </si>
  <si>
    <t>87-111-0416</t>
  </si>
  <si>
    <t>20/22</t>
  </si>
  <si>
    <t>87-111-0417</t>
  </si>
  <si>
    <t>22/24</t>
  </si>
  <si>
    <t>87-94-0606</t>
  </si>
  <si>
    <t xml:space="preserve">After Eight      </t>
  </si>
  <si>
    <t>розовый</t>
  </si>
  <si>
    <t>87-94-0613</t>
  </si>
  <si>
    <t>87-94-1790</t>
  </si>
  <si>
    <t>Roselily; восточная махровая</t>
  </si>
  <si>
    <r>
      <t xml:space="preserve">Aisha      </t>
    </r>
    <r>
      <rPr>
        <b/>
        <sz val="10.5"/>
        <color rgb="FF006600"/>
        <rFont val="Arial"/>
        <family val="2"/>
        <charset val="204"/>
      </rPr>
      <t>👍</t>
    </r>
  </si>
  <si>
    <t>13/15</t>
  </si>
  <si>
    <t>белый</t>
  </si>
  <si>
    <t>87-94-1822</t>
  </si>
  <si>
    <t>15/17</t>
  </si>
  <si>
    <t>87-94-1799</t>
  </si>
  <si>
    <t>17/19</t>
  </si>
  <si>
    <t>87-111-0328</t>
  </si>
  <si>
    <t>мартагон</t>
  </si>
  <si>
    <t xml:space="preserve">Alberta Morning      </t>
  </si>
  <si>
    <t>10/12</t>
  </si>
  <si>
    <t>красный/розовый</t>
  </si>
  <si>
    <t>87-111-0329</t>
  </si>
  <si>
    <t>87-111-0330</t>
  </si>
  <si>
    <t>87-111-0331</t>
  </si>
  <si>
    <t>87-111-0756</t>
  </si>
  <si>
    <t>87-111-0757</t>
  </si>
  <si>
    <r>
      <t xml:space="preserve">Albi Morning      </t>
    </r>
    <r>
      <rPr>
        <b/>
        <sz val="9"/>
        <color rgb="FFFF0000"/>
        <rFont val="Arial"/>
        <family val="2"/>
      </rPr>
      <t>NEW</t>
    </r>
  </si>
  <si>
    <t>белый/черный</t>
  </si>
  <si>
    <t>87-111-0758</t>
  </si>
  <si>
    <t>87-111-0759</t>
  </si>
  <si>
    <t>87-111-0760</t>
  </si>
  <si>
    <t>87-111-0761</t>
  </si>
  <si>
    <t>87-94-0740</t>
  </si>
  <si>
    <t>ЛА-гибрид</t>
  </si>
  <si>
    <t xml:space="preserve">Albufeira      </t>
  </si>
  <si>
    <t>87-94-2346</t>
  </si>
  <si>
    <t xml:space="preserve">Alicante      </t>
  </si>
  <si>
    <t>87-94-2347</t>
  </si>
  <si>
    <t>87-94-2348</t>
  </si>
  <si>
    <t>87-94-2349</t>
  </si>
  <si>
    <t>87-111-0457</t>
  </si>
  <si>
    <t>ОТ-гибрид</t>
  </si>
  <si>
    <r>
      <t xml:space="preserve">Anastasia      </t>
    </r>
    <r>
      <rPr>
        <b/>
        <sz val="9"/>
        <color rgb="FFFF0000"/>
        <rFont val="Arial"/>
        <family val="2"/>
      </rPr>
      <t>NEW</t>
    </r>
  </si>
  <si>
    <t>87-111-0458</t>
  </si>
  <si>
    <t>87-111-0459</t>
  </si>
  <si>
    <t>87-111-0460</t>
  </si>
  <si>
    <t>87-111-0461</t>
  </si>
  <si>
    <t>87-111-0462</t>
  </si>
  <si>
    <t>87-94-2199</t>
  </si>
  <si>
    <r>
      <t xml:space="preserve">Angela      </t>
    </r>
    <r>
      <rPr>
        <b/>
        <sz val="10.5"/>
        <color rgb="FF006600"/>
        <rFont val="Arial"/>
        <family val="2"/>
        <charset val="204"/>
      </rPr>
      <t>👍</t>
    </r>
  </si>
  <si>
    <t>87-94-1824</t>
  </si>
  <si>
    <t>87-94-1201</t>
  </si>
  <si>
    <t>21/23</t>
  </si>
  <si>
    <t>87-94-1791</t>
  </si>
  <si>
    <r>
      <t xml:space="preserve">Anouska      </t>
    </r>
    <r>
      <rPr>
        <b/>
        <sz val="10.5"/>
        <color rgb="FF006600"/>
        <rFont val="Arial"/>
        <family val="2"/>
        <charset val="204"/>
      </rPr>
      <t>👍</t>
    </r>
  </si>
  <si>
    <t>светло-розовый</t>
  </si>
  <si>
    <t>87-94-2657</t>
  </si>
  <si>
    <t>87-94-1793</t>
  </si>
  <si>
    <t>87-94-2658</t>
  </si>
  <si>
    <t>19/21</t>
  </si>
  <si>
    <t>87-111-0332</t>
  </si>
  <si>
    <t xml:space="preserve">Arabian Knight      </t>
  </si>
  <si>
    <t>красный</t>
  </si>
  <si>
    <t>87-111-0333</t>
  </si>
  <si>
    <t>87-111-0334</t>
  </si>
  <si>
    <t>87-111-0335</t>
  </si>
  <si>
    <t>87-111-0762</t>
  </si>
  <si>
    <t>87-94-0712</t>
  </si>
  <si>
    <t xml:space="preserve">Arbatax      </t>
  </si>
  <si>
    <t>87-94-0742</t>
  </si>
  <si>
    <t>87-94-0018</t>
  </si>
  <si>
    <t xml:space="preserve">Arvandrud      </t>
  </si>
  <si>
    <t>87-94-0038</t>
  </si>
  <si>
    <t>87-94-0062</t>
  </si>
  <si>
    <t>87-94-0089</t>
  </si>
  <si>
    <t>87-111-0736</t>
  </si>
  <si>
    <t>восточный гибрид горшечный</t>
  </si>
  <si>
    <r>
      <t xml:space="preserve">Auratum      </t>
    </r>
    <r>
      <rPr>
        <b/>
        <sz val="9"/>
        <color rgb="FFFF0000"/>
        <rFont val="Arial"/>
        <family val="2"/>
      </rPr>
      <t>NEW</t>
    </r>
  </si>
  <si>
    <t>желтый/белый</t>
  </si>
  <si>
    <t>87-111-0737</t>
  </si>
  <si>
    <t>87-111-0738</t>
  </si>
  <si>
    <t>87-111-0739</t>
  </si>
  <si>
    <t>87-94-1905</t>
  </si>
  <si>
    <r>
      <t xml:space="preserve">Azra      </t>
    </r>
    <r>
      <rPr>
        <b/>
        <sz val="13"/>
        <color rgb="FFFFC000"/>
        <rFont val="Arial"/>
        <family val="2"/>
      </rPr>
      <t>★</t>
    </r>
  </si>
  <si>
    <t>87-94-1807</t>
  </si>
  <si>
    <t>87-94-1821</t>
  </si>
  <si>
    <t>87-94-1622</t>
  </si>
  <si>
    <t>87-94-0390</t>
  </si>
  <si>
    <t xml:space="preserve">Bacardi      </t>
  </si>
  <si>
    <t>87-94-0458</t>
  </si>
  <si>
    <t>87-94-0515</t>
  </si>
  <si>
    <t>87-94-2595</t>
  </si>
  <si>
    <t xml:space="preserve">Bacca      </t>
  </si>
  <si>
    <t>87-94-2401</t>
  </si>
  <si>
    <t>87-94-2596</t>
  </si>
  <si>
    <t>87-94-1934</t>
  </si>
  <si>
    <t xml:space="preserve">Bach      </t>
  </si>
  <si>
    <t>87-94-0183</t>
  </si>
  <si>
    <t>87-111-0298</t>
  </si>
  <si>
    <r>
      <t xml:space="preserve">Baferrari      </t>
    </r>
    <r>
      <rPr>
        <b/>
        <sz val="9"/>
        <color rgb="FFFF0000"/>
        <rFont val="Arial"/>
        <family val="2"/>
      </rPr>
      <t>NEW</t>
    </r>
  </si>
  <si>
    <t>87-111-0793</t>
  </si>
  <si>
    <t>87-111-0700</t>
  </si>
  <si>
    <t>87-111-0701</t>
  </si>
  <si>
    <t>87-94-1237</t>
  </si>
  <si>
    <t xml:space="preserve">Barolo      </t>
  </si>
  <si>
    <t>87-94-1238</t>
  </si>
  <si>
    <t>87-94-1624</t>
  </si>
  <si>
    <t xml:space="preserve">Bastogne      </t>
  </si>
  <si>
    <t>87-94-1625</t>
  </si>
  <si>
    <t>87-94-2047</t>
  </si>
  <si>
    <t xml:space="preserve">Be Mine      </t>
  </si>
  <si>
    <t>желтый</t>
  </si>
  <si>
    <t>87-94-2048</t>
  </si>
  <si>
    <t>87-94-2049</t>
  </si>
  <si>
    <t>87-94-2050</t>
  </si>
  <si>
    <t>87-111-0463</t>
  </si>
  <si>
    <r>
      <t xml:space="preserve">Beijing Moon      </t>
    </r>
    <r>
      <rPr>
        <b/>
        <sz val="9"/>
        <color rgb="FFFF0000"/>
        <rFont val="Arial"/>
        <family val="2"/>
      </rPr>
      <t>NEW</t>
    </r>
  </si>
  <si>
    <t>желтый/розовый</t>
  </si>
  <si>
    <t>87-111-0464</t>
  </si>
  <si>
    <t>87-111-0465</t>
  </si>
  <si>
    <t>87-111-0466</t>
  </si>
  <si>
    <t>87-111-0467</t>
  </si>
  <si>
    <t>87-111-0468</t>
  </si>
  <si>
    <t>87-94-0256</t>
  </si>
  <si>
    <t xml:space="preserve">Bellamonte      </t>
  </si>
  <si>
    <t>87-94-0348</t>
  </si>
  <si>
    <t>87-94-0425</t>
  </si>
  <si>
    <t>87-94-0487</t>
  </si>
  <si>
    <t>87-94-0519</t>
  </si>
  <si>
    <t>87-94-0426</t>
  </si>
  <si>
    <t xml:space="preserve">Bellville      </t>
  </si>
  <si>
    <t>87-94-1951</t>
  </si>
  <si>
    <t xml:space="preserve">Benevento      </t>
  </si>
  <si>
    <t>87-94-1952</t>
  </si>
  <si>
    <t>87-94-1953</t>
  </si>
  <si>
    <t>87-94-1954</t>
  </si>
  <si>
    <t>87-94-1906</t>
  </si>
  <si>
    <t xml:space="preserve">Bianca      </t>
  </si>
  <si>
    <t>87-94-1808</t>
  </si>
  <si>
    <t>87-94-2665</t>
  </si>
  <si>
    <t>87-94-0853</t>
  </si>
  <si>
    <t xml:space="preserve">Big Smile      </t>
  </si>
  <si>
    <t>87-94-0862</t>
  </si>
  <si>
    <t>87-94-0883</t>
  </si>
  <si>
    <t>87-94-2534</t>
  </si>
  <si>
    <t xml:space="preserve">Birdie      </t>
  </si>
  <si>
    <t>87-94-2317</t>
  </si>
  <si>
    <t>87-94-2318</t>
  </si>
  <si>
    <t>87-94-2319</t>
  </si>
  <si>
    <t>87-94-2320</t>
  </si>
  <si>
    <t>87-111-0575</t>
  </si>
  <si>
    <t>азиатский гибрид</t>
  </si>
  <si>
    <r>
      <t xml:space="preserve">Black Charm      </t>
    </r>
    <r>
      <rPr>
        <b/>
        <sz val="9"/>
        <color rgb="FFFF0000"/>
        <rFont val="Arial"/>
        <family val="2"/>
      </rPr>
      <t>NEW</t>
    </r>
  </si>
  <si>
    <t>черный</t>
  </si>
  <si>
    <t>87-111-0576</t>
  </si>
  <si>
    <t>87-111-0577</t>
  </si>
  <si>
    <t>87-111-0578</t>
  </si>
  <si>
    <t>87-111-0579</t>
  </si>
  <si>
    <r>
      <t xml:space="preserve">Blacklist      </t>
    </r>
    <r>
      <rPr>
        <b/>
        <sz val="9"/>
        <color rgb="FFFF0000"/>
        <rFont val="Arial"/>
        <family val="2"/>
      </rPr>
      <t>NEW</t>
    </r>
  </si>
  <si>
    <t>87-111-0580</t>
  </si>
  <si>
    <t>87-111-0581</t>
  </si>
  <si>
    <t>87-111-0582</t>
  </si>
  <si>
    <t>87-94-2598</t>
  </si>
  <si>
    <t xml:space="preserve">Bolt      </t>
  </si>
  <si>
    <t>87-94-2052</t>
  </si>
  <si>
    <t>87-94-2053</t>
  </si>
  <si>
    <t>87-94-2054</t>
  </si>
  <si>
    <t>87-94-2055</t>
  </si>
  <si>
    <t>87-94-2056</t>
  </si>
  <si>
    <t>87-94-2014</t>
  </si>
  <si>
    <t xml:space="preserve">Bonasera      </t>
  </si>
  <si>
    <t>87-94-2015</t>
  </si>
  <si>
    <t>87-94-2016</t>
  </si>
  <si>
    <t>87-94-2017</t>
  </si>
  <si>
    <t>87-94-2672</t>
  </si>
  <si>
    <t>87-94-1907</t>
  </si>
  <si>
    <t xml:space="preserve">Bonjoura      </t>
  </si>
  <si>
    <t>87-94-2668</t>
  </si>
  <si>
    <t>87-94-2669</t>
  </si>
  <si>
    <t>87-94-2670</t>
  </si>
  <si>
    <t>87-94-2263</t>
  </si>
  <si>
    <t xml:space="preserve">Botero      </t>
  </si>
  <si>
    <t>87-94-1956</t>
  </si>
  <si>
    <t>87-94-1957</t>
  </si>
  <si>
    <t>87-94-1962</t>
  </si>
  <si>
    <t xml:space="preserve">Branko      </t>
  </si>
  <si>
    <t>87-94-2264</t>
  </si>
  <si>
    <t>87-94-1963</t>
  </si>
  <si>
    <t>87-94-1964</t>
  </si>
  <si>
    <t>87-111-0702</t>
  </si>
  <si>
    <r>
      <t xml:space="preserve">Brasilia      </t>
    </r>
    <r>
      <rPr>
        <b/>
        <sz val="9"/>
        <color rgb="FFFF0000"/>
        <rFont val="Arial"/>
        <family val="2"/>
      </rPr>
      <t>NEW</t>
    </r>
  </si>
  <si>
    <t>розовый/белый</t>
  </si>
  <si>
    <t>87-111-0703</t>
  </si>
  <si>
    <t>87-111-0299</t>
  </si>
  <si>
    <t>87-111-0300</t>
  </si>
  <si>
    <t>87-111-0396</t>
  </si>
  <si>
    <t>восточный махровый гибрид</t>
  </si>
  <si>
    <r>
      <t xml:space="preserve">Broken Heart      </t>
    </r>
    <r>
      <rPr>
        <b/>
        <sz val="9"/>
        <color rgb="FFFF0000"/>
        <rFont val="Arial"/>
        <family val="2"/>
      </rPr>
      <t>NEW</t>
    </r>
  </si>
  <si>
    <t>87-111-0397</t>
  </si>
  <si>
    <t>87-111-0398</t>
  </si>
  <si>
    <t>87-111-0399</t>
  </si>
  <si>
    <t>87-94-2545</t>
  </si>
  <si>
    <r>
      <t xml:space="preserve">Butterfly Blossom Finishline      </t>
    </r>
    <r>
      <rPr>
        <b/>
        <sz val="13"/>
        <color rgb="FFFFC000"/>
        <rFont val="Arial"/>
        <family val="2"/>
      </rPr>
      <t>★</t>
    </r>
  </si>
  <si>
    <t>87-94-2342</t>
  </si>
  <si>
    <t>87-94-2343</t>
  </si>
  <si>
    <t>87-94-2344</t>
  </si>
  <si>
    <t>87-94-2563</t>
  </si>
  <si>
    <t xml:space="preserve">Caesars Palace      </t>
  </si>
  <si>
    <t>87-94-2353</t>
  </si>
  <si>
    <t>87-94-2354</t>
  </si>
  <si>
    <t>87-94-1245</t>
  </si>
  <si>
    <t xml:space="preserve">Calabria      </t>
  </si>
  <si>
    <t>87-94-1246</t>
  </si>
  <si>
    <t>87-94-1465</t>
  </si>
  <si>
    <t>87-94-2388</t>
  </si>
  <si>
    <t>длинноцветковый гибрид</t>
  </si>
  <si>
    <r>
      <t xml:space="preserve">Cali      </t>
    </r>
    <r>
      <rPr>
        <b/>
        <sz val="13"/>
        <color rgb="FFFFC000"/>
        <rFont val="Arial"/>
        <family val="2"/>
      </rPr>
      <t>★</t>
    </r>
  </si>
  <si>
    <t>87-94-2389</t>
  </si>
  <si>
    <t>87-94-2390</t>
  </si>
  <si>
    <t>87-94-2391</t>
  </si>
  <si>
    <t>87-94-2392</t>
  </si>
  <si>
    <t>87-94-1468</t>
  </si>
  <si>
    <t xml:space="preserve">Campania      </t>
  </si>
  <si>
    <t>87-94-0955</t>
  </si>
  <si>
    <r>
      <t xml:space="preserve">Candy Club      </t>
    </r>
    <r>
      <rPr>
        <b/>
        <sz val="10.5"/>
        <color rgb="FF006600"/>
        <rFont val="Arial"/>
        <family val="2"/>
        <charset val="204"/>
      </rPr>
      <t>👍</t>
    </r>
  </si>
  <si>
    <t>87-94-0427</t>
  </si>
  <si>
    <t>87-111-0704</t>
  </si>
  <si>
    <t xml:space="preserve">Casa Blanca      </t>
  </si>
  <si>
    <t>87-111-0705</t>
  </si>
  <si>
    <t>87-111-0706</t>
  </si>
  <si>
    <t>87-111-0707</t>
  </si>
  <si>
    <t>87-94-0320</t>
  </si>
  <si>
    <t xml:space="preserve">Catone      </t>
  </si>
  <si>
    <t>87-94-0397</t>
  </si>
  <si>
    <t>87-94-2673</t>
  </si>
  <si>
    <r>
      <t xml:space="preserve">Cecilia      </t>
    </r>
    <r>
      <rPr>
        <b/>
        <sz val="13"/>
        <color rgb="FFFFC000"/>
        <rFont val="Arial"/>
        <family val="2"/>
      </rPr>
      <t>★</t>
    </r>
  </si>
  <si>
    <t>87-94-1798</t>
  </si>
  <si>
    <t>87-94-2179</t>
  </si>
  <si>
    <t>87-94-1967</t>
  </si>
  <si>
    <t xml:space="preserve">Cervia      </t>
  </si>
  <si>
    <t>87-94-2535</t>
  </si>
  <si>
    <r>
      <t xml:space="preserve">Chicane      </t>
    </r>
    <r>
      <rPr>
        <b/>
        <sz val="9"/>
        <color rgb="FFFF0000"/>
        <rFont val="Arial"/>
        <family val="2"/>
      </rPr>
      <t>NEW</t>
    </r>
  </si>
  <si>
    <t>87-94-2536</t>
  </si>
  <si>
    <t>87-94-2537</t>
  </si>
  <si>
    <t>87-94-2538</t>
  </si>
  <si>
    <t>87-94-2675</t>
  </si>
  <si>
    <r>
      <t xml:space="preserve">Ciara      </t>
    </r>
    <r>
      <rPr>
        <b/>
        <sz val="10.5"/>
        <color rgb="FF006600"/>
        <rFont val="Arial"/>
        <family val="2"/>
        <charset val="204"/>
      </rPr>
      <t>👍</t>
    </r>
  </si>
  <si>
    <t>87-94-1834</t>
  </si>
  <si>
    <t>87-94-2181</t>
  </si>
  <si>
    <t>87-111-0763</t>
  </si>
  <si>
    <t xml:space="preserve">Claude Shride      </t>
  </si>
  <si>
    <t>87-111-0764</t>
  </si>
  <si>
    <t>87-111-0765</t>
  </si>
  <si>
    <t>87-111-0766</t>
  </si>
  <si>
    <t>87-111-0767</t>
  </si>
  <si>
    <t>87-94-0258</t>
  </si>
  <si>
    <t xml:space="preserve">Competition      </t>
  </si>
  <si>
    <t>87-94-0351</t>
  </si>
  <si>
    <t>87-94-0429</t>
  </si>
  <si>
    <t>87-94-0491</t>
  </si>
  <si>
    <t>87-94-0521</t>
  </si>
  <si>
    <t>87-94-2600</t>
  </si>
  <si>
    <t>24/26</t>
  </si>
  <si>
    <t>87-94-1479</t>
  </si>
  <si>
    <r>
      <t xml:space="preserve">Conca D'or      </t>
    </r>
    <r>
      <rPr>
        <b/>
        <sz val="13"/>
        <color rgb="FFFFC000"/>
        <rFont val="Arial"/>
        <family val="2"/>
      </rPr>
      <t>★</t>
    </r>
  </si>
  <si>
    <t>87-94-1480</t>
  </si>
  <si>
    <t>87-94-1481</t>
  </si>
  <si>
    <t>87-94-1482</t>
  </si>
  <si>
    <t>87-111-0583</t>
  </si>
  <si>
    <r>
      <t xml:space="preserve">Coral County      </t>
    </r>
    <r>
      <rPr>
        <b/>
        <sz val="9"/>
        <color rgb="FFFF0000"/>
        <rFont val="Arial"/>
        <family val="2"/>
      </rPr>
      <t>NEW</t>
    </r>
  </si>
  <si>
    <t>белый/кремовый</t>
  </si>
  <si>
    <t>87-111-0584</t>
  </si>
  <si>
    <t>87-111-0585</t>
  </si>
  <si>
    <t>87-111-0586</t>
  </si>
  <si>
    <t>87-94-0023</t>
  </si>
  <si>
    <t xml:space="preserve">Corcovado      </t>
  </si>
  <si>
    <t>лососевый</t>
  </si>
  <si>
    <t>87-94-0353</t>
  </si>
  <si>
    <t>87-94-0070</t>
  </si>
  <si>
    <t>87-94-0097</t>
  </si>
  <si>
    <t>87-94-0716</t>
  </si>
  <si>
    <t xml:space="preserve">Corleone      </t>
  </si>
  <si>
    <t>87-94-0772</t>
  </si>
  <si>
    <t>87-111-0111</t>
  </si>
  <si>
    <t>азиатский гибрид тигровый</t>
  </si>
  <si>
    <r>
      <t xml:space="preserve">Corsage      </t>
    </r>
    <r>
      <rPr>
        <b/>
        <sz val="9"/>
        <color rgb="FFFF0000"/>
        <rFont val="Arial"/>
        <family val="2"/>
      </rPr>
      <t>NEW</t>
    </r>
  </si>
  <si>
    <t>87-111-0501</t>
  </si>
  <si>
    <t>87-111-0502</t>
  </si>
  <si>
    <t>87-111-0503</t>
  </si>
  <si>
    <t>87-111-0504</t>
  </si>
  <si>
    <t>87-94-1486</t>
  </si>
  <si>
    <t xml:space="preserve">Cortona      </t>
  </si>
  <si>
    <t>87-94-1487</t>
  </si>
  <si>
    <t xml:space="preserve">Corvette      </t>
  </si>
  <si>
    <t>87-94-1351</t>
  </si>
  <si>
    <t>87-94-1352</t>
  </si>
  <si>
    <t>87-94-2195</t>
  </si>
  <si>
    <t>87-94-0232</t>
  </si>
  <si>
    <t xml:space="preserve">Crystal Blanca      </t>
  </si>
  <si>
    <t>87-94-0323</t>
  </si>
  <si>
    <t>87-94-0400</t>
  </si>
  <si>
    <t>87-94-0466</t>
  </si>
  <si>
    <t>87-94-2540</t>
  </si>
  <si>
    <r>
      <t xml:space="preserve">Curbstone/Elvina(Dark Orange)      </t>
    </r>
    <r>
      <rPr>
        <b/>
        <sz val="9"/>
        <color rgb="FFFF0000"/>
        <rFont val="Arial"/>
        <family val="2"/>
      </rPr>
      <t>NEW</t>
    </r>
  </si>
  <si>
    <t>87-94-2541</t>
  </si>
  <si>
    <t>87-94-2542</t>
  </si>
  <si>
    <t>87-94-2543</t>
  </si>
  <si>
    <t>87-94-2544</t>
  </si>
  <si>
    <t>87-94-1909</t>
  </si>
  <si>
    <t xml:space="preserve">Cyrilla      </t>
  </si>
  <si>
    <t>87-94-2677</t>
  </si>
  <si>
    <t>87-94-2678</t>
  </si>
  <si>
    <t>87-94-1910</t>
  </si>
  <si>
    <t>87-94-1353</t>
  </si>
  <si>
    <t xml:space="preserve">Dali      </t>
  </si>
  <si>
    <t>87-94-1354</t>
  </si>
  <si>
    <t>87-94-1355</t>
  </si>
  <si>
    <t>87-94-1356</t>
  </si>
  <si>
    <t>87-94-1644</t>
  </si>
  <si>
    <t>87-94-0260</t>
  </si>
  <si>
    <t xml:space="preserve">Dalian      </t>
  </si>
  <si>
    <t>87-94-2464</t>
  </si>
  <si>
    <t xml:space="preserve">Dam Square      </t>
  </si>
  <si>
    <t>87-94-2564</t>
  </si>
  <si>
    <t>87-111-0587</t>
  </si>
  <si>
    <r>
      <t xml:space="preserve">Dark Empress      </t>
    </r>
    <r>
      <rPr>
        <b/>
        <sz val="9"/>
        <color rgb="FFFF0000"/>
        <rFont val="Arial"/>
        <family val="2"/>
      </rPr>
      <t>NEW</t>
    </r>
  </si>
  <si>
    <t>87-111-0588</t>
  </si>
  <si>
    <t>87-111-0589</t>
  </si>
  <si>
    <t>87-111-0590</t>
  </si>
  <si>
    <t>87-111-0400</t>
  </si>
  <si>
    <r>
      <t xml:space="preserve">Distant Drum      </t>
    </r>
    <r>
      <rPr>
        <b/>
        <sz val="9"/>
        <color rgb="FFFF0000"/>
        <rFont val="Arial"/>
        <family val="2"/>
      </rPr>
      <t>NEW</t>
    </r>
  </si>
  <si>
    <t>87-111-0401</t>
  </si>
  <si>
    <t>87-111-0402</t>
  </si>
  <si>
    <t>87-111-0403</t>
  </si>
  <si>
    <t>87-94-2601</t>
  </si>
  <si>
    <r>
      <t xml:space="preserve">Diwali      </t>
    </r>
    <r>
      <rPr>
        <b/>
        <sz val="9"/>
        <color rgb="FFFF0000"/>
        <rFont val="Arial"/>
        <family val="2"/>
      </rPr>
      <t>NEW</t>
    </r>
  </si>
  <si>
    <t>87-94-2602</t>
  </si>
  <si>
    <t>87-94-2603</t>
  </si>
  <si>
    <t>87-111-0543</t>
  </si>
  <si>
    <t>азиатский махровый гибрид</t>
  </si>
  <si>
    <r>
      <t xml:space="preserve">Double Lady      </t>
    </r>
    <r>
      <rPr>
        <b/>
        <sz val="9"/>
        <color rgb="FFFF0000"/>
        <rFont val="Arial"/>
        <family val="2"/>
      </rPr>
      <t>NEW</t>
    </r>
  </si>
  <si>
    <t>87-111-0544</t>
  </si>
  <si>
    <t>87-111-0545</t>
  </si>
  <si>
    <t>87-111-0546</t>
  </si>
  <si>
    <t>87-111-0547</t>
  </si>
  <si>
    <r>
      <t xml:space="preserve">Double Love      </t>
    </r>
    <r>
      <rPr>
        <b/>
        <sz val="9"/>
        <color rgb="FFFF0000"/>
        <rFont val="Arial"/>
        <family val="2"/>
      </rPr>
      <t>NEW</t>
    </r>
  </si>
  <si>
    <t>87-111-0548</t>
  </si>
  <si>
    <t>87-111-0549</t>
  </si>
  <si>
    <t>87-111-0550</t>
  </si>
  <si>
    <t>87-111-0551</t>
  </si>
  <si>
    <r>
      <t xml:space="preserve">Double Nugget      </t>
    </r>
    <r>
      <rPr>
        <b/>
        <sz val="9"/>
        <color rgb="FFFF0000"/>
        <rFont val="Arial"/>
        <family val="2"/>
      </rPr>
      <t>NEW</t>
    </r>
  </si>
  <si>
    <t>87-111-0552</t>
  </si>
  <si>
    <t>87-111-0553</t>
  </si>
  <si>
    <t>87-111-0554</t>
  </si>
  <si>
    <t>87-111-0555</t>
  </si>
  <si>
    <r>
      <t xml:space="preserve">Double Princess      </t>
    </r>
    <r>
      <rPr>
        <b/>
        <sz val="9"/>
        <color rgb="FFFF0000"/>
        <rFont val="Arial"/>
        <family val="2"/>
      </rPr>
      <t>NEW</t>
    </r>
  </si>
  <si>
    <t>87-111-0556</t>
  </si>
  <si>
    <t>87-111-0557</t>
  </si>
  <si>
    <t>87-111-0558</t>
  </si>
  <si>
    <t>87-94-1489</t>
  </si>
  <si>
    <t xml:space="preserve">Ducati      </t>
  </si>
  <si>
    <t>87-94-1494</t>
  </si>
  <si>
    <t xml:space="preserve">Dutch Mountain      </t>
  </si>
  <si>
    <t>87-94-2362</t>
  </si>
  <si>
    <t xml:space="preserve">Dutch Passion      </t>
  </si>
  <si>
    <t>87-94-0136</t>
  </si>
  <si>
    <t xml:space="preserve">Dynamix      </t>
  </si>
  <si>
    <t>87-94-0192</t>
  </si>
  <si>
    <t>87-94-0283</t>
  </si>
  <si>
    <t>87-94-2565</t>
  </si>
  <si>
    <t>87-111-0170</t>
  </si>
  <si>
    <t>азиатский гибрид без пыльцы</t>
  </si>
  <si>
    <r>
      <t xml:space="preserve">Easy Dream      </t>
    </r>
    <r>
      <rPr>
        <b/>
        <sz val="9"/>
        <color rgb="FFFF0000"/>
        <rFont val="Arial"/>
        <family val="2"/>
      </rPr>
      <t>NEW</t>
    </r>
  </si>
  <si>
    <t>розовый/желтый</t>
  </si>
  <si>
    <t>87-111-0171</t>
  </si>
  <si>
    <t>87-111-0172</t>
  </si>
  <si>
    <t>87-111-0173</t>
  </si>
  <si>
    <t>87-111-0525</t>
  </si>
  <si>
    <r>
      <t xml:space="preserve">Easy Fantasy      </t>
    </r>
    <r>
      <rPr>
        <b/>
        <sz val="9"/>
        <color rgb="FFFF0000"/>
        <rFont val="Arial"/>
        <family val="2"/>
      </rPr>
      <t>NEW</t>
    </r>
  </si>
  <si>
    <t>желтый/оранжевый</t>
  </si>
  <si>
    <t>87-111-0526</t>
  </si>
  <si>
    <t>87-111-0527</t>
  </si>
  <si>
    <t>87-111-0528</t>
  </si>
  <si>
    <t>87-111-0174</t>
  </si>
  <si>
    <r>
      <t xml:space="preserve">Easy Love      </t>
    </r>
    <r>
      <rPr>
        <b/>
        <sz val="9"/>
        <color rgb="FFFF0000"/>
        <rFont val="Arial"/>
        <family val="2"/>
      </rPr>
      <t>NEW</t>
    </r>
  </si>
  <si>
    <t>красный/оранжевый</t>
  </si>
  <si>
    <t>87-111-0175</t>
  </si>
  <si>
    <t>87-111-0176</t>
  </si>
  <si>
    <t>87-111-0177</t>
  </si>
  <si>
    <t>87-111-0529</t>
  </si>
  <si>
    <r>
      <t xml:space="preserve">Easy Sultan      </t>
    </r>
    <r>
      <rPr>
        <b/>
        <sz val="9"/>
        <color rgb="FFFF0000"/>
        <rFont val="Arial"/>
        <family val="2"/>
      </rPr>
      <t>NEW</t>
    </r>
  </si>
  <si>
    <t>87-111-0530</t>
  </si>
  <si>
    <t>87-111-0531</t>
  </si>
  <si>
    <t>87-111-0532</t>
  </si>
  <si>
    <t>87-111-0533</t>
  </si>
  <si>
    <r>
      <t xml:space="preserve">Easy Sun      </t>
    </r>
    <r>
      <rPr>
        <b/>
        <sz val="9"/>
        <color rgb="FFFF0000"/>
        <rFont val="Arial"/>
        <family val="2"/>
      </rPr>
      <t>NEW</t>
    </r>
  </si>
  <si>
    <t>87-111-0534</t>
  </si>
  <si>
    <t>87-111-0535</t>
  </si>
  <si>
    <t>87-111-0178</t>
  </si>
  <si>
    <t>87-111-0179</t>
  </si>
  <si>
    <r>
      <t xml:space="preserve">Easy Vanilla      </t>
    </r>
    <r>
      <rPr>
        <b/>
        <sz val="9"/>
        <color rgb="FFFF0000"/>
        <rFont val="Arial"/>
        <family val="2"/>
      </rPr>
      <t>NEW</t>
    </r>
  </si>
  <si>
    <t>87-111-0180</t>
  </si>
  <si>
    <t>87-111-0181</t>
  </si>
  <si>
    <t>87-111-0182</t>
  </si>
  <si>
    <t>87-111-0183</t>
  </si>
  <si>
    <r>
      <t xml:space="preserve">Easy Waltz      </t>
    </r>
    <r>
      <rPr>
        <b/>
        <sz val="9"/>
        <color rgb="FFFF0000"/>
        <rFont val="Arial"/>
        <family val="2"/>
      </rPr>
      <t>NEW</t>
    </r>
  </si>
  <si>
    <t>87-111-0184</t>
  </si>
  <si>
    <t>87-111-0185</t>
  </si>
  <si>
    <t>87-111-0186</t>
  </si>
  <si>
    <t>87-111-0536</t>
  </si>
  <si>
    <r>
      <t xml:space="preserve">Easy Whisper      </t>
    </r>
    <r>
      <rPr>
        <b/>
        <sz val="9"/>
        <color rgb="FFFF0000"/>
        <rFont val="Arial"/>
        <family val="2"/>
      </rPr>
      <t>NEW</t>
    </r>
  </si>
  <si>
    <t>розовый/лососевый</t>
  </si>
  <si>
    <t>87-111-0356</t>
  </si>
  <si>
    <t>87-111-0537</t>
  </si>
  <si>
    <t>87-111-0538</t>
  </si>
  <si>
    <t>87-94-1827</t>
  </si>
  <si>
    <t xml:space="preserve">Edsilia      </t>
  </si>
  <si>
    <t>87-94-1917</t>
  </si>
  <si>
    <t>87-94-2193</t>
  </si>
  <si>
    <t>87-94-2690</t>
  </si>
  <si>
    <t>87-94-2566</t>
  </si>
  <si>
    <t xml:space="preserve">El Divo      </t>
  </si>
  <si>
    <t>87-94-0355</t>
  </si>
  <si>
    <r>
      <t xml:space="preserve">Eldoret      </t>
    </r>
    <r>
      <rPr>
        <b/>
        <sz val="13"/>
        <color rgb="FFFFC000"/>
        <rFont val="Arial"/>
        <family val="2"/>
      </rPr>
      <t>★</t>
    </r>
  </si>
  <si>
    <t>87-94-2693</t>
  </si>
  <si>
    <r>
      <t xml:space="preserve">Elena      </t>
    </r>
    <r>
      <rPr>
        <b/>
        <sz val="10.5"/>
        <color rgb="FF006600"/>
        <rFont val="Arial"/>
        <family val="2"/>
        <charset val="204"/>
      </rPr>
      <t>👍</t>
    </r>
  </si>
  <si>
    <t>87-111-0559</t>
  </si>
  <si>
    <t xml:space="preserve">Elodie      </t>
  </si>
  <si>
    <t>87-111-0560</t>
  </si>
  <si>
    <t>87-111-0561</t>
  </si>
  <si>
    <t>87-111-0562</t>
  </si>
  <si>
    <t>87-111-0469</t>
  </si>
  <si>
    <r>
      <t xml:space="preserve">Elusive      </t>
    </r>
    <r>
      <rPr>
        <b/>
        <sz val="9"/>
        <color rgb="FFFF0000"/>
        <rFont val="Arial"/>
        <family val="2"/>
      </rPr>
      <t>NEW</t>
    </r>
  </si>
  <si>
    <t>87-111-0470</t>
  </si>
  <si>
    <t>87-111-0471</t>
  </si>
  <si>
    <t>87-111-0472</t>
  </si>
  <si>
    <t>87-111-0473</t>
  </si>
  <si>
    <t>87-111-0474</t>
  </si>
  <si>
    <t>87-94-2470</t>
  </si>
  <si>
    <t xml:space="preserve">En Garde      </t>
  </si>
  <si>
    <t>87-94-2471</t>
  </si>
  <si>
    <t>87-94-2472</t>
  </si>
  <si>
    <t>87-94-0285</t>
  </si>
  <si>
    <t xml:space="preserve">Eremo      </t>
  </si>
  <si>
    <t>87-94-0802</t>
  </si>
  <si>
    <t>87-94-0822</t>
  </si>
  <si>
    <t>87-94-1660</t>
  </si>
  <si>
    <t xml:space="preserve">Escape      </t>
  </si>
  <si>
    <t>87-94-1661</t>
  </si>
  <si>
    <t>87-94-1662</t>
  </si>
  <si>
    <t>87-94-1663</t>
  </si>
  <si>
    <t>87-94-1664</t>
  </si>
  <si>
    <t>87-94-0139</t>
  </si>
  <si>
    <t xml:space="preserve">Eyeliner      </t>
  </si>
  <si>
    <t>87-94-0195</t>
  </si>
  <si>
    <t>87-94-0286</t>
  </si>
  <si>
    <t>87-94-0376</t>
  </si>
  <si>
    <t>87-111-0336</t>
  </si>
  <si>
    <t xml:space="preserve">Fairy Morning      </t>
  </si>
  <si>
    <t>желтый/лососевый</t>
  </si>
  <si>
    <t>87-111-0337</t>
  </si>
  <si>
    <t>87-111-0338</t>
  </si>
  <si>
    <t>87-111-0339</t>
  </si>
  <si>
    <t>87-111-0768</t>
  </si>
  <si>
    <t>87-111-0617</t>
  </si>
  <si>
    <t>азиатский гибрид двухцветный</t>
  </si>
  <si>
    <r>
      <t xml:space="preserve">Fancy Dance      </t>
    </r>
    <r>
      <rPr>
        <b/>
        <sz val="9"/>
        <color rgb="FFFF0000"/>
        <rFont val="Arial"/>
        <family val="2"/>
      </rPr>
      <t>NEW</t>
    </r>
  </si>
  <si>
    <t>87-111-0618</t>
  </si>
  <si>
    <t>87-111-0619</t>
  </si>
  <si>
    <t>87-111-0620</t>
  </si>
  <si>
    <t>87-94-0747</t>
  </si>
  <si>
    <t xml:space="preserve">Farinella      </t>
  </si>
  <si>
    <t>87-94-1496</t>
  </si>
  <si>
    <t>87-94-0941</t>
  </si>
  <si>
    <r>
      <t xml:space="preserve">Flavia      </t>
    </r>
    <r>
      <rPr>
        <b/>
        <sz val="10.5"/>
        <color rgb="FF006600"/>
        <rFont val="Arial"/>
        <family val="2"/>
        <charset val="204"/>
      </rPr>
      <t>👍</t>
    </r>
  </si>
  <si>
    <t>87-94-0956</t>
  </si>
  <si>
    <t>87-94-0970</t>
  </si>
  <si>
    <t>87-111-0206</t>
  </si>
  <si>
    <t xml:space="preserve">Flore Pleno      </t>
  </si>
  <si>
    <t>87-111-0207</t>
  </si>
  <si>
    <t>87-111-0563</t>
  </si>
  <si>
    <t>87-111-0564</t>
  </si>
  <si>
    <t>87-94-2162</t>
  </si>
  <si>
    <t xml:space="preserve">Flyball      </t>
  </si>
  <si>
    <t>87-94-2163</t>
  </si>
  <si>
    <t>87-94-2164</t>
  </si>
  <si>
    <t>87-94-2165</t>
  </si>
  <si>
    <t>87-94-2166</t>
  </si>
  <si>
    <t>87-111-0621</t>
  </si>
  <si>
    <r>
      <t xml:space="preserve">Forever Kinga      </t>
    </r>
    <r>
      <rPr>
        <b/>
        <sz val="9"/>
        <color rgb="FFFF0000"/>
        <rFont val="Arial"/>
        <family val="2"/>
      </rPr>
      <t>NEW</t>
    </r>
  </si>
  <si>
    <t>87-111-0622</t>
  </si>
  <si>
    <t>87-111-0623</t>
  </si>
  <si>
    <t>87-111-0624</t>
  </si>
  <si>
    <t>87-111-0625</t>
  </si>
  <si>
    <r>
      <t xml:space="preserve">Forever Laura      </t>
    </r>
    <r>
      <rPr>
        <b/>
        <sz val="9"/>
        <color rgb="FFFF0000"/>
        <rFont val="Arial"/>
        <family val="2"/>
      </rPr>
      <t>NEW</t>
    </r>
  </si>
  <si>
    <t>красный/черный</t>
  </si>
  <si>
    <t>87-111-0626</t>
  </si>
  <si>
    <t>87-111-0627</t>
  </si>
  <si>
    <t>87-111-0628</t>
  </si>
  <si>
    <t>87-111-0629</t>
  </si>
  <si>
    <r>
      <t xml:space="preserve">Forever Linda      </t>
    </r>
    <r>
      <rPr>
        <b/>
        <sz val="9"/>
        <color rgb="FFFF0000"/>
        <rFont val="Arial"/>
        <family val="2"/>
      </rPr>
      <t>NEW</t>
    </r>
  </si>
  <si>
    <t>оранжевый/желтый</t>
  </si>
  <si>
    <t>87-111-0630</t>
  </si>
  <si>
    <t>87-111-0631</t>
  </si>
  <si>
    <t>87-111-0632</t>
  </si>
  <si>
    <t>87-111-0252</t>
  </si>
  <si>
    <t xml:space="preserve">Forever Susan      </t>
  </si>
  <si>
    <t>оранжевый/черный</t>
  </si>
  <si>
    <t>87-111-0633</t>
  </si>
  <si>
    <t>87-111-0634</t>
  </si>
  <si>
    <t>87-111-0635</t>
  </si>
  <si>
    <t>87-94-0197</t>
  </si>
  <si>
    <t xml:space="preserve">Forza Red      </t>
  </si>
  <si>
    <t>темно-красный</t>
  </si>
  <si>
    <t>87-94-0288</t>
  </si>
  <si>
    <t>87-111-0475</t>
  </si>
  <si>
    <t xml:space="preserve">Friso      </t>
  </si>
  <si>
    <t>белый/розовый</t>
  </si>
  <si>
    <t>87-111-0088</t>
  </si>
  <si>
    <t>87-111-0476</t>
  </si>
  <si>
    <t>87-111-0477</t>
  </si>
  <si>
    <t>87-111-0478</t>
  </si>
  <si>
    <t>87-111-0479</t>
  </si>
  <si>
    <t>87-94-0958</t>
  </si>
  <si>
    <t xml:space="preserve">Galibier      </t>
  </si>
  <si>
    <t>87-94-0971</t>
  </si>
  <si>
    <t>87-94-0984</t>
  </si>
  <si>
    <t>87-111-0324</t>
  </si>
  <si>
    <t xml:space="preserve">Garden Party      </t>
  </si>
  <si>
    <t>белый/розовый/красный</t>
  </si>
  <si>
    <t>87-111-0325</t>
  </si>
  <si>
    <t>87-111-0740</t>
  </si>
  <si>
    <t>87-111-0741</t>
  </si>
  <si>
    <t>87-111-0636</t>
  </si>
  <si>
    <r>
      <t xml:space="preserve">Glow of Fire      </t>
    </r>
    <r>
      <rPr>
        <b/>
        <sz val="9"/>
        <color rgb="FFFF0000"/>
        <rFont val="Arial"/>
        <family val="2"/>
      </rPr>
      <t>NEW</t>
    </r>
  </si>
  <si>
    <t>87-111-0637</t>
  </si>
  <si>
    <t>87-111-0638</t>
  </si>
  <si>
    <t>87-111-0639</t>
  </si>
  <si>
    <t>87-111-0742</t>
  </si>
  <si>
    <r>
      <t xml:space="preserve">Gold Fever      </t>
    </r>
    <r>
      <rPr>
        <b/>
        <sz val="9"/>
        <color rgb="FFFF0000"/>
        <rFont val="Arial"/>
        <family val="2"/>
      </rPr>
      <t>NEW</t>
    </r>
  </si>
  <si>
    <t>87-111-0743</t>
  </si>
  <si>
    <t>87-111-0744</t>
  </si>
  <si>
    <t>87-111-0745</t>
  </si>
  <si>
    <t>87-111-0746</t>
  </si>
  <si>
    <r>
      <t xml:space="preserve">Gold Party      </t>
    </r>
    <r>
      <rPr>
        <b/>
        <sz val="9"/>
        <color rgb="FFFF0000"/>
        <rFont val="Arial"/>
        <family val="2"/>
      </rPr>
      <t>NEW</t>
    </r>
  </si>
  <si>
    <t>87-111-0747</t>
  </si>
  <si>
    <t>87-111-0748</t>
  </si>
  <si>
    <t>87-111-0749</t>
  </si>
  <si>
    <t>87-111-0565</t>
  </si>
  <si>
    <r>
      <t xml:space="preserve">Gold Twin      </t>
    </r>
    <r>
      <rPr>
        <b/>
        <sz val="9"/>
        <color rgb="FFFF0000"/>
        <rFont val="Arial"/>
        <family val="2"/>
      </rPr>
      <t>NEW</t>
    </r>
  </si>
  <si>
    <t>87-111-0566</t>
  </si>
  <si>
    <t>87-111-0567</t>
  </si>
  <si>
    <t>87-111-0568</t>
  </si>
  <si>
    <t>87-111-0685</t>
  </si>
  <si>
    <t>азиатский гибрид горшечный</t>
  </si>
  <si>
    <t xml:space="preserve">Golden Matrix      </t>
  </si>
  <si>
    <t>87-111-0686</t>
  </si>
  <si>
    <t>87-111-0687</t>
  </si>
  <si>
    <t>87-111-0769</t>
  </si>
  <si>
    <t xml:space="preserve">Golden Morning      </t>
  </si>
  <si>
    <t>87-111-0340</t>
  </si>
  <si>
    <t>87-111-0341</t>
  </si>
  <si>
    <t>87-111-0342</t>
  </si>
  <si>
    <t>87-111-0770</t>
  </si>
  <si>
    <t>87-111-0012</t>
  </si>
  <si>
    <t xml:space="preserve">Golden Splendor      </t>
  </si>
  <si>
    <t>87-111-0013</t>
  </si>
  <si>
    <t>87-111-0014</t>
  </si>
  <si>
    <t>87-111-0015</t>
  </si>
  <si>
    <t>87-111-0016</t>
  </si>
  <si>
    <t>87-111-0017</t>
  </si>
  <si>
    <t>87-111-0640</t>
  </si>
  <si>
    <r>
      <t xml:space="preserve">Golden Stone      </t>
    </r>
    <r>
      <rPr>
        <b/>
        <sz val="9"/>
        <color rgb="FFFF0000"/>
        <rFont val="Arial"/>
        <family val="2"/>
      </rPr>
      <t>NEW</t>
    </r>
  </si>
  <si>
    <t>желтый/черный</t>
  </si>
  <si>
    <t>87-111-0641</t>
  </si>
  <si>
    <t>87-111-0642</t>
  </si>
  <si>
    <t>87-111-0643</t>
  </si>
  <si>
    <t>87-94-2408</t>
  </si>
  <si>
    <t xml:space="preserve">Gracefull      </t>
  </si>
  <si>
    <t>87-94-2409</t>
  </si>
  <si>
    <t>87-94-2410</t>
  </si>
  <si>
    <t>87-94-2411</t>
  </si>
  <si>
    <t>87-94-2704</t>
  </si>
  <si>
    <t xml:space="preserve">Gretha      </t>
  </si>
  <si>
    <t>87-94-2705</t>
  </si>
  <si>
    <t>87-94-2706</t>
  </si>
  <si>
    <t>87-111-0688</t>
  </si>
  <si>
    <r>
      <t xml:space="preserve">Gwen      </t>
    </r>
    <r>
      <rPr>
        <b/>
        <sz val="9"/>
        <color rgb="FFFF0000"/>
        <rFont val="Arial"/>
        <family val="2"/>
      </rPr>
      <t>NEW</t>
    </r>
  </si>
  <si>
    <t>87-111-0689</t>
  </si>
  <si>
    <t>87-111-0690</t>
  </si>
  <si>
    <t>87-111-0708</t>
  </si>
  <si>
    <r>
      <t xml:space="preserve">Hachi      </t>
    </r>
    <r>
      <rPr>
        <b/>
        <sz val="9"/>
        <color rgb="FFFF0000"/>
        <rFont val="Arial"/>
        <family val="2"/>
      </rPr>
      <t>NEW</t>
    </r>
  </si>
  <si>
    <t>87-111-0709</t>
  </si>
  <si>
    <t>87-111-0710</t>
  </si>
  <si>
    <t>87-111-0711</t>
  </si>
  <si>
    <t>87-111-0445</t>
  </si>
  <si>
    <t>видовая, турецкая шапка</t>
  </si>
  <si>
    <r>
      <t xml:space="preserve">Henryi      </t>
    </r>
    <r>
      <rPr>
        <b/>
        <sz val="9"/>
        <color rgb="FFFF0000"/>
        <rFont val="Arial"/>
        <family val="2"/>
      </rPr>
      <t>NEW</t>
    </r>
  </si>
  <si>
    <t>87-111-0446</t>
  </si>
  <si>
    <t>87-111-0447</t>
  </si>
  <si>
    <t>87-111-0448</t>
  </si>
  <si>
    <t>87-111-0449</t>
  </si>
  <si>
    <t>87-111-0450</t>
  </si>
  <si>
    <t>87-94-2567</t>
  </si>
  <si>
    <t xml:space="preserve">Hinault      </t>
  </si>
  <si>
    <t>87-111-0644</t>
  </si>
  <si>
    <r>
      <t xml:space="preserve">Holebibi (Lollypop)      </t>
    </r>
    <r>
      <rPr>
        <b/>
        <sz val="9"/>
        <color rgb="FFFF0000"/>
        <rFont val="Arial"/>
        <family val="2"/>
      </rPr>
      <t>NEW</t>
    </r>
  </si>
  <si>
    <t>87-111-0645</t>
  </si>
  <si>
    <t>87-111-0646</t>
  </si>
  <si>
    <t>87-111-0647</t>
  </si>
  <si>
    <t>87-94-0143</t>
  </si>
  <si>
    <t xml:space="preserve">Honesty      </t>
  </si>
  <si>
    <t>87-94-0200</t>
  </si>
  <si>
    <t>87-111-0771</t>
  </si>
  <si>
    <r>
      <t xml:space="preserve">Honey Morning      </t>
    </r>
    <r>
      <rPr>
        <b/>
        <sz val="9"/>
        <color rgb="FFFF0000"/>
        <rFont val="Arial"/>
        <family val="2"/>
      </rPr>
      <t>NEW</t>
    </r>
  </si>
  <si>
    <t>87-111-0772</t>
  </si>
  <si>
    <t>87-111-0773</t>
  </si>
  <si>
    <t>87-111-0774</t>
  </si>
  <si>
    <t>87-111-0775</t>
  </si>
  <si>
    <t>87-94-1258</t>
  </si>
  <si>
    <t xml:space="preserve">Houston      </t>
  </si>
  <si>
    <t>темно-розовый</t>
  </si>
  <si>
    <t>87-94-1259</t>
  </si>
  <si>
    <t>87-94-1518</t>
  </si>
  <si>
    <t>87-94-0201</t>
  </si>
  <si>
    <t xml:space="preserve">Idaho      </t>
  </si>
  <si>
    <t>87-94-0292</t>
  </si>
  <si>
    <t>87-94-0379</t>
  </si>
  <si>
    <t>87-94-0686</t>
  </si>
  <si>
    <t>87-94-2568</t>
  </si>
  <si>
    <t xml:space="preserve">Indian Summerset      </t>
  </si>
  <si>
    <t>87-94-2610</t>
  </si>
  <si>
    <r>
      <t xml:space="preserve">Invictus      </t>
    </r>
    <r>
      <rPr>
        <b/>
        <sz val="9"/>
        <color rgb="FFFF0000"/>
        <rFont val="Arial"/>
        <family val="2"/>
      </rPr>
      <t>NEW</t>
    </r>
  </si>
  <si>
    <t>87-94-2709</t>
  </si>
  <si>
    <t xml:space="preserve">Isabella      </t>
  </si>
  <si>
    <t>87-94-2710</t>
  </si>
  <si>
    <t>87-94-2711</t>
  </si>
  <si>
    <t>87-94-2712</t>
  </si>
  <si>
    <t>87-94-1927</t>
  </si>
  <si>
    <t xml:space="preserve">Jacintha      </t>
  </si>
  <si>
    <t>87-94-2714</t>
  </si>
  <si>
    <t>87-94-2715</t>
  </si>
  <si>
    <t>87-111-0304</t>
  </si>
  <si>
    <t xml:space="preserve">Josephine      </t>
  </si>
  <si>
    <t>87-111-0712</t>
  </si>
  <si>
    <t>87-111-0713</t>
  </si>
  <si>
    <t>87-111-0714</t>
  </si>
  <si>
    <t>87-94-0204</t>
  </si>
  <si>
    <t xml:space="preserve">Kamsberg      </t>
  </si>
  <si>
    <t>87-94-0777</t>
  </si>
  <si>
    <t>87-94-0127</t>
  </si>
  <si>
    <t>ОА-гибрид</t>
  </si>
  <si>
    <t xml:space="preserve">Kaveri      </t>
  </si>
  <si>
    <t>87-94-0168</t>
  </si>
  <si>
    <t>87-94-0851</t>
  </si>
  <si>
    <t>87-94-0852</t>
  </si>
  <si>
    <t>87-94-0406</t>
  </si>
  <si>
    <t>87-94-1527</t>
  </si>
  <si>
    <t>ТА-гибрид</t>
  </si>
  <si>
    <t xml:space="preserve">Kesla      </t>
  </si>
  <si>
    <t>87-94-2079</t>
  </si>
  <si>
    <r>
      <t xml:space="preserve">Kyra      </t>
    </r>
    <r>
      <rPr>
        <b/>
        <sz val="13"/>
        <color rgb="FFFFC000"/>
        <rFont val="Arial"/>
        <family val="2"/>
      </rPr>
      <t>★</t>
    </r>
  </si>
  <si>
    <t>87-94-2718</t>
  </si>
  <si>
    <t>87-94-2719</t>
  </si>
  <si>
    <t>87-94-2080</t>
  </si>
  <si>
    <t>87-111-0065</t>
  </si>
  <si>
    <t xml:space="preserve">Lady Alice      </t>
  </si>
  <si>
    <t>белый/оранжевый</t>
  </si>
  <si>
    <t>87-111-0066</t>
  </si>
  <si>
    <t>87-111-0067</t>
  </si>
  <si>
    <t>87-111-0068</t>
  </si>
  <si>
    <t>87-111-0069</t>
  </si>
  <si>
    <t>87-111-0451</t>
  </si>
  <si>
    <t>87-111-0691</t>
  </si>
  <si>
    <r>
      <t xml:space="preserve">Lalibela      </t>
    </r>
    <r>
      <rPr>
        <b/>
        <sz val="9"/>
        <color rgb="FFFF0000"/>
        <rFont val="Arial"/>
        <family val="2"/>
      </rPr>
      <t>NEW</t>
    </r>
  </si>
  <si>
    <t>87-111-0692</t>
  </si>
  <si>
    <t>87-111-0693</t>
  </si>
  <si>
    <t>87-111-0505</t>
  </si>
  <si>
    <r>
      <t xml:space="preserve">Lancifolium      </t>
    </r>
    <r>
      <rPr>
        <b/>
        <sz val="9"/>
        <color rgb="FFFF0000"/>
        <rFont val="Arial"/>
        <family val="2"/>
      </rPr>
      <t>NEW</t>
    </r>
  </si>
  <si>
    <t>87-111-0506</t>
  </si>
  <si>
    <t>87-111-0507</t>
  </si>
  <si>
    <t>87-111-0508</t>
  </si>
  <si>
    <t>87-111-0509</t>
  </si>
  <si>
    <t>87-94-2081</t>
  </si>
  <si>
    <t xml:space="preserve">Lara      </t>
  </si>
  <si>
    <t>87-94-2721</t>
  </si>
  <si>
    <t>87-94-1528</t>
  </si>
  <si>
    <r>
      <t xml:space="preserve">Lasting Love      </t>
    </r>
    <r>
      <rPr>
        <b/>
        <sz val="13"/>
        <color rgb="FFFFC000"/>
        <rFont val="Arial"/>
        <family val="2"/>
      </rPr>
      <t>★</t>
    </r>
  </si>
  <si>
    <t>87-94-1529</t>
  </si>
  <si>
    <t>87-94-1530</t>
  </si>
  <si>
    <t>87-94-1532</t>
  </si>
  <si>
    <t>87-111-0510</t>
  </si>
  <si>
    <r>
      <t xml:space="preserve">Leichtlinii      </t>
    </r>
    <r>
      <rPr>
        <b/>
        <sz val="9"/>
        <color rgb="FFFF0000"/>
        <rFont val="Arial"/>
        <family val="2"/>
      </rPr>
      <t>NEW</t>
    </r>
  </si>
  <si>
    <t>87-111-0511</t>
  </si>
  <si>
    <t>87-111-0512</t>
  </si>
  <si>
    <t>87-111-0513</t>
  </si>
  <si>
    <t>87-111-0514</t>
  </si>
  <si>
    <t>87-111-0089</t>
  </si>
  <si>
    <r>
      <t xml:space="preserve">Leslie woodriff      </t>
    </r>
    <r>
      <rPr>
        <b/>
        <sz val="9"/>
        <color rgb="FFFF0000"/>
        <rFont val="Arial"/>
        <family val="2"/>
      </rPr>
      <t>NEW</t>
    </r>
  </si>
  <si>
    <t>красный/белый</t>
  </si>
  <si>
    <t>87-111-0480</t>
  </si>
  <si>
    <t>87-111-0090</t>
  </si>
  <si>
    <t>87-111-0481</t>
  </si>
  <si>
    <t>87-111-0482</t>
  </si>
  <si>
    <t>87-111-0483</t>
  </si>
  <si>
    <t>87-111-0591</t>
  </si>
  <si>
    <r>
      <t xml:space="preserve">Levi      </t>
    </r>
    <r>
      <rPr>
        <b/>
        <sz val="9"/>
        <color rgb="FFFF0000"/>
        <rFont val="Arial"/>
        <family val="2"/>
      </rPr>
      <t>NEW</t>
    </r>
  </si>
  <si>
    <t>87-111-0592</t>
  </si>
  <si>
    <t>87-111-0593</t>
  </si>
  <si>
    <t>87-111-0594</t>
  </si>
  <si>
    <t>87-94-0147</t>
  </si>
  <si>
    <t xml:space="preserve">Litouwen      </t>
  </si>
  <si>
    <t>87-94-0380</t>
  </si>
  <si>
    <t>87-94-0454</t>
  </si>
  <si>
    <t>87-111-0187</t>
  </si>
  <si>
    <r>
      <t xml:space="preserve">Little Kiss      </t>
    </r>
    <r>
      <rPr>
        <b/>
        <sz val="9"/>
        <color rgb="FFFF0000"/>
        <rFont val="Arial"/>
        <family val="2"/>
      </rPr>
      <t>NEW</t>
    </r>
  </si>
  <si>
    <t>87-111-0188</t>
  </si>
  <si>
    <t>87-111-0189</t>
  </si>
  <si>
    <t>87-111-0190</t>
  </si>
  <si>
    <t>87-94-1267</t>
  </si>
  <si>
    <t xml:space="preserve">Lively      </t>
  </si>
  <si>
    <t>87-94-1533</t>
  </si>
  <si>
    <t>87-94-1268</t>
  </si>
  <si>
    <t>87-94-0169</t>
  </si>
  <si>
    <t xml:space="preserve">Lodi      </t>
  </si>
  <si>
    <t>87-94-0238</t>
  </si>
  <si>
    <t>87-94-0329</t>
  </si>
  <si>
    <t>87-94-0407</t>
  </si>
  <si>
    <t>87-94-0472</t>
  </si>
  <si>
    <t>87-94-2725</t>
  </si>
  <si>
    <r>
      <t xml:space="preserve">Loiza      </t>
    </r>
    <r>
      <rPr>
        <b/>
        <sz val="9"/>
        <color rgb="FFFF0000"/>
        <rFont val="Arial"/>
        <family val="2"/>
      </rPr>
      <t>NEW</t>
    </r>
  </si>
  <si>
    <t>87-94-2726</t>
  </si>
  <si>
    <t>87-94-0725</t>
  </si>
  <si>
    <t xml:space="preserve">Longwood      </t>
  </si>
  <si>
    <t>87-94-0752</t>
  </si>
  <si>
    <t>87-94-0781</t>
  </si>
  <si>
    <t>87-94-1270</t>
  </si>
  <si>
    <t>87-111-0371</t>
  </si>
  <si>
    <t>Lotus; восточный махровый гибрид</t>
  </si>
  <si>
    <t xml:space="preserve">Lotus Beauty      </t>
  </si>
  <si>
    <t>87-111-0363</t>
  </si>
  <si>
    <t>87-111-0372</t>
  </si>
  <si>
    <t>87-111-0373</t>
  </si>
  <si>
    <t>87-111-0374</t>
  </si>
  <si>
    <t xml:space="preserve">Lotus Breeze      </t>
  </si>
  <si>
    <t>87-111-0375</t>
  </si>
  <si>
    <t>87-111-0376</t>
  </si>
  <si>
    <t>87-111-0377</t>
  </si>
  <si>
    <t>87-111-0378</t>
  </si>
  <si>
    <r>
      <t xml:space="preserve">Lotus Dream      </t>
    </r>
    <r>
      <rPr>
        <b/>
        <sz val="9"/>
        <color rgb="FFFF0000"/>
        <rFont val="Arial"/>
        <family val="2"/>
      </rPr>
      <t>NEW</t>
    </r>
  </si>
  <si>
    <t>87-111-0379</t>
  </si>
  <si>
    <t>87-111-0380</t>
  </si>
  <si>
    <t>87-111-0381</t>
  </si>
  <si>
    <t>87-111-0362</t>
  </si>
  <si>
    <t xml:space="preserve">Lotus Elegance      </t>
  </si>
  <si>
    <t>87-111-0382</t>
  </si>
  <si>
    <t>87-111-0383</t>
  </si>
  <si>
    <t>87-111-0384</t>
  </si>
  <si>
    <t>87-111-0385</t>
  </si>
  <si>
    <r>
      <t xml:space="preserve">Lotus Queen      </t>
    </r>
    <r>
      <rPr>
        <b/>
        <sz val="9"/>
        <color rgb="FFFF0000"/>
        <rFont val="Arial"/>
        <family val="2"/>
      </rPr>
      <t>NEW</t>
    </r>
  </si>
  <si>
    <t>87-111-0386</t>
  </si>
  <si>
    <t>87-111-0387</t>
  </si>
  <si>
    <t>87-111-0388</t>
  </si>
  <si>
    <t>87-111-0389</t>
  </si>
  <si>
    <r>
      <t xml:space="preserve">Lotus Spring      </t>
    </r>
    <r>
      <rPr>
        <b/>
        <sz val="9"/>
        <color rgb="FFFF0000"/>
        <rFont val="Arial"/>
        <family val="2"/>
      </rPr>
      <t>NEW</t>
    </r>
  </si>
  <si>
    <t>87-111-0390</t>
  </si>
  <si>
    <t>87-111-0391</t>
  </si>
  <si>
    <t>87-111-0392</t>
  </si>
  <si>
    <t>87-111-0360</t>
  </si>
  <si>
    <t xml:space="preserve">Lotus Wonder      </t>
  </si>
  <si>
    <t>87-111-0393</t>
  </si>
  <si>
    <t>87-111-0394</t>
  </si>
  <si>
    <t>87-111-0395</t>
  </si>
  <si>
    <t>87-111-0648</t>
  </si>
  <si>
    <r>
      <t xml:space="preserve">Lucky Dance      </t>
    </r>
    <r>
      <rPr>
        <b/>
        <sz val="9"/>
        <color rgb="FFFF0000"/>
        <rFont val="Arial"/>
        <family val="2"/>
      </rPr>
      <t>NEW</t>
    </r>
  </si>
  <si>
    <t>87-111-0649</t>
  </si>
  <si>
    <t>87-111-0650</t>
  </si>
  <si>
    <t>87-111-0651</t>
  </si>
  <si>
    <t>87-111-0404</t>
  </si>
  <si>
    <t xml:space="preserve">Magic Star      </t>
  </si>
  <si>
    <t>87-111-0405</t>
  </si>
  <si>
    <t>87-111-0406</t>
  </si>
  <si>
    <t>87-111-0407</t>
  </si>
  <si>
    <t>87-94-2368</t>
  </si>
  <si>
    <t xml:space="preserve">Malbec      </t>
  </si>
  <si>
    <t>87-94-2369</t>
  </si>
  <si>
    <t>87-94-2370</t>
  </si>
  <si>
    <t>87-111-0794</t>
  </si>
  <si>
    <r>
      <t xml:space="preserve">Mandarin Star      </t>
    </r>
    <r>
      <rPr>
        <b/>
        <sz val="9"/>
        <color rgb="FFFF0000"/>
        <rFont val="Arial"/>
        <family val="2"/>
      </rPr>
      <t>NEW</t>
    </r>
  </si>
  <si>
    <t>87-111-0191</t>
  </si>
  <si>
    <t>87-111-0192</t>
  </si>
  <si>
    <t>87-111-0193</t>
  </si>
  <si>
    <t>87-94-0361</t>
  </si>
  <si>
    <r>
      <t xml:space="preserve">Manissa      </t>
    </r>
    <r>
      <rPr>
        <b/>
        <sz val="13"/>
        <color rgb="FFFFC000"/>
        <rFont val="Arial"/>
        <family val="2"/>
      </rPr>
      <t>★</t>
    </r>
  </si>
  <si>
    <t>87-111-0346</t>
  </si>
  <si>
    <t xml:space="preserve">Manitoba Morning      </t>
  </si>
  <si>
    <t>87-111-0347</t>
  </si>
  <si>
    <t>87-111-0776</t>
  </si>
  <si>
    <t>87-111-0777</t>
  </si>
  <si>
    <t>87-111-0778</t>
  </si>
  <si>
    <t>87-94-2736</t>
  </si>
  <si>
    <t xml:space="preserve">Manouska      </t>
  </si>
  <si>
    <t>87-94-0266</t>
  </si>
  <si>
    <t xml:space="preserve">Marengo      </t>
  </si>
  <si>
    <t>87-94-0362</t>
  </si>
  <si>
    <t>87-94-0441</t>
  </si>
  <si>
    <t>87-94-0503</t>
  </si>
  <si>
    <t>87-94-0530</t>
  </si>
  <si>
    <t>87-94-2615</t>
  </si>
  <si>
    <t>87-94-2737</t>
  </si>
  <si>
    <r>
      <t xml:space="preserve">Mariella      </t>
    </r>
    <r>
      <rPr>
        <b/>
        <sz val="9"/>
        <color rgb="FFFF0000"/>
        <rFont val="Arial"/>
        <family val="2"/>
      </rPr>
      <t>NEW</t>
    </r>
  </si>
  <si>
    <t>87-94-1549</t>
  </si>
  <si>
    <t xml:space="preserve">Mary Ann      </t>
  </si>
  <si>
    <t>87-94-1550</t>
  </si>
  <si>
    <t>87-94-2089</t>
  </si>
  <si>
    <t xml:space="preserve">Melissa      </t>
  </si>
  <si>
    <t>87-94-2090</t>
  </si>
  <si>
    <t>87-94-2742</t>
  </si>
  <si>
    <t>87-94-0727</t>
  </si>
  <si>
    <t xml:space="preserve">Menorca      </t>
  </si>
  <si>
    <t>87-94-0783</t>
  </si>
  <si>
    <t>87-94-1272</t>
  </si>
  <si>
    <t xml:space="preserve">Menton      </t>
  </si>
  <si>
    <t>87-94-1551</t>
  </si>
  <si>
    <t>87-111-0437</t>
  </si>
  <si>
    <t>видовая</t>
  </si>
  <si>
    <r>
      <t xml:space="preserve">Mighty Miracle      </t>
    </r>
    <r>
      <rPr>
        <b/>
        <sz val="9"/>
        <color rgb="FFFF0000"/>
        <rFont val="Arial"/>
        <family val="2"/>
      </rPr>
      <t>NEW</t>
    </r>
  </si>
  <si>
    <t>87-111-0438</t>
  </si>
  <si>
    <t>87-111-0439</t>
  </si>
  <si>
    <t>87-111-0440</t>
  </si>
  <si>
    <t>87-94-1040</t>
  </si>
  <si>
    <t xml:space="preserve">Miracle      </t>
  </si>
  <si>
    <t>87-111-0070</t>
  </si>
  <si>
    <t>ОТ-гибрид, турецкая шапка</t>
  </si>
  <si>
    <r>
      <t xml:space="preserve">Miss Feya      </t>
    </r>
    <r>
      <rPr>
        <b/>
        <sz val="9"/>
        <color rgb="FFFF0000"/>
        <rFont val="Arial"/>
        <family val="2"/>
      </rPr>
      <t>NEW</t>
    </r>
  </si>
  <si>
    <t>87-111-0071</t>
  </si>
  <si>
    <t>87-111-0072</t>
  </si>
  <si>
    <t>87-111-0452</t>
  </si>
  <si>
    <t>87-111-0453</t>
  </si>
  <si>
    <t>87-111-0454</t>
  </si>
  <si>
    <t>87-111-0091</t>
  </si>
  <si>
    <t xml:space="preserve">Miss Peculiar      </t>
  </si>
  <si>
    <t>87-111-0092</t>
  </si>
  <si>
    <t>87-111-0093</t>
  </si>
  <si>
    <t>87-111-0094</t>
  </si>
  <si>
    <t>87-111-0484</t>
  </si>
  <si>
    <t>87-111-0485</t>
  </si>
  <si>
    <t>87-111-0486</t>
  </si>
  <si>
    <r>
      <t xml:space="preserve">Mister Cas      </t>
    </r>
    <r>
      <rPr>
        <b/>
        <sz val="9"/>
        <color rgb="FFFF0000"/>
        <rFont val="Arial"/>
        <family val="2"/>
      </rPr>
      <t>NEW</t>
    </r>
  </si>
  <si>
    <t>87-111-0095</t>
  </si>
  <si>
    <t>87-111-0096</t>
  </si>
  <si>
    <t>87-111-0097</t>
  </si>
  <si>
    <t>87-111-0487</t>
  </si>
  <si>
    <t>87-111-0488</t>
  </si>
  <si>
    <t>87-111-0098</t>
  </si>
  <si>
    <r>
      <t xml:space="preserve">Mister Pistache      </t>
    </r>
    <r>
      <rPr>
        <b/>
        <sz val="9"/>
        <color rgb="FFFF0000"/>
        <rFont val="Arial"/>
        <family val="2"/>
      </rPr>
      <t>NEW</t>
    </r>
  </si>
  <si>
    <t>87-111-0489</t>
  </si>
  <si>
    <t>87-111-0099</t>
  </si>
  <si>
    <t>87-111-0490</t>
  </si>
  <si>
    <t>87-111-0491</t>
  </si>
  <si>
    <t>87-111-0492</t>
  </si>
  <si>
    <t>87-111-0441</t>
  </si>
  <si>
    <r>
      <t xml:space="preserve">Misty Miracle      </t>
    </r>
    <r>
      <rPr>
        <b/>
        <sz val="9"/>
        <color rgb="FFFF0000"/>
        <rFont val="Arial"/>
        <family val="2"/>
      </rPr>
      <t>NEW</t>
    </r>
  </si>
  <si>
    <t>87-111-0442</t>
  </si>
  <si>
    <t>87-111-0443</t>
  </si>
  <si>
    <t>87-111-0444</t>
  </si>
  <si>
    <t>87-94-1369</t>
  </si>
  <si>
    <t xml:space="preserve">Monte Bianco      </t>
  </si>
  <si>
    <t>87-94-1559</t>
  </si>
  <si>
    <t>87-111-0652</t>
  </si>
  <si>
    <r>
      <t xml:space="preserve">Morpho Pink      </t>
    </r>
    <r>
      <rPr>
        <b/>
        <sz val="9"/>
        <color rgb="FFFF0000"/>
        <rFont val="Arial"/>
        <family val="2"/>
      </rPr>
      <t>NEW</t>
    </r>
  </si>
  <si>
    <t>розовый/черный</t>
  </si>
  <si>
    <t>87-111-0653</t>
  </si>
  <si>
    <t>87-111-0654</t>
  </si>
  <si>
    <t>87-111-0655</t>
  </si>
  <si>
    <t>87-111-0715</t>
  </si>
  <si>
    <r>
      <t xml:space="preserve">Mount Cook      </t>
    </r>
    <r>
      <rPr>
        <b/>
        <sz val="9"/>
        <color rgb="FFFF0000"/>
        <rFont val="Arial"/>
        <family val="2"/>
      </rPr>
      <t>NEW</t>
    </r>
  </si>
  <si>
    <t>87-111-0716</t>
  </si>
  <si>
    <t>87-111-0717</t>
  </si>
  <si>
    <t>87-111-0718</t>
  </si>
  <si>
    <t>87-94-2422</t>
  </si>
  <si>
    <t xml:space="preserve">Mundial      </t>
  </si>
  <si>
    <t>87-94-2423</t>
  </si>
  <si>
    <t>87-94-2424</t>
  </si>
  <si>
    <t>87-111-0750</t>
  </si>
  <si>
    <t xml:space="preserve">Muscadet      </t>
  </si>
  <si>
    <t>87-111-0751</t>
  </si>
  <si>
    <t>87-111-0752</t>
  </si>
  <si>
    <t>87-111-0753</t>
  </si>
  <si>
    <t>87-111-0364</t>
  </si>
  <si>
    <t xml:space="preserve">Must See      </t>
  </si>
  <si>
    <t>оранжевый/белый</t>
  </si>
  <si>
    <t>87-111-0569</t>
  </si>
  <si>
    <t>87-111-0208</t>
  </si>
  <si>
    <t>87-111-0209</t>
  </si>
  <si>
    <t>87-94-2625</t>
  </si>
  <si>
    <r>
      <t xml:space="preserve">Napster      </t>
    </r>
    <r>
      <rPr>
        <b/>
        <sz val="9"/>
        <color rgb="FFFF0000"/>
        <rFont val="Arial"/>
        <family val="2"/>
      </rPr>
      <t>NEW</t>
    </r>
  </si>
  <si>
    <t>87-94-2627</t>
  </si>
  <si>
    <t>87-94-0209</t>
  </si>
  <si>
    <t xml:space="preserve">Nashville      </t>
  </si>
  <si>
    <t>87-94-0296</t>
  </si>
  <si>
    <t>87-94-0382</t>
  </si>
  <si>
    <t>87-94-0826</t>
  </si>
  <si>
    <t>87-94-2750</t>
  </si>
  <si>
    <t xml:space="preserve">Natascha      </t>
  </si>
  <si>
    <t>87-94-2752</t>
  </si>
  <si>
    <t>87-111-0656</t>
  </si>
  <si>
    <t xml:space="preserve">Netty's Pride      </t>
  </si>
  <si>
    <t>черный/белый</t>
  </si>
  <si>
    <t>87-111-0657</t>
  </si>
  <si>
    <t>87-111-0658</t>
  </si>
  <si>
    <t>87-111-0659</t>
  </si>
  <si>
    <t>87-111-0357</t>
  </si>
  <si>
    <t>TA-гибрид</t>
  </si>
  <si>
    <t xml:space="preserve">Nightrider      </t>
  </si>
  <si>
    <t>87-111-0434</t>
  </si>
  <si>
    <t>87-111-0435</t>
  </si>
  <si>
    <t>87-111-0436</t>
  </si>
  <si>
    <t>87-111-0004</t>
  </si>
  <si>
    <t>AOA-гибрид</t>
  </si>
  <si>
    <t xml:space="preserve">November Rain      </t>
  </si>
  <si>
    <t>фиолетовый</t>
  </si>
  <si>
    <t>87-111-0367</t>
  </si>
  <si>
    <t>87-111-0368</t>
  </si>
  <si>
    <t>87-111-0005</t>
  </si>
  <si>
    <t>87-94-2096</t>
  </si>
  <si>
    <r>
      <t xml:space="preserve">Nowa      </t>
    </r>
    <r>
      <rPr>
        <b/>
        <sz val="10.5"/>
        <color rgb="FF006600"/>
        <rFont val="Arial"/>
        <family val="2"/>
        <charset val="204"/>
      </rPr>
      <t>👍</t>
    </r>
  </si>
  <si>
    <t>87-94-2097</t>
  </si>
  <si>
    <t>87-94-2098</t>
  </si>
  <si>
    <t>87-94-2099</t>
  </si>
  <si>
    <t>87-94-1719</t>
  </si>
  <si>
    <r>
      <t xml:space="preserve">Nymph      </t>
    </r>
    <r>
      <rPr>
        <b/>
        <sz val="10.5"/>
        <color rgb="FF006600"/>
        <rFont val="Arial"/>
        <family val="2"/>
        <charset val="204"/>
      </rPr>
      <t>👍</t>
    </r>
  </si>
  <si>
    <t>87-94-0960</t>
  </si>
  <si>
    <t>87-94-0973</t>
  </si>
  <si>
    <t>87-111-0694</t>
  </si>
  <si>
    <t xml:space="preserve">Orange Matrix      </t>
  </si>
  <si>
    <t>87-111-0695</t>
  </si>
  <si>
    <t>87-111-0696</t>
  </si>
  <si>
    <t>87-111-0027</t>
  </si>
  <si>
    <t>трубчатый гибрид с цветком вверх</t>
  </si>
  <si>
    <t xml:space="preserve">Orange Planet      </t>
  </si>
  <si>
    <t>87-111-0028</t>
  </si>
  <si>
    <t>87-111-0029</t>
  </si>
  <si>
    <t>87-111-0030</t>
  </si>
  <si>
    <t>87-111-0031</t>
  </si>
  <si>
    <t>87-111-0427</t>
  </si>
  <si>
    <t>87-111-0100</t>
  </si>
  <si>
    <t xml:space="preserve">Orange Space      </t>
  </si>
  <si>
    <t>87-111-0101</t>
  </si>
  <si>
    <t>87-111-0102</t>
  </si>
  <si>
    <t>87-111-0103</t>
  </si>
  <si>
    <t>87-111-0493</t>
  </si>
  <si>
    <t>87-111-0494</t>
  </si>
  <si>
    <t>87-111-0229</t>
  </si>
  <si>
    <r>
      <t xml:space="preserve">Orange Ton      </t>
    </r>
    <r>
      <rPr>
        <b/>
        <sz val="9"/>
        <color rgb="FFFF0000"/>
        <rFont val="Arial"/>
        <family val="2"/>
      </rPr>
      <t>NEW</t>
    </r>
  </si>
  <si>
    <t>87-111-0595</t>
  </si>
  <si>
    <t>87-111-0596</t>
  </si>
  <si>
    <t>87-111-0597</t>
  </si>
  <si>
    <t>87-94-1571</t>
  </si>
  <si>
    <t xml:space="preserve">Osorno      </t>
  </si>
  <si>
    <t>87-94-1572</t>
  </si>
  <si>
    <t>87-94-1575</t>
  </si>
  <si>
    <t xml:space="preserve">Pacific Ocean      </t>
  </si>
  <si>
    <t>87-94-1576</t>
  </si>
  <si>
    <t>87-94-2289</t>
  </si>
  <si>
    <t>87-94-0363</t>
  </si>
  <si>
    <r>
      <t xml:space="preserve">Palazzo      </t>
    </r>
    <r>
      <rPr>
        <b/>
        <sz val="10.5"/>
        <color rgb="FF006600"/>
        <rFont val="Arial"/>
        <family val="2"/>
        <charset val="204"/>
      </rPr>
      <t>👍</t>
    </r>
  </si>
  <si>
    <t>87-94-0442</t>
  </si>
  <si>
    <t>87-94-0504</t>
  </si>
  <si>
    <t>87-94-0531</t>
  </si>
  <si>
    <t>87-94-2306</t>
  </si>
  <si>
    <t>87-111-0660</t>
  </si>
  <si>
    <r>
      <t xml:space="preserve">Passion Dance      </t>
    </r>
    <r>
      <rPr>
        <b/>
        <sz val="9"/>
        <color rgb="FFFF0000"/>
        <rFont val="Arial"/>
        <family val="2"/>
      </rPr>
      <t>NEW</t>
    </r>
  </si>
  <si>
    <t>87-111-0661</t>
  </si>
  <si>
    <t>87-111-0662</t>
  </si>
  <si>
    <t>87-111-0663</t>
  </si>
  <si>
    <t>87-94-0644</t>
  </si>
  <si>
    <t xml:space="preserve">Patricia      </t>
  </si>
  <si>
    <t>87-94-1788</t>
  </si>
  <si>
    <t>87-94-2759</t>
  </si>
  <si>
    <t>87-94-2102</t>
  </si>
  <si>
    <t xml:space="preserve">Paula      </t>
  </si>
  <si>
    <t>87-94-0707</t>
  </si>
  <si>
    <t xml:space="preserve">Pavia      </t>
  </si>
  <si>
    <t>87-94-0150</t>
  </si>
  <si>
    <t>87-94-0211</t>
  </si>
  <si>
    <t>87-94-0810</t>
  </si>
  <si>
    <t>87-111-0141</t>
  </si>
  <si>
    <r>
      <t xml:space="preserve">Pearl Frances      </t>
    </r>
    <r>
      <rPr>
        <b/>
        <sz val="9"/>
        <color rgb="FFFF0000"/>
        <rFont val="Arial"/>
        <family val="2"/>
      </rPr>
      <t>NEW</t>
    </r>
  </si>
  <si>
    <t>кремовый</t>
  </si>
  <si>
    <t>87-111-0142</t>
  </si>
  <si>
    <t>87-111-0143</t>
  </si>
  <si>
    <t>87-111-0144</t>
  </si>
  <si>
    <t>87-111-0145</t>
  </si>
  <si>
    <t>87-111-0146</t>
  </si>
  <si>
    <r>
      <t xml:space="preserve">Pearl Justien      </t>
    </r>
    <r>
      <rPr>
        <b/>
        <sz val="9"/>
        <color rgb="FFFF0000"/>
        <rFont val="Arial"/>
        <family val="2"/>
      </rPr>
      <t>NEW</t>
    </r>
  </si>
  <si>
    <t>87-111-0147</t>
  </si>
  <si>
    <t>87-111-0148</t>
  </si>
  <si>
    <t>87-111-0149</t>
  </si>
  <si>
    <t>87-111-0150</t>
  </si>
  <si>
    <t>87-111-0151</t>
  </si>
  <si>
    <r>
      <t xml:space="preserve">Pearl Loraine      </t>
    </r>
    <r>
      <rPr>
        <b/>
        <sz val="9"/>
        <color rgb="FFFF0000"/>
        <rFont val="Arial"/>
        <family val="2"/>
      </rPr>
      <t>NEW</t>
    </r>
  </si>
  <si>
    <t>87-111-0152</t>
  </si>
  <si>
    <t>87-111-0153</t>
  </si>
  <si>
    <t>87-111-0154</t>
  </si>
  <si>
    <t>87-111-0155</t>
  </si>
  <si>
    <t>87-94-2813</t>
  </si>
  <si>
    <r>
      <t xml:space="preserve">Perfect Joy      </t>
    </r>
    <r>
      <rPr>
        <b/>
        <sz val="9"/>
        <color rgb="FFFF0000"/>
        <rFont val="Arial"/>
        <family val="2"/>
      </rPr>
      <t>NEW</t>
    </r>
  </si>
  <si>
    <t>87-94-2814</t>
  </si>
  <si>
    <t>87-94-0029</t>
  </si>
  <si>
    <t xml:space="preserve">Petacas      </t>
  </si>
  <si>
    <t>87-94-0052</t>
  </si>
  <si>
    <t>87-94-0105</t>
  </si>
  <si>
    <t>87-94-0757</t>
  </si>
  <si>
    <t xml:space="preserve">Pigalle      </t>
  </si>
  <si>
    <t>87-111-0112</t>
  </si>
  <si>
    <r>
      <t xml:space="preserve">Pink Flight      </t>
    </r>
    <r>
      <rPr>
        <b/>
        <sz val="9"/>
        <color rgb="FFFF0000"/>
        <rFont val="Arial"/>
        <family val="2"/>
      </rPr>
      <t>NEW</t>
    </r>
  </si>
  <si>
    <t>87-111-0113</t>
  </si>
  <si>
    <t>87-111-0114</t>
  </si>
  <si>
    <t>87-111-0115</t>
  </si>
  <si>
    <t>87-111-0116</t>
  </si>
  <si>
    <t>87-111-0779</t>
  </si>
  <si>
    <t xml:space="preserve">Pink Morning      </t>
  </si>
  <si>
    <t>87-111-0780</t>
  </si>
  <si>
    <t>87-111-0781</t>
  </si>
  <si>
    <t>87-111-0782</t>
  </si>
  <si>
    <t>87-111-0783</t>
  </si>
  <si>
    <t>87-111-0418</t>
  </si>
  <si>
    <t xml:space="preserve">Pink Perfection      </t>
  </si>
  <si>
    <t>87-111-0419</t>
  </si>
  <si>
    <t>87-111-0420</t>
  </si>
  <si>
    <t>87-111-0421</t>
  </si>
  <si>
    <t>87-111-0422</t>
  </si>
  <si>
    <t>87-111-0423</t>
  </si>
  <si>
    <t>87-111-0428</t>
  </si>
  <si>
    <r>
      <t xml:space="preserve">Pink Planet      </t>
    </r>
    <r>
      <rPr>
        <b/>
        <sz val="9"/>
        <color rgb="FFFF0000"/>
        <rFont val="Arial"/>
        <family val="2"/>
      </rPr>
      <t>NEW</t>
    </r>
  </si>
  <si>
    <t>87-111-0429</t>
  </si>
  <si>
    <t>87-111-0430</t>
  </si>
  <si>
    <t>87-111-0431</t>
  </si>
  <si>
    <t>87-111-0432</t>
  </si>
  <si>
    <t>87-111-0433</t>
  </si>
  <si>
    <t>87-94-2378</t>
  </si>
  <si>
    <t xml:space="preserve">Pompidou      </t>
  </si>
  <si>
    <t>87-94-2379</t>
  </si>
  <si>
    <t>87-94-2380</t>
  </si>
  <si>
    <t>87-94-1582</t>
  </si>
  <si>
    <t xml:space="preserve">Premium Blond      </t>
  </si>
  <si>
    <t>87-94-0267</t>
  </si>
  <si>
    <t xml:space="preserve">Profundo      </t>
  </si>
  <si>
    <t>87-94-0365</t>
  </si>
  <si>
    <t>87-94-0444</t>
  </si>
  <si>
    <t>87-94-0506</t>
  </si>
  <si>
    <t>87-94-2816</t>
  </si>
  <si>
    <t>Pura Vida; азиатский махровый гибрид</t>
  </si>
  <si>
    <r>
      <t xml:space="preserve">Pura Esparanza      </t>
    </r>
    <r>
      <rPr>
        <b/>
        <sz val="9"/>
        <color rgb="FFFF0000"/>
        <rFont val="Arial"/>
        <family val="2"/>
      </rPr>
      <t>NEW</t>
    </r>
  </si>
  <si>
    <t>87-94-2817</t>
  </si>
  <si>
    <t>87-94-2818</t>
  </si>
  <si>
    <t>87-94-2820</t>
  </si>
  <si>
    <r>
      <t xml:space="preserve">Pura Joya      </t>
    </r>
    <r>
      <rPr>
        <b/>
        <sz val="9"/>
        <color rgb="FFFF0000"/>
        <rFont val="Arial"/>
        <family val="2"/>
      </rPr>
      <t>NEW</t>
    </r>
  </si>
  <si>
    <t>87-94-2821</t>
  </si>
  <si>
    <t>87-94-2822</t>
  </si>
  <si>
    <t>87-94-2824</t>
  </si>
  <si>
    <t xml:space="preserve">Pura Paraiso      </t>
  </si>
  <si>
    <t>87-94-2466</t>
  </si>
  <si>
    <t>87-94-2467</t>
  </si>
  <si>
    <t>87-94-2190</t>
  </si>
  <si>
    <r>
      <t xml:space="preserve">Pura Paz      </t>
    </r>
    <r>
      <rPr>
        <b/>
        <sz val="13"/>
        <color rgb="FFFFC000"/>
        <rFont val="Arial"/>
        <family val="2"/>
      </rPr>
      <t>★</t>
    </r>
  </si>
  <si>
    <t>87-94-1744</t>
  </si>
  <si>
    <t>87-94-1745</t>
  </si>
  <si>
    <t>87-94-1746</t>
  </si>
  <si>
    <t>87-111-0664</t>
  </si>
  <si>
    <t xml:space="preserve">Purple Dream      </t>
  </si>
  <si>
    <t>фиолетовый/черный</t>
  </si>
  <si>
    <t>87-111-0665</t>
  </si>
  <si>
    <t>87-111-0666</t>
  </si>
  <si>
    <t>87-111-0667</t>
  </si>
  <si>
    <t>87-111-0784</t>
  </si>
  <si>
    <r>
      <t xml:space="preserve">Purple Morning      </t>
    </r>
    <r>
      <rPr>
        <b/>
        <sz val="9"/>
        <color rgb="FFFF0000"/>
        <rFont val="Arial"/>
        <family val="2"/>
      </rPr>
      <t>NEW</t>
    </r>
  </si>
  <si>
    <t>87-111-0785</t>
  </si>
  <si>
    <t>87-111-0786</t>
  </si>
  <si>
    <t>87-111-0787</t>
  </si>
  <si>
    <t>87-111-0788</t>
  </si>
  <si>
    <t>87-111-0598</t>
  </si>
  <si>
    <r>
      <t xml:space="preserve">Rapid Red      </t>
    </r>
    <r>
      <rPr>
        <b/>
        <sz val="9"/>
        <color rgb="FFFF0000"/>
        <rFont val="Arial"/>
        <family val="2"/>
      </rPr>
      <t>NEW</t>
    </r>
  </si>
  <si>
    <t>87-111-0599</t>
  </si>
  <si>
    <t>87-111-0600</t>
  </si>
  <si>
    <t>87-111-0601</t>
  </si>
  <si>
    <t>87-111-0602</t>
  </si>
  <si>
    <r>
      <t xml:space="preserve">Rapid Yellow      </t>
    </r>
    <r>
      <rPr>
        <b/>
        <sz val="9"/>
        <color rgb="FFFF0000"/>
        <rFont val="Arial"/>
        <family val="2"/>
      </rPr>
      <t>NEW</t>
    </r>
  </si>
  <si>
    <t>87-111-0603</t>
  </si>
  <si>
    <t>87-111-0604</t>
  </si>
  <si>
    <t>87-111-0605</t>
  </si>
  <si>
    <t>87-111-0231</t>
  </si>
  <si>
    <t xml:space="preserve">Red County      </t>
  </si>
  <si>
    <t>87-111-0606</t>
  </si>
  <si>
    <t>87-111-0607</t>
  </si>
  <si>
    <t>87-111-0608</t>
  </si>
  <si>
    <t>87-94-0962</t>
  </si>
  <si>
    <r>
      <t xml:space="preserve">Red Desire      </t>
    </r>
    <r>
      <rPr>
        <b/>
        <sz val="10.5"/>
        <color rgb="FF006600"/>
        <rFont val="Arial"/>
        <family val="2"/>
        <charset val="204"/>
      </rPr>
      <t>👍</t>
    </r>
  </si>
  <si>
    <t>87-94-1932</t>
  </si>
  <si>
    <t>87-111-0728</t>
  </si>
  <si>
    <r>
      <t xml:space="preserve">Red Flash      </t>
    </r>
    <r>
      <rPr>
        <b/>
        <sz val="9"/>
        <color rgb="FFFF0000"/>
        <rFont val="Arial"/>
        <family val="2"/>
      </rPr>
      <t>NEW</t>
    </r>
  </si>
  <si>
    <t>87-111-0729</t>
  </si>
  <si>
    <t>87-111-0730</t>
  </si>
  <si>
    <t>87-111-0731</t>
  </si>
  <si>
    <t>87-111-0232</t>
  </si>
  <si>
    <r>
      <t xml:space="preserve">Red Highland      </t>
    </r>
    <r>
      <rPr>
        <b/>
        <sz val="9"/>
        <color rgb="FFFF0000"/>
        <rFont val="Arial"/>
        <family val="2"/>
      </rPr>
      <t>NEW</t>
    </r>
  </si>
  <si>
    <t>87-111-0233</t>
  </si>
  <si>
    <t>87-111-0234</t>
  </si>
  <si>
    <t>87-111-0235</t>
  </si>
  <si>
    <t>87-111-0104</t>
  </si>
  <si>
    <r>
      <t xml:space="preserve">Red Morning      </t>
    </r>
    <r>
      <rPr>
        <b/>
        <sz val="9"/>
        <color rgb="FFFF0000"/>
        <rFont val="Arial"/>
        <family val="2"/>
      </rPr>
      <t>NEW</t>
    </r>
  </si>
  <si>
    <t>желтый/красный</t>
  </si>
  <si>
    <t>87-111-0105</t>
  </si>
  <si>
    <t>87-111-0106</t>
  </si>
  <si>
    <t>87-111-0495</t>
  </si>
  <si>
    <t>87-111-0496</t>
  </si>
  <si>
    <t>87-111-0497</t>
  </si>
  <si>
    <t>87-94-2394</t>
  </si>
  <si>
    <t xml:space="preserve">Red Sparrow      </t>
  </si>
  <si>
    <t>87-94-2397</t>
  </si>
  <si>
    <t>87-111-0570</t>
  </si>
  <si>
    <r>
      <t xml:space="preserve">Red Twin      </t>
    </r>
    <r>
      <rPr>
        <b/>
        <sz val="9"/>
        <color rgb="FFFF0000"/>
        <rFont val="Arial"/>
        <family val="2"/>
      </rPr>
      <t>NEW</t>
    </r>
  </si>
  <si>
    <t>87-111-0210</t>
  </si>
  <si>
    <t>87-111-0211</t>
  </si>
  <si>
    <t>87-111-0212</t>
  </si>
  <si>
    <t>87-111-0120</t>
  </si>
  <si>
    <t xml:space="preserve">Red Velvet      </t>
  </si>
  <si>
    <t>87-111-0515</t>
  </si>
  <si>
    <t>87-111-0121</t>
  </si>
  <si>
    <t>87-111-0122</t>
  </si>
  <si>
    <t>87-111-0123</t>
  </si>
  <si>
    <t>87-94-0268</t>
  </si>
  <si>
    <r>
      <t xml:space="preserve">Redford      </t>
    </r>
    <r>
      <rPr>
        <b/>
        <sz val="13"/>
        <color rgb="FFFFC000"/>
        <rFont val="Arial"/>
        <family val="2"/>
      </rPr>
      <t>★</t>
    </r>
  </si>
  <si>
    <t>87-94-0366</t>
  </si>
  <si>
    <t>87-111-0018</t>
  </si>
  <si>
    <t xml:space="preserve">Regale      </t>
  </si>
  <si>
    <t>87-111-0019</t>
  </si>
  <si>
    <t>87-111-0020</t>
  </si>
  <si>
    <t>87-111-0424</t>
  </si>
  <si>
    <t>87-111-0425</t>
  </si>
  <si>
    <t>87-111-0426</t>
  </si>
  <si>
    <t>87-111-0021</t>
  </si>
  <si>
    <t xml:space="preserve">Regale Album      </t>
  </si>
  <si>
    <t>87-111-0022</t>
  </si>
  <si>
    <t>87-111-0023</t>
  </si>
  <si>
    <t>87-111-0024</t>
  </si>
  <si>
    <t>87-111-0025</t>
  </si>
  <si>
    <t>87-111-0026</t>
  </si>
  <si>
    <t>87-94-2004</t>
  </si>
  <si>
    <t xml:space="preserve">Richmond      </t>
  </si>
  <si>
    <t>87-94-0760</t>
  </si>
  <si>
    <t>87-94-1584</t>
  </si>
  <si>
    <t>87-111-0107</t>
  </si>
  <si>
    <r>
      <t xml:space="preserve">Robert Swanson      </t>
    </r>
    <r>
      <rPr>
        <b/>
        <sz val="9"/>
        <color rgb="FFFF0000"/>
        <rFont val="Arial"/>
        <family val="2"/>
      </rPr>
      <t>NEW</t>
    </r>
  </si>
  <si>
    <t>87-111-0108</t>
  </si>
  <si>
    <t>87-111-0109</t>
  </si>
  <si>
    <t>87-111-0498</t>
  </si>
  <si>
    <t>87-111-0499</t>
  </si>
  <si>
    <t>87-111-0500</t>
  </si>
  <si>
    <t>87-111-0609</t>
  </si>
  <si>
    <r>
      <t xml:space="preserve">Rosella's Dream      </t>
    </r>
    <r>
      <rPr>
        <b/>
        <sz val="9"/>
        <color rgb="FFFF0000"/>
        <rFont val="Arial"/>
        <family val="2"/>
      </rPr>
      <t>NEW</t>
    </r>
  </si>
  <si>
    <t>87-111-0610</t>
  </si>
  <si>
    <t>87-111-0611</t>
  </si>
  <si>
    <t>87-111-0612</t>
  </si>
  <si>
    <t>87-94-0761</t>
  </si>
  <si>
    <t xml:space="preserve">Royal Sunset      </t>
  </si>
  <si>
    <t>87-111-0284</t>
  </si>
  <si>
    <t xml:space="preserve">Rozalynn      </t>
  </si>
  <si>
    <t>87-111-0285</t>
  </si>
  <si>
    <t>87-111-0286</t>
  </si>
  <si>
    <t>87-111-0287</t>
  </si>
  <si>
    <t xml:space="preserve">Salinero      </t>
  </si>
  <si>
    <t>87-111-0288</t>
  </si>
  <si>
    <t>87-111-0289</t>
  </si>
  <si>
    <t>87-111-0326</t>
  </si>
  <si>
    <t xml:space="preserve">Salmon Party      </t>
  </si>
  <si>
    <t>лососевый/белый</t>
  </si>
  <si>
    <t>87-111-0327</t>
  </si>
  <si>
    <t>87-111-0754</t>
  </si>
  <si>
    <t>87-111-0755</t>
  </si>
  <si>
    <t>87-94-1832</t>
  </si>
  <si>
    <r>
      <t xml:space="preserve">Samantha      </t>
    </r>
    <r>
      <rPr>
        <b/>
        <sz val="10.5"/>
        <color rgb="FF006600"/>
        <rFont val="Arial"/>
        <family val="2"/>
        <charset val="204"/>
      </rPr>
      <t>👍</t>
    </r>
  </si>
  <si>
    <t>87-94-2772</t>
  </si>
  <si>
    <t>87-94-2773</t>
  </si>
  <si>
    <t>87-111-0697</t>
  </si>
  <si>
    <r>
      <t xml:space="preserve">Sandor      </t>
    </r>
    <r>
      <rPr>
        <b/>
        <sz val="9"/>
        <color rgb="FFFF0000"/>
        <rFont val="Arial"/>
        <family val="2"/>
      </rPr>
      <t>NEW</t>
    </r>
  </si>
  <si>
    <t>87-111-0698</t>
  </si>
  <si>
    <t>87-111-0699</t>
  </si>
  <si>
    <t>87-94-0245</t>
  </si>
  <si>
    <r>
      <t xml:space="preserve">Santander      </t>
    </r>
    <r>
      <rPr>
        <b/>
        <sz val="13"/>
        <color rgb="FFFFC000"/>
        <rFont val="Arial"/>
        <family val="2"/>
      </rPr>
      <t>★</t>
    </r>
  </si>
  <si>
    <t>87-94-0107</t>
  </si>
  <si>
    <t xml:space="preserve">Saronno      </t>
  </si>
  <si>
    <t>87-94-2576</t>
  </si>
  <si>
    <t xml:space="preserve">Scansano      </t>
  </si>
  <si>
    <t>87-94-1586</t>
  </si>
  <si>
    <t>87-111-0073</t>
  </si>
  <si>
    <r>
      <t xml:space="preserve">Scheherezade      </t>
    </r>
    <r>
      <rPr>
        <b/>
        <sz val="9"/>
        <color rgb="FFFF0000"/>
        <rFont val="Arial"/>
        <family val="2"/>
      </rPr>
      <t>NEW</t>
    </r>
  </si>
  <si>
    <t>87-111-0455</t>
  </si>
  <si>
    <t>87-111-0074</t>
  </si>
  <si>
    <t>87-111-0075</t>
  </si>
  <si>
    <t>87-111-0076</t>
  </si>
  <si>
    <t>87-111-0456</t>
  </si>
  <si>
    <t>87-94-0152</t>
  </si>
  <si>
    <t xml:space="preserve">Scipione      </t>
  </si>
  <si>
    <t>87-94-0214</t>
  </si>
  <si>
    <t>87-94-0302</t>
  </si>
  <si>
    <t>87-94-0383</t>
  </si>
  <si>
    <t>87-94-2474</t>
  </si>
  <si>
    <t xml:space="preserve">Scotland      </t>
  </si>
  <si>
    <t>87-94-1760</t>
  </si>
  <si>
    <t xml:space="preserve">Sentosa      </t>
  </si>
  <si>
    <t>87-94-1761</t>
  </si>
  <si>
    <t>87-94-2578</t>
  </si>
  <si>
    <r>
      <t xml:space="preserve">Shimla      </t>
    </r>
    <r>
      <rPr>
        <b/>
        <sz val="9"/>
        <color rgb="FFFF0000"/>
        <rFont val="Arial"/>
        <family val="2"/>
      </rPr>
      <t>NEW</t>
    </r>
  </si>
  <si>
    <t>87-94-2579</t>
  </si>
  <si>
    <t>87-94-0368</t>
  </si>
  <si>
    <r>
      <t xml:space="preserve">Shine On      </t>
    </r>
    <r>
      <rPr>
        <b/>
        <sz val="13"/>
        <color rgb="FFFFC000"/>
        <rFont val="Arial"/>
        <family val="2"/>
      </rPr>
      <t>★</t>
    </r>
  </si>
  <si>
    <t>87-94-0447</t>
  </si>
  <si>
    <t>87-94-0509</t>
  </si>
  <si>
    <t>87-94-0535</t>
  </si>
  <si>
    <t>87-94-2311</t>
  </si>
  <si>
    <t>87-94-0248</t>
  </si>
  <si>
    <t xml:space="preserve">Siberia      </t>
  </si>
  <si>
    <t>87-94-0340</t>
  </si>
  <si>
    <t>87-94-0417</t>
  </si>
  <si>
    <t>87-94-0934</t>
  </si>
  <si>
    <t>87-94-1767</t>
  </si>
  <si>
    <t>87-94-0419</t>
  </si>
  <si>
    <t xml:space="preserve">Silverside      </t>
  </si>
  <si>
    <t>87-94-0482</t>
  </si>
  <si>
    <t>87-94-0875</t>
  </si>
  <si>
    <t xml:space="preserve">Sisto      </t>
  </si>
  <si>
    <t>87-94-0895</t>
  </si>
  <si>
    <t>87-94-1833</t>
  </si>
  <si>
    <r>
      <t xml:space="preserve">Sita      </t>
    </r>
    <r>
      <rPr>
        <b/>
        <sz val="10.5"/>
        <color rgb="FF006600"/>
        <rFont val="Arial"/>
        <family val="2"/>
        <charset val="204"/>
      </rPr>
      <t>👍</t>
    </r>
  </si>
  <si>
    <t>87-94-1796</t>
  </si>
  <si>
    <t>87-94-2784</t>
  </si>
  <si>
    <t>87-94-1230</t>
  </si>
  <si>
    <t>87-94-2551</t>
  </si>
  <si>
    <t xml:space="preserve">Slipstream      </t>
  </si>
  <si>
    <t>87-94-2327</t>
  </si>
  <si>
    <t>87-94-2328</t>
  </si>
  <si>
    <t>87-94-2329</t>
  </si>
  <si>
    <t>87-94-2330</t>
  </si>
  <si>
    <t>87-111-0236</t>
  </si>
  <si>
    <r>
      <t xml:space="preserve">Snowdon      </t>
    </r>
    <r>
      <rPr>
        <b/>
        <sz val="9"/>
        <color rgb="FFFF0000"/>
        <rFont val="Arial"/>
        <family val="2"/>
      </rPr>
      <t>NEW</t>
    </r>
  </si>
  <si>
    <t>87-111-0237</t>
  </si>
  <si>
    <t>87-111-0238</t>
  </si>
  <si>
    <t>87-111-0239</t>
  </si>
  <si>
    <t>87-111-0732</t>
  </si>
  <si>
    <r>
      <t xml:space="preserve">Social Club      </t>
    </r>
    <r>
      <rPr>
        <b/>
        <sz val="9"/>
        <color rgb="FFFF0000"/>
        <rFont val="Arial"/>
        <family val="2"/>
      </rPr>
      <t>NEW</t>
    </r>
  </si>
  <si>
    <t>87-111-0733</t>
  </si>
  <si>
    <t>87-111-0734</t>
  </si>
  <si>
    <t>87-111-0735</t>
  </si>
  <si>
    <t>87-111-0719</t>
  </si>
  <si>
    <t xml:space="preserve">Sorbonne      </t>
  </si>
  <si>
    <t>87-94-0251</t>
  </si>
  <si>
    <t>87-94-0343</t>
  </si>
  <si>
    <t>87-94-0420</t>
  </si>
  <si>
    <t>87-94-2815</t>
  </si>
  <si>
    <r>
      <t xml:space="preserve">Sparkling Joy      </t>
    </r>
    <r>
      <rPr>
        <b/>
        <sz val="9"/>
        <color rgb="FFFF0000"/>
        <rFont val="Arial"/>
        <family val="2"/>
      </rPr>
      <t>NEW</t>
    </r>
  </si>
  <si>
    <t>87-94-2469</t>
  </si>
  <si>
    <t xml:space="preserve">Sparkling Joy      </t>
  </si>
  <si>
    <t>87-94-2552</t>
  </si>
  <si>
    <r>
      <t xml:space="preserve">Speedway/Whispers(Orange With Speckels)      </t>
    </r>
    <r>
      <rPr>
        <b/>
        <sz val="9"/>
        <color rgb="FFFF0000"/>
        <rFont val="Arial"/>
        <family val="2"/>
      </rPr>
      <t>NEW</t>
    </r>
  </si>
  <si>
    <t>87-94-2553</t>
  </si>
  <si>
    <t>87-94-2554</t>
  </si>
  <si>
    <t>87-94-2555</t>
  </si>
  <si>
    <t>87-94-2556</t>
  </si>
  <si>
    <t>87-111-0317</t>
  </si>
  <si>
    <t xml:space="preserve">Star Gazer      </t>
  </si>
  <si>
    <t>87-111-0318</t>
  </si>
  <si>
    <t>87-111-0723</t>
  </si>
  <si>
    <t>87-111-0319</t>
  </si>
  <si>
    <t>87-111-0127</t>
  </si>
  <si>
    <t xml:space="preserve">Strawberry Event      </t>
  </si>
  <si>
    <t>87-111-0128</t>
  </si>
  <si>
    <t>87-111-0129</t>
  </si>
  <si>
    <t>87-111-0130</t>
  </si>
  <si>
    <t>87-111-0131</t>
  </si>
  <si>
    <t>87-94-2557</t>
  </si>
  <si>
    <r>
      <t xml:space="preserve">Streamline/Diva(Orange)      </t>
    </r>
    <r>
      <rPr>
        <b/>
        <sz val="9"/>
        <color rgb="FFFF0000"/>
        <rFont val="Arial"/>
        <family val="2"/>
      </rPr>
      <t>NEW</t>
    </r>
  </si>
  <si>
    <t>87-94-2558</t>
  </si>
  <si>
    <t>87-94-2559</t>
  </si>
  <si>
    <t>87-94-2560</t>
  </si>
  <si>
    <t>87-94-2561</t>
  </si>
  <si>
    <t>87-94-2829</t>
  </si>
  <si>
    <r>
      <t xml:space="preserve">Summer Blush      </t>
    </r>
    <r>
      <rPr>
        <b/>
        <sz val="9"/>
        <color rgb="FFFF0000"/>
        <rFont val="Arial"/>
        <family val="2"/>
      </rPr>
      <t>NEW</t>
    </r>
  </si>
  <si>
    <t>11/12</t>
  </si>
  <si>
    <t>87-94-2831</t>
  </si>
  <si>
    <t>87-94-2841</t>
  </si>
  <si>
    <r>
      <t xml:space="preserve">Summer Power      </t>
    </r>
    <r>
      <rPr>
        <b/>
        <sz val="9"/>
        <color rgb="FFFF0000"/>
        <rFont val="Arial"/>
        <family val="2"/>
      </rPr>
      <t>NEW</t>
    </r>
  </si>
  <si>
    <t>87-94-2845</t>
  </si>
  <si>
    <r>
      <t xml:space="preserve">Summer Salt      </t>
    </r>
    <r>
      <rPr>
        <b/>
        <sz val="9"/>
        <color rgb="FFFF0000"/>
        <rFont val="Arial"/>
        <family val="2"/>
      </rPr>
      <t>NEW</t>
    </r>
  </si>
  <si>
    <t>87-94-2846</t>
  </si>
  <si>
    <t>87-94-2849</t>
  </si>
  <si>
    <t xml:space="preserve">Summer Scarlet      </t>
  </si>
  <si>
    <t>87-94-1043</t>
  </si>
  <si>
    <t>87-94-1048</t>
  </si>
  <si>
    <t>87-94-1053</t>
  </si>
  <si>
    <t>87-94-1398</t>
  </si>
  <si>
    <t>87-94-2855</t>
  </si>
  <si>
    <t xml:space="preserve">Summer Snow      </t>
  </si>
  <si>
    <t>87-94-1051</t>
  </si>
  <si>
    <t>87-94-1056</t>
  </si>
  <si>
    <t>87-94-1401</t>
  </si>
  <si>
    <t>87-94-2851</t>
  </si>
  <si>
    <r>
      <t xml:space="preserve">Summer Stella      </t>
    </r>
    <r>
      <rPr>
        <b/>
        <sz val="9"/>
        <color rgb="FFFF0000"/>
        <rFont val="Arial"/>
        <family val="2"/>
      </rPr>
      <t>NEW</t>
    </r>
  </si>
  <si>
    <t>87-94-2852</t>
  </si>
  <si>
    <t>87-94-2853</t>
  </si>
  <si>
    <t>87-94-2861</t>
  </si>
  <si>
    <t xml:space="preserve">Summer Sun      </t>
  </si>
  <si>
    <t>87-94-1052</t>
  </si>
  <si>
    <t>87-94-1057</t>
  </si>
  <si>
    <t>87-94-1402</t>
  </si>
  <si>
    <t>87-94-2582</t>
  </si>
  <si>
    <t xml:space="preserve">Sunderland      </t>
  </si>
  <si>
    <t>87-94-0762</t>
  </si>
  <si>
    <t>87-94-0791</t>
  </si>
  <si>
    <t>87-94-0814</t>
  </si>
  <si>
    <t>87-94-0828</t>
  </si>
  <si>
    <t>87-94-0607</t>
  </si>
  <si>
    <t xml:space="preserve">Sunny Azores      </t>
  </si>
  <si>
    <t>87-94-0614</t>
  </si>
  <si>
    <t>87-94-0622</t>
  </si>
  <si>
    <t>87-94-0629</t>
  </si>
  <si>
    <t>87-94-0608</t>
  </si>
  <si>
    <t xml:space="preserve">Sunny Bahamas      </t>
  </si>
  <si>
    <t>87-94-1064</t>
  </si>
  <si>
    <t>87-94-1068</t>
  </si>
  <si>
    <t>87-94-1072</t>
  </si>
  <si>
    <t>87-94-2871</t>
  </si>
  <si>
    <r>
      <t xml:space="preserve">Sunny Bliss      </t>
    </r>
    <r>
      <rPr>
        <b/>
        <sz val="9"/>
        <color rgb="FFFF0000"/>
        <rFont val="Arial"/>
        <family val="2"/>
      </rPr>
      <t>NEW</t>
    </r>
  </si>
  <si>
    <t>87-94-2872</t>
  </si>
  <si>
    <t>87-94-2873</t>
  </si>
  <si>
    <t>87-94-1060</t>
  </si>
  <si>
    <t xml:space="preserve">Sunny Camino      </t>
  </si>
  <si>
    <t>87-94-1066</t>
  </si>
  <si>
    <t>87-94-1775</t>
  </si>
  <si>
    <t xml:space="preserve">Sunny Double Bounty      </t>
  </si>
  <si>
    <t>87-94-1776</t>
  </si>
  <si>
    <t>87-94-1777</t>
  </si>
  <si>
    <t>87-94-1778</t>
  </si>
  <si>
    <t>87-94-2862</t>
  </si>
  <si>
    <r>
      <t xml:space="preserve">Sunny Double Gift      </t>
    </r>
    <r>
      <rPr>
        <b/>
        <sz val="9"/>
        <color rgb="FFFF0000"/>
        <rFont val="Arial"/>
        <family val="2"/>
      </rPr>
      <t>NEW</t>
    </r>
  </si>
  <si>
    <t>87-94-2863</t>
  </si>
  <si>
    <t>87-94-2864</t>
  </si>
  <si>
    <t>87-94-2866</t>
  </si>
  <si>
    <r>
      <t xml:space="preserve">Sunny Double Reward      </t>
    </r>
    <r>
      <rPr>
        <b/>
        <sz val="9"/>
        <color rgb="FFFF0000"/>
        <rFont val="Arial"/>
        <family val="2"/>
      </rPr>
      <t>NEW</t>
    </r>
  </si>
  <si>
    <t>87-94-2867</t>
  </si>
  <si>
    <t>87-94-2868</t>
  </si>
  <si>
    <t>87-94-0610</t>
  </si>
  <si>
    <t xml:space="preserve">Sunny Keys      </t>
  </si>
  <si>
    <t>87-94-0616</t>
  </si>
  <si>
    <t>87-94-1061</t>
  </si>
  <si>
    <t xml:space="preserve">Sunny Martinique      </t>
  </si>
  <si>
    <t>87-94-0617</t>
  </si>
  <si>
    <t>87-94-1071</t>
  </si>
  <si>
    <t>87-94-0619</t>
  </si>
  <si>
    <t xml:space="preserve">Sunny Robyn      </t>
  </si>
  <si>
    <t>87-94-0626</t>
  </si>
  <si>
    <t>87-94-0632</t>
  </si>
  <si>
    <t>87-94-2583</t>
  </si>
  <si>
    <r>
      <t xml:space="preserve">Sunpower      </t>
    </r>
    <r>
      <rPr>
        <b/>
        <sz val="9"/>
        <color rgb="FFFF0000"/>
        <rFont val="Arial"/>
        <family val="2"/>
      </rPr>
      <t>NEW</t>
    </r>
  </si>
  <si>
    <t>87-94-2584</t>
  </si>
  <si>
    <t>87-111-0006</t>
  </si>
  <si>
    <r>
      <t xml:space="preserve">Sunset Boulevard      </t>
    </r>
    <r>
      <rPr>
        <b/>
        <sz val="9"/>
        <color rgb="FFFF0000"/>
        <rFont val="Arial"/>
        <family val="2"/>
      </rPr>
      <t>NEW</t>
    </r>
  </si>
  <si>
    <t>87-111-0007</t>
  </si>
  <si>
    <t>87-111-0008</t>
  </si>
  <si>
    <t>87-111-0009</t>
  </si>
  <si>
    <t>87-94-2447</t>
  </si>
  <si>
    <t xml:space="preserve">Sustain      </t>
  </si>
  <si>
    <t>87-94-2449</t>
  </si>
  <si>
    <t>87-94-2450</t>
  </si>
  <si>
    <t>87-111-0408</t>
  </si>
  <si>
    <t xml:space="preserve">Sweet Rosy      </t>
  </si>
  <si>
    <t>розовый/красный</t>
  </si>
  <si>
    <t>87-111-0409</t>
  </si>
  <si>
    <t>87-111-0410</t>
  </si>
  <si>
    <t>87-111-0411</t>
  </si>
  <si>
    <t>87-94-0156</t>
  </si>
  <si>
    <r>
      <t xml:space="preserve">Sweet Sugar      </t>
    </r>
    <r>
      <rPr>
        <b/>
        <sz val="13"/>
        <color rgb="FFFFC000"/>
        <rFont val="Arial"/>
        <family val="2"/>
      </rPr>
      <t>★</t>
    </r>
  </si>
  <si>
    <t>87-94-0217</t>
  </si>
  <si>
    <t>87-94-0305</t>
  </si>
  <si>
    <t>87-94-0815</t>
  </si>
  <si>
    <t>87-111-0516</t>
  </si>
  <si>
    <r>
      <t xml:space="preserve">Sweet Surrender      </t>
    </r>
    <r>
      <rPr>
        <b/>
        <sz val="9"/>
        <color rgb="FFFF0000"/>
        <rFont val="Arial"/>
        <family val="2"/>
      </rPr>
      <t>NEW</t>
    </r>
  </si>
  <si>
    <t>87-111-0517</t>
  </si>
  <si>
    <t>87-111-0518</t>
  </si>
  <si>
    <t>87-111-0519</t>
  </si>
  <si>
    <t>87-111-0520</t>
  </si>
  <si>
    <t>87-94-0306</t>
  </si>
  <si>
    <t xml:space="preserve">Sweet Valley      </t>
  </si>
  <si>
    <t>87-111-0672</t>
  </si>
  <si>
    <t xml:space="preserve">Sweet Zanica      </t>
  </si>
  <si>
    <t>белый/фиолетовый</t>
  </si>
  <si>
    <t>87-94-0219</t>
  </si>
  <si>
    <t>87-94-0307</t>
  </si>
  <si>
    <t>87-111-0675</t>
  </si>
  <si>
    <t>87-94-1820</t>
  </si>
  <si>
    <r>
      <t xml:space="preserve">Tabitha      </t>
    </r>
    <r>
      <rPr>
        <b/>
        <sz val="13"/>
        <color rgb="FFFFC000"/>
        <rFont val="Arial"/>
        <family val="2"/>
      </rPr>
      <t>★</t>
    </r>
  </si>
  <si>
    <t>87-94-2122</t>
  </si>
  <si>
    <t>87-94-0108</t>
  </si>
  <si>
    <r>
      <t xml:space="preserve">Tabledance      </t>
    </r>
    <r>
      <rPr>
        <b/>
        <sz val="10.5"/>
        <color rgb="FF006600"/>
        <rFont val="Arial"/>
        <family val="2"/>
        <charset val="204"/>
      </rPr>
      <t>👍</t>
    </r>
  </si>
  <si>
    <t>87-94-2788</t>
  </si>
  <si>
    <t xml:space="preserve">Tanya      </t>
  </si>
  <si>
    <t>87-94-2123</t>
  </si>
  <si>
    <t>87-94-2124</t>
  </si>
  <si>
    <t>87-94-2125</t>
  </si>
  <si>
    <t>87-94-2789</t>
  </si>
  <si>
    <t>87-94-0033</t>
  </si>
  <si>
    <t xml:space="preserve">Tebaldi      </t>
  </si>
  <si>
    <t>87-94-0057</t>
  </si>
  <si>
    <t>87-94-0373</t>
  </si>
  <si>
    <t>87-111-0789</t>
  </si>
  <si>
    <t xml:space="preserve">Terrace City      </t>
  </si>
  <si>
    <t>желтый/коричневый</t>
  </si>
  <si>
    <t>87-111-0790</t>
  </si>
  <si>
    <t>87-111-0359</t>
  </si>
  <si>
    <t>87-111-0791</t>
  </si>
  <si>
    <t>87-111-0792</t>
  </si>
  <si>
    <t>87-94-1789</t>
  </si>
  <si>
    <r>
      <t xml:space="preserve">Thalissa      </t>
    </r>
    <r>
      <rPr>
        <b/>
        <sz val="13"/>
        <color rgb="FFFFC000"/>
        <rFont val="Arial"/>
        <family val="2"/>
      </rPr>
      <t>★</t>
    </r>
  </si>
  <si>
    <t>87-94-2792</t>
  </si>
  <si>
    <t>87-94-2589</t>
  </si>
  <si>
    <r>
      <t xml:space="preserve">Thrones      </t>
    </r>
    <r>
      <rPr>
        <b/>
        <sz val="9"/>
        <color rgb="FFFF0000"/>
        <rFont val="Arial"/>
        <family val="2"/>
      </rPr>
      <t>NEW</t>
    </r>
  </si>
  <si>
    <t>87-94-2590</t>
  </si>
  <si>
    <t>87-94-2591</t>
  </si>
  <si>
    <t>87-94-2592</t>
  </si>
  <si>
    <t>87-111-0132</t>
  </si>
  <si>
    <t xml:space="preserve">Tiger Babies      </t>
  </si>
  <si>
    <t>87-111-0521</t>
  </si>
  <si>
    <t>87-111-0522</t>
  </si>
  <si>
    <t>87-111-0523</t>
  </si>
  <si>
    <t>87-111-0524</t>
  </si>
  <si>
    <t>87-94-0858</t>
  </si>
  <si>
    <r>
      <t xml:space="preserve">Tigermoon      </t>
    </r>
    <r>
      <rPr>
        <b/>
        <sz val="10.5"/>
        <color rgb="FF006600"/>
        <rFont val="Arial"/>
        <family val="2"/>
        <charset val="204"/>
      </rPr>
      <t>👍</t>
    </r>
  </si>
  <si>
    <t>87-94-0879</t>
  </si>
  <si>
    <t>87-94-0899</t>
  </si>
  <si>
    <t>87-94-0920</t>
  </si>
  <si>
    <t>87-111-0676</t>
  </si>
  <si>
    <r>
      <t xml:space="preserve">Tigershark      </t>
    </r>
    <r>
      <rPr>
        <b/>
        <sz val="9"/>
        <color rgb="FFFF0000"/>
        <rFont val="Arial"/>
        <family val="2"/>
      </rPr>
      <t>NEW</t>
    </r>
  </si>
  <si>
    <t>лососевый/красный</t>
  </si>
  <si>
    <t>87-111-0677</t>
  </si>
  <si>
    <t>87-111-0678</t>
  </si>
  <si>
    <t>87-111-0679</t>
  </si>
  <si>
    <t>87-94-0543</t>
  </si>
  <si>
    <t>Tiny-line; азиатская горшечная</t>
  </si>
  <si>
    <t xml:space="preserve">Tiny Bee      </t>
  </si>
  <si>
    <t>87-94-0559</t>
  </si>
  <si>
    <t>87-94-0589</t>
  </si>
  <si>
    <t>87-94-2802</t>
  </si>
  <si>
    <t>Lily Looks; азиатский гибрид</t>
  </si>
  <si>
    <t xml:space="preserve">Tiny Cosmic      </t>
  </si>
  <si>
    <t>87-94-2804</t>
  </si>
  <si>
    <t>87-94-2805</t>
  </si>
  <si>
    <t>87-94-0997</t>
  </si>
  <si>
    <r>
      <t xml:space="preserve">Tiny Double Dutch      </t>
    </r>
    <r>
      <rPr>
        <b/>
        <sz val="10.5"/>
        <color rgb="FF006600"/>
        <rFont val="Arial"/>
        <family val="2"/>
        <charset val="204"/>
      </rPr>
      <t>👍</t>
    </r>
  </si>
  <si>
    <t>87-94-0998</t>
  </si>
  <si>
    <t>87-94-0548</t>
  </si>
  <si>
    <t xml:space="preserve">Tiny Ghost      </t>
  </si>
  <si>
    <t>87-94-0564</t>
  </si>
  <si>
    <t>87-94-0578</t>
  </si>
  <si>
    <t>87-94-0549</t>
  </si>
  <si>
    <t xml:space="preserve">Tiny Heroes      </t>
  </si>
  <si>
    <t>87-94-0565</t>
  </si>
  <si>
    <t>87-94-0579</t>
  </si>
  <si>
    <t>87-94-2806</t>
  </si>
  <si>
    <r>
      <t xml:space="preserve">Tiny Ink      </t>
    </r>
    <r>
      <rPr>
        <b/>
        <sz val="13"/>
        <color rgb="FFFFC000"/>
        <rFont val="Arial"/>
        <family val="2"/>
      </rPr>
      <t>★</t>
    </r>
  </si>
  <si>
    <t>87-94-1013</t>
  </si>
  <si>
    <t>87-94-1022</t>
  </si>
  <si>
    <t>87-94-0551</t>
  </si>
  <si>
    <t xml:space="preserve">Tiny Invader      </t>
  </si>
  <si>
    <t>87-94-0567</t>
  </si>
  <si>
    <t>87-94-0581</t>
  </si>
  <si>
    <t>87-94-0597</t>
  </si>
  <si>
    <t>87-94-1005</t>
  </si>
  <si>
    <r>
      <t xml:space="preserve">Tiny Lion      </t>
    </r>
    <r>
      <rPr>
        <b/>
        <sz val="13"/>
        <color rgb="FFFFC000"/>
        <rFont val="Arial"/>
        <family val="2"/>
      </rPr>
      <t>★</t>
    </r>
  </si>
  <si>
    <t>87-94-1032</t>
  </si>
  <si>
    <t>87-94-2807</t>
  </si>
  <si>
    <r>
      <t xml:space="preserve">Tiny Massive      </t>
    </r>
    <r>
      <rPr>
        <b/>
        <sz val="9"/>
        <color rgb="FFFF0000"/>
        <rFont val="Arial"/>
        <family val="2"/>
      </rPr>
      <t>NEW</t>
    </r>
  </si>
  <si>
    <t>87-94-2809</t>
  </si>
  <si>
    <t>87-94-1006</t>
  </si>
  <si>
    <t xml:space="preserve">Tiny Nugget      </t>
  </si>
  <si>
    <t>87-94-1024</t>
  </si>
  <si>
    <t>87-94-0554</t>
  </si>
  <si>
    <t xml:space="preserve">Tiny Ranger      </t>
  </si>
  <si>
    <t>87-94-0570</t>
  </si>
  <si>
    <t>87-94-0584</t>
  </si>
  <si>
    <t>87-94-0600</t>
  </si>
  <si>
    <t>87-94-0555</t>
  </si>
  <si>
    <r>
      <t xml:space="preserve">Tiny Rocket      </t>
    </r>
    <r>
      <rPr>
        <b/>
        <sz val="13"/>
        <color rgb="FFFFC000"/>
        <rFont val="Arial"/>
        <family val="2"/>
      </rPr>
      <t>★</t>
    </r>
  </si>
  <si>
    <t>87-94-0571</t>
  </si>
  <si>
    <t>87-94-0585</t>
  </si>
  <si>
    <t>87-94-0601</t>
  </si>
  <si>
    <t>87-94-0160</t>
  </si>
  <si>
    <t xml:space="preserve">Tirreno      </t>
  </si>
  <si>
    <t>87-94-0221</t>
  </si>
  <si>
    <t>87-94-2432</t>
  </si>
  <si>
    <t xml:space="preserve">Tomorrow      </t>
  </si>
  <si>
    <t>87-111-0571</t>
  </si>
  <si>
    <t xml:space="preserve">Tomos      </t>
  </si>
  <si>
    <t>87-111-0572</t>
  </si>
  <si>
    <t>87-111-0573</t>
  </si>
  <si>
    <t>87-111-0574</t>
  </si>
  <si>
    <t>87-94-0223</t>
  </si>
  <si>
    <t xml:space="preserve">Toscanini      </t>
  </si>
  <si>
    <t>87-94-0309</t>
  </si>
  <si>
    <t>87-94-0388</t>
  </si>
  <si>
    <t>87-94-2312</t>
  </si>
  <si>
    <t xml:space="preserve">Touchstone      </t>
  </si>
  <si>
    <t>87-94-0951</t>
  </si>
  <si>
    <t>87-94-2585</t>
  </si>
  <si>
    <r>
      <t xml:space="preserve">Trebbiano Gerrit Zalm      </t>
    </r>
    <r>
      <rPr>
        <b/>
        <sz val="10.5"/>
        <color rgb="FF006600"/>
        <rFont val="Arial"/>
        <family val="2"/>
        <charset val="204"/>
      </rPr>
      <t>👍</t>
    </r>
  </si>
  <si>
    <t>кремовый/зеленый</t>
  </si>
  <si>
    <t>87-94-2182</t>
  </si>
  <si>
    <t>87-94-2183</t>
  </si>
  <si>
    <t>87-94-2184</t>
  </si>
  <si>
    <t>87-94-2185</t>
  </si>
  <si>
    <t>87-111-0256</t>
  </si>
  <si>
    <r>
      <t xml:space="preserve">Tribal Kiss      </t>
    </r>
    <r>
      <rPr>
        <b/>
        <sz val="9"/>
        <color rgb="FFFF0000"/>
        <rFont val="Arial"/>
        <family val="2"/>
      </rPr>
      <t>NEW</t>
    </r>
  </si>
  <si>
    <t>87-111-0257</t>
  </si>
  <si>
    <t>87-111-0258</t>
  </si>
  <si>
    <t>87-111-0680</t>
  </si>
  <si>
    <t>87-94-1387</t>
  </si>
  <si>
    <r>
      <t xml:space="preserve">Trocadero      </t>
    </r>
    <r>
      <rPr>
        <b/>
        <sz val="13"/>
        <color rgb="FFFFC000"/>
        <rFont val="Arial"/>
        <family val="2"/>
      </rPr>
      <t>★</t>
    </r>
  </si>
  <si>
    <t>87-94-1388</t>
  </si>
  <si>
    <t>87-94-2479</t>
  </si>
  <si>
    <r>
      <t xml:space="preserve">Tropea      </t>
    </r>
    <r>
      <rPr>
        <b/>
        <sz val="9"/>
        <color rgb="FFFF0000"/>
        <rFont val="Arial"/>
        <family val="2"/>
      </rPr>
      <t>NEW</t>
    </r>
  </si>
  <si>
    <t>87-94-2480</t>
  </si>
  <si>
    <t>87-94-2481</t>
  </si>
  <si>
    <t>87-111-0539</t>
  </si>
  <si>
    <r>
      <t xml:space="preserve">Twosome      </t>
    </r>
    <r>
      <rPr>
        <b/>
        <sz val="9"/>
        <color rgb="FFFF0000"/>
        <rFont val="Arial"/>
        <family val="2"/>
      </rPr>
      <t>NEW</t>
    </r>
  </si>
  <si>
    <t>87-111-0540</t>
  </si>
  <si>
    <t>87-111-0541</t>
  </si>
  <si>
    <t>87-111-0542</t>
  </si>
  <si>
    <t>87-94-2451</t>
  </si>
  <si>
    <t xml:space="preserve">Valletta      </t>
  </si>
  <si>
    <t>87-94-2453</t>
  </si>
  <si>
    <t>87-94-2454</t>
  </si>
  <si>
    <t>87-94-2518</t>
  </si>
  <si>
    <t xml:space="preserve">Varese      </t>
  </si>
  <si>
    <t>87-94-2587</t>
  </si>
  <si>
    <t>87-94-2588</t>
  </si>
  <si>
    <t>87-94-0254</t>
  </si>
  <si>
    <t xml:space="preserve">Vendome      </t>
  </si>
  <si>
    <t>87-94-0953</t>
  </si>
  <si>
    <t xml:space="preserve">Vigneron      </t>
  </si>
  <si>
    <t>87-94-0968</t>
  </si>
  <si>
    <t>87-94-0981</t>
  </si>
  <si>
    <t>87-94-0993</t>
  </si>
  <si>
    <t>87-94-0696</t>
  </si>
  <si>
    <t>87-94-2623</t>
  </si>
  <si>
    <t>87-94-2314</t>
  </si>
  <si>
    <r>
      <t xml:space="preserve">Viola      </t>
    </r>
    <r>
      <rPr>
        <b/>
        <sz val="10.5"/>
        <color rgb="FF006600"/>
        <rFont val="Arial"/>
        <family val="2"/>
        <charset val="204"/>
      </rPr>
      <t>👍</t>
    </r>
  </si>
  <si>
    <t>87-111-0320</t>
  </si>
  <si>
    <t xml:space="preserve">Virtuoso      </t>
  </si>
  <si>
    <t>87-111-0321</t>
  </si>
  <si>
    <t>87-111-0322</t>
  </si>
  <si>
    <t>87-111-0323</t>
  </si>
  <si>
    <t>87-111-0010</t>
  </si>
  <si>
    <r>
      <t xml:space="preserve">Viva la Vida      </t>
    </r>
    <r>
      <rPr>
        <b/>
        <sz val="9"/>
        <color rgb="FFFF0000"/>
        <rFont val="Arial"/>
        <family val="2"/>
      </rPr>
      <t>NEW</t>
    </r>
  </si>
  <si>
    <t>87-111-0369</t>
  </si>
  <si>
    <t>87-111-0370</t>
  </si>
  <si>
    <t>87-111-0011</t>
  </si>
  <si>
    <t>87-94-2386</t>
  </si>
  <si>
    <t xml:space="preserve">Vuelta      </t>
  </si>
  <si>
    <t>87-94-2463</t>
  </si>
  <si>
    <t xml:space="preserve">Watch Up      </t>
  </si>
  <si>
    <t>87-94-0843</t>
  </si>
  <si>
    <t>87-111-0681</t>
  </si>
  <si>
    <r>
      <t xml:space="preserve">Whistler      </t>
    </r>
    <r>
      <rPr>
        <b/>
        <sz val="9"/>
        <color rgb="FFFF0000"/>
        <rFont val="Arial"/>
        <family val="2"/>
      </rPr>
      <t>NEW</t>
    </r>
  </si>
  <si>
    <t>коричневый/черный</t>
  </si>
  <si>
    <t>87-111-0682</t>
  </si>
  <si>
    <t>87-111-0683</t>
  </si>
  <si>
    <t>87-111-0684</t>
  </si>
  <si>
    <t>87-111-0032</t>
  </si>
  <si>
    <r>
      <t xml:space="preserve">White Planet      </t>
    </r>
    <r>
      <rPr>
        <b/>
        <sz val="9"/>
        <color rgb="FFFF0000"/>
        <rFont val="Arial"/>
        <family val="2"/>
      </rPr>
      <t>NEW</t>
    </r>
  </si>
  <si>
    <t>87-111-0033</t>
  </si>
  <si>
    <t>87-111-0034</t>
  </si>
  <si>
    <t>87-111-0035</t>
  </si>
  <si>
    <t>87-111-0036</t>
  </si>
  <si>
    <t>87-111-0037</t>
  </si>
  <si>
    <t>87-94-2132</t>
  </si>
  <si>
    <t xml:space="preserve">Xanta      </t>
  </si>
  <si>
    <t>87-94-2133</t>
  </si>
  <si>
    <t>87-94-2798</t>
  </si>
  <si>
    <t>87-94-2134</t>
  </si>
  <si>
    <t>87-94-2799</t>
  </si>
  <si>
    <t>87-94-2135</t>
  </si>
  <si>
    <t xml:space="preserve">Xava      </t>
  </si>
  <si>
    <t>87-111-0136</t>
  </si>
  <si>
    <t xml:space="preserve">Yellow Bruse      </t>
  </si>
  <si>
    <t>87-111-0137</t>
  </si>
  <si>
    <t>87-111-0138</t>
  </si>
  <si>
    <t>87-111-0139</t>
  </si>
  <si>
    <t>87-111-0140</t>
  </si>
  <si>
    <t>87-111-0194</t>
  </si>
  <si>
    <r>
      <t xml:space="preserve">Yellow Cocotte      </t>
    </r>
    <r>
      <rPr>
        <b/>
        <sz val="9"/>
        <color rgb="FFFF0000"/>
        <rFont val="Arial"/>
        <family val="2"/>
      </rPr>
      <t>NEW</t>
    </r>
  </si>
  <si>
    <t>87-111-0195</t>
  </si>
  <si>
    <t>87-111-0196</t>
  </si>
  <si>
    <t>87-111-0197</t>
  </si>
  <si>
    <t>87-111-0613</t>
  </si>
  <si>
    <r>
      <t xml:space="preserve">Yellow County      </t>
    </r>
    <r>
      <rPr>
        <b/>
        <sz val="9"/>
        <color rgb="FFFF0000"/>
        <rFont val="Arial"/>
        <family val="2"/>
      </rPr>
      <t>NEW</t>
    </r>
  </si>
  <si>
    <t>87-111-0614</t>
  </si>
  <si>
    <t>87-111-0615</t>
  </si>
  <si>
    <t>87-111-0616</t>
  </si>
  <si>
    <t>87-111-0038</t>
  </si>
  <si>
    <t xml:space="preserve">Yellow Planet      </t>
  </si>
  <si>
    <t>87-111-0039</t>
  </si>
  <si>
    <t>87-111-0040</t>
  </si>
  <si>
    <t>87-111-0041</t>
  </si>
  <si>
    <t>87-111-0042</t>
  </si>
  <si>
    <t>87-111-0043</t>
  </si>
  <si>
    <t>87-111-0248</t>
  </si>
  <si>
    <t xml:space="preserve">Yellow Power      </t>
  </si>
  <si>
    <t>87-111-0249</t>
  </si>
  <si>
    <t>87-111-0250</t>
  </si>
  <si>
    <t>87-111-0251</t>
  </si>
  <si>
    <t>87-94-0938</t>
  </si>
  <si>
    <t xml:space="preserve">Yelloween      </t>
  </si>
  <si>
    <t>87-94-0272</t>
  </si>
  <si>
    <t>87-94-0371</t>
  </si>
  <si>
    <t>87-94-0450</t>
  </si>
  <si>
    <t>87-94-0512</t>
  </si>
  <si>
    <t>87-94-1786</t>
  </si>
  <si>
    <t>87-94-0224</t>
  </si>
  <si>
    <t xml:space="preserve">Yerseke      </t>
  </si>
  <si>
    <t>87-94-0310</t>
  </si>
  <si>
    <t>87-94-0994</t>
  </si>
  <si>
    <r>
      <t xml:space="preserve">Zelmira      </t>
    </r>
    <r>
      <rPr>
        <b/>
        <sz val="10.5"/>
        <color rgb="FF006600"/>
        <rFont val="Arial"/>
        <family val="2"/>
        <charset val="204"/>
      </rPr>
      <t>👍</t>
    </r>
  </si>
  <si>
    <t>87-94-2145</t>
  </si>
  <si>
    <r>
      <t xml:space="preserve">Zeta      </t>
    </r>
    <r>
      <rPr>
        <b/>
        <sz val="10.5"/>
        <color rgb="FF006600"/>
        <rFont val="Arial"/>
        <family val="2"/>
        <charset val="204"/>
      </rPr>
      <t>👍</t>
    </r>
  </si>
  <si>
    <t>87-94-2146</t>
  </si>
  <si>
    <t>УТ-00077722</t>
  </si>
  <si>
    <t>Поддон</t>
  </si>
  <si>
    <t xml:space="preserve"> </t>
  </si>
  <si>
    <t>УТ-00003772</t>
  </si>
  <si>
    <t>Ящик пластиковый</t>
  </si>
  <si>
    <t>zakaz@plantmarket.ru</t>
  </si>
  <si>
    <t>www.plantmarket.ru</t>
  </si>
  <si>
    <t>✓</t>
  </si>
  <si>
    <t xml:space="preserve"> Для оформления договорных документов:</t>
  </si>
  <si>
    <r>
      <t xml:space="preserve">          </t>
    </r>
    <r>
      <rPr>
        <i/>
        <u/>
        <sz val="12"/>
        <color rgb="FF3A3A3A"/>
        <rFont val="Bahnschrift SemiLight SemiConde"/>
        <family val="2"/>
        <charset val="204"/>
      </rPr>
      <t>Индивидуальным предпринимателям:</t>
    </r>
  </si>
  <si>
    <r>
      <t xml:space="preserve">          </t>
    </r>
    <r>
      <rPr>
        <i/>
        <u/>
        <sz val="12"/>
        <color rgb="FF3A3A3A"/>
        <rFont val="Bahnschrift SemiLight SemiConde"/>
        <family val="2"/>
        <charset val="204"/>
      </rPr>
      <t>Юридическим лицам:</t>
    </r>
  </si>
  <si>
    <t>● Копию свидетельства ЕГРИП</t>
  </si>
  <si>
    <t>●</t>
  </si>
  <si>
    <t>Копию Устава</t>
  </si>
  <si>
    <t>● Копию ИНН</t>
  </si>
  <si>
    <t>Копию выписки из ЕГРЮЛ</t>
  </si>
  <si>
    <t>● Копию паспорта</t>
  </si>
  <si>
    <t>Копию уведомления УСН или ЕНВД</t>
  </si>
  <si>
    <t>● Копию уведомления УСН или ЕНВД</t>
  </si>
  <si>
    <t>Карточку с реквизитами предприятия</t>
  </si>
  <si>
    <t>Для обеспечения высокого сервиса обслуживания и правильного понимания Ваших потребностей:</t>
  </si>
  <si>
    <t>● Заполненную Анкету клиента</t>
  </si>
  <si>
    <t xml:space="preserve">Заказ должен быть заполнен в форме настоящего Прайс-листа и: </t>
  </si>
  <si>
    <t>●  Соответствовать его требованиям к общему минимальному заказу</t>
  </si>
  <si>
    <t>●  Соответствовать его требованиям к минимальному заказу / кратности на сорт</t>
  </si>
  <si>
    <t>Бронирование заказа осуществляется исключительно после внесения аванса для бронирования</t>
  </si>
  <si>
    <t>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 В процессе производства эти данные могут неоднократно изменяться по независящим от Производителя причинам (пример: погодные катаклизмы)</t>
  </si>
  <si>
    <t xml:space="preserve">●  Исходя из этой информации Вам необходимо принять решение о сроках размещения заказа: </t>
  </si>
  <si>
    <t>- разместить заказ заранее и иметь возможность бронирования максимально широкого ассортимента продукции, но быть готовым к тому, что информация о первоначальном подтверждении по заказу может меняться</t>
  </si>
  <si>
    <t>-  разместить заказ ближе к дате отгрузки из доступного на тот момент стока (как правило, небольшого по ассортименту), но сразу получить более стабильное подтверждение</t>
  </si>
  <si>
    <t>●  Информация о возможных сроках предоставления подтверждений указывается в Прайс-листе. Она может отличаться для разных товарных позиций одного Прайс-листа.</t>
  </si>
  <si>
    <t>В связи с динамично меняющимися свободными остатками часть заказа или заказ полностью могут быть не подтверждены</t>
  </si>
  <si>
    <t>●  Чем больше времени проходит с момента выставления счета на оплату до момента поступления оплаты на наш р/счет, тем выше вероятность неподтверждений</t>
  </si>
  <si>
    <t>●  В случае неподтверждения заказа мы возвращаем аванс, либо, при Вашем согласии, взамен неподтвержденных сортов предлагаем  замены</t>
  </si>
  <si>
    <t xml:space="preserve">После внесения аванса для бронирования, частичный или полный отказ от заказа по Вашей инициативе не возможны. </t>
  </si>
  <si>
    <t>На протяжения всего периода работы мы будем информировать Вас обо всех изменениях, связанных с исполнением заказа</t>
  </si>
  <si>
    <t xml:space="preserve">Информация о вместимости, количестве и габаритах тары в Прайс-листе указаны исходя из расчетных данных Производителя. По факту сборки заказа эти параметры могут быть изменены. </t>
  </si>
  <si>
    <t>●  Соответственно, при изменении количества тары, габаритов тары или вместимости в тару будет изменена стоимость связанных с ней услуг по доставке, хранению и прочих</t>
  </si>
  <si>
    <t>●  При изменениях количества тары, габаритов тары, вместимости в тару и стоимости связанных с ней услуг, образовавшихся по факту сборки заказа, Вы не вправе требовать от нас исполнения заказа основанного на расчетных данных</t>
  </si>
  <si>
    <t>Вам необходимо своевременно и в полном объеме производить все оплаты по заказу</t>
  </si>
  <si>
    <t>●  В случае нарушения сроков оплаты по заказу, предусмотренных условиями Прайс-листа, мы оставляем за собой право аннулировать Ваш заказ и направить товар в свободную продажу. Возврат внесенных по заказу авансов будет произведен в течение 10 дней после полной реализации заказа за минусом понесенных нами затрат на доставку, сборку, хранение и прочих</t>
  </si>
  <si>
    <t>Мы уведомим Вас о дате готовности Товара к отгрузке</t>
  </si>
  <si>
    <t>●  Вам будет необходимо осуществить приемку Товара оговоренным способом в срок, не превышающий 3-х рабочих дней с момента уведомления.</t>
  </si>
  <si>
    <t>Товары отгружаются с нашего склада на условиях самовывоза или путем доставки до терминалов ТК (ПЭК, Желдор, Вера-1) бесплатно, а также до терминала любой другой ТК на Ваш выбор согласно установленным тарифам (уточняйте у менеджеров).</t>
  </si>
  <si>
    <t>●  Во избежание длительного ожидания получения заказа в очереди, отгрузка товаров с нашего склада производится на основании Графика отгрузки</t>
  </si>
  <si>
    <t>●  Включение заказа в график отгрузки производится после полной его оплаты и, в случае необходимости доставки заказа до терминала транспортной компании, после предоставления Вами Доверенности на право передачи заказа в транспортную компанию.</t>
  </si>
  <si>
    <t>●  График отгрузки утверждается не позднее 14:00 дня предшествующего отгрузке. Поэтому при оплате заказа или предоставлении доверенности после 14:00 заказ может быть включен в График отгрузки не ранее, чем через один рабочий день.</t>
  </si>
  <si>
    <t>Мы не несем ответственности за частичную недопоставку заказа, вызванную неурожаем, либо гибелью растений по причине рисков хранения у Производителя, а также рисков связанных с изъятием сотрудниками таможни образцов товара для взятия проб в целях фитосанитарного контроля</t>
  </si>
  <si>
    <t>Луковицы лилий поставляются охлажденными до 1-3 градусов. В первую поставку (7 неделя) плата за охлаждение не взимается. В следующие поставки - на 11-12 неделе стоимость охлаждения 1 € за ящик, на 15 неделе - 1.7 € за ящик.</t>
  </si>
  <si>
    <t>Ящики с луковицами лилий комплектуются Производителем в Европе. Мы производим приемку и отгрузку заказов Покупателям на своем складе по количеству тарных мест без внутритарной проверки по количеству и качеству растений. Сплошную приемку товаров по количеству и качеству производит Покупатель на своем складе в течение 3-х дней с момента получения заказа.</t>
  </si>
  <si>
    <t>Мы предоставляем услуги по доставке заказов:</t>
  </si>
  <si>
    <t>●  До адреса Покупателя (По Москве и МО)</t>
  </si>
  <si>
    <t>●  До терминала любой транспортной компании:         - бесплатно до ТК: ПЭК, Желдор, Вера-1.</t>
  </si>
  <si>
    <t xml:space="preserve">                                                                                              - согласно установленным тарифам: до терминала любой другой ТК на Ваш выбор.</t>
  </si>
  <si>
    <t>Вы самостоятельно выбираете транспортную компанию,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t>
  </si>
  <si>
    <t>●  Мы осуществляем передачу товара в транспортную компанию строго в соответствии с требованиями, указанными Вами в бланке доверенности</t>
  </si>
  <si>
    <t>●  Право собственности на Товар и риск случайной гибели переходят к Вам с момента передачи нами Товара в транспортную компанию</t>
  </si>
  <si>
    <t>● Мы не несем ответственности за потерю качества товара в период его доставки транспортной компанией</t>
  </si>
  <si>
    <t>Мы передаем Товар, собранный в закрытую тару (в упаковке Производителя) и не производим внутритарную проверку по количеству и качеству растений. Поэтому Вы имеете право в течение 3-х рабочих дней с момента получения Товара, сообщить нам об обнаруженных недостатках путем предъявления претензии</t>
  </si>
  <si>
    <t>● Претензия должна быть составлена в письменном виде по установленной нами форме. Шаблон формы претензии мы высылаем по запросу</t>
  </si>
  <si>
    <t>Мы принимаем к рассмотрению претензии:</t>
  </si>
  <si>
    <t>● только подтвержденные фотографиями каждой единицы Товара и тары</t>
  </si>
  <si>
    <t>●  к качеству и/или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выращиванию/доращиванию готовой продукции (исключения составляют претензии к пересорту, которые можно выявить только на определенных этапах роста растений).</t>
  </si>
  <si>
    <t xml:space="preserve">●  если совокупная сумма в ней по качеству и количеству, превышает: </t>
  </si>
  <si>
    <t xml:space="preserve">  - 4% от общей суммы поставленной партии Товара при заказе до 4500 евро / до 300 000 руб</t>
  </si>
  <si>
    <t xml:space="preserve">  - 3% от общей суммы поставленной партии Товара при заказе от 4501 до 10000 евро / от 300 001 до 700 000 руб</t>
  </si>
  <si>
    <t xml:space="preserve">  </t>
  </si>
  <si>
    <t>- 2% от общей суммы поставленной партии Товара при заказе свыше 10000 евро / свыше 700 000 руб от общей суммы поставленной партии Товара</t>
  </si>
  <si>
    <t>● при предоставлении документов, подтверждающих перевозку с соблюдением необходимого температурного режима (при нахождении товара в пути более 4-х суток)</t>
  </si>
  <si>
    <t>● при соблюдении Вами сроков получения Товара с нашего склада</t>
  </si>
  <si>
    <t>Мы обязаны рассмотреть претензию в течение 30 рабочих дней с момента ее получения. В случае, если рассмотрение претензии зависит от решения сторонних организаций (производителя Товара, транспортной компании и т.п.) срок рассмотрения претензии может быть увеличен</t>
  </si>
  <si>
    <t>● в случае принятия претензии на бракованный товар, Вам необходимо будет произвести его возврат в наш адрес за свой счет в течение 14 календарных дней с момента принятия претензии, если не будут согласованы иные способы решения</t>
  </si>
  <si>
    <t>● в случае удовлетворения претензии производителем на Товар, стоимость которого была рассчитана путем калькуляции стоимости растений и стоимости доставки, мы произведем компенсацию только стоимость растений, без учёта доставки и прочих накладных расходов</t>
  </si>
  <si>
    <t>Понедельник - пятница   с 9:00 до 18:00</t>
  </si>
  <si>
    <r>
      <t xml:space="preserve">   </t>
    </r>
    <r>
      <rPr>
        <b/>
        <i/>
        <sz val="18"/>
        <color rgb="FF005400"/>
        <rFont val="Segoe Print"/>
        <charset val="204"/>
      </rPr>
      <t xml:space="preserve">Политика в отношении обработки и защиты персональных данных </t>
    </r>
  </si>
  <si>
    <t xml:space="preserve">Настоящим Покупатель подтверждает,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 размещённой по адресу https://plantmarket.ru/politika-konfidentsialnosti/, а также с формой Согласия на обработку персональных данных, размещённой по адресу https://plantmarket.ru/soglasie-na-obrabotku-pdn.
Направление заявки или совершение оплаты по настоящему прайс-листу является конклюдентным действием, выражающим свободное, конкретное, информированное, сознательное и однозначное согласие Покупателя на обработку его персональных данных на условиях, указанных в форме Согласия. Покупатель осознаёт объём, цели, способы обработки и правовые последствия дачи согласия
</t>
  </si>
  <si>
    <t>белый/красный</t>
  </si>
  <si>
    <t>оранжевый/красный</t>
  </si>
  <si>
    <t>розовый/темно розовый</t>
  </si>
  <si>
    <t>белый/бордовый</t>
  </si>
  <si>
    <t>Задаток при бронировании: 50%; доплата 50% за 5 недель до выдачи</t>
  </si>
  <si>
    <t xml:space="preserve">               Лилии в ящиках (Европа) весна 2027</t>
  </si>
  <si>
    <t xml:space="preserve">                       Перед оформлением заказа, пожалуйста, ознакомьтесь с условиями работы и подтвердите своё согласие с ними:</t>
  </si>
  <si>
    <r>
      <t xml:space="preserve">Заказ, </t>
    </r>
    <r>
      <rPr>
        <b/>
        <sz val="12"/>
        <color theme="1"/>
        <rFont val="Arial"/>
        <family val="2"/>
        <charset val="204"/>
      </rPr>
      <t>ящиков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</si>
</sst>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419]_-;\-* #,##0.00\ [$₽-419]_-;_-* &quot;-&quot;??\ [$₽-419]_-;_-@_-"/>
    <numFmt numFmtId="165" formatCode="_-* #,##0.00\ [$€-1]_-;\-* #,##0.00\ [$€-1]_-;_-* &quot;-&quot;??\ [$€-1]_-;_-@_-"/>
    <numFmt numFmtId="166" formatCode="#,##0.00\ [$€-1]"/>
  </numFmts>
  <fonts count="65"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b/>
      <sz val="24"/>
      <color indexed="8"/>
      <name val="Arial"/>
      <family val="2"/>
      <charset val="204"/>
    </font>
    <font>
      <sz val="11"/>
      <color theme="1"/>
      <name val="Calibri"/>
      <family val="2"/>
      <scheme val="minor"/>
    </font>
    <font>
      <b/>
      <sz val="10"/>
      <name val="Arial"/>
      <family val="2"/>
      <charset val="204"/>
    </font>
    <font>
      <b/>
      <sz val="11"/>
      <name val="Calibri"/>
      <family val="2"/>
      <charset val="204"/>
      <scheme val="minor"/>
    </font>
    <font>
      <sz val="8"/>
      <name val="Arial"/>
      <family val="2"/>
    </font>
    <font>
      <b/>
      <u/>
      <sz val="10"/>
      <color theme="10"/>
      <name val="Calibri"/>
      <family val="2"/>
      <charset val="204"/>
      <scheme val="minor"/>
    </font>
    <font>
      <sz val="10"/>
      <color rgb="FF000000"/>
      <name val="Arial"/>
      <family val="2"/>
      <charset val="204"/>
    </font>
    <font>
      <sz val="11"/>
      <color indexed="8"/>
      <name val="Arial"/>
      <family val="2"/>
      <charset val="204"/>
    </font>
    <font>
      <sz val="11"/>
      <color theme="1"/>
      <name val="Arial Narrow"/>
      <family val="2"/>
    </font>
    <font>
      <sz val="10"/>
      <name val="Courier"/>
      <family val="1"/>
    </font>
    <font>
      <sz val="11"/>
      <name val="Arial"/>
      <family val="2"/>
    </font>
    <font>
      <sz val="11"/>
      <name val="Calibri"/>
      <family val="2"/>
      <charset val="204"/>
      <scheme val="minor"/>
    </font>
    <font>
      <b/>
      <sz val="9"/>
      <color theme="1"/>
      <name val="Arial"/>
      <family val="2"/>
      <charset val="204"/>
    </font>
    <font>
      <b/>
      <sz val="11"/>
      <name val="Arial"/>
      <family val="2"/>
    </font>
    <font>
      <sz val="10"/>
      <name val="Courier"/>
      <family val="1"/>
      <charset val="204"/>
    </font>
    <font>
      <b/>
      <sz val="11"/>
      <color indexed="8"/>
      <name val="Arial"/>
      <family val="2"/>
      <charset val="204"/>
    </font>
    <font>
      <b/>
      <sz val="11"/>
      <color theme="1"/>
      <name val="Arial Narrow"/>
      <family val="2"/>
    </font>
    <font>
      <sz val="11"/>
      <color indexed="8"/>
      <name val="Arial"/>
      <family val="2"/>
    </font>
    <font>
      <sz val="11"/>
      <color theme="1"/>
      <name val="Arial"/>
      <family val="2"/>
      <charset val="204"/>
    </font>
    <font>
      <sz val="10.5"/>
      <name val="Arial"/>
      <family val="2"/>
    </font>
    <font>
      <b/>
      <i/>
      <sz val="11"/>
      <color rgb="FF000000"/>
      <name val="Calibri"/>
      <family val="2"/>
      <charset val="204"/>
      <scheme val="minor"/>
    </font>
    <font>
      <sz val="8"/>
      <name val="Arial"/>
      <family val="2"/>
      <charset val="204"/>
    </font>
    <font>
      <b/>
      <sz val="11"/>
      <color theme="9" tint="-0.249977111117893"/>
      <name val="Calibri"/>
      <family val="2"/>
      <charset val="204"/>
      <scheme val="minor"/>
    </font>
    <font>
      <b/>
      <sz val="14"/>
      <color theme="7"/>
      <name val="Calibri"/>
      <family val="2"/>
      <charset val="204"/>
      <scheme val="minor"/>
    </font>
    <font>
      <b/>
      <sz val="11"/>
      <color theme="7"/>
      <name val="Calibri"/>
      <family val="2"/>
      <charset val="204"/>
      <scheme val="minor"/>
    </font>
    <font>
      <b/>
      <sz val="11"/>
      <color rgb="FFFF0000"/>
      <name val="Calibri"/>
      <family val="2"/>
      <charset val="204"/>
      <scheme val="minor"/>
    </font>
    <font>
      <b/>
      <sz val="11"/>
      <color rgb="FF000000"/>
      <name val="Calibri"/>
      <family val="2"/>
      <charset val="204"/>
      <scheme val="minor"/>
    </font>
    <font>
      <sz val="10.5"/>
      <color theme="1"/>
      <name val="Arial"/>
      <family val="2"/>
    </font>
    <font>
      <b/>
      <sz val="10.5"/>
      <color theme="1"/>
      <name val="Arial"/>
      <family val="2"/>
      <charset val="204"/>
    </font>
    <font>
      <b/>
      <sz val="9"/>
      <color rgb="FFFF0000"/>
      <name val="Arial"/>
      <family val="2"/>
    </font>
    <font>
      <b/>
      <sz val="10.5"/>
      <name val="Arial"/>
      <family val="2"/>
    </font>
    <font>
      <b/>
      <sz val="9"/>
      <name val="Arial"/>
      <family val="2"/>
      <charset val="204"/>
    </font>
    <font>
      <sz val="11"/>
      <color theme="0" tint="-0.499984740745262"/>
      <name val="Calibri"/>
      <family val="2"/>
      <charset val="204"/>
      <scheme val="minor"/>
    </font>
    <font>
      <b/>
      <sz val="10.5"/>
      <color rgb="FF006600"/>
      <name val="Arial"/>
      <family val="2"/>
      <charset val="204"/>
    </font>
    <font>
      <b/>
      <sz val="13"/>
      <color rgb="FFFFC000"/>
      <name val="Arial"/>
      <family val="2"/>
    </font>
    <font>
      <sz val="10.5"/>
      <color theme="1"/>
      <name val="Arial"/>
      <family val="2"/>
      <charset val="204"/>
    </font>
    <font>
      <u/>
      <sz val="10"/>
      <name val="Calibri"/>
      <family val="2"/>
      <charset val="204"/>
      <scheme val="minor"/>
    </font>
    <font>
      <u/>
      <sz val="10"/>
      <color theme="10"/>
      <name val="Calibri"/>
      <family val="2"/>
      <charset val="204"/>
      <scheme val="minor"/>
    </font>
    <font>
      <sz val="11"/>
      <color indexed="10"/>
      <name val="Calibri"/>
      <family val="2"/>
      <charset val="204"/>
    </font>
    <font>
      <i/>
      <sz val="9"/>
      <color rgb="FF545454"/>
      <name val="Calibri"/>
      <family val="2"/>
      <charset val="204"/>
      <scheme val="minor"/>
    </font>
    <font>
      <i/>
      <sz val="9"/>
      <color theme="1"/>
      <name val="Calibri"/>
      <family val="2"/>
      <charset val="204"/>
      <scheme val="minor"/>
    </font>
    <font>
      <sz val="9"/>
      <color theme="1"/>
      <name val="Calibri"/>
      <family val="2"/>
      <charset val="204"/>
      <scheme val="minor"/>
    </font>
    <font>
      <b/>
      <i/>
      <sz val="14"/>
      <color rgb="FF336F3E"/>
      <name val="Algerian"/>
      <family val="5"/>
    </font>
    <font>
      <b/>
      <i/>
      <sz val="12"/>
      <color theme="1"/>
      <name val="Bahnschrift SemiLight SemiConde"/>
      <family val="2"/>
      <charset val="204"/>
    </font>
    <font>
      <b/>
      <sz val="12"/>
      <color theme="1"/>
      <name val="Bahnschrift SemiLight SemiConde"/>
      <family val="2"/>
      <charset val="204"/>
    </font>
    <font>
      <i/>
      <sz val="12"/>
      <color rgb="FF3A3A3A"/>
      <name val="Bahnschrift SemiLight SemiConde"/>
      <family val="2"/>
      <charset val="204"/>
    </font>
    <font>
      <i/>
      <u/>
      <sz val="12"/>
      <color rgb="FF3A3A3A"/>
      <name val="Bahnschrift SemiLight SemiConde"/>
      <family val="2"/>
      <charset val="204"/>
    </font>
    <font>
      <i/>
      <u/>
      <sz val="11"/>
      <color rgb="FF3A3A3A"/>
      <name val="Calibri"/>
      <family val="2"/>
      <charset val="204"/>
      <scheme val="minor"/>
    </font>
    <font>
      <i/>
      <sz val="11"/>
      <color rgb="FF3A3A3A"/>
      <name val="Calibri"/>
      <family val="2"/>
      <charset val="204"/>
      <scheme val="minor"/>
    </font>
    <font>
      <sz val="11"/>
      <color rgb="FF3A3A3A"/>
      <name val="Calibri"/>
      <family val="2"/>
      <charset val="204"/>
      <scheme val="minor"/>
    </font>
    <font>
      <i/>
      <sz val="11"/>
      <color rgb="FF3A3A3A"/>
      <name val="Bahnschrift SemiLight SemiConde"/>
      <family val="2"/>
      <charset val="204"/>
    </font>
    <font>
      <i/>
      <sz val="11"/>
      <color rgb="FF3A3A3A"/>
      <name val="Calibri"/>
      <family val="2"/>
      <charset val="204"/>
    </font>
    <font>
      <sz val="11"/>
      <color rgb="FF3A3A3A"/>
      <name val="Arial"/>
      <family val="2"/>
      <charset val="204"/>
    </font>
    <font>
      <i/>
      <sz val="11"/>
      <color theme="1"/>
      <name val="Calibri"/>
      <family val="2"/>
      <charset val="204"/>
      <scheme val="minor"/>
    </font>
    <font>
      <b/>
      <i/>
      <sz val="11"/>
      <color rgb="FF3A3A3A"/>
      <name val="Bahnschrift SemiLight SemiConde"/>
      <family val="2"/>
      <charset val="204"/>
    </font>
    <font>
      <sz val="10"/>
      <name val="Arial"/>
      <family val="2"/>
      <charset val="204"/>
    </font>
    <font>
      <b/>
      <i/>
      <sz val="18"/>
      <color theme="1"/>
      <name val="Calibri"/>
      <family val="2"/>
      <charset val="204"/>
      <scheme val="minor"/>
    </font>
    <font>
      <b/>
      <i/>
      <sz val="18"/>
      <color rgb="FF005400"/>
      <name val="Segoe Print"/>
      <charset val="204"/>
    </font>
    <font>
      <sz val="10.5"/>
      <color theme="0" tint="-0.499984740745262"/>
      <name val="Arial"/>
      <family val="2"/>
    </font>
    <font>
      <b/>
      <sz val="12"/>
      <color theme="1"/>
      <name val="Arial"/>
      <family val="2"/>
      <charset val="204"/>
    </font>
  </fonts>
  <fills count="54">
    <fill>
      <patternFill patternType="none"/>
    </fill>
    <fill>
      <patternFill patternType="gray125"/>
    </fill>
    <fill>
      <patternFill patternType="solid">
        <fgColor rgb="FFD2F2C1"/>
        <bgColor indexed="64"/>
      </patternFill>
    </fill>
    <fill>
      <patternFill patternType="solid">
        <fgColor indexed="9"/>
        <bgColor indexed="64"/>
      </patternFill>
    </fill>
    <fill>
      <patternFill patternType="solid">
        <fgColor rgb="FFE2EFDA"/>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249977111117893"/>
        <bgColor indexed="64"/>
      </patternFill>
    </fill>
    <fill>
      <gradientFill type="path" left="0.5" right="0.5" top="0.5" bottom="0.5">
        <stop position="0">
          <color rgb="FFFFFF00"/>
        </stop>
        <stop position="1">
          <color theme="0"/>
        </stop>
      </gradientFill>
    </fill>
    <fill>
      <gradientFill type="path" left="0.5" right="0.5" top="0.5" bottom="0.5">
        <stop position="0">
          <color theme="7" tint="0.80001220740379042"/>
        </stop>
        <stop position="1">
          <color theme="0"/>
        </stop>
      </gradientFill>
    </fill>
    <fill>
      <gradientFill type="path" left="0.5" right="0.5" top="0.5" bottom="0.5">
        <stop position="0">
          <color rgb="FFFFC000"/>
        </stop>
        <stop position="1">
          <color theme="0"/>
        </stop>
      </gradientFill>
    </fill>
    <fill>
      <gradientFill type="path" left="0.5" right="0.5" top="0.5" bottom="0.5">
        <stop position="0">
          <color rgb="FFFF99CC"/>
        </stop>
        <stop position="1">
          <color theme="0"/>
        </stop>
      </gradientFill>
    </fill>
    <fill>
      <gradientFill>
        <stop position="0">
          <color theme="0"/>
        </stop>
        <stop position="1">
          <color rgb="FFFF0000"/>
        </stop>
      </gradientFill>
    </fill>
    <fill>
      <gradientFill type="path" left="0.5" right="0.5" top="0.5" bottom="0.5">
        <stop position="0">
          <color rgb="FF7030A0"/>
        </stop>
        <stop position="1">
          <color theme="0"/>
        </stop>
      </gradientFill>
    </fill>
    <fill>
      <gradientFill type="path" left="0.5" right="0.5" top="0.5" bottom="0.5">
        <stop position="0">
          <color theme="1"/>
        </stop>
        <stop position="1">
          <color theme="0"/>
        </stop>
      </gradientFill>
    </fill>
    <fill>
      <patternFill patternType="solid">
        <fgColor rgb="FFFFFF00"/>
        <bgColor indexed="64"/>
      </patternFill>
    </fill>
    <fill>
      <gradientFill type="path" left="0.5" right="0.5" top="0.5" bottom="0.5">
        <stop position="0">
          <color theme="0"/>
        </stop>
        <stop position="1">
          <color rgb="FFFFFF00"/>
        </stop>
      </gradientFill>
    </fill>
    <fill>
      <gradientFill type="path" left="0.5" right="0.5" top="0.5" bottom="0.5">
        <stop position="0">
          <color theme="7" tint="-0.25098422193060094"/>
        </stop>
        <stop position="1">
          <color rgb="FFFFFF00"/>
        </stop>
      </gradientFill>
    </fill>
    <fill>
      <gradientFill type="path" left="0.5" right="0.5" top="0.5" bottom="0.5">
        <stop position="0">
          <color rgb="FFFF0000"/>
        </stop>
        <stop position="1">
          <color rgb="FFFFFF00"/>
        </stop>
      </gradientFill>
    </fill>
    <fill>
      <gradientFill type="path" left="0.5" right="0.5" top="0.5" bottom="0.5">
        <stop position="0">
          <color rgb="FFFF9966"/>
        </stop>
        <stop position="1">
          <color rgb="FFFFFF00"/>
        </stop>
      </gradientFill>
    </fill>
    <fill>
      <gradientFill type="path" left="0.5" right="0.5" top="0.5" bottom="0.5">
        <stop position="0">
          <color rgb="FFFFC000"/>
        </stop>
        <stop position="1">
          <color rgb="FFFFFF00"/>
        </stop>
      </gradientFill>
    </fill>
    <fill>
      <gradientFill type="path" left="0.5" right="0.5" top="0.5" bottom="0.5">
        <stop position="0">
          <color rgb="FFFF66CC"/>
        </stop>
        <stop position="1">
          <color rgb="FFFFFF00"/>
        </stop>
      </gradientFill>
    </fill>
    <fill>
      <gradientFill type="path" left="0.5" right="0.5" top="0.5" bottom="0.5">
        <stop position="0">
          <color theme="1"/>
        </stop>
        <stop position="1">
          <color rgb="FFFFFF00"/>
        </stop>
      </gradientFill>
    </fill>
    <fill>
      <gradientFill type="path" left="0.5" right="0.5" top="0.5" bottom="0.5">
        <stop position="0">
          <color theme="1"/>
        </stop>
        <stop position="1">
          <color theme="7" tint="-0.25098422193060094"/>
        </stop>
      </gradientFill>
    </fill>
    <fill>
      <patternFill patternType="solid">
        <fgColor rgb="FFFF0000"/>
        <bgColor indexed="64"/>
      </patternFill>
    </fill>
    <fill>
      <gradientFill type="path" left="0.5" right="0.5" top="0.5" bottom="0.5">
        <stop position="0">
          <color theme="0"/>
        </stop>
        <stop position="1">
          <color rgb="FFFF0000"/>
        </stop>
      </gradientFill>
    </fill>
    <fill>
      <gradientFill type="path" left="0.5" right="0.5" top="0.5" bottom="0.5">
        <stop position="0">
          <color rgb="FFFFC000"/>
        </stop>
        <stop position="1">
          <color rgb="FFFF0000"/>
        </stop>
      </gradientFill>
    </fill>
    <fill>
      <gradientFill type="path" left="0.5" right="0.5" top="0.5" bottom="0.5">
        <stop position="0">
          <color rgb="FFFF66CC"/>
        </stop>
        <stop position="1">
          <color rgb="FFFF0000"/>
        </stop>
      </gradientFill>
    </fill>
    <fill>
      <gradientFill type="path" left="0.5" right="0.5" top="0.5" bottom="0.5">
        <stop position="0">
          <color theme="1"/>
        </stop>
        <stop position="1">
          <color rgb="FFFF0000"/>
        </stop>
      </gradientFill>
    </fill>
    <fill>
      <patternFill patternType="solid">
        <fgColor theme="7" tint="0.79998168889431442"/>
        <bgColor indexed="64"/>
      </patternFill>
    </fill>
    <fill>
      <gradientFill type="path" left="0.5" right="0.5" top="0.5" bottom="0.5">
        <stop position="0">
          <color rgb="FF92D050"/>
        </stop>
        <stop position="1">
          <color theme="7" tint="0.80001220740379042"/>
        </stop>
      </gradientFill>
    </fill>
    <fill>
      <patternFill patternType="solid">
        <fgColor rgb="FFFF9966"/>
        <bgColor indexed="64"/>
      </patternFill>
    </fill>
    <fill>
      <gradientFill type="path" left="0.5" right="0.5" top="0.5" bottom="0.5">
        <stop position="0">
          <color theme="0"/>
        </stop>
        <stop position="1">
          <color rgb="FFFF9966"/>
        </stop>
      </gradientFill>
    </fill>
    <fill>
      <gradientFill type="path" left="0.5" right="0.5" top="0.5" bottom="0.5">
        <stop position="0">
          <color rgb="FFFF0000"/>
        </stop>
        <stop position="1">
          <color rgb="FFFF9966"/>
        </stop>
      </gradientFill>
    </fill>
    <fill>
      <gradientFill type="path" left="0.5" right="0.5" top="0.5" bottom="0.5">
        <stop position="0">
          <color rgb="FFFF0000"/>
        </stop>
        <stop position="1">
          <color rgb="FFFFC000"/>
        </stop>
      </gradientFill>
    </fill>
    <fill>
      <gradientFill type="path" left="0.5" right="0.5" top="0.5" bottom="0.5">
        <stop position="0">
          <color theme="0"/>
        </stop>
        <stop position="1">
          <color rgb="FFFFC000"/>
        </stop>
      </gradientFill>
    </fill>
    <fill>
      <gradientFill type="path" left="0.5" right="0.5" top="0.5" bottom="0.5">
        <stop position="0">
          <color rgb="FFFFFF00"/>
        </stop>
        <stop position="1">
          <color rgb="FFFFC000"/>
        </stop>
      </gradientFill>
    </fill>
    <fill>
      <gradientFill type="path" left="0.5" right="0.5" top="0.5" bottom="0.5">
        <stop position="0">
          <color theme="1"/>
        </stop>
        <stop position="1">
          <color rgb="FFFFC000"/>
        </stop>
      </gradientFill>
    </fill>
    <fill>
      <patternFill patternType="solid">
        <fgColor rgb="FFFF99CC"/>
        <bgColor indexed="64"/>
      </patternFill>
    </fill>
    <fill>
      <gradientFill type="path" left="0.5" right="0.5" top="0.5" bottom="0.5">
        <stop position="0">
          <color theme="0"/>
        </stop>
        <stop position="1">
          <color rgb="FFFF66CC"/>
        </stop>
      </gradientFill>
    </fill>
    <fill>
      <gradientFill type="path" left="0.5" right="0.5" top="0.5" bottom="0.5">
        <stop position="0">
          <color rgb="FFFFFF00"/>
        </stop>
        <stop position="1">
          <color rgb="FFFF66CC"/>
        </stop>
      </gradientFill>
    </fill>
    <fill>
      <gradientFill type="path" left="0.5" right="0.5" top="0.5" bottom="0.5">
        <stop position="0">
          <color rgb="FFFF0000"/>
        </stop>
        <stop position="1">
          <color rgb="FFFF66CC"/>
        </stop>
      </gradientFill>
    </fill>
    <fill>
      <gradientFill type="path" left="0.5" right="0.5" top="0.5" bottom="0.5">
        <stop position="0">
          <color rgb="FFFF9966"/>
        </stop>
        <stop position="1">
          <color rgb="FFFF66CC"/>
        </stop>
      </gradientFill>
    </fill>
    <fill>
      <gradientFill type="path" left="0.5" right="0.5" top="0.5" bottom="0.5">
        <stop position="0">
          <color theme="1"/>
        </stop>
        <stop position="1">
          <color rgb="FFFF66CC"/>
        </stop>
      </gradientFill>
    </fill>
    <fill>
      <patternFill patternType="solid">
        <fgColor rgb="FFFFCCCC"/>
        <bgColor indexed="64"/>
      </patternFill>
    </fill>
    <fill>
      <patternFill patternType="solid">
        <fgColor rgb="FFA80000"/>
        <bgColor indexed="64"/>
      </patternFill>
    </fill>
    <fill>
      <patternFill patternType="solid">
        <fgColor rgb="FFFF33CC"/>
        <bgColor indexed="64"/>
      </patternFill>
    </fill>
    <fill>
      <patternFill patternType="solid">
        <fgColor rgb="FF7030A0"/>
        <bgColor indexed="64"/>
      </patternFill>
    </fill>
    <fill>
      <gradientFill type="path" left="0.5" right="0.5" top="0.5" bottom="0.5">
        <stop position="0">
          <color theme="1"/>
        </stop>
        <stop position="1">
          <color rgb="FF7030A0"/>
        </stop>
      </gradientFill>
    </fill>
    <fill>
      <patternFill patternType="solid">
        <fgColor theme="1"/>
        <bgColor indexed="64"/>
      </patternFill>
    </fill>
    <fill>
      <gradientFill type="path" left="0.5" right="0.5" top="0.5" bottom="0.5">
        <stop position="0">
          <color theme="0"/>
        </stop>
        <stop position="1">
          <color theme="1"/>
        </stop>
      </gradientFill>
    </fill>
    <fill>
      <gradientFill type="path" left="0.5" right="0.5" top="0.5" bottom="0.5">
        <stop position="0">
          <color rgb="FFFF0000"/>
        </stop>
        <stop position="1">
          <color theme="0"/>
        </stop>
      </gradientFill>
    </fill>
    <fill>
      <gradientFill type="path" left="0.5" right="0.5" top="0.5" bottom="0.5">
        <stop position="0">
          <color rgb="FF9E009E"/>
        </stop>
        <stop position="1">
          <color rgb="FFFF66CC"/>
        </stop>
      </gradientFill>
    </fill>
    <fill>
      <gradientFill type="path" left="0.5" right="0.5" top="0.5" bottom="0.5">
        <stop position="0">
          <color rgb="FF99053A"/>
        </stop>
        <stop position="1">
          <color theme="0"/>
        </stop>
      </gradientFill>
    </fill>
  </fills>
  <borders count="14">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slantDashDot">
        <color theme="0" tint="-0.499984740745262"/>
      </left>
      <right style="slantDashDot">
        <color theme="0" tint="-0.499984740745262"/>
      </right>
      <top style="slantDashDot">
        <color theme="0" tint="-0.499984740745262"/>
      </top>
      <bottom style="slantDashDot">
        <color theme="0" tint="-0.499984740745262"/>
      </bottom>
      <diagonal/>
    </border>
  </borders>
  <cellStyleXfs count="16">
    <xf numFmtId="0" fontId="0" fillId="0" borderId="0"/>
    <xf numFmtId="0" fontId="1" fillId="0" borderId="0"/>
    <xf numFmtId="0" fontId="6" fillId="0" borderId="0"/>
    <xf numFmtId="0" fontId="9" fillId="0" borderId="0"/>
    <xf numFmtId="0" fontId="4" fillId="0" borderId="0" applyNumberFormat="0" applyFill="0" applyBorder="0" applyAlignment="0" applyProtection="0"/>
    <xf numFmtId="0" fontId="11" fillId="0" borderId="0"/>
    <xf numFmtId="0" fontId="14" fillId="0" borderId="0"/>
    <xf numFmtId="0" fontId="19" fillId="0" borderId="0"/>
    <xf numFmtId="0" fontId="26" fillId="0" borderId="0"/>
    <xf numFmtId="0" fontId="4" fillId="0" borderId="0" applyNumberFormat="0" applyFill="0" applyBorder="0" applyAlignment="0" applyProtection="0"/>
    <xf numFmtId="0" fontId="1" fillId="0" borderId="0"/>
    <xf numFmtId="0" fontId="1" fillId="0" borderId="0"/>
    <xf numFmtId="0" fontId="1" fillId="0" borderId="0"/>
    <xf numFmtId="0" fontId="1" fillId="0" borderId="0"/>
    <xf numFmtId="0" fontId="26" fillId="0" borderId="0"/>
    <xf numFmtId="0" fontId="1" fillId="0" borderId="0"/>
  </cellStyleXfs>
  <cellXfs count="184">
    <xf numFmtId="0" fontId="0" fillId="0" borderId="0" xfId="0"/>
    <xf numFmtId="14" fontId="3" fillId="0" borderId="0" xfId="1" applyNumberFormat="1" applyFont="1"/>
    <xf numFmtId="0" fontId="1" fillId="0" borderId="0" xfId="1"/>
    <xf numFmtId="0" fontId="1" fillId="0" borderId="0" xfId="1" applyAlignment="1">
      <alignment horizontal="left"/>
    </xf>
    <xf numFmtId="0" fontId="1" fillId="0" borderId="0" xfId="1" applyAlignment="1">
      <alignment horizontal="left" indent="1"/>
    </xf>
    <xf numFmtId="49" fontId="1" fillId="0" borderId="0" xfId="1" applyNumberFormat="1"/>
    <xf numFmtId="2" fontId="1" fillId="0" borderId="0" xfId="1" applyNumberFormat="1"/>
    <xf numFmtId="0" fontId="5" fillId="0" borderId="0" xfId="1" applyFont="1" applyAlignment="1">
      <alignment vertical="top"/>
    </xf>
    <xf numFmtId="0" fontId="5" fillId="0" borderId="0" xfId="1" applyFont="1" applyAlignment="1">
      <alignment horizontal="center" vertical="top"/>
    </xf>
    <xf numFmtId="0" fontId="7" fillId="0" borderId="0" xfId="2" applyFont="1" applyAlignment="1" applyProtection="1">
      <alignment horizontal="left" vertical="center" wrapText="1"/>
      <protection locked="0"/>
    </xf>
    <xf numFmtId="0" fontId="8" fillId="0" borderId="0" xfId="2" applyFont="1" applyAlignment="1" applyProtection="1">
      <alignment horizontal="center" vertical="center"/>
      <protection locked="0"/>
    </xf>
    <xf numFmtId="0" fontId="8" fillId="0" borderId="0" xfId="3" applyFont="1" applyAlignment="1" applyProtection="1">
      <alignment horizontal="right" vertical="center" indent="1"/>
      <protection locked="0"/>
    </xf>
    <xf numFmtId="1" fontId="2" fillId="2" borderId="1" xfId="2" applyNumberFormat="1" applyFont="1" applyFill="1" applyBorder="1" applyAlignment="1">
      <alignment horizontal="center" vertical="center"/>
    </xf>
    <xf numFmtId="0" fontId="10" fillId="0" borderId="0" xfId="4" applyFont="1" applyAlignment="1" applyProtection="1">
      <alignment horizontal="left" vertical="top"/>
      <protection locked="0"/>
    </xf>
    <xf numFmtId="0" fontId="12" fillId="3" borderId="0" xfId="5" applyFont="1" applyFill="1" applyAlignment="1">
      <alignment horizontal="left" vertical="center"/>
    </xf>
    <xf numFmtId="164" fontId="13" fillId="4" borderId="2" xfId="2" applyNumberFormat="1" applyFont="1" applyFill="1" applyBorder="1" applyAlignment="1" applyProtection="1">
      <alignment horizontal="right"/>
      <protection locked="0"/>
    </xf>
    <xf numFmtId="164" fontId="13" fillId="4" borderId="3" xfId="2" applyNumberFormat="1" applyFont="1" applyFill="1" applyBorder="1" applyAlignment="1" applyProtection="1">
      <alignment horizontal="right"/>
      <protection locked="0"/>
    </xf>
    <xf numFmtId="0" fontId="15" fillId="0" borderId="0" xfId="6" applyFont="1" applyAlignment="1" applyProtection="1">
      <alignment horizontal="left" vertical="center" indent="1"/>
      <protection locked="0"/>
    </xf>
    <xf numFmtId="0" fontId="16" fillId="0" borderId="0" xfId="1" applyFont="1" applyAlignment="1">
      <alignment horizontal="left" indent="1"/>
    </xf>
    <xf numFmtId="49" fontId="16" fillId="0" borderId="0" xfId="1" applyNumberFormat="1" applyFont="1"/>
    <xf numFmtId="0" fontId="16" fillId="0" borderId="0" xfId="1" applyFont="1"/>
    <xf numFmtId="0" fontId="17" fillId="2" borderId="2" xfId="2" applyFont="1" applyFill="1" applyBorder="1" applyAlignment="1">
      <alignment horizontal="left" vertical="center"/>
    </xf>
    <xf numFmtId="0" fontId="17" fillId="2" borderId="3" xfId="2" applyFont="1" applyFill="1" applyBorder="1" applyAlignment="1">
      <alignment horizontal="left" vertical="center"/>
    </xf>
    <xf numFmtId="0" fontId="18" fillId="0" borderId="0" xfId="5" applyFont="1" applyAlignment="1">
      <alignment horizontal="left" vertical="center" indent="1"/>
    </xf>
    <xf numFmtId="2" fontId="13" fillId="0" borderId="2" xfId="2" applyNumberFormat="1" applyFont="1" applyBorder="1" applyAlignment="1">
      <alignment horizontal="right"/>
    </xf>
    <xf numFmtId="2" fontId="13" fillId="0" borderId="3" xfId="2" applyNumberFormat="1" applyFont="1" applyBorder="1" applyAlignment="1">
      <alignment horizontal="right"/>
    </xf>
    <xf numFmtId="0" fontId="15" fillId="0" borderId="0" xfId="7" applyFont="1" applyAlignment="1" applyProtection="1">
      <alignment horizontal="left" vertical="center" indent="1"/>
      <protection locked="0"/>
    </xf>
    <xf numFmtId="165" fontId="13" fillId="0" borderId="2" xfId="2" applyNumberFormat="1" applyFont="1" applyBorder="1" applyAlignment="1">
      <alignment horizontal="right"/>
    </xf>
    <xf numFmtId="165" fontId="13" fillId="0" borderId="3" xfId="2" applyNumberFormat="1" applyFont="1" applyBorder="1" applyAlignment="1">
      <alignment horizontal="right"/>
    </xf>
    <xf numFmtId="0" fontId="20" fillId="3" borderId="0" xfId="5" applyFont="1" applyFill="1" applyAlignment="1">
      <alignment horizontal="left" vertical="center"/>
    </xf>
    <xf numFmtId="9" fontId="13" fillId="0" borderId="2" xfId="2" applyNumberFormat="1" applyFont="1" applyBorder="1" applyAlignment="1">
      <alignment horizontal="right"/>
    </xf>
    <xf numFmtId="9" fontId="13" fillId="0" borderId="3" xfId="2" applyNumberFormat="1" applyFont="1" applyBorder="1" applyAlignment="1">
      <alignment horizontal="right"/>
    </xf>
    <xf numFmtId="165" fontId="21" fillId="0" borderId="2" xfId="2" applyNumberFormat="1" applyFont="1" applyBorder="1" applyAlignment="1">
      <alignment horizontal="right"/>
    </xf>
    <xf numFmtId="165" fontId="21" fillId="0" borderId="3" xfId="2" applyNumberFormat="1" applyFont="1" applyBorder="1" applyAlignment="1">
      <alignment horizontal="right"/>
    </xf>
    <xf numFmtId="0" fontId="18" fillId="0" borderId="0" xfId="7" applyFont="1" applyAlignment="1" applyProtection="1">
      <alignment horizontal="left" vertical="center" indent="1"/>
      <protection locked="0"/>
    </xf>
    <xf numFmtId="44" fontId="13" fillId="0" borderId="2" xfId="2" applyNumberFormat="1" applyFont="1" applyBorder="1" applyAlignment="1">
      <alignment horizontal="right"/>
    </xf>
    <xf numFmtId="44" fontId="13" fillId="0" borderId="3" xfId="2" applyNumberFormat="1" applyFont="1" applyBorder="1" applyAlignment="1">
      <alignment horizontal="right"/>
    </xf>
    <xf numFmtId="44" fontId="13" fillId="0" borderId="0" xfId="2" applyNumberFormat="1" applyFont="1" applyAlignment="1">
      <alignment horizontal="right"/>
    </xf>
    <xf numFmtId="0" fontId="22" fillId="3" borderId="0" xfId="5" applyFont="1" applyFill="1" applyAlignment="1">
      <alignment horizontal="left" vertical="center"/>
    </xf>
    <xf numFmtId="165" fontId="15" fillId="0" borderId="0" xfId="7" applyNumberFormat="1" applyFont="1" applyAlignment="1" applyProtection="1">
      <alignment horizontal="left" vertical="center" indent="1"/>
      <protection locked="0"/>
    </xf>
    <xf numFmtId="0" fontId="23" fillId="0" borderId="0" xfId="5" applyFont="1" applyAlignment="1">
      <alignment horizontal="left" vertical="center"/>
    </xf>
    <xf numFmtId="0" fontId="24" fillId="5" borderId="0" xfId="1" applyFont="1" applyFill="1" applyAlignment="1">
      <alignment horizontal="left" vertical="center"/>
    </xf>
    <xf numFmtId="0" fontId="7" fillId="6" borderId="0" xfId="6" applyFont="1" applyFill="1" applyAlignment="1" applyProtection="1">
      <alignment horizontal="left" vertical="top" wrapText="1"/>
      <protection locked="0"/>
    </xf>
    <xf numFmtId="14" fontId="25" fillId="0" borderId="0" xfId="2" applyNumberFormat="1" applyFont="1" applyAlignment="1">
      <alignment horizontal="center"/>
    </xf>
    <xf numFmtId="0" fontId="2" fillId="0" borderId="0" xfId="8" applyFont="1" applyAlignment="1">
      <alignment vertical="center"/>
    </xf>
    <xf numFmtId="0" fontId="31" fillId="0" borderId="4" xfId="2" applyFont="1" applyBorder="1" applyAlignment="1">
      <alignment horizontal="center" vertical="top" wrapText="1"/>
    </xf>
    <xf numFmtId="0" fontId="32" fillId="4" borderId="3" xfId="2" applyFont="1" applyFill="1" applyBorder="1" applyAlignment="1" applyProtection="1">
      <alignment vertical="top" wrapText="1"/>
      <protection locked="0"/>
    </xf>
    <xf numFmtId="0" fontId="32" fillId="4" borderId="1" xfId="2" applyFont="1" applyFill="1" applyBorder="1" applyAlignment="1" applyProtection="1">
      <alignment horizontal="center" vertical="top" wrapText="1"/>
      <protection locked="0"/>
    </xf>
    <xf numFmtId="0" fontId="33" fillId="4" borderId="1" xfId="2" applyFont="1" applyFill="1" applyBorder="1" applyAlignment="1" applyProtection="1">
      <alignment horizontal="center" vertical="top" wrapText="1"/>
      <protection locked="0"/>
    </xf>
    <xf numFmtId="0" fontId="24" fillId="4" borderId="1" xfId="2" applyFont="1" applyFill="1" applyBorder="1" applyAlignment="1" applyProtection="1">
      <alignment horizontal="center" vertical="top" wrapText="1"/>
      <protection locked="0"/>
    </xf>
    <xf numFmtId="0" fontId="24" fillId="4" borderId="3" xfId="2" applyFont="1" applyFill="1" applyBorder="1" applyAlignment="1" applyProtection="1">
      <alignment horizontal="centerContinuous" vertical="top" wrapText="1"/>
      <protection locked="0"/>
    </xf>
    <xf numFmtId="0" fontId="1" fillId="0" borderId="0" xfId="1" applyAlignment="1">
      <alignment vertical="top" wrapText="1"/>
    </xf>
    <xf numFmtId="0" fontId="8" fillId="0" borderId="4" xfId="2" applyFont="1" applyBorder="1" applyAlignment="1">
      <alignment horizontal="center" vertical="top" wrapText="1"/>
    </xf>
    <xf numFmtId="0" fontId="24" fillId="0" borderId="1" xfId="1" applyFont="1" applyBorder="1" applyAlignment="1">
      <alignment vertical="center"/>
    </xf>
    <xf numFmtId="0" fontId="24" fillId="0" borderId="1" xfId="2" applyFont="1" applyBorder="1" applyAlignment="1">
      <alignment horizontal="left" vertical="center" indent="1"/>
    </xf>
    <xf numFmtId="49" fontId="24" fillId="0" borderId="1" xfId="2" applyNumberFormat="1" applyFont="1" applyBorder="1" applyAlignment="1">
      <alignment horizontal="center" vertical="center"/>
    </xf>
    <xf numFmtId="0" fontId="24" fillId="0" borderId="1" xfId="2" applyFont="1" applyBorder="1" applyAlignment="1">
      <alignment horizontal="center" vertical="center"/>
    </xf>
    <xf numFmtId="0" fontId="24" fillId="4" borderId="1" xfId="1" applyFont="1" applyFill="1" applyBorder="1" applyAlignment="1">
      <alignment horizontal="center" vertical="center"/>
    </xf>
    <xf numFmtId="165" fontId="24" fillId="0" borderId="1" xfId="1" applyNumberFormat="1" applyFont="1" applyBorder="1" applyAlignment="1">
      <alignment horizontal="center" vertical="center"/>
    </xf>
    <xf numFmtId="0" fontId="36" fillId="0" borderId="3" xfId="2" applyFont="1" applyBorder="1" applyAlignment="1">
      <alignment horizontal="left" vertical="center" indent="1"/>
    </xf>
    <xf numFmtId="0" fontId="24" fillId="0" borderId="3" xfId="2" applyFont="1" applyBorder="1" applyAlignment="1">
      <alignment horizontal="left" vertical="center" indent="1"/>
    </xf>
    <xf numFmtId="0" fontId="37" fillId="0" borderId="0" xfId="1" applyFont="1"/>
    <xf numFmtId="0" fontId="40" fillId="4" borderId="3" xfId="1" applyFont="1" applyFill="1" applyBorder="1" applyAlignment="1">
      <alignment vertical="center"/>
    </xf>
    <xf numFmtId="0" fontId="41" fillId="4" borderId="1" xfId="9" applyFont="1" applyFill="1" applyBorder="1" applyAlignment="1">
      <alignment horizontal="center" vertical="top"/>
    </xf>
    <xf numFmtId="0" fontId="32" fillId="4" borderId="1" xfId="2" applyFont="1" applyFill="1" applyBorder="1" applyAlignment="1">
      <alignment horizontal="left" vertical="center" indent="1"/>
    </xf>
    <xf numFmtId="0" fontId="42" fillId="4" borderId="1" xfId="9" applyFont="1" applyFill="1" applyBorder="1" applyAlignment="1">
      <alignment horizontal="center" vertical="top"/>
    </xf>
    <xf numFmtId="2" fontId="40" fillId="4" borderId="1" xfId="1" applyNumberFormat="1" applyFont="1" applyFill="1" applyBorder="1" applyAlignment="1">
      <alignment horizontal="center" vertical="center"/>
    </xf>
    <xf numFmtId="0" fontId="43" fillId="0" borderId="0" xfId="1" applyFont="1" applyAlignment="1">
      <alignment horizontal="left"/>
    </xf>
    <xf numFmtId="0" fontId="6" fillId="0" borderId="0" xfId="2"/>
    <xf numFmtId="0" fontId="1" fillId="0" borderId="5" xfId="10" applyBorder="1"/>
    <xf numFmtId="0" fontId="1" fillId="0" borderId="6" xfId="10" applyBorder="1"/>
    <xf numFmtId="0" fontId="1" fillId="0" borderId="7" xfId="10" applyBorder="1"/>
    <xf numFmtId="0" fontId="1" fillId="0" borderId="0" xfId="10"/>
    <xf numFmtId="0" fontId="1" fillId="0" borderId="8" xfId="10" applyBorder="1"/>
    <xf numFmtId="0" fontId="1" fillId="0" borderId="9" xfId="10" applyBorder="1"/>
    <xf numFmtId="0" fontId="44" fillId="0" borderId="8" xfId="10" applyFont="1" applyBorder="1"/>
    <xf numFmtId="0" fontId="44" fillId="0" borderId="0" xfId="10" applyFont="1"/>
    <xf numFmtId="0" fontId="45" fillId="0" borderId="0" xfId="10" applyFont="1"/>
    <xf numFmtId="0" fontId="45" fillId="0" borderId="9" xfId="10" applyFont="1" applyBorder="1"/>
    <xf numFmtId="0" fontId="46" fillId="0" borderId="0" xfId="10" applyFont="1"/>
    <xf numFmtId="0" fontId="46" fillId="0" borderId="9" xfId="10" applyFont="1" applyBorder="1"/>
    <xf numFmtId="0" fontId="47" fillId="0" borderId="8" xfId="10" applyFont="1" applyBorder="1"/>
    <xf numFmtId="0" fontId="48" fillId="7" borderId="8" xfId="10" applyFont="1" applyFill="1" applyBorder="1" applyAlignment="1">
      <alignment horizontal="right"/>
    </xf>
    <xf numFmtId="0" fontId="48" fillId="0" borderId="0" xfId="10" applyFont="1"/>
    <xf numFmtId="0" fontId="49" fillId="0" borderId="0" xfId="10" applyFont="1"/>
    <xf numFmtId="0" fontId="49" fillId="0" borderId="9" xfId="10" applyFont="1" applyBorder="1"/>
    <xf numFmtId="0" fontId="50" fillId="7" borderId="8" xfId="10" applyFont="1" applyFill="1" applyBorder="1" applyAlignment="1">
      <alignment horizontal="left"/>
    </xf>
    <xf numFmtId="0" fontId="52" fillId="0" borderId="0" xfId="10" applyFont="1"/>
    <xf numFmtId="0" fontId="53" fillId="0" borderId="0" xfId="10" applyFont="1"/>
    <xf numFmtId="0" fontId="50" fillId="0" borderId="0" xfId="10" applyFont="1" applyAlignment="1">
      <alignment horizontal="left"/>
    </xf>
    <xf numFmtId="0" fontId="54" fillId="0" borderId="0" xfId="10" applyFont="1"/>
    <xf numFmtId="0" fontId="54" fillId="0" borderId="9" xfId="10" applyFont="1" applyBorder="1"/>
    <xf numFmtId="0" fontId="53" fillId="7" borderId="8" xfId="10" applyFont="1" applyFill="1" applyBorder="1"/>
    <xf numFmtId="0" fontId="55" fillId="0" borderId="0" xfId="10" applyFont="1" applyAlignment="1">
      <alignment horizontal="left" indent="2"/>
    </xf>
    <xf numFmtId="0" fontId="56" fillId="0" borderId="0" xfId="10" applyFont="1" applyAlignment="1">
      <alignment horizontal="right"/>
    </xf>
    <xf numFmtId="0" fontId="55" fillId="0" borderId="0" xfId="10" applyFont="1" applyAlignment="1">
      <alignment horizontal="left"/>
    </xf>
    <xf numFmtId="0" fontId="57" fillId="0" borderId="0" xfId="10" applyFont="1" applyAlignment="1">
      <alignment vertical="center"/>
    </xf>
    <xf numFmtId="0" fontId="58" fillId="7" borderId="8" xfId="10" applyFont="1" applyFill="1" applyBorder="1"/>
    <xf numFmtId="0" fontId="58" fillId="0" borderId="0" xfId="10" applyFont="1"/>
    <xf numFmtId="0" fontId="1" fillId="7" borderId="8" xfId="10" applyFill="1" applyBorder="1"/>
    <xf numFmtId="0" fontId="49" fillId="7" borderId="8" xfId="10" applyFont="1" applyFill="1" applyBorder="1" applyAlignment="1">
      <alignment horizontal="right"/>
    </xf>
    <xf numFmtId="0" fontId="59" fillId="0" borderId="0" xfId="10" applyFont="1" applyAlignment="1">
      <alignment horizontal="left"/>
    </xf>
    <xf numFmtId="0" fontId="2" fillId="0" borderId="0" xfId="10" applyFont="1"/>
    <xf numFmtId="0" fontId="2" fillId="0" borderId="9" xfId="10" applyFont="1" applyBorder="1"/>
    <xf numFmtId="0" fontId="49" fillId="7" borderId="8" xfId="10" applyFont="1" applyFill="1" applyBorder="1" applyAlignment="1">
      <alignment horizontal="right" vertical="top"/>
    </xf>
    <xf numFmtId="0" fontId="59" fillId="0" borderId="0" xfId="10" applyFont="1" applyAlignment="1">
      <alignment horizontal="left" vertical="top" wrapText="1"/>
    </xf>
    <xf numFmtId="0" fontId="2" fillId="0" borderId="9" xfId="10" applyFont="1" applyBorder="1" applyAlignment="1">
      <alignment vertical="top"/>
    </xf>
    <xf numFmtId="0" fontId="2" fillId="0" borderId="0" xfId="10" applyFont="1" applyAlignment="1">
      <alignment vertical="top"/>
    </xf>
    <xf numFmtId="0" fontId="55" fillId="0" borderId="0" xfId="10" applyFont="1" applyAlignment="1">
      <alignment horizontal="left" vertical="top" wrapText="1" indent="2"/>
    </xf>
    <xf numFmtId="0" fontId="55" fillId="0" borderId="0" xfId="10" quotePrefix="1" applyFont="1" applyAlignment="1">
      <alignment horizontal="left" vertical="top" wrapText="1" indent="4"/>
    </xf>
    <xf numFmtId="0" fontId="55" fillId="0" borderId="0" xfId="10" applyFont="1" applyAlignment="1">
      <alignment horizontal="left" vertical="top" wrapText="1" indent="4"/>
    </xf>
    <xf numFmtId="0" fontId="55" fillId="0" borderId="0" xfId="10" applyFont="1" applyAlignment="1">
      <alignment horizontal="left" vertical="top" wrapText="1" indent="2"/>
    </xf>
    <xf numFmtId="0" fontId="59" fillId="0" borderId="0" xfId="11" applyFont="1" applyAlignment="1">
      <alignment horizontal="left" vertical="top" wrapText="1"/>
    </xf>
    <xf numFmtId="0" fontId="59" fillId="0" borderId="0" xfId="12" applyFont="1" applyAlignment="1">
      <alignment horizontal="left" vertical="top" wrapText="1"/>
    </xf>
    <xf numFmtId="0" fontId="55" fillId="0" borderId="0" xfId="11" applyFont="1" applyAlignment="1">
      <alignment horizontal="left" vertical="top" wrapText="1" indent="2"/>
    </xf>
    <xf numFmtId="0" fontId="49" fillId="7" borderId="8" xfId="12" applyFont="1" applyFill="1" applyBorder="1" applyAlignment="1">
      <alignment horizontal="right" vertical="top"/>
    </xf>
    <xf numFmtId="0" fontId="59" fillId="0" borderId="0" xfId="13" applyFont="1" applyAlignment="1">
      <alignment horizontal="left" vertical="top" wrapText="1"/>
    </xf>
    <xf numFmtId="0" fontId="1" fillId="0" borderId="9" xfId="12" applyBorder="1"/>
    <xf numFmtId="0" fontId="1" fillId="0" borderId="0" xfId="12"/>
    <xf numFmtId="0" fontId="55" fillId="0" borderId="0" xfId="12" applyFont="1" applyAlignment="1">
      <alignment horizontal="left" vertical="top" wrapText="1" indent="2"/>
    </xf>
    <xf numFmtId="0" fontId="60" fillId="0" borderId="0" xfId="8" applyFont="1" applyAlignment="1">
      <alignment horizontal="left" vertical="top" wrapText="1"/>
    </xf>
    <xf numFmtId="0" fontId="1" fillId="7" borderId="8" xfId="12" applyFill="1" applyBorder="1"/>
    <xf numFmtId="0" fontId="55" fillId="0" borderId="0" xfId="12" applyFont="1" applyAlignment="1">
      <alignment horizontal="left" vertical="top" wrapText="1" indent="3"/>
    </xf>
    <xf numFmtId="0" fontId="55" fillId="0" borderId="0" xfId="12" quotePrefix="1" applyFont="1" applyAlignment="1">
      <alignment horizontal="left" vertical="top" wrapText="1" indent="4"/>
    </xf>
    <xf numFmtId="0" fontId="55" fillId="0" borderId="0" xfId="12" applyFont="1" applyAlignment="1">
      <alignment horizontal="left" vertical="top" wrapText="1" indent="4"/>
    </xf>
    <xf numFmtId="0" fontId="60" fillId="0" borderId="0" xfId="14" applyFont="1" applyAlignment="1">
      <alignment horizontal="left" vertical="top" wrapText="1"/>
    </xf>
    <xf numFmtId="0" fontId="59" fillId="0" borderId="0" xfId="10" applyFont="1" applyAlignment="1">
      <alignment horizontal="left" vertical="top" wrapText="1"/>
    </xf>
    <xf numFmtId="0" fontId="61" fillId="0" borderId="8" xfId="15" applyFont="1" applyBorder="1"/>
    <xf numFmtId="0" fontId="1" fillId="0" borderId="0" xfId="15"/>
    <xf numFmtId="0" fontId="1" fillId="0" borderId="9" xfId="15" applyBorder="1"/>
    <xf numFmtId="0" fontId="49" fillId="7" borderId="8" xfId="15" applyFont="1" applyFill="1" applyBorder="1" applyAlignment="1">
      <alignment horizontal="right" vertical="top"/>
    </xf>
    <xf numFmtId="0" fontId="59" fillId="0" borderId="0" xfId="15" applyFont="1" applyAlignment="1">
      <alignment horizontal="left" vertical="top" wrapText="1"/>
    </xf>
    <xf numFmtId="0" fontId="1" fillId="0" borderId="10" xfId="10" applyBorder="1"/>
    <xf numFmtId="0" fontId="1" fillId="0" borderId="11" xfId="10" applyBorder="1"/>
    <xf numFmtId="0" fontId="1" fillId="0" borderId="12" xfId="10" applyBorder="1"/>
    <xf numFmtId="165" fontId="63" fillId="5" borderId="13" xfId="1" applyNumberFormat="1" applyFont="1" applyFill="1" applyBorder="1" applyAlignment="1">
      <alignment horizontal="center" vertical="center"/>
    </xf>
    <xf numFmtId="165" fontId="24" fillId="8" borderId="13" xfId="1" applyNumberFormat="1" applyFont="1" applyFill="1" applyBorder="1" applyAlignment="1">
      <alignment horizontal="center" vertical="center"/>
    </xf>
    <xf numFmtId="165" fontId="24" fillId="9" borderId="13" xfId="1" applyNumberFormat="1" applyFont="1" applyFill="1" applyBorder="1" applyAlignment="1">
      <alignment horizontal="center" vertical="center"/>
    </xf>
    <xf numFmtId="165" fontId="24" fillId="10" borderId="13" xfId="1" applyNumberFormat="1" applyFont="1" applyFill="1" applyBorder="1" applyAlignment="1">
      <alignment horizontal="center" vertical="center"/>
    </xf>
    <xf numFmtId="165" fontId="24" fillId="11" borderId="13" xfId="1" applyNumberFormat="1" applyFont="1" applyFill="1" applyBorder="1" applyAlignment="1">
      <alignment horizontal="center" vertical="center"/>
    </xf>
    <xf numFmtId="165" fontId="63" fillId="12" borderId="13" xfId="1" applyNumberFormat="1" applyFont="1" applyFill="1" applyBorder="1" applyAlignment="1">
      <alignment horizontal="center" vertical="center"/>
    </xf>
    <xf numFmtId="165" fontId="24" fillId="13" borderId="13" xfId="1" applyNumberFormat="1" applyFont="1" applyFill="1" applyBorder="1" applyAlignment="1">
      <alignment horizontal="center" vertical="center"/>
    </xf>
    <xf numFmtId="165" fontId="24" fillId="14" borderId="13" xfId="1" applyNumberFormat="1" applyFont="1" applyFill="1" applyBorder="1" applyAlignment="1">
      <alignment horizontal="center" vertical="center"/>
    </xf>
    <xf numFmtId="165" fontId="24" fillId="15" borderId="13" xfId="1" applyNumberFormat="1" applyFont="1" applyFill="1" applyBorder="1" applyAlignment="1">
      <alignment horizontal="center" vertical="center"/>
    </xf>
    <xf numFmtId="165" fontId="24" fillId="16" borderId="13" xfId="1" applyNumberFormat="1" applyFont="1" applyFill="1" applyBorder="1" applyAlignment="1">
      <alignment horizontal="center" vertical="center"/>
    </xf>
    <xf numFmtId="165" fontId="24" fillId="17" borderId="13" xfId="1" applyNumberFormat="1" applyFont="1" applyFill="1" applyBorder="1" applyAlignment="1">
      <alignment horizontal="center" vertical="center"/>
    </xf>
    <xf numFmtId="165" fontId="24" fillId="18" borderId="13" xfId="1" applyNumberFormat="1" applyFont="1" applyFill="1" applyBorder="1" applyAlignment="1">
      <alignment horizontal="center" vertical="center"/>
    </xf>
    <xf numFmtId="165" fontId="24" fillId="19" borderId="13" xfId="1" applyNumberFormat="1" applyFont="1" applyFill="1" applyBorder="1" applyAlignment="1">
      <alignment horizontal="center" vertical="center"/>
    </xf>
    <xf numFmtId="165" fontId="24" fillId="20" borderId="13" xfId="1" applyNumberFormat="1" applyFont="1" applyFill="1" applyBorder="1" applyAlignment="1">
      <alignment horizontal="center" vertical="center"/>
    </xf>
    <xf numFmtId="165" fontId="24" fillId="21" borderId="13" xfId="1" applyNumberFormat="1" applyFont="1" applyFill="1" applyBorder="1" applyAlignment="1">
      <alignment horizontal="center" vertical="center"/>
    </xf>
    <xf numFmtId="165" fontId="24" fillId="22" borderId="13" xfId="1" applyNumberFormat="1" applyFont="1" applyFill="1" applyBorder="1" applyAlignment="1">
      <alignment horizontal="center" vertical="center"/>
    </xf>
    <xf numFmtId="165" fontId="24" fillId="23" borderId="13" xfId="1" applyNumberFormat="1" applyFont="1" applyFill="1" applyBorder="1" applyAlignment="1">
      <alignment horizontal="center" vertical="center"/>
    </xf>
    <xf numFmtId="165" fontId="24" fillId="24" borderId="13" xfId="1" applyNumberFormat="1" applyFont="1" applyFill="1" applyBorder="1" applyAlignment="1">
      <alignment horizontal="center" vertical="center"/>
    </xf>
    <xf numFmtId="165" fontId="24" fillId="25" borderId="13" xfId="1" applyNumberFormat="1" applyFont="1" applyFill="1" applyBorder="1" applyAlignment="1">
      <alignment horizontal="center" vertical="center"/>
    </xf>
    <xf numFmtId="165" fontId="24" fillId="26" borderId="13" xfId="1" applyNumberFormat="1" applyFont="1" applyFill="1" applyBorder="1" applyAlignment="1">
      <alignment horizontal="center" vertical="center"/>
    </xf>
    <xf numFmtId="165" fontId="24" fillId="27" borderId="13" xfId="1" applyNumberFormat="1" applyFont="1" applyFill="1" applyBorder="1" applyAlignment="1">
      <alignment horizontal="center" vertical="center"/>
    </xf>
    <xf numFmtId="165" fontId="24" fillId="28" borderId="13" xfId="1" applyNumberFormat="1" applyFont="1" applyFill="1" applyBorder="1" applyAlignment="1">
      <alignment horizontal="center" vertical="center"/>
    </xf>
    <xf numFmtId="165" fontId="63" fillId="29" borderId="13" xfId="1" applyNumberFormat="1" applyFont="1" applyFill="1" applyBorder="1" applyAlignment="1">
      <alignment horizontal="center" vertical="center"/>
    </xf>
    <xf numFmtId="165" fontId="24" fillId="30" borderId="13" xfId="1" applyNumberFormat="1" applyFont="1" applyFill="1" applyBorder="1" applyAlignment="1">
      <alignment horizontal="center" vertical="center"/>
    </xf>
    <xf numFmtId="165" fontId="63" fillId="31" borderId="13" xfId="1" applyNumberFormat="1" applyFont="1" applyFill="1" applyBorder="1" applyAlignment="1">
      <alignment horizontal="center" vertical="center"/>
    </xf>
    <xf numFmtId="165" fontId="24" fillId="32" borderId="13" xfId="1" applyNumberFormat="1" applyFont="1" applyFill="1" applyBorder="1" applyAlignment="1">
      <alignment horizontal="center" vertical="center"/>
    </xf>
    <xf numFmtId="165" fontId="24" fillId="33" borderId="13" xfId="1" applyNumberFormat="1" applyFont="1" applyFill="1" applyBorder="1" applyAlignment="1">
      <alignment horizontal="center" vertical="center"/>
    </xf>
    <xf numFmtId="165" fontId="24" fillId="34" borderId="13" xfId="1" applyNumberFormat="1" applyFont="1" applyFill="1" applyBorder="1" applyAlignment="1">
      <alignment horizontal="center" vertical="center"/>
    </xf>
    <xf numFmtId="165" fontId="24" fillId="35" borderId="13" xfId="1" applyNumberFormat="1" applyFont="1" applyFill="1" applyBorder="1" applyAlignment="1">
      <alignment horizontal="center" vertical="center"/>
    </xf>
    <xf numFmtId="165" fontId="24" fillId="36" borderId="13" xfId="1" applyNumberFormat="1" applyFont="1" applyFill="1" applyBorder="1" applyAlignment="1">
      <alignment horizontal="center" vertical="center"/>
    </xf>
    <xf numFmtId="165" fontId="24" fillId="37" borderId="13" xfId="1" applyNumberFormat="1" applyFont="1" applyFill="1" applyBorder="1" applyAlignment="1">
      <alignment horizontal="center" vertical="center"/>
    </xf>
    <xf numFmtId="165" fontId="63" fillId="38" borderId="13" xfId="1" applyNumberFormat="1" applyFont="1" applyFill="1" applyBorder="1" applyAlignment="1">
      <alignment horizontal="center" vertical="center"/>
    </xf>
    <xf numFmtId="165" fontId="24" fillId="39" borderId="13" xfId="1" applyNumberFormat="1" applyFont="1" applyFill="1" applyBorder="1" applyAlignment="1">
      <alignment horizontal="center" vertical="center"/>
    </xf>
    <xf numFmtId="165" fontId="24" fillId="40" borderId="13" xfId="1" applyNumberFormat="1" applyFont="1" applyFill="1" applyBorder="1" applyAlignment="1">
      <alignment horizontal="center" vertical="center"/>
    </xf>
    <xf numFmtId="165" fontId="24" fillId="41" borderId="13" xfId="1" applyNumberFormat="1" applyFont="1" applyFill="1" applyBorder="1" applyAlignment="1">
      <alignment horizontal="center" vertical="center"/>
    </xf>
    <xf numFmtId="165" fontId="24" fillId="42" borderId="13" xfId="1" applyNumberFormat="1" applyFont="1" applyFill="1" applyBorder="1" applyAlignment="1">
      <alignment horizontal="center" vertical="center"/>
    </xf>
    <xf numFmtId="165" fontId="24" fillId="43" borderId="13" xfId="1" applyNumberFormat="1" applyFont="1" applyFill="1" applyBorder="1" applyAlignment="1">
      <alignment horizontal="center" vertical="center"/>
    </xf>
    <xf numFmtId="165" fontId="63" fillId="44" borderId="13" xfId="1" applyNumberFormat="1" applyFont="1" applyFill="1" applyBorder="1" applyAlignment="1">
      <alignment horizontal="center" vertical="center"/>
    </xf>
    <xf numFmtId="165" fontId="24" fillId="45" borderId="13" xfId="1" applyNumberFormat="1" applyFont="1" applyFill="1" applyBorder="1" applyAlignment="1">
      <alignment horizontal="center" vertical="center"/>
    </xf>
    <xf numFmtId="165" fontId="24" fillId="46" borderId="13" xfId="1" applyNumberFormat="1" applyFont="1" applyFill="1" applyBorder="1" applyAlignment="1">
      <alignment horizontal="center" vertical="center"/>
    </xf>
    <xf numFmtId="165" fontId="63" fillId="47" borderId="13" xfId="1" applyNumberFormat="1" applyFont="1" applyFill="1" applyBorder="1" applyAlignment="1">
      <alignment horizontal="center" vertical="center"/>
    </xf>
    <xf numFmtId="165" fontId="24" fillId="48" borderId="13" xfId="1" applyNumberFormat="1" applyFont="1" applyFill="1" applyBorder="1" applyAlignment="1">
      <alignment horizontal="center" vertical="center"/>
    </xf>
    <xf numFmtId="165" fontId="63" fillId="49" borderId="13" xfId="1" applyNumberFormat="1" applyFont="1" applyFill="1" applyBorder="1" applyAlignment="1">
      <alignment horizontal="center" vertical="center"/>
    </xf>
    <xf numFmtId="165" fontId="24" fillId="50" borderId="13" xfId="1" applyNumberFormat="1" applyFont="1" applyFill="1" applyBorder="1" applyAlignment="1">
      <alignment horizontal="center" vertical="center"/>
    </xf>
    <xf numFmtId="165" fontId="24" fillId="51" borderId="13" xfId="1" applyNumberFormat="1" applyFont="1" applyFill="1" applyBorder="1" applyAlignment="1">
      <alignment horizontal="center" vertical="center"/>
    </xf>
    <xf numFmtId="165" fontId="24" fillId="52" borderId="13" xfId="1" applyNumberFormat="1" applyFont="1" applyFill="1" applyBorder="1" applyAlignment="1">
      <alignment horizontal="center" vertical="center"/>
    </xf>
    <xf numFmtId="165" fontId="24" fillId="53" borderId="13" xfId="1" applyNumberFormat="1" applyFont="1" applyFill="1" applyBorder="1" applyAlignment="1">
      <alignment horizontal="center" vertical="center"/>
    </xf>
    <xf numFmtId="0" fontId="36" fillId="0" borderId="3" xfId="2" applyFont="1" applyBorder="1" applyAlignment="1">
      <alignment horizontal="left" vertical="center"/>
    </xf>
    <xf numFmtId="166" fontId="35" fillId="0" borderId="1" xfId="1" applyNumberFormat="1" applyFont="1" applyBorder="1" applyAlignment="1">
      <alignment horizontal="center" vertical="center"/>
    </xf>
  </cellXfs>
  <cellStyles count="16">
    <cellStyle name="Гиперссылка 2 2" xfId="9" xr:uid="{854B7D0D-9191-4DA3-8A25-1B9AF34216AE}"/>
    <cellStyle name="Гиперссылка 3" xfId="4" xr:uid="{DA253E11-E959-4B59-9115-DB3B6609D0F6}"/>
    <cellStyle name="Обычный" xfId="0" builtinId="0"/>
    <cellStyle name="Обычный 11 2" xfId="15" xr:uid="{2F12FEDC-421E-448B-9303-FE55E1C66DE2}"/>
    <cellStyle name="Обычный 2 2 2 2 2" xfId="5" xr:uid="{D53EDF82-9A5B-4EAA-9A53-999E475B2ACF}"/>
    <cellStyle name="Обычный 2 2 2 3" xfId="10" xr:uid="{4D9A6D18-C280-4B9D-9605-0718D5AA8836}"/>
    <cellStyle name="Обычный 2 2 2 4" xfId="1" xr:uid="{23C00623-7217-4BDA-AA43-DCE70236BF16}"/>
    <cellStyle name="Обычный 2 2 3" xfId="2" xr:uid="{F821521D-D798-47A1-9438-E1EDD699FFE6}"/>
    <cellStyle name="Обычный 2 3 2" xfId="12" xr:uid="{95AD2AE0-C5C7-4090-8FE6-4EE02F4E9AB4}"/>
    <cellStyle name="Обычный 2 4" xfId="3" xr:uid="{44001A59-B9AE-4E0D-A9BF-95FE0C25DD36}"/>
    <cellStyle name="Обычный 3 2 2 2" xfId="11" xr:uid="{1978D6E4-EC69-40C9-99E1-48E4285DF7FF}"/>
    <cellStyle name="Обычный 3 2 3" xfId="8" xr:uid="{8AF160F7-9721-4C70-B437-C040602438D9}"/>
    <cellStyle name="Обычный 3 3 2" xfId="13" xr:uid="{98A2F6EC-01E5-46AD-91C3-1BE07BD06452}"/>
    <cellStyle name="Обычный 3 3 2 2" xfId="14" xr:uid="{4EA0235D-86F2-42BE-A9BC-8CEBA18BF751}"/>
    <cellStyle name="Обычный_Лист1 2" xfId="6" xr:uid="{B56D9BDD-75C3-456C-B03C-E14DD3D3A55E}"/>
    <cellStyle name="Обычный_Лист1 3" xfId="7" xr:uid="{404F3959-A05F-4B8A-9628-7E53A7A1880B}"/>
  </cellStyles>
  <dxfs count="18">
    <dxf>
      <font>
        <color rgb="FF9C0006"/>
      </font>
      <fill>
        <patternFill>
          <bgColor rgb="FFFFC7CE"/>
        </patternFill>
      </fill>
    </dxf>
    <dxf>
      <font>
        <color rgb="FF9C0006"/>
      </font>
      <fill>
        <patternFill>
          <bgColor rgb="FFFFC7CE"/>
        </patternFill>
      </fill>
    </dxf>
    <dxf>
      <font>
        <b/>
        <i val="0"/>
      </font>
      <fill>
        <patternFill>
          <bgColor rgb="FFFF999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053A"/>
      <color rgb="FF9E009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10" Type="http://schemas.openxmlformats.org/officeDocument/2006/relationships/image" Target="../media/image11.png"/><Relationship Id="rId4" Type="http://schemas.openxmlformats.org/officeDocument/2006/relationships/image" Target="../media/image6.png"/><Relationship Id="rId9"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editAs="oneCell">
    <xdr:from>
      <xdr:col>10</xdr:col>
      <xdr:colOff>174327</xdr:colOff>
      <xdr:row>0</xdr:row>
      <xdr:rowOff>157842</xdr:rowOff>
    </xdr:from>
    <xdr:to>
      <xdr:col>11</xdr:col>
      <xdr:colOff>163488</xdr:colOff>
      <xdr:row>4</xdr:row>
      <xdr:rowOff>31286</xdr:rowOff>
    </xdr:to>
    <xdr:pic>
      <xdr:nvPicPr>
        <xdr:cNvPr id="2" name="Рисунок 1">
          <a:extLst>
            <a:ext uri="{FF2B5EF4-FFF2-40B4-BE49-F238E27FC236}">
              <a16:creationId xmlns:a16="http://schemas.microsoft.com/office/drawing/2014/main" id="{B6589734-5EDF-4FA8-BD52-200B18CD3B6B}"/>
            </a:ext>
          </a:extLst>
        </xdr:cNvPr>
        <xdr:cNvPicPr>
          <a:picLocks noChangeAspect="1"/>
        </xdr:cNvPicPr>
      </xdr:nvPicPr>
      <xdr:blipFill>
        <a:blip xmlns:r="http://schemas.openxmlformats.org/officeDocument/2006/relationships" r:embed="rId1"/>
        <a:stretch>
          <a:fillRect/>
        </a:stretch>
      </xdr:blipFill>
      <xdr:spPr>
        <a:xfrm>
          <a:off x="9731984" y="157842"/>
          <a:ext cx="963433" cy="989229"/>
        </a:xfrm>
        <a:prstGeom prst="rect">
          <a:avLst/>
        </a:prstGeom>
      </xdr:spPr>
    </xdr:pic>
    <xdr:clientData/>
  </xdr:twoCellAnchor>
  <xdr:twoCellAnchor>
    <xdr:from>
      <xdr:col>2</xdr:col>
      <xdr:colOff>76199</xdr:colOff>
      <xdr:row>1</xdr:row>
      <xdr:rowOff>59872</xdr:rowOff>
    </xdr:from>
    <xdr:to>
      <xdr:col>2</xdr:col>
      <xdr:colOff>1509412</xdr:colOff>
      <xdr:row>2</xdr:row>
      <xdr:rowOff>0</xdr:rowOff>
    </xdr:to>
    <xdr:pic>
      <xdr:nvPicPr>
        <xdr:cNvPr id="3" name="Рисунок 2">
          <a:extLst>
            <a:ext uri="{FF2B5EF4-FFF2-40B4-BE49-F238E27FC236}">
              <a16:creationId xmlns:a16="http://schemas.microsoft.com/office/drawing/2014/main" id="{13B048F5-3D98-4785-9ED1-4E78E368F30F}"/>
            </a:ext>
          </a:extLst>
        </xdr:cNvPr>
        <xdr:cNvPicPr>
          <a:picLocks noChangeAspect="1" noChangeArrowheads="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colorTemperature colorTemp="5300"/>
                  </a14:imgEffect>
                  <a14:imgEffect>
                    <a14:saturation sat="66000"/>
                  </a14:imgEffect>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484413" y="255815"/>
          <a:ext cx="1433213" cy="473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0</xdr:row>
      <xdr:rowOff>22151</xdr:rowOff>
    </xdr:from>
    <xdr:to>
      <xdr:col>15</xdr:col>
      <xdr:colOff>657225</xdr:colOff>
      <xdr:row>8</xdr:row>
      <xdr:rowOff>121832</xdr:rowOff>
    </xdr:to>
    <xdr:sp macro="" textlink="">
      <xdr:nvSpPr>
        <xdr:cNvPr id="2" name="TextBox 1">
          <a:extLst>
            <a:ext uri="{FF2B5EF4-FFF2-40B4-BE49-F238E27FC236}">
              <a16:creationId xmlns:a16="http://schemas.microsoft.com/office/drawing/2014/main" id="{51EF56C1-6DC0-455F-A298-CCE63DBCE079}"/>
            </a:ext>
          </a:extLst>
        </xdr:cNvPr>
        <xdr:cNvSpPr txBox="1"/>
      </xdr:nvSpPr>
      <xdr:spPr>
        <a:xfrm>
          <a:off x="253093" y="22151"/>
          <a:ext cx="9401175" cy="1542038"/>
        </a:xfrm>
        <a:prstGeom prst="rect">
          <a:avLst/>
        </a:prstGeom>
        <a:solidFill>
          <a:srgbClr val="02392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lang="ru-RU" sz="2000" baseline="0">
              <a:solidFill>
                <a:schemeClr val="bg1"/>
              </a:solidFill>
              <a:latin typeface="Arial" panose="020B0604020202020204" pitchFamily="34" charset="0"/>
              <a:cs typeface="Arial" panose="020B0604020202020204" pitchFamily="34" charset="0"/>
            </a:rPr>
            <a:t>Растения для профессионалов</a:t>
          </a:r>
        </a:p>
        <a:p>
          <a:pPr algn="l"/>
          <a:r>
            <a:rPr lang="ru-RU" sz="1000">
              <a:solidFill>
                <a:schemeClr val="bg1"/>
              </a:solidFill>
              <a:latin typeface="Arial" panose="020B0604020202020204" pitchFamily="34" charset="0"/>
              <a:cs typeface="Arial" panose="020B0604020202020204" pitchFamily="34" charset="0"/>
            </a:rPr>
            <a:t>Россия, Владимирская область, Киржачский район, пос. Знаменское</a:t>
          </a:r>
          <a:br>
            <a:rPr lang="ru-RU" sz="1000">
              <a:solidFill>
                <a:schemeClr val="bg1"/>
              </a:solidFill>
              <a:latin typeface="Arial" panose="020B0604020202020204" pitchFamily="34" charset="0"/>
              <a:cs typeface="Arial" panose="020B0604020202020204" pitchFamily="34" charset="0"/>
            </a:rPr>
          </a:br>
          <a:r>
            <a:rPr lang="ru-RU" sz="1000">
              <a:solidFill>
                <a:schemeClr val="bg1"/>
              </a:solidFill>
              <a:latin typeface="Arial" panose="020B0604020202020204" pitchFamily="34" charset="0"/>
              <a:cs typeface="Arial" panose="020B0604020202020204" pitchFamily="34" charset="0"/>
            </a:rPr>
            <a:t>Тел.: +7 (929) 992-71-13</a:t>
          </a:r>
          <a:br>
            <a:rPr lang="ru-RU" sz="1000">
              <a:solidFill>
                <a:schemeClr val="bg1"/>
              </a:solidFill>
              <a:latin typeface="Arial" panose="020B0604020202020204" pitchFamily="34" charset="0"/>
              <a:cs typeface="Arial" panose="020B0604020202020204" pitchFamily="34" charset="0"/>
            </a:rPr>
          </a:br>
          <a:r>
            <a:rPr lang="en-US" sz="1000">
              <a:solidFill>
                <a:schemeClr val="bg1"/>
              </a:solidFill>
              <a:latin typeface="Arial" panose="020B0604020202020204" pitchFamily="34" charset="0"/>
              <a:cs typeface="Arial" panose="020B0604020202020204" pitchFamily="34" charset="0"/>
            </a:rPr>
            <a:t>E-mail: zakaz@plantmarket.ru</a:t>
          </a:r>
          <a:br>
            <a:rPr lang="ru-RU" sz="1000">
              <a:solidFill>
                <a:schemeClr val="bg1"/>
              </a:solidFill>
              <a:latin typeface="Arial" panose="020B0604020202020204" pitchFamily="34" charset="0"/>
              <a:cs typeface="Arial" panose="020B0604020202020204" pitchFamily="34" charset="0"/>
            </a:rPr>
          </a:br>
          <a:r>
            <a:rPr lang="ru-RU" sz="1000">
              <a:solidFill>
                <a:schemeClr val="bg1"/>
              </a:solidFill>
              <a:latin typeface="Arial" panose="020B0604020202020204" pitchFamily="34" charset="0"/>
              <a:cs typeface="Arial" panose="020B0604020202020204" pitchFamily="34" charset="0"/>
            </a:rPr>
            <a:t>Сайт: </a:t>
          </a:r>
          <a:r>
            <a:rPr lang="en-US" sz="1000">
              <a:solidFill>
                <a:schemeClr val="bg1"/>
              </a:solidFill>
              <a:latin typeface="Arial" panose="020B0604020202020204" pitchFamily="34" charset="0"/>
              <a:cs typeface="Arial" panose="020B0604020202020204" pitchFamily="34" charset="0"/>
            </a:rPr>
            <a:t>www.plantmarket.ru</a:t>
          </a:r>
          <a:endParaRPr lang="ru-RU" sz="100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1</xdr:col>
      <xdr:colOff>30125</xdr:colOff>
      <xdr:row>10</xdr:row>
      <xdr:rowOff>12847</xdr:rowOff>
    </xdr:from>
    <xdr:to>
      <xdr:col>12</xdr:col>
      <xdr:colOff>593084</xdr:colOff>
      <xdr:row>11</xdr:row>
      <xdr:rowOff>248597</xdr:rowOff>
    </xdr:to>
    <xdr:pic>
      <xdr:nvPicPr>
        <xdr:cNvPr id="3" name="Рисунок 2">
          <a:extLst>
            <a:ext uri="{FF2B5EF4-FFF2-40B4-BE49-F238E27FC236}">
              <a16:creationId xmlns:a16="http://schemas.microsoft.com/office/drawing/2014/main" id="{10B9CC20-6736-40D5-9EDA-C63363615C76}"/>
            </a:ext>
          </a:extLst>
        </xdr:cNvPr>
        <xdr:cNvPicPr>
          <a:picLocks noChangeAspect="1"/>
        </xdr:cNvPicPr>
      </xdr:nvPicPr>
      <xdr:blipFill>
        <a:blip xmlns:r="http://schemas.openxmlformats.org/officeDocument/2006/relationships" r:embed="rId1"/>
        <a:stretch>
          <a:fillRect/>
        </a:stretch>
      </xdr:blipFill>
      <xdr:spPr>
        <a:xfrm>
          <a:off x="264168" y="1760004"/>
          <a:ext cx="7399187" cy="442579"/>
        </a:xfrm>
        <a:prstGeom prst="rect">
          <a:avLst/>
        </a:prstGeom>
      </xdr:spPr>
    </xdr:pic>
    <xdr:clientData/>
  </xdr:twoCellAnchor>
  <xdr:twoCellAnchor editAs="oneCell">
    <xdr:from>
      <xdr:col>1</xdr:col>
      <xdr:colOff>19050</xdr:colOff>
      <xdr:row>61</xdr:row>
      <xdr:rowOff>0</xdr:rowOff>
    </xdr:from>
    <xdr:to>
      <xdr:col>5</xdr:col>
      <xdr:colOff>171781</xdr:colOff>
      <xdr:row>63</xdr:row>
      <xdr:rowOff>123895</xdr:rowOff>
    </xdr:to>
    <xdr:pic>
      <xdr:nvPicPr>
        <xdr:cNvPr id="4" name="Рисунок 3">
          <a:extLst>
            <a:ext uri="{FF2B5EF4-FFF2-40B4-BE49-F238E27FC236}">
              <a16:creationId xmlns:a16="http://schemas.microsoft.com/office/drawing/2014/main" id="{BB45D602-B444-4C0C-80B9-E18F3AEBC25B}"/>
            </a:ext>
          </a:extLst>
        </xdr:cNvPr>
        <xdr:cNvPicPr>
          <a:picLocks noChangeAspect="1"/>
        </xdr:cNvPicPr>
      </xdr:nvPicPr>
      <xdr:blipFill>
        <a:blip xmlns:r="http://schemas.openxmlformats.org/officeDocument/2006/relationships" r:embed="rId2"/>
        <a:stretch>
          <a:fillRect/>
        </a:stretch>
      </xdr:blipFill>
      <xdr:spPr>
        <a:xfrm>
          <a:off x="253093" y="16671471"/>
          <a:ext cx="2493159" cy="494010"/>
        </a:xfrm>
        <a:prstGeom prst="rect">
          <a:avLst/>
        </a:prstGeom>
      </xdr:spPr>
    </xdr:pic>
    <xdr:clientData/>
  </xdr:twoCellAnchor>
  <xdr:twoCellAnchor editAs="oneCell">
    <xdr:from>
      <xdr:col>1</xdr:col>
      <xdr:colOff>19050</xdr:colOff>
      <xdr:row>73</xdr:row>
      <xdr:rowOff>0</xdr:rowOff>
    </xdr:from>
    <xdr:to>
      <xdr:col>6</xdr:col>
      <xdr:colOff>152813</xdr:colOff>
      <xdr:row>75</xdr:row>
      <xdr:rowOff>104843</xdr:rowOff>
    </xdr:to>
    <xdr:pic>
      <xdr:nvPicPr>
        <xdr:cNvPr id="5" name="Рисунок 4">
          <a:extLst>
            <a:ext uri="{FF2B5EF4-FFF2-40B4-BE49-F238E27FC236}">
              <a16:creationId xmlns:a16="http://schemas.microsoft.com/office/drawing/2014/main" id="{AD9D866E-9097-46CE-93FA-9B27D1F25A3C}"/>
            </a:ext>
          </a:extLst>
        </xdr:cNvPr>
        <xdr:cNvPicPr>
          <a:picLocks noChangeAspect="1"/>
        </xdr:cNvPicPr>
      </xdr:nvPicPr>
      <xdr:blipFill>
        <a:blip xmlns:r="http://schemas.openxmlformats.org/officeDocument/2006/relationships" r:embed="rId3"/>
        <a:stretch>
          <a:fillRect/>
        </a:stretch>
      </xdr:blipFill>
      <xdr:spPr>
        <a:xfrm>
          <a:off x="253093" y="19550743"/>
          <a:ext cx="3116449" cy="474957"/>
        </a:xfrm>
        <a:prstGeom prst="rect">
          <a:avLst/>
        </a:prstGeom>
      </xdr:spPr>
    </xdr:pic>
    <xdr:clientData/>
  </xdr:twoCellAnchor>
  <xdr:twoCellAnchor editAs="oneCell">
    <xdr:from>
      <xdr:col>1</xdr:col>
      <xdr:colOff>19050</xdr:colOff>
      <xdr:row>22</xdr:row>
      <xdr:rowOff>44302</xdr:rowOff>
    </xdr:from>
    <xdr:to>
      <xdr:col>13</xdr:col>
      <xdr:colOff>153409</xdr:colOff>
      <xdr:row>25</xdr:row>
      <xdr:rowOff>8491</xdr:rowOff>
    </xdr:to>
    <xdr:pic>
      <xdr:nvPicPr>
        <xdr:cNvPr id="6" name="Рисунок 5">
          <a:extLst>
            <a:ext uri="{FF2B5EF4-FFF2-40B4-BE49-F238E27FC236}">
              <a16:creationId xmlns:a16="http://schemas.microsoft.com/office/drawing/2014/main" id="{2BF19FBF-2746-4FEA-B9DD-671871CECF21}"/>
            </a:ext>
          </a:extLst>
        </xdr:cNvPr>
        <xdr:cNvPicPr>
          <a:picLocks noChangeAspect="1"/>
        </xdr:cNvPicPr>
      </xdr:nvPicPr>
      <xdr:blipFill>
        <a:blip xmlns:r="http://schemas.openxmlformats.org/officeDocument/2006/relationships" r:embed="rId4"/>
        <a:stretch>
          <a:fillRect/>
        </a:stretch>
      </xdr:blipFill>
      <xdr:spPr>
        <a:xfrm>
          <a:off x="253093" y="4159102"/>
          <a:ext cx="7612845" cy="519360"/>
        </a:xfrm>
        <a:prstGeom prst="rect">
          <a:avLst/>
        </a:prstGeom>
      </xdr:spPr>
    </xdr:pic>
    <xdr:clientData/>
  </xdr:twoCellAnchor>
  <xdr:twoCellAnchor editAs="oneCell">
    <xdr:from>
      <xdr:col>1</xdr:col>
      <xdr:colOff>19050</xdr:colOff>
      <xdr:row>38</xdr:row>
      <xdr:rowOff>11076</xdr:rowOff>
    </xdr:from>
    <xdr:to>
      <xdr:col>11</xdr:col>
      <xdr:colOff>458081</xdr:colOff>
      <xdr:row>40</xdr:row>
      <xdr:rowOff>163550</xdr:rowOff>
    </xdr:to>
    <xdr:pic>
      <xdr:nvPicPr>
        <xdr:cNvPr id="7" name="Рисунок 6">
          <a:extLst>
            <a:ext uri="{FF2B5EF4-FFF2-40B4-BE49-F238E27FC236}">
              <a16:creationId xmlns:a16="http://schemas.microsoft.com/office/drawing/2014/main" id="{349EDCFE-2D1E-45FF-82BD-4A55159C9615}"/>
            </a:ext>
          </a:extLst>
        </xdr:cNvPr>
        <xdr:cNvPicPr>
          <a:picLocks noChangeAspect="1"/>
        </xdr:cNvPicPr>
      </xdr:nvPicPr>
      <xdr:blipFill>
        <a:blip xmlns:r="http://schemas.openxmlformats.org/officeDocument/2006/relationships" r:embed="rId5"/>
        <a:stretch>
          <a:fillRect/>
        </a:stretch>
      </xdr:blipFill>
      <xdr:spPr>
        <a:xfrm>
          <a:off x="253093" y="8833947"/>
          <a:ext cx="6633002" cy="522589"/>
        </a:xfrm>
        <a:prstGeom prst="rect">
          <a:avLst/>
        </a:prstGeom>
      </xdr:spPr>
    </xdr:pic>
    <xdr:clientData/>
  </xdr:twoCellAnchor>
  <xdr:twoCellAnchor editAs="oneCell">
    <xdr:from>
      <xdr:col>1</xdr:col>
      <xdr:colOff>19050</xdr:colOff>
      <xdr:row>91</xdr:row>
      <xdr:rowOff>0</xdr:rowOff>
    </xdr:from>
    <xdr:to>
      <xdr:col>9</xdr:col>
      <xdr:colOff>172121</xdr:colOff>
      <xdr:row>93</xdr:row>
      <xdr:rowOff>104843</xdr:rowOff>
    </xdr:to>
    <xdr:pic>
      <xdr:nvPicPr>
        <xdr:cNvPr id="8" name="Рисунок 7">
          <a:extLst>
            <a:ext uri="{FF2B5EF4-FFF2-40B4-BE49-F238E27FC236}">
              <a16:creationId xmlns:a16="http://schemas.microsoft.com/office/drawing/2014/main" id="{BABB4F24-BBE8-4C46-97F5-6899CDC8615F}"/>
            </a:ext>
          </a:extLst>
        </xdr:cNvPr>
        <xdr:cNvPicPr>
          <a:picLocks noChangeAspect="1"/>
        </xdr:cNvPicPr>
      </xdr:nvPicPr>
      <xdr:blipFill>
        <a:blip xmlns:r="http://schemas.openxmlformats.org/officeDocument/2006/relationships" r:embed="rId6"/>
        <a:stretch>
          <a:fillRect/>
        </a:stretch>
      </xdr:blipFill>
      <xdr:spPr>
        <a:xfrm>
          <a:off x="253093" y="25200429"/>
          <a:ext cx="5062528" cy="474957"/>
        </a:xfrm>
        <a:prstGeom prst="rect">
          <a:avLst/>
        </a:prstGeom>
      </xdr:spPr>
    </xdr:pic>
    <xdr:clientData/>
  </xdr:twoCellAnchor>
  <xdr:twoCellAnchor editAs="oneCell">
    <xdr:from>
      <xdr:col>1</xdr:col>
      <xdr:colOff>38100</xdr:colOff>
      <xdr:row>99</xdr:row>
      <xdr:rowOff>161925</xdr:rowOff>
    </xdr:from>
    <xdr:to>
      <xdr:col>15</xdr:col>
      <xdr:colOff>647700</xdr:colOff>
      <xdr:row>115</xdr:row>
      <xdr:rowOff>95250</xdr:rowOff>
    </xdr:to>
    <xdr:pic>
      <xdr:nvPicPr>
        <xdr:cNvPr id="9" name="Рисунок 8">
          <a:extLst>
            <a:ext uri="{FF2B5EF4-FFF2-40B4-BE49-F238E27FC236}">
              <a16:creationId xmlns:a16="http://schemas.microsoft.com/office/drawing/2014/main" id="{365A1E87-149D-4C6C-B224-1FADC4636FA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143" y="28176311"/>
          <a:ext cx="9372600" cy="2894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114299</xdr:colOff>
      <xdr:row>0</xdr:row>
      <xdr:rowOff>50726</xdr:rowOff>
    </xdr:from>
    <xdr:to>
      <xdr:col>7</xdr:col>
      <xdr:colOff>5774</xdr:colOff>
      <xdr:row>4</xdr:row>
      <xdr:rowOff>162512</xdr:rowOff>
    </xdr:to>
    <xdr:pic>
      <xdr:nvPicPr>
        <xdr:cNvPr id="10" name="Рисунок 9">
          <a:extLst>
            <a:ext uri="{FF2B5EF4-FFF2-40B4-BE49-F238E27FC236}">
              <a16:creationId xmlns:a16="http://schemas.microsoft.com/office/drawing/2014/main" id="{48FEBC1F-3AF8-40FF-B69D-B80642D4EF22}"/>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backgroundRemoval t="0" b="100000" l="0" r="100000">
                      <a14:foregroundMark x1="4782" y1="62343" x2="4782" y2="62343"/>
                      <a14:foregroundMark x1="13802" y1="69797" x2="13802" y2="69797"/>
                      <a14:foregroundMark x1="20470" y1="70378" x2="20470" y2="70378"/>
                      <a14:foregroundMark x1="28199" y1="72410" x2="28199" y2="72410"/>
                      <a14:foregroundMark x1="44094" y1="68151" x2="44094" y2="68151"/>
                      <a14:foregroundMark x1="62212" y1="70378" x2="62212" y2="70378"/>
                      <a14:foregroundMark x1="72370" y1="71442" x2="72370" y2="71442"/>
                      <a14:foregroundMark x1="76712" y1="63311" x2="76712" y2="63311"/>
                      <a14:foregroundMark x1="81132" y1="75992" x2="81132" y2="75992"/>
                      <a14:foregroundMark x1="86431" y1="73959" x2="86431" y2="73959"/>
                      <a14:foregroundMark x1="96071" y1="73959" x2="96071" y2="73959"/>
                      <a14:foregroundMark x1="74800" y1="23621" x2="74800" y2="23621"/>
                      <a14:foregroundMark x1="71336" y1="53824" x2="71336" y2="53824"/>
                      <a14:foregroundMark x1="72189" y1="48693" x2="72189" y2="48693"/>
                      <a14:foregroundMark x1="81313" y1="58374" x2="81313" y2="58374"/>
                      <a14:foregroundMark x1="70716" y1="58374" x2="70716" y2="58374"/>
                      <a14:foregroundMark x1="21427" y1="79477" x2="21427" y2="79477"/>
                      <a14:foregroundMark x1="64048" y1="79864" x2="64048" y2="79864"/>
                      <a14:backgroundMark x1="20057" y1="90223" x2="20057" y2="90223"/>
                      <a14:backgroundMark x1="62910" y1="89642" x2="62910" y2="89642"/>
                      <a14:backgroundMark x1="88524" y1="78896" x2="88524" y2="78896"/>
                      <a14:backgroundMark x1="32463" y1="23621" x2="32463" y2="23621"/>
                      <a14:backgroundMark x1="39571" y1="25944" x2="39571" y2="25944"/>
                      <a14:backgroundMark x1="37477" y1="48015" x2="38692" y2="46079"/>
                      <a14:backgroundMark x1="39752" y1="44143" x2="40967" y2="44143"/>
                      <a14:backgroundMark x1="42776" y1="43756" x2="43293" y2="44724"/>
                      <a14:backgroundMark x1="37219" y1="49661" x2="36960" y2="51597"/>
                      <a14:backgroundMark x1="30551" y1="39206" x2="31507" y2="43078"/>
                      <a14:backgroundMark x1="32024" y1="44434" x2="32799" y2="45111"/>
                      <a14:backgroundMark x1="33497" y1="45111" x2="34195" y2="43756"/>
                      <a14:backgroundMark x1="41561" y1="16457" x2="40786" y2="20039"/>
                      <a14:backgroundMark x1="39752" y1="32043" x2="40010" y2="35624"/>
                    </a14:backgroundRemoval>
                  </a14:imgEffect>
                </a14:imgLayer>
              </a14:imgProps>
            </a:ext>
          </a:extLst>
        </a:blip>
        <a:srcRect b="650"/>
        <a:stretch/>
      </xdr:blipFill>
      <xdr:spPr>
        <a:xfrm>
          <a:off x="348342" y="50726"/>
          <a:ext cx="3516418" cy="857457"/>
        </a:xfrm>
        <a:prstGeom prst="rect">
          <a:avLst/>
        </a:prstGeom>
      </xdr:spPr>
    </xdr:pic>
    <xdr:clientData/>
  </xdr:twoCellAnchor>
  <xdr:twoCellAnchor editAs="oneCell">
    <xdr:from>
      <xdr:col>1</xdr:col>
      <xdr:colOff>28575</xdr:colOff>
      <xdr:row>55</xdr:row>
      <xdr:rowOff>9525</xdr:rowOff>
    </xdr:from>
    <xdr:to>
      <xdr:col>10</xdr:col>
      <xdr:colOff>29310</xdr:colOff>
      <xdr:row>57</xdr:row>
      <xdr:rowOff>114368</xdr:rowOff>
    </xdr:to>
    <xdr:pic>
      <xdr:nvPicPr>
        <xdr:cNvPr id="11" name="Рисунок 10">
          <a:extLst>
            <a:ext uri="{FF2B5EF4-FFF2-40B4-BE49-F238E27FC236}">
              <a16:creationId xmlns:a16="http://schemas.microsoft.com/office/drawing/2014/main" id="{FBB7091F-B551-47A9-BD46-8AF22FC83D4E}"/>
            </a:ext>
          </a:extLst>
        </xdr:cNvPr>
        <xdr:cNvPicPr>
          <a:picLocks noChangeAspect="1"/>
        </xdr:cNvPicPr>
      </xdr:nvPicPr>
      <xdr:blipFill>
        <a:blip xmlns:r="http://schemas.openxmlformats.org/officeDocument/2006/relationships" r:embed="rId10"/>
        <a:stretch>
          <a:fillRect/>
        </a:stretch>
      </xdr:blipFill>
      <xdr:spPr>
        <a:xfrm>
          <a:off x="262618" y="14667139"/>
          <a:ext cx="5552449" cy="4749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055;&#1088;&#1077;&#1076;&#1083;&#1086;&#1078;&#1077;&#1085;&#1080;&#1103;%20PlantMarket%20(&#1088;&#1072;&#1073;&#1086;&#1095;&#1080;&#1077;%20&#1092;&#1072;&#1081;&#1083;&#1099;)/26.09.01%20&#1051;&#1080;&#1083;&#1080;&#1080;%20&#1074;%20&#1103;&#1097;&#1080;&#1082;&#1072;&#1093;,%20&#1074;&#1099;&#1075;&#1086;&#1085;&#1082;&#1072;%20-%20&#1044;&#1054;&#1041;&#1040;&#1042;&#1048;&#1058;&#1068;%20&#1048;&#1053;&#1060;&#1054;/&#1064;&#1072;&#1073;&#1083;&#1086;&#1085;%20&#1083;&#1080;&#1083;&#1080;&#1080;%20&#1079;&#1072;&#1073;&#1086;%202027.xlsx" TargetMode="External"/><Relationship Id="rId2" Type="http://schemas.openxmlformats.org/officeDocument/2006/relationships/externalLinkPath" Target="file:///E:\Buyer\Product\&#1055;&#1088;&#1077;&#1076;&#1083;&#1086;&#1078;&#1077;&#1085;&#1080;&#1103;%20PlantMarket%20(&#1088;&#1072;&#1073;&#1086;&#1095;&#1080;&#1077;%20&#1092;&#1072;&#1081;&#1083;&#1099;)\26.09.01%20&#1051;&#1080;&#1083;&#1080;&#1080;%20&#1074;%20&#1103;&#1097;&#1080;&#1082;&#1072;&#1093;,%20&#1074;&#1099;&#1075;&#1086;&#1085;&#1082;&#1072;%20-%20&#1044;&#1054;&#1041;&#1040;&#1042;&#1048;&#1058;&#1068;%20&#1048;&#1053;&#1060;&#1054;\&#1064;&#1072;&#1073;&#1083;&#1086;&#1085;%20&#1083;&#1080;&#1083;&#1080;&#1080;%20&#1079;&#1072;&#1073;&#1086;%202027.xlsx" TargetMode="External"/><Relationship Id="rId1" Type="http://schemas.openxmlformats.org/officeDocument/2006/relationships/externalLinkPath" Target="/Buyer/Product/&#1055;&#1088;&#1077;&#1076;&#1083;&#1086;&#1078;&#1077;&#1085;&#1080;&#1103;%20PlantMarket%20(&#1088;&#1072;&#1073;&#1086;&#1095;&#1080;&#1077;%20&#1092;&#1072;&#1081;&#1083;&#1099;)/26.09.01%20&#1051;&#1080;&#1083;&#1080;&#1080;%20&#1074;%20&#1103;&#1097;&#1080;&#1082;&#1072;&#1093;,%20&#1074;&#1099;&#1075;&#1086;&#1085;&#1082;&#1072;%20-%20&#1044;&#1054;&#1041;&#1040;&#1042;&#1048;&#1058;&#1068;%20&#1048;&#1053;&#1060;&#1054;/&#1064;&#1072;&#1073;&#1083;&#1086;&#1085;%20&#1083;&#1080;&#1083;&#1080;&#1080;%20&#1079;&#1072;&#1073;&#1086;%2020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chuzhinova\Documents\lilium_2026%20(5).xlsx" TargetMode="External"/><Relationship Id="rId1" Type="http://schemas.openxmlformats.org/officeDocument/2006/relationships/externalLinkPath" Target="file:///C:\Users\chuzhinova\Documents\lilium_2026%20(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1088;&#1072;&#1073;&#1086;&#1090;&#1072;_&#1087;&#1083;&#1072;&#1085;&#1090;&#1084;&#1072;&#1088;&#1082;&#1077;&#1090;/&#1046;&#1072;&#1085;&#1085;&#1077;&#1090;/2021/&#1089;&#1077;&#1085;&#1090;&#1103;&#1073;&#1088;&#1100;/909/&#1050;&#1086;&#1087;&#1080;&#1103;%20paeonia_aut_2021%20(2).xlsx" TargetMode="External"/><Relationship Id="rId1" Type="http://schemas.openxmlformats.org/officeDocument/2006/relationships/externalLinkPath" Target="/&#1088;&#1072;&#1073;&#1086;&#1090;&#1072;_&#1087;&#1083;&#1072;&#1085;&#1090;&#1084;&#1072;&#1088;&#1082;&#1077;&#1090;/&#1046;&#1072;&#1085;&#1085;&#1077;&#1090;/2021/&#1089;&#1077;&#1085;&#1090;&#1103;&#1073;&#1088;&#1100;/909/&#1050;&#1086;&#1087;&#1080;&#1103;%20paeonia_aut_2021%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DChuzhinova/Documents/&#1055;&#1088;&#1072;&#1081;&#1089;-&#1083;&#1080;&#1089;&#1090;&#1099;/&#1050;&#1072;&#1089;&#1089;&#1077;&#1090;&#1099;/&#1056;&#1072;&#1073;&#1086;&#1095;&#1080;&#1077;%20&#1087;&#1088;&#1072;&#1081;&#1089;&#1099;/&#1050;&#1072;&#1089;&#1089;&#1077;&#1090;&#1099;%202021-2022%20&#1088;&#1072;&#1073;&#1086;&#1095;&#1080;&#1081;%20(&#1080;&#1090;&#1086;&#107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DChuzhinova\Downloads\Renault%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Users/DChuzhinova/Downloads/Renault%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docs.live.net/Users/treme/Desktop/&#1089;&#1077;&#1085;&#1090;&#1103;&#1073;&#1088;&#1100;%202021/&#1088;&#1072;&#1073;&#1086;&#1090;&#1072;%20&#1089;&#1077;&#1085;&#1090;&#1103;&#1073;&#1088;&#1100;%202021/&#1089;&#1077;&#1085;&#1090;&#1103;&#1073;&#1088;&#1100;/1709/&#1087;&#1080;&#1086;&#1085;&#1099;%20&#1089;&#1090;&#1086;&#1082;%2017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ily Company"/>
      <sheetName val="шаблон рабочий"/>
      <sheetName val="Лист10"/>
      <sheetName val="Лист8"/>
      <sheetName val="2027"/>
      <sheetName val="Лист9"/>
      <sheetName val="Условия работы"/>
      <sheetName val="Лист5"/>
      <sheetName val="2026"/>
      <sheetName val="Лист7"/>
      <sheetName val="Лист3"/>
      <sheetName val="Подворье"/>
      <sheetName val="Фрэджайл"/>
      <sheetName val="Artemis Plant LC"/>
      <sheetName val="Artemis Plant ZВ"/>
      <sheetName val="3. номенклатура 1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6"/>
      <sheetName val="Условия работы"/>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расчет"/>
      <sheetName val="Лист1"/>
      <sheetName val="Лист2"/>
      <sheetName val="проверка"/>
      <sheetName val="paeonia crates aut 2021"/>
      <sheetName val="Условия работы"/>
    </sheetNames>
    <sheetDataSet>
      <sheetData sheetId="0" refreshError="1"/>
      <sheetData sheetId="1" refreshError="1"/>
      <sheetData sheetId="2">
        <row r="1">
          <cell r="A1" t="str">
            <v>Артикул</v>
          </cell>
          <cell r="B1" t="str">
            <v>минус резерв</v>
          </cell>
          <cell r="C1" t="str">
            <v>минус резерв</v>
          </cell>
        </row>
        <row r="2">
          <cell r="A2" t="str">
            <v>87-104-0004</v>
          </cell>
          <cell r="B2">
            <v>0</v>
          </cell>
          <cell r="C2">
            <v>0</v>
          </cell>
        </row>
        <row r="3">
          <cell r="A3" t="str">
            <v>87-104-0005</v>
          </cell>
          <cell r="B3">
            <v>0</v>
          </cell>
          <cell r="C3">
            <v>0</v>
          </cell>
        </row>
        <row r="4">
          <cell r="A4" t="str">
            <v>87-104-0010</v>
          </cell>
          <cell r="B4">
            <v>30</v>
          </cell>
          <cell r="C4">
            <v>30</v>
          </cell>
        </row>
        <row r="5">
          <cell r="A5" t="str">
            <v>87-104-0017</v>
          </cell>
          <cell r="B5">
            <v>25</v>
          </cell>
          <cell r="C5">
            <v>25</v>
          </cell>
        </row>
        <row r="6">
          <cell r="A6" t="str">
            <v>87-104-0018</v>
          </cell>
          <cell r="B6">
            <v>25</v>
          </cell>
          <cell r="C6">
            <v>25</v>
          </cell>
        </row>
        <row r="7">
          <cell r="A7" t="str">
            <v>87-104-0038</v>
          </cell>
          <cell r="B7">
            <v>0</v>
          </cell>
          <cell r="C7">
            <v>0</v>
          </cell>
        </row>
        <row r="8">
          <cell r="A8" t="str">
            <v>87-104-0056</v>
          </cell>
          <cell r="B8">
            <v>0</v>
          </cell>
          <cell r="C8">
            <v>0</v>
          </cell>
        </row>
        <row r="9">
          <cell r="A9" t="str">
            <v>87-104-0057</v>
          </cell>
          <cell r="B9">
            <v>0</v>
          </cell>
          <cell r="C9">
            <v>0</v>
          </cell>
        </row>
        <row r="10">
          <cell r="A10" t="str">
            <v>87-104-0089</v>
          </cell>
          <cell r="B10">
            <v>0</v>
          </cell>
          <cell r="C10">
            <v>0</v>
          </cell>
        </row>
        <row r="11">
          <cell r="A11" t="str">
            <v>87-104-0139</v>
          </cell>
          <cell r="B11">
            <v>35</v>
          </cell>
          <cell r="C11">
            <v>35</v>
          </cell>
        </row>
        <row r="12">
          <cell r="A12" t="str">
            <v>87-104-0148</v>
          </cell>
          <cell r="B12">
            <v>25</v>
          </cell>
          <cell r="C12">
            <v>25</v>
          </cell>
        </row>
        <row r="13">
          <cell r="A13" t="str">
            <v>87-104-0152</v>
          </cell>
          <cell r="B13">
            <v>-15</v>
          </cell>
          <cell r="C13">
            <v>0</v>
          </cell>
        </row>
        <row r="14">
          <cell r="A14" t="str">
            <v>87-104-0154</v>
          </cell>
          <cell r="B14">
            <v>0</v>
          </cell>
          <cell r="C14">
            <v>0</v>
          </cell>
        </row>
        <row r="15">
          <cell r="A15" t="str">
            <v>87-104-0257</v>
          </cell>
          <cell r="B15">
            <v>50</v>
          </cell>
          <cell r="C15">
            <v>50</v>
          </cell>
        </row>
        <row r="16">
          <cell r="A16" t="str">
            <v>87-104-0258</v>
          </cell>
          <cell r="B16">
            <v>-15</v>
          </cell>
          <cell r="C16">
            <v>0</v>
          </cell>
        </row>
        <row r="17">
          <cell r="A17" t="str">
            <v>87-104-0273</v>
          </cell>
          <cell r="B17">
            <v>0</v>
          </cell>
          <cell r="C17">
            <v>0</v>
          </cell>
        </row>
        <row r="18">
          <cell r="A18" t="str">
            <v>87-104-0309</v>
          </cell>
          <cell r="B18">
            <v>15</v>
          </cell>
          <cell r="C18">
            <v>15</v>
          </cell>
        </row>
        <row r="19">
          <cell r="A19" t="str">
            <v>87-104-0321</v>
          </cell>
          <cell r="B19">
            <v>-15</v>
          </cell>
          <cell r="C19">
            <v>0</v>
          </cell>
        </row>
        <row r="20">
          <cell r="A20" t="str">
            <v>87-104-0360</v>
          </cell>
          <cell r="B20">
            <v>0</v>
          </cell>
          <cell r="C20">
            <v>0</v>
          </cell>
        </row>
        <row r="21">
          <cell r="A21" t="str">
            <v>87-104-0361</v>
          </cell>
          <cell r="B21">
            <v>140</v>
          </cell>
          <cell r="C21">
            <v>140</v>
          </cell>
        </row>
        <row r="22">
          <cell r="A22" t="str">
            <v>87-104-0362</v>
          </cell>
          <cell r="B22">
            <v>-55</v>
          </cell>
          <cell r="C22">
            <v>0</v>
          </cell>
        </row>
        <row r="23">
          <cell r="A23" t="str">
            <v>87-104-0363</v>
          </cell>
          <cell r="B23">
            <v>15</v>
          </cell>
          <cell r="C23">
            <v>15</v>
          </cell>
        </row>
        <row r="24">
          <cell r="A24" t="str">
            <v>87-104-0367</v>
          </cell>
          <cell r="B24">
            <v>40</v>
          </cell>
          <cell r="C24">
            <v>40</v>
          </cell>
        </row>
        <row r="25">
          <cell r="A25" t="str">
            <v>87-104-0404</v>
          </cell>
          <cell r="B25">
            <v>4</v>
          </cell>
          <cell r="C25">
            <v>4</v>
          </cell>
        </row>
        <row r="26">
          <cell r="A26" t="str">
            <v>87-104-0414</v>
          </cell>
          <cell r="B26">
            <v>20</v>
          </cell>
          <cell r="C26">
            <v>20</v>
          </cell>
        </row>
        <row r="27">
          <cell r="A27" t="str">
            <v>87-104-0417</v>
          </cell>
          <cell r="B27">
            <v>0</v>
          </cell>
          <cell r="C27">
            <v>0</v>
          </cell>
        </row>
        <row r="28">
          <cell r="A28" t="str">
            <v>87-104-0418</v>
          </cell>
          <cell r="B28">
            <v>0</v>
          </cell>
          <cell r="C28">
            <v>0</v>
          </cell>
        </row>
        <row r="29">
          <cell r="A29" t="str">
            <v>87-104-0433</v>
          </cell>
          <cell r="B29">
            <v>55</v>
          </cell>
          <cell r="C29">
            <v>55</v>
          </cell>
        </row>
        <row r="30">
          <cell r="A30" t="str">
            <v>87-104-0434</v>
          </cell>
          <cell r="B30">
            <v>25</v>
          </cell>
          <cell r="C30">
            <v>25</v>
          </cell>
        </row>
        <row r="31">
          <cell r="A31" t="str">
            <v>87-104-0442</v>
          </cell>
          <cell r="B31">
            <v>0</v>
          </cell>
          <cell r="C31">
            <v>0</v>
          </cell>
        </row>
        <row r="32">
          <cell r="A32" t="str">
            <v>87-104-0462</v>
          </cell>
          <cell r="B32">
            <v>-15</v>
          </cell>
          <cell r="C32">
            <v>0</v>
          </cell>
        </row>
        <row r="33">
          <cell r="A33" t="str">
            <v>87-104-0472</v>
          </cell>
          <cell r="B33">
            <v>60</v>
          </cell>
          <cell r="C33">
            <v>60</v>
          </cell>
        </row>
        <row r="34">
          <cell r="A34" t="str">
            <v>87-104-0473</v>
          </cell>
          <cell r="B34">
            <v>10</v>
          </cell>
          <cell r="C34">
            <v>10</v>
          </cell>
        </row>
        <row r="35">
          <cell r="A35" t="str">
            <v>87-104-0489</v>
          </cell>
          <cell r="B35">
            <v>0</v>
          </cell>
          <cell r="C35">
            <v>0</v>
          </cell>
        </row>
        <row r="36">
          <cell r="A36" t="str">
            <v>87-104-0491</v>
          </cell>
          <cell r="B36">
            <v>-20</v>
          </cell>
          <cell r="C36">
            <v>0</v>
          </cell>
        </row>
        <row r="37">
          <cell r="A37" t="str">
            <v>87-104-0492</v>
          </cell>
          <cell r="B37">
            <v>70</v>
          </cell>
          <cell r="C37">
            <v>70</v>
          </cell>
        </row>
        <row r="38">
          <cell r="A38" t="str">
            <v>87-104-0493</v>
          </cell>
          <cell r="B38">
            <v>-5</v>
          </cell>
          <cell r="C38">
            <v>0</v>
          </cell>
        </row>
        <row r="39">
          <cell r="A39" t="str">
            <v>87-104-0509</v>
          </cell>
          <cell r="B39">
            <v>0</v>
          </cell>
          <cell r="C39">
            <v>0</v>
          </cell>
        </row>
        <row r="40">
          <cell r="A40" t="str">
            <v>87-104-0519</v>
          </cell>
          <cell r="B40">
            <v>38</v>
          </cell>
          <cell r="C40">
            <v>38</v>
          </cell>
        </row>
        <row r="41">
          <cell r="A41" t="str">
            <v>87-104-0528</v>
          </cell>
          <cell r="B41">
            <v>95</v>
          </cell>
          <cell r="C41">
            <v>95</v>
          </cell>
        </row>
        <row r="42">
          <cell r="A42" t="str">
            <v>87-104-0529</v>
          </cell>
          <cell r="B42">
            <v>40</v>
          </cell>
          <cell r="C42">
            <v>40</v>
          </cell>
        </row>
        <row r="43">
          <cell r="A43" t="str">
            <v>87-104-0538</v>
          </cell>
          <cell r="B43">
            <v>60</v>
          </cell>
          <cell r="C43">
            <v>60</v>
          </cell>
        </row>
        <row r="44">
          <cell r="A44" t="str">
            <v>87-104-0539</v>
          </cell>
          <cell r="B44">
            <v>0</v>
          </cell>
          <cell r="C44">
            <v>0</v>
          </cell>
        </row>
        <row r="45">
          <cell r="A45" t="str">
            <v>87-104-0540</v>
          </cell>
          <cell r="B45">
            <v>0</v>
          </cell>
          <cell r="C45">
            <v>0</v>
          </cell>
        </row>
        <row r="46">
          <cell r="A46" t="str">
            <v>87-104-0556</v>
          </cell>
          <cell r="B46">
            <v>0</v>
          </cell>
          <cell r="C46">
            <v>0</v>
          </cell>
        </row>
        <row r="47">
          <cell r="A47" t="str">
            <v>87-104-0557</v>
          </cell>
          <cell r="B47">
            <v>60</v>
          </cell>
          <cell r="C47">
            <v>60</v>
          </cell>
        </row>
        <row r="48">
          <cell r="A48" t="str">
            <v>87-104-0583</v>
          </cell>
          <cell r="B48">
            <v>30</v>
          </cell>
          <cell r="C48">
            <v>30</v>
          </cell>
        </row>
        <row r="49">
          <cell r="A49" t="str">
            <v>87-104-0594</v>
          </cell>
          <cell r="B49">
            <v>40</v>
          </cell>
          <cell r="C49">
            <v>40</v>
          </cell>
        </row>
        <row r="50">
          <cell r="A50" t="str">
            <v>87-104-0595</v>
          </cell>
          <cell r="B50">
            <v>-20</v>
          </cell>
          <cell r="C50">
            <v>0</v>
          </cell>
        </row>
        <row r="51">
          <cell r="A51" t="str">
            <v>87-104-0596</v>
          </cell>
          <cell r="B51">
            <v>26</v>
          </cell>
          <cell r="C51">
            <v>26</v>
          </cell>
        </row>
        <row r="52">
          <cell r="A52" t="str">
            <v>87-104-0598</v>
          </cell>
          <cell r="B52">
            <v>70</v>
          </cell>
          <cell r="C52">
            <v>70</v>
          </cell>
        </row>
        <row r="53">
          <cell r="A53" t="str">
            <v>87-104-0599</v>
          </cell>
          <cell r="B53">
            <v>0</v>
          </cell>
          <cell r="C53">
            <v>0</v>
          </cell>
        </row>
        <row r="54">
          <cell r="A54" t="str">
            <v>87-104-0611</v>
          </cell>
          <cell r="B54">
            <v>-25</v>
          </cell>
          <cell r="C54">
            <v>0</v>
          </cell>
        </row>
        <row r="55">
          <cell r="A55" t="str">
            <v>87-104-0642</v>
          </cell>
          <cell r="B55">
            <v>82</v>
          </cell>
          <cell r="C55">
            <v>82</v>
          </cell>
        </row>
        <row r="56">
          <cell r="A56" t="str">
            <v>87-104-0643</v>
          </cell>
          <cell r="B56">
            <v>0</v>
          </cell>
          <cell r="C56">
            <v>0</v>
          </cell>
        </row>
        <row r="57">
          <cell r="A57" t="str">
            <v>87-104-0644</v>
          </cell>
          <cell r="B57">
            <v>0</v>
          </cell>
          <cell r="C57">
            <v>0</v>
          </cell>
        </row>
        <row r="58">
          <cell r="A58" t="str">
            <v>87-104-0645</v>
          </cell>
          <cell r="B58">
            <v>0</v>
          </cell>
          <cell r="C58">
            <v>0</v>
          </cell>
        </row>
        <row r="59">
          <cell r="A59" t="str">
            <v>87-104-0657</v>
          </cell>
          <cell r="B59">
            <v>-25</v>
          </cell>
          <cell r="C59">
            <v>0</v>
          </cell>
        </row>
        <row r="60">
          <cell r="A60" t="str">
            <v>87-104-0677</v>
          </cell>
          <cell r="B60">
            <v>15</v>
          </cell>
          <cell r="C60">
            <v>15</v>
          </cell>
        </row>
        <row r="61">
          <cell r="A61" t="str">
            <v>87-104-0689</v>
          </cell>
          <cell r="B61">
            <v>0</v>
          </cell>
          <cell r="C61">
            <v>0</v>
          </cell>
        </row>
        <row r="62">
          <cell r="A62" t="str">
            <v>87-104-0703</v>
          </cell>
          <cell r="B62">
            <v>20</v>
          </cell>
          <cell r="C62">
            <v>20</v>
          </cell>
        </row>
        <row r="63">
          <cell r="A63" t="str">
            <v>87-104-0705</v>
          </cell>
          <cell r="B63">
            <v>90</v>
          </cell>
          <cell r="C63">
            <v>90</v>
          </cell>
        </row>
        <row r="64">
          <cell r="A64" t="str">
            <v>87-104-0711</v>
          </cell>
          <cell r="B64">
            <v>20</v>
          </cell>
          <cell r="C64">
            <v>20</v>
          </cell>
        </row>
        <row r="65">
          <cell r="A65" t="str">
            <v>87-104-0745</v>
          </cell>
          <cell r="B65">
            <v>5</v>
          </cell>
          <cell r="C65">
            <v>5</v>
          </cell>
        </row>
        <row r="66">
          <cell r="A66" t="str">
            <v>87-104-0764</v>
          </cell>
          <cell r="B66">
            <v>0</v>
          </cell>
          <cell r="C66">
            <v>0</v>
          </cell>
        </row>
        <row r="67">
          <cell r="A67" t="str">
            <v>87-104-0766</v>
          </cell>
          <cell r="B67">
            <v>0</v>
          </cell>
          <cell r="C67">
            <v>0</v>
          </cell>
        </row>
        <row r="68">
          <cell r="A68" t="str">
            <v>87-104-0786</v>
          </cell>
          <cell r="B68">
            <v>-10</v>
          </cell>
          <cell r="C68">
            <v>0</v>
          </cell>
        </row>
        <row r="69">
          <cell r="A69" t="str">
            <v>87-104-0957</v>
          </cell>
          <cell r="B69">
            <v>0</v>
          </cell>
          <cell r="C69">
            <v>0</v>
          </cell>
        </row>
        <row r="70">
          <cell r="A70" t="str">
            <v>87-107-0091</v>
          </cell>
          <cell r="B70">
            <v>0</v>
          </cell>
          <cell r="C70">
            <v>0</v>
          </cell>
        </row>
        <row r="71">
          <cell r="A71" t="str">
            <v>87-107-0092</v>
          </cell>
          <cell r="B71">
            <v>0</v>
          </cell>
          <cell r="C71">
            <v>0</v>
          </cell>
        </row>
        <row r="72">
          <cell r="A72" t="str">
            <v>87-107-0099</v>
          </cell>
          <cell r="B72">
            <v>1</v>
          </cell>
          <cell r="C72">
            <v>1</v>
          </cell>
        </row>
        <row r="73">
          <cell r="A73" t="str">
            <v>87-107-0100</v>
          </cell>
          <cell r="B73">
            <v>65</v>
          </cell>
          <cell r="C73">
            <v>65</v>
          </cell>
        </row>
        <row r="74">
          <cell r="A74" t="str">
            <v>87-107-0101</v>
          </cell>
          <cell r="B74">
            <v>50</v>
          </cell>
          <cell r="C74">
            <v>50</v>
          </cell>
        </row>
        <row r="75">
          <cell r="A75" t="str">
            <v>87-107-0125</v>
          </cell>
          <cell r="B75">
            <v>-10</v>
          </cell>
          <cell r="C75">
            <v>0</v>
          </cell>
        </row>
        <row r="76">
          <cell r="A76" t="str">
            <v>87-107-0128</v>
          </cell>
          <cell r="B76">
            <v>120</v>
          </cell>
          <cell r="C76">
            <v>120</v>
          </cell>
        </row>
        <row r="77">
          <cell r="A77" t="str">
            <v>87-107-0129</v>
          </cell>
          <cell r="B77">
            <v>45</v>
          </cell>
          <cell r="C77">
            <v>45</v>
          </cell>
        </row>
        <row r="78">
          <cell r="A78" t="str">
            <v>87-107-0131</v>
          </cell>
          <cell r="B78">
            <v>5</v>
          </cell>
          <cell r="C78">
            <v>5</v>
          </cell>
        </row>
        <row r="79">
          <cell r="A79" t="str">
            <v>87-107-0132</v>
          </cell>
          <cell r="B79">
            <v>0</v>
          </cell>
          <cell r="C79">
            <v>0</v>
          </cell>
        </row>
        <row r="80">
          <cell r="A80" t="str">
            <v>87-107-0133</v>
          </cell>
          <cell r="B80">
            <v>0</v>
          </cell>
          <cell r="C80">
            <v>0</v>
          </cell>
        </row>
        <row r="81">
          <cell r="A81" t="str">
            <v>87-107-0137</v>
          </cell>
          <cell r="B81">
            <v>0</v>
          </cell>
          <cell r="C81">
            <v>0</v>
          </cell>
        </row>
        <row r="82">
          <cell r="A82" t="str">
            <v>87-107-0143</v>
          </cell>
          <cell r="B82">
            <v>25</v>
          </cell>
          <cell r="C82">
            <v>25</v>
          </cell>
        </row>
        <row r="83">
          <cell r="A83" t="str">
            <v>87-107-0150</v>
          </cell>
          <cell r="B83">
            <v>0</v>
          </cell>
          <cell r="C83">
            <v>0</v>
          </cell>
        </row>
        <row r="84">
          <cell r="A84" t="str">
            <v>87-107-0158</v>
          </cell>
          <cell r="B84">
            <v>0</v>
          </cell>
          <cell r="C84">
            <v>0</v>
          </cell>
        </row>
        <row r="85">
          <cell r="A85" t="str">
            <v>87-107-0169</v>
          </cell>
          <cell r="B85">
            <v>0</v>
          </cell>
          <cell r="C85">
            <v>0</v>
          </cell>
        </row>
        <row r="86">
          <cell r="A86" t="str">
            <v>87-107-0170</v>
          </cell>
          <cell r="B86">
            <v>0</v>
          </cell>
          <cell r="C86">
            <v>0</v>
          </cell>
        </row>
        <row r="87">
          <cell r="A87" t="str">
            <v>87-107-0171</v>
          </cell>
          <cell r="B87">
            <v>18</v>
          </cell>
          <cell r="C87">
            <v>18</v>
          </cell>
        </row>
        <row r="88">
          <cell r="A88" t="str">
            <v>87-107-0172</v>
          </cell>
          <cell r="B88">
            <v>25</v>
          </cell>
          <cell r="C88">
            <v>25</v>
          </cell>
        </row>
        <row r="89">
          <cell r="A89" t="str">
            <v>87-107-0173</v>
          </cell>
          <cell r="B89">
            <v>60</v>
          </cell>
          <cell r="C89">
            <v>60</v>
          </cell>
        </row>
        <row r="90">
          <cell r="A90" t="str">
            <v>87-107-0174</v>
          </cell>
          <cell r="B90">
            <v>-5</v>
          </cell>
          <cell r="C90">
            <v>0</v>
          </cell>
        </row>
        <row r="91">
          <cell r="A91" t="str">
            <v>87-107-0177</v>
          </cell>
          <cell r="B91">
            <v>5</v>
          </cell>
          <cell r="C91">
            <v>5</v>
          </cell>
        </row>
        <row r="92">
          <cell r="A92" t="str">
            <v>87-107-0178</v>
          </cell>
          <cell r="B92">
            <v>0</v>
          </cell>
          <cell r="C92">
            <v>0</v>
          </cell>
        </row>
        <row r="93">
          <cell r="A93" t="str">
            <v>87-107-0183</v>
          </cell>
          <cell r="B93">
            <v>70</v>
          </cell>
          <cell r="C93">
            <v>70</v>
          </cell>
        </row>
        <row r="94">
          <cell r="A94" t="str">
            <v>87-107-0184</v>
          </cell>
          <cell r="B94">
            <v>15</v>
          </cell>
          <cell r="C94">
            <v>15</v>
          </cell>
        </row>
        <row r="95">
          <cell r="A95" t="str">
            <v>87-107-0195</v>
          </cell>
          <cell r="B95">
            <v>-13</v>
          </cell>
          <cell r="C95">
            <v>0</v>
          </cell>
        </row>
        <row r="96">
          <cell r="A96" t="str">
            <v>87-107-0197</v>
          </cell>
          <cell r="B96">
            <v>0</v>
          </cell>
          <cell r="C96">
            <v>0</v>
          </cell>
        </row>
        <row r="97">
          <cell r="A97" t="str">
            <v>87-107-0198</v>
          </cell>
          <cell r="B97">
            <v>0</v>
          </cell>
          <cell r="C97">
            <v>0</v>
          </cell>
        </row>
        <row r="98">
          <cell r="A98" t="str">
            <v>87-107-0200</v>
          </cell>
          <cell r="B98">
            <v>10</v>
          </cell>
          <cell r="C98">
            <v>10</v>
          </cell>
        </row>
        <row r="99">
          <cell r="A99" t="str">
            <v>87-107-0204</v>
          </cell>
          <cell r="B99">
            <v>5</v>
          </cell>
          <cell r="C99">
            <v>5</v>
          </cell>
        </row>
        <row r="100">
          <cell r="A100" t="str">
            <v>87-107-0208</v>
          </cell>
          <cell r="B100">
            <v>30</v>
          </cell>
          <cell r="C100">
            <v>30</v>
          </cell>
        </row>
        <row r="101">
          <cell r="A101" t="str">
            <v>87-107-0209</v>
          </cell>
          <cell r="B101">
            <v>-40</v>
          </cell>
          <cell r="C101">
            <v>0</v>
          </cell>
        </row>
        <row r="102">
          <cell r="A102" t="str">
            <v>87-107-0213</v>
          </cell>
          <cell r="B102">
            <v>0</v>
          </cell>
          <cell r="C102">
            <v>0</v>
          </cell>
        </row>
        <row r="103">
          <cell r="A103" t="str">
            <v>87-107-0214</v>
          </cell>
          <cell r="B103">
            <v>60</v>
          </cell>
          <cell r="C103">
            <v>60</v>
          </cell>
        </row>
        <row r="104">
          <cell r="A104" t="str">
            <v>87-107-0216</v>
          </cell>
          <cell r="B104">
            <v>10</v>
          </cell>
          <cell r="C104">
            <v>10</v>
          </cell>
        </row>
        <row r="105">
          <cell r="A105" t="str">
            <v>87-107-0224</v>
          </cell>
          <cell r="B105">
            <v>30</v>
          </cell>
          <cell r="C105">
            <v>30</v>
          </cell>
        </row>
        <row r="106">
          <cell r="A106" t="str">
            <v>87-107-0234</v>
          </cell>
          <cell r="B106">
            <v>15</v>
          </cell>
          <cell r="C106">
            <v>15</v>
          </cell>
        </row>
        <row r="107">
          <cell r="A107" t="str">
            <v>87-107-0235</v>
          </cell>
          <cell r="B107">
            <v>30</v>
          </cell>
          <cell r="C107">
            <v>30</v>
          </cell>
        </row>
        <row r="108">
          <cell r="A108" t="str">
            <v>87-107-0238</v>
          </cell>
          <cell r="B108">
            <v>0</v>
          </cell>
          <cell r="C108">
            <v>0</v>
          </cell>
        </row>
        <row r="109">
          <cell r="A109" t="str">
            <v>87-107-0241</v>
          </cell>
          <cell r="B109">
            <v>-5</v>
          </cell>
          <cell r="C109">
            <v>0</v>
          </cell>
        </row>
        <row r="110">
          <cell r="A110" t="str">
            <v>87-107-0242</v>
          </cell>
          <cell r="B110">
            <v>0</v>
          </cell>
          <cell r="C110">
            <v>0</v>
          </cell>
        </row>
        <row r="111">
          <cell r="A111" t="str">
            <v>87-107-0243</v>
          </cell>
          <cell r="B111">
            <v>0</v>
          </cell>
          <cell r="C111">
            <v>0</v>
          </cell>
        </row>
        <row r="112">
          <cell r="A112" t="str">
            <v>87-107-0245</v>
          </cell>
          <cell r="B112">
            <v>10</v>
          </cell>
          <cell r="C112">
            <v>10</v>
          </cell>
        </row>
        <row r="113">
          <cell r="A113" t="str">
            <v>87-107-0246</v>
          </cell>
          <cell r="B113">
            <v>-10</v>
          </cell>
          <cell r="C113">
            <v>0</v>
          </cell>
        </row>
        <row r="114">
          <cell r="A114" t="str">
            <v>87-107-0253</v>
          </cell>
          <cell r="B114">
            <v>50</v>
          </cell>
          <cell r="C114">
            <v>50</v>
          </cell>
        </row>
        <row r="115">
          <cell r="A115" t="str">
            <v>87-107-0254</v>
          </cell>
          <cell r="B115">
            <v>10</v>
          </cell>
          <cell r="C115">
            <v>10</v>
          </cell>
        </row>
        <row r="116">
          <cell r="A116" t="str">
            <v>87-107-0298</v>
          </cell>
          <cell r="B116">
            <v>0</v>
          </cell>
          <cell r="C116">
            <v>0</v>
          </cell>
        </row>
        <row r="117">
          <cell r="A117" t="str">
            <v>87-107-0311</v>
          </cell>
          <cell r="B117">
            <v>0</v>
          </cell>
          <cell r="C117">
            <v>0</v>
          </cell>
        </row>
        <row r="118">
          <cell r="A118" t="str">
            <v>87-107-0314</v>
          </cell>
          <cell r="B118">
            <v>0</v>
          </cell>
          <cell r="C118">
            <v>0</v>
          </cell>
        </row>
        <row r="119">
          <cell r="A119" t="str">
            <v>87-107-0315</v>
          </cell>
          <cell r="B119">
            <v>100</v>
          </cell>
          <cell r="C119">
            <v>100</v>
          </cell>
        </row>
        <row r="120">
          <cell r="A120" t="str">
            <v>87-52-0002</v>
          </cell>
          <cell r="B120">
            <v>1335</v>
          </cell>
          <cell r="C120">
            <v>1335</v>
          </cell>
        </row>
        <row r="121">
          <cell r="A121" t="str">
            <v>87-52-0003</v>
          </cell>
          <cell r="B121">
            <v>10</v>
          </cell>
          <cell r="C121">
            <v>10</v>
          </cell>
        </row>
        <row r="122">
          <cell r="A122" t="str">
            <v>87-52-0004</v>
          </cell>
          <cell r="B122">
            <v>0</v>
          </cell>
          <cell r="C122">
            <v>0</v>
          </cell>
        </row>
        <row r="123">
          <cell r="A123" t="str">
            <v>87-52-0005</v>
          </cell>
          <cell r="B123">
            <v>-80</v>
          </cell>
          <cell r="C123">
            <v>0</v>
          </cell>
        </row>
        <row r="124">
          <cell r="A124" t="str">
            <v>87-52-0007</v>
          </cell>
          <cell r="B124">
            <v>145</v>
          </cell>
          <cell r="C124">
            <v>145</v>
          </cell>
        </row>
        <row r="125">
          <cell r="A125" t="str">
            <v>87-52-0011</v>
          </cell>
          <cell r="B125">
            <v>0</v>
          </cell>
          <cell r="C125">
            <v>0</v>
          </cell>
        </row>
        <row r="126">
          <cell r="A126" t="str">
            <v>87-52-0018</v>
          </cell>
          <cell r="B126">
            <v>20</v>
          </cell>
          <cell r="C126">
            <v>20</v>
          </cell>
        </row>
        <row r="127">
          <cell r="A127" t="str">
            <v>87-52-0019</v>
          </cell>
          <cell r="B127">
            <v>1</v>
          </cell>
          <cell r="C127">
            <v>1</v>
          </cell>
        </row>
        <row r="128">
          <cell r="A128" t="str">
            <v>87-52-0021</v>
          </cell>
          <cell r="B128">
            <v>55</v>
          </cell>
          <cell r="C128">
            <v>55</v>
          </cell>
        </row>
        <row r="129">
          <cell r="A129" t="str">
            <v>87-52-0034</v>
          </cell>
          <cell r="B129">
            <v>-25</v>
          </cell>
          <cell r="C129">
            <v>0</v>
          </cell>
        </row>
        <row r="130">
          <cell r="A130" t="str">
            <v>87-52-0035</v>
          </cell>
          <cell r="B130">
            <v>-15</v>
          </cell>
          <cell r="C130">
            <v>0</v>
          </cell>
        </row>
        <row r="131">
          <cell r="A131" t="str">
            <v>87-52-0036</v>
          </cell>
          <cell r="B131">
            <v>-10</v>
          </cell>
          <cell r="C131">
            <v>0</v>
          </cell>
        </row>
        <row r="132">
          <cell r="A132" t="str">
            <v>87-52-0037</v>
          </cell>
          <cell r="B132">
            <v>45</v>
          </cell>
          <cell r="C132">
            <v>45</v>
          </cell>
        </row>
        <row r="133">
          <cell r="A133" t="str">
            <v>87-52-0038</v>
          </cell>
          <cell r="B133">
            <v>0</v>
          </cell>
          <cell r="C133">
            <v>0</v>
          </cell>
        </row>
        <row r="134">
          <cell r="A134" t="str">
            <v>87-52-0039</v>
          </cell>
          <cell r="B134">
            <v>80</v>
          </cell>
          <cell r="C134">
            <v>80</v>
          </cell>
        </row>
        <row r="135">
          <cell r="A135" t="str">
            <v>87-52-0041</v>
          </cell>
          <cell r="B135">
            <v>0</v>
          </cell>
          <cell r="C135">
            <v>0</v>
          </cell>
        </row>
        <row r="136">
          <cell r="A136" t="str">
            <v>87-52-0042</v>
          </cell>
          <cell r="B136">
            <v>50</v>
          </cell>
          <cell r="C136">
            <v>50</v>
          </cell>
        </row>
        <row r="137">
          <cell r="A137" t="str">
            <v>87-52-0043</v>
          </cell>
          <cell r="B137">
            <v>0</v>
          </cell>
          <cell r="C137">
            <v>0</v>
          </cell>
        </row>
        <row r="138">
          <cell r="A138" t="str">
            <v>87-52-0050</v>
          </cell>
          <cell r="B138">
            <v>20</v>
          </cell>
          <cell r="C138">
            <v>20</v>
          </cell>
        </row>
        <row r="139">
          <cell r="A139" t="str">
            <v>87-52-0053</v>
          </cell>
          <cell r="B139">
            <v>75</v>
          </cell>
          <cell r="C139">
            <v>75</v>
          </cell>
        </row>
        <row r="140">
          <cell r="A140" t="str">
            <v>87-52-0055</v>
          </cell>
          <cell r="B140">
            <v>10</v>
          </cell>
          <cell r="C140">
            <v>10</v>
          </cell>
        </row>
        <row r="141">
          <cell r="A141" t="str">
            <v>87-52-0056</v>
          </cell>
          <cell r="B141">
            <v>40</v>
          </cell>
          <cell r="C141">
            <v>40</v>
          </cell>
        </row>
        <row r="142">
          <cell r="A142" t="str">
            <v>87-52-0061</v>
          </cell>
          <cell r="B142">
            <v>25</v>
          </cell>
          <cell r="C142">
            <v>25</v>
          </cell>
        </row>
        <row r="143">
          <cell r="A143" t="str">
            <v>87-52-0068</v>
          </cell>
          <cell r="B143">
            <v>55</v>
          </cell>
          <cell r="C143">
            <v>55</v>
          </cell>
        </row>
        <row r="144">
          <cell r="A144" t="str">
            <v>87-52-0069</v>
          </cell>
          <cell r="B144">
            <v>-25</v>
          </cell>
          <cell r="C144">
            <v>0</v>
          </cell>
        </row>
        <row r="145">
          <cell r="A145" t="str">
            <v>87-52-0070</v>
          </cell>
          <cell r="B145">
            <v>-20</v>
          </cell>
          <cell r="C145">
            <v>0</v>
          </cell>
        </row>
        <row r="146">
          <cell r="A146" t="str">
            <v>87-52-0071</v>
          </cell>
          <cell r="B146">
            <v>155</v>
          </cell>
          <cell r="C146">
            <v>155</v>
          </cell>
        </row>
        <row r="147">
          <cell r="A147" t="str">
            <v>87-52-0072</v>
          </cell>
          <cell r="B147">
            <v>0</v>
          </cell>
          <cell r="C147">
            <v>0</v>
          </cell>
        </row>
        <row r="148">
          <cell r="A148" t="str">
            <v>87-52-0073</v>
          </cell>
          <cell r="B148">
            <v>0</v>
          </cell>
          <cell r="C148">
            <v>0</v>
          </cell>
        </row>
        <row r="149">
          <cell r="A149" t="str">
            <v>87-52-0075</v>
          </cell>
          <cell r="B149">
            <v>0</v>
          </cell>
          <cell r="C149">
            <v>0</v>
          </cell>
        </row>
        <row r="150">
          <cell r="A150" t="str">
            <v>87-52-0077</v>
          </cell>
          <cell r="B150">
            <v>90</v>
          </cell>
          <cell r="C150">
            <v>90</v>
          </cell>
        </row>
        <row r="151">
          <cell r="A151" t="str">
            <v>87-52-0079</v>
          </cell>
          <cell r="B151">
            <v>-39</v>
          </cell>
          <cell r="C151">
            <v>0</v>
          </cell>
        </row>
        <row r="152">
          <cell r="A152" t="str">
            <v>87-52-0080</v>
          </cell>
          <cell r="B152">
            <v>125</v>
          </cell>
          <cell r="C152">
            <v>125</v>
          </cell>
        </row>
        <row r="153">
          <cell r="A153" t="str">
            <v>87-52-0082</v>
          </cell>
          <cell r="B153">
            <v>1</v>
          </cell>
          <cell r="C153">
            <v>1</v>
          </cell>
        </row>
        <row r="154">
          <cell r="A154" t="str">
            <v>87-52-0088</v>
          </cell>
          <cell r="B154">
            <v>0</v>
          </cell>
          <cell r="C154">
            <v>0</v>
          </cell>
        </row>
        <row r="155">
          <cell r="A155" t="str">
            <v>87-52-0091</v>
          </cell>
          <cell r="B155">
            <v>0</v>
          </cell>
          <cell r="C155">
            <v>0</v>
          </cell>
        </row>
        <row r="156">
          <cell r="A156" t="str">
            <v>87-52-0093</v>
          </cell>
          <cell r="B156">
            <v>-25</v>
          </cell>
          <cell r="C156">
            <v>0</v>
          </cell>
        </row>
        <row r="157">
          <cell r="A157" t="str">
            <v>87-52-0094</v>
          </cell>
          <cell r="B157">
            <v>205</v>
          </cell>
          <cell r="C157">
            <v>205</v>
          </cell>
        </row>
        <row r="158">
          <cell r="A158" t="str">
            <v>87-52-0095</v>
          </cell>
          <cell r="B158">
            <v>25</v>
          </cell>
          <cell r="C158">
            <v>25</v>
          </cell>
        </row>
        <row r="159">
          <cell r="A159" t="str">
            <v>87-52-0097</v>
          </cell>
          <cell r="B159">
            <v>70</v>
          </cell>
          <cell r="C159">
            <v>70</v>
          </cell>
        </row>
        <row r="160">
          <cell r="A160" t="str">
            <v>87-52-0098</v>
          </cell>
          <cell r="B160">
            <v>0</v>
          </cell>
          <cell r="C160">
            <v>0</v>
          </cell>
        </row>
        <row r="161">
          <cell r="A161" t="str">
            <v>87-52-0101</v>
          </cell>
          <cell r="B161">
            <v>25</v>
          </cell>
          <cell r="C161">
            <v>25</v>
          </cell>
        </row>
        <row r="162">
          <cell r="A162" t="str">
            <v>87-52-0102</v>
          </cell>
          <cell r="B162">
            <v>10</v>
          </cell>
          <cell r="C162">
            <v>10</v>
          </cell>
        </row>
        <row r="163">
          <cell r="A163" t="str">
            <v>87-52-0104</v>
          </cell>
          <cell r="B163">
            <v>45</v>
          </cell>
          <cell r="C163">
            <v>45</v>
          </cell>
        </row>
        <row r="164">
          <cell r="A164" t="str">
            <v>87-52-0113</v>
          </cell>
          <cell r="B164">
            <v>10</v>
          </cell>
          <cell r="C164">
            <v>10</v>
          </cell>
        </row>
        <row r="165">
          <cell r="A165" t="str">
            <v>87-52-0115</v>
          </cell>
          <cell r="B165">
            <v>5</v>
          </cell>
          <cell r="C165">
            <v>5</v>
          </cell>
        </row>
        <row r="166">
          <cell r="A166" t="str">
            <v>87-52-0116</v>
          </cell>
          <cell r="B166">
            <v>10</v>
          </cell>
          <cell r="C166">
            <v>10</v>
          </cell>
        </row>
        <row r="167">
          <cell r="A167" t="str">
            <v>87-52-0118</v>
          </cell>
          <cell r="B167">
            <v>20</v>
          </cell>
          <cell r="C167">
            <v>20</v>
          </cell>
        </row>
        <row r="168">
          <cell r="A168" t="str">
            <v>87-52-0119</v>
          </cell>
          <cell r="B168">
            <v>180</v>
          </cell>
          <cell r="C168">
            <v>180</v>
          </cell>
        </row>
        <row r="169">
          <cell r="A169" t="str">
            <v>87-52-0123</v>
          </cell>
          <cell r="B169">
            <v>20</v>
          </cell>
          <cell r="C169">
            <v>20</v>
          </cell>
        </row>
        <row r="170">
          <cell r="A170" t="str">
            <v>87-52-0125</v>
          </cell>
          <cell r="B170">
            <v>-20</v>
          </cell>
          <cell r="C170">
            <v>0</v>
          </cell>
        </row>
        <row r="171">
          <cell r="A171" t="str">
            <v>87-52-0126</v>
          </cell>
          <cell r="B171">
            <v>-15</v>
          </cell>
          <cell r="C171">
            <v>0</v>
          </cell>
        </row>
        <row r="172">
          <cell r="A172" t="str">
            <v>87-52-0127</v>
          </cell>
          <cell r="B172">
            <v>0</v>
          </cell>
          <cell r="C172">
            <v>0</v>
          </cell>
        </row>
        <row r="173">
          <cell r="A173" t="str">
            <v>87-52-0136</v>
          </cell>
          <cell r="B173">
            <v>30</v>
          </cell>
          <cell r="C173">
            <v>30</v>
          </cell>
        </row>
        <row r="174">
          <cell r="A174" t="str">
            <v>87-52-0138</v>
          </cell>
          <cell r="B174">
            <v>105</v>
          </cell>
          <cell r="C174">
            <v>105</v>
          </cell>
        </row>
        <row r="175">
          <cell r="A175" t="str">
            <v>87-52-0143</v>
          </cell>
          <cell r="B175">
            <v>435</v>
          </cell>
          <cell r="C175">
            <v>435</v>
          </cell>
        </row>
        <row r="176">
          <cell r="A176" t="str">
            <v>87-52-0144</v>
          </cell>
          <cell r="B176">
            <v>0</v>
          </cell>
          <cell r="C176">
            <v>0</v>
          </cell>
        </row>
        <row r="177">
          <cell r="A177" t="str">
            <v>87-52-0145</v>
          </cell>
          <cell r="B177">
            <v>40</v>
          </cell>
          <cell r="C177">
            <v>40</v>
          </cell>
        </row>
        <row r="178">
          <cell r="A178" t="str">
            <v>87-52-0150</v>
          </cell>
          <cell r="B178">
            <v>0</v>
          </cell>
          <cell r="C178">
            <v>0</v>
          </cell>
        </row>
        <row r="179">
          <cell r="A179" t="str">
            <v>87-52-0151</v>
          </cell>
          <cell r="B179">
            <v>30</v>
          </cell>
          <cell r="C179">
            <v>30</v>
          </cell>
        </row>
        <row r="180">
          <cell r="A180" t="str">
            <v>87-52-0157</v>
          </cell>
          <cell r="B180">
            <v>29</v>
          </cell>
          <cell r="C180">
            <v>29</v>
          </cell>
        </row>
        <row r="181">
          <cell r="A181" t="str">
            <v>87-52-0158</v>
          </cell>
          <cell r="B181">
            <v>24</v>
          </cell>
          <cell r="C181">
            <v>24</v>
          </cell>
        </row>
        <row r="182">
          <cell r="A182" t="str">
            <v>87-52-0159</v>
          </cell>
          <cell r="B182">
            <v>0</v>
          </cell>
          <cell r="C182">
            <v>0</v>
          </cell>
        </row>
        <row r="183">
          <cell r="A183" t="str">
            <v>87-52-0160</v>
          </cell>
          <cell r="B183">
            <v>0</v>
          </cell>
          <cell r="C183">
            <v>0</v>
          </cell>
        </row>
        <row r="184">
          <cell r="A184" t="str">
            <v>87-52-0161</v>
          </cell>
          <cell r="B184">
            <v>30</v>
          </cell>
          <cell r="C184">
            <v>30</v>
          </cell>
        </row>
        <row r="185">
          <cell r="A185" t="str">
            <v>87-52-0162</v>
          </cell>
          <cell r="B185">
            <v>34</v>
          </cell>
          <cell r="C185">
            <v>34</v>
          </cell>
        </row>
        <row r="186">
          <cell r="A186" t="str">
            <v>87-52-0164</v>
          </cell>
          <cell r="B186">
            <v>60</v>
          </cell>
          <cell r="C186">
            <v>60</v>
          </cell>
        </row>
        <row r="187">
          <cell r="A187" t="str">
            <v>87-52-0165</v>
          </cell>
          <cell r="B187">
            <v>5</v>
          </cell>
          <cell r="C187">
            <v>5</v>
          </cell>
        </row>
        <row r="188">
          <cell r="A188" t="str">
            <v>87-52-0166</v>
          </cell>
          <cell r="B188">
            <v>-25</v>
          </cell>
          <cell r="C188">
            <v>0</v>
          </cell>
        </row>
        <row r="189">
          <cell r="A189" t="str">
            <v>87-52-0169</v>
          </cell>
          <cell r="B189">
            <v>35</v>
          </cell>
          <cell r="C189">
            <v>35</v>
          </cell>
        </row>
        <row r="190">
          <cell r="A190" t="str">
            <v>87-52-0170</v>
          </cell>
          <cell r="B190">
            <v>25</v>
          </cell>
          <cell r="C190">
            <v>25</v>
          </cell>
        </row>
        <row r="191">
          <cell r="A191" t="str">
            <v>87-52-0174</v>
          </cell>
          <cell r="B191">
            <v>70</v>
          </cell>
          <cell r="C191">
            <v>70</v>
          </cell>
        </row>
        <row r="192">
          <cell r="A192" t="str">
            <v>87-52-0177</v>
          </cell>
          <cell r="B192">
            <v>15</v>
          </cell>
          <cell r="C192">
            <v>15</v>
          </cell>
        </row>
        <row r="193">
          <cell r="A193" t="str">
            <v>87-52-0178</v>
          </cell>
          <cell r="B193">
            <v>0</v>
          </cell>
          <cell r="C193">
            <v>0</v>
          </cell>
        </row>
        <row r="194">
          <cell r="A194" t="str">
            <v>87-52-0191</v>
          </cell>
          <cell r="B194">
            <v>35</v>
          </cell>
          <cell r="C194">
            <v>35</v>
          </cell>
        </row>
        <row r="195">
          <cell r="A195" t="str">
            <v>87-52-0192</v>
          </cell>
          <cell r="B195">
            <v>35</v>
          </cell>
          <cell r="C195">
            <v>35</v>
          </cell>
        </row>
        <row r="196">
          <cell r="A196" t="str">
            <v>87-52-0193</v>
          </cell>
          <cell r="B196">
            <v>40</v>
          </cell>
          <cell r="C196">
            <v>40</v>
          </cell>
        </row>
        <row r="197">
          <cell r="A197" t="str">
            <v>87-52-0194</v>
          </cell>
          <cell r="B197">
            <v>-10</v>
          </cell>
          <cell r="C197">
            <v>0</v>
          </cell>
        </row>
        <row r="198">
          <cell r="A198" t="str">
            <v>87-52-0195</v>
          </cell>
          <cell r="B198">
            <v>19</v>
          </cell>
          <cell r="C198">
            <v>19</v>
          </cell>
        </row>
        <row r="199">
          <cell r="A199" t="str">
            <v>87-52-0196</v>
          </cell>
          <cell r="B199">
            <v>10</v>
          </cell>
          <cell r="C199">
            <v>10</v>
          </cell>
        </row>
        <row r="200">
          <cell r="A200" t="str">
            <v>87-52-0197</v>
          </cell>
          <cell r="B200">
            <v>-10</v>
          </cell>
          <cell r="C200">
            <v>0</v>
          </cell>
        </row>
        <row r="201">
          <cell r="A201" t="str">
            <v>87-52-0198</v>
          </cell>
          <cell r="B201">
            <v>25</v>
          </cell>
          <cell r="C201">
            <v>25</v>
          </cell>
        </row>
        <row r="202">
          <cell r="A202" t="str">
            <v>87-52-0203</v>
          </cell>
          <cell r="B202">
            <v>11</v>
          </cell>
          <cell r="C202">
            <v>11</v>
          </cell>
        </row>
        <row r="203">
          <cell r="A203" t="str">
            <v>87-52-0205</v>
          </cell>
          <cell r="B203">
            <v>25</v>
          </cell>
          <cell r="C203">
            <v>25</v>
          </cell>
        </row>
        <row r="204">
          <cell r="A204" t="str">
            <v>87-52-0206</v>
          </cell>
          <cell r="B204">
            <v>55</v>
          </cell>
          <cell r="C204">
            <v>55</v>
          </cell>
        </row>
        <row r="205">
          <cell r="A205" t="str">
            <v>87-52-0210</v>
          </cell>
          <cell r="B205">
            <v>-5</v>
          </cell>
          <cell r="C205">
            <v>0</v>
          </cell>
        </row>
        <row r="206">
          <cell r="A206" t="str">
            <v>87-52-0213</v>
          </cell>
          <cell r="B206">
            <v>5</v>
          </cell>
          <cell r="C206">
            <v>5</v>
          </cell>
        </row>
        <row r="207">
          <cell r="A207" t="str">
            <v>87-52-0214</v>
          </cell>
          <cell r="B207">
            <v>80</v>
          </cell>
          <cell r="C207">
            <v>80</v>
          </cell>
        </row>
        <row r="208">
          <cell r="A208" t="str">
            <v>87-52-0216</v>
          </cell>
          <cell r="B208">
            <v>-10</v>
          </cell>
          <cell r="C208">
            <v>0</v>
          </cell>
        </row>
        <row r="209">
          <cell r="A209" t="str">
            <v>87-52-0220</v>
          </cell>
          <cell r="B209">
            <v>-5</v>
          </cell>
          <cell r="C209">
            <v>0</v>
          </cell>
        </row>
        <row r="210">
          <cell r="A210" t="str">
            <v>87-52-0221</v>
          </cell>
          <cell r="B210">
            <v>8</v>
          </cell>
          <cell r="C210">
            <v>8</v>
          </cell>
        </row>
        <row r="211">
          <cell r="A211" t="str">
            <v>87-52-0222</v>
          </cell>
          <cell r="B211">
            <v>-55</v>
          </cell>
          <cell r="C211">
            <v>0</v>
          </cell>
        </row>
        <row r="212">
          <cell r="A212" t="str">
            <v>87-52-0223</v>
          </cell>
          <cell r="B212">
            <v>0</v>
          </cell>
          <cell r="C212">
            <v>0</v>
          </cell>
        </row>
        <row r="213">
          <cell r="A213" t="str">
            <v>87-52-0225</v>
          </cell>
          <cell r="B213">
            <v>0</v>
          </cell>
          <cell r="C213">
            <v>0</v>
          </cell>
        </row>
        <row r="214">
          <cell r="A214" t="str">
            <v>87-52-0229</v>
          </cell>
          <cell r="B214">
            <v>45</v>
          </cell>
          <cell r="C214">
            <v>45</v>
          </cell>
        </row>
        <row r="215">
          <cell r="A215" t="str">
            <v>87-52-0230</v>
          </cell>
          <cell r="B215">
            <v>-10</v>
          </cell>
          <cell r="C215">
            <v>0</v>
          </cell>
        </row>
        <row r="216">
          <cell r="A216" t="str">
            <v>87-52-0231</v>
          </cell>
          <cell r="B216">
            <v>0</v>
          </cell>
          <cell r="C216">
            <v>0</v>
          </cell>
        </row>
        <row r="217">
          <cell r="A217" t="str">
            <v>87-52-0232</v>
          </cell>
          <cell r="B217">
            <v>175</v>
          </cell>
          <cell r="C217">
            <v>175</v>
          </cell>
        </row>
        <row r="218">
          <cell r="A218" t="str">
            <v>87-52-0233</v>
          </cell>
          <cell r="B218">
            <v>25</v>
          </cell>
          <cell r="C218">
            <v>25</v>
          </cell>
        </row>
        <row r="219">
          <cell r="A219" t="str">
            <v>87-52-0234</v>
          </cell>
          <cell r="B219">
            <v>245</v>
          </cell>
          <cell r="C219">
            <v>245</v>
          </cell>
        </row>
        <row r="220">
          <cell r="A220" t="str">
            <v>87-52-0238</v>
          </cell>
          <cell r="B220">
            <v>75</v>
          </cell>
          <cell r="C220">
            <v>75</v>
          </cell>
        </row>
        <row r="221">
          <cell r="A221" t="str">
            <v>87-52-0242</v>
          </cell>
          <cell r="B221">
            <v>-15</v>
          </cell>
          <cell r="C221">
            <v>0</v>
          </cell>
        </row>
        <row r="222">
          <cell r="A222" t="str">
            <v>87-52-0250</v>
          </cell>
          <cell r="B222">
            <v>10</v>
          </cell>
          <cell r="C222">
            <v>10</v>
          </cell>
        </row>
        <row r="223">
          <cell r="A223" t="str">
            <v>87-52-0251</v>
          </cell>
          <cell r="B223">
            <v>30</v>
          </cell>
          <cell r="C223">
            <v>30</v>
          </cell>
        </row>
        <row r="224">
          <cell r="A224" t="str">
            <v>87-52-0252</v>
          </cell>
          <cell r="B224">
            <v>0</v>
          </cell>
          <cell r="C224">
            <v>0</v>
          </cell>
        </row>
        <row r="225">
          <cell r="A225" t="str">
            <v>87-52-0255</v>
          </cell>
          <cell r="B225">
            <v>30</v>
          </cell>
          <cell r="C225">
            <v>30</v>
          </cell>
        </row>
        <row r="226">
          <cell r="A226" t="str">
            <v>87-52-0258</v>
          </cell>
          <cell r="B226">
            <v>165</v>
          </cell>
          <cell r="C226">
            <v>165</v>
          </cell>
        </row>
        <row r="227">
          <cell r="A227" t="str">
            <v>87-52-0262</v>
          </cell>
          <cell r="B227">
            <v>-15</v>
          </cell>
          <cell r="C227">
            <v>0</v>
          </cell>
        </row>
        <row r="228">
          <cell r="A228" t="str">
            <v>87-52-0263</v>
          </cell>
          <cell r="B228">
            <v>-10</v>
          </cell>
          <cell r="C228">
            <v>0</v>
          </cell>
        </row>
        <row r="229">
          <cell r="A229" t="str">
            <v>87-52-0264</v>
          </cell>
          <cell r="B229">
            <v>12</v>
          </cell>
          <cell r="C229">
            <v>12</v>
          </cell>
        </row>
        <row r="230">
          <cell r="A230" t="str">
            <v>87-52-0265</v>
          </cell>
          <cell r="B230">
            <v>50</v>
          </cell>
          <cell r="C230">
            <v>50</v>
          </cell>
        </row>
        <row r="231">
          <cell r="A231" t="str">
            <v>87-52-0266</v>
          </cell>
          <cell r="B231">
            <v>2</v>
          </cell>
          <cell r="C231">
            <v>2</v>
          </cell>
        </row>
        <row r="232">
          <cell r="A232" t="str">
            <v>87-52-0274</v>
          </cell>
          <cell r="B232">
            <v>35</v>
          </cell>
          <cell r="C232">
            <v>35</v>
          </cell>
        </row>
        <row r="233">
          <cell r="A233" t="str">
            <v>87-52-0276</v>
          </cell>
          <cell r="B233">
            <v>40</v>
          </cell>
          <cell r="C233">
            <v>40</v>
          </cell>
        </row>
        <row r="234">
          <cell r="A234" t="str">
            <v>87-52-0277</v>
          </cell>
          <cell r="B234">
            <v>15</v>
          </cell>
          <cell r="C234">
            <v>15</v>
          </cell>
        </row>
        <row r="235">
          <cell r="A235" t="str">
            <v>87-52-0279</v>
          </cell>
          <cell r="B235">
            <v>5</v>
          </cell>
          <cell r="C235">
            <v>5</v>
          </cell>
        </row>
        <row r="236">
          <cell r="A236" t="str">
            <v>87-52-0280</v>
          </cell>
          <cell r="B236">
            <v>35</v>
          </cell>
          <cell r="C236">
            <v>35</v>
          </cell>
        </row>
        <row r="237">
          <cell r="A237" t="str">
            <v>87-52-0284</v>
          </cell>
          <cell r="B237">
            <v>20</v>
          </cell>
          <cell r="C237">
            <v>20</v>
          </cell>
        </row>
        <row r="238">
          <cell r="A238" t="str">
            <v>87-52-0286</v>
          </cell>
          <cell r="B238">
            <v>0</v>
          </cell>
          <cell r="C238">
            <v>0</v>
          </cell>
        </row>
        <row r="239">
          <cell r="A239" t="str">
            <v>87-52-0287</v>
          </cell>
          <cell r="B239">
            <v>5</v>
          </cell>
          <cell r="C239">
            <v>5</v>
          </cell>
        </row>
        <row r="240">
          <cell r="A240" t="str">
            <v>87-52-0288</v>
          </cell>
          <cell r="B240">
            <v>65</v>
          </cell>
          <cell r="C240">
            <v>65</v>
          </cell>
        </row>
        <row r="241">
          <cell r="A241" t="str">
            <v>87-52-0290</v>
          </cell>
          <cell r="B241">
            <v>100</v>
          </cell>
          <cell r="C241">
            <v>100</v>
          </cell>
        </row>
        <row r="242">
          <cell r="A242" t="str">
            <v>87-52-0297</v>
          </cell>
          <cell r="B242">
            <v>0</v>
          </cell>
          <cell r="C242">
            <v>0</v>
          </cell>
        </row>
        <row r="243">
          <cell r="A243" t="str">
            <v>87-52-0299</v>
          </cell>
          <cell r="B243">
            <v>0</v>
          </cell>
          <cell r="C243">
            <v>0</v>
          </cell>
        </row>
        <row r="244">
          <cell r="A244" t="str">
            <v>87-52-0300</v>
          </cell>
          <cell r="B244">
            <v>105</v>
          </cell>
          <cell r="C244">
            <v>105</v>
          </cell>
        </row>
        <row r="245">
          <cell r="A245" t="str">
            <v>87-52-0304</v>
          </cell>
          <cell r="B245">
            <v>340</v>
          </cell>
          <cell r="C245">
            <v>340</v>
          </cell>
        </row>
        <row r="246">
          <cell r="A246" t="str">
            <v>87-52-0305</v>
          </cell>
          <cell r="B246">
            <v>90</v>
          </cell>
          <cell r="C246">
            <v>90</v>
          </cell>
        </row>
        <row r="247">
          <cell r="A247" t="str">
            <v>87-52-0306</v>
          </cell>
          <cell r="B247">
            <v>15</v>
          </cell>
          <cell r="C247">
            <v>15</v>
          </cell>
        </row>
        <row r="248">
          <cell r="A248" t="str">
            <v>87-52-0311</v>
          </cell>
          <cell r="B248">
            <v>0</v>
          </cell>
          <cell r="C248">
            <v>0</v>
          </cell>
        </row>
        <row r="249">
          <cell r="A249" t="str">
            <v>87-52-0312</v>
          </cell>
          <cell r="B249">
            <v>30</v>
          </cell>
          <cell r="C249">
            <v>30</v>
          </cell>
        </row>
        <row r="250">
          <cell r="A250" t="str">
            <v>87-52-0315</v>
          </cell>
          <cell r="B250">
            <v>20</v>
          </cell>
          <cell r="C250">
            <v>20</v>
          </cell>
        </row>
        <row r="251">
          <cell r="A251" t="str">
            <v>87-52-0318</v>
          </cell>
          <cell r="B251">
            <v>19</v>
          </cell>
          <cell r="C251">
            <v>19</v>
          </cell>
        </row>
        <row r="252">
          <cell r="A252" t="str">
            <v>87-52-0335</v>
          </cell>
          <cell r="B252">
            <v>-220</v>
          </cell>
          <cell r="C252">
            <v>0</v>
          </cell>
        </row>
        <row r="253">
          <cell r="A253" t="str">
            <v>87-52-0340</v>
          </cell>
          <cell r="B253">
            <v>0</v>
          </cell>
          <cell r="C253">
            <v>0</v>
          </cell>
        </row>
        <row r="254">
          <cell r="A254" t="str">
            <v>87-52-0341</v>
          </cell>
          <cell r="B254">
            <v>3</v>
          </cell>
          <cell r="C254">
            <v>3</v>
          </cell>
        </row>
        <row r="255">
          <cell r="A255" t="str">
            <v>87-52-0342</v>
          </cell>
          <cell r="B255">
            <v>-5</v>
          </cell>
          <cell r="C255">
            <v>0</v>
          </cell>
        </row>
        <row r="256">
          <cell r="A256" t="str">
            <v>87-52-0344</v>
          </cell>
          <cell r="B256">
            <v>-15</v>
          </cell>
          <cell r="C256">
            <v>0</v>
          </cell>
        </row>
        <row r="257">
          <cell r="A257" t="str">
            <v>87-52-0346</v>
          </cell>
          <cell r="B257">
            <v>-15</v>
          </cell>
          <cell r="C257">
            <v>0</v>
          </cell>
        </row>
        <row r="258">
          <cell r="A258" t="str">
            <v>87-52-0379</v>
          </cell>
          <cell r="B258">
            <v>18</v>
          </cell>
          <cell r="C258">
            <v>18</v>
          </cell>
        </row>
        <row r="259">
          <cell r="A259" t="str">
            <v>87-52-0380</v>
          </cell>
          <cell r="B259">
            <v>0</v>
          </cell>
          <cell r="C259">
            <v>0</v>
          </cell>
        </row>
        <row r="260">
          <cell r="A260" t="str">
            <v>87-52-0381</v>
          </cell>
          <cell r="B260">
            <v>70</v>
          </cell>
          <cell r="C260">
            <v>70</v>
          </cell>
        </row>
        <row r="261">
          <cell r="A261" t="str">
            <v>87-52-0382</v>
          </cell>
          <cell r="B261">
            <v>0</v>
          </cell>
          <cell r="C261">
            <v>0</v>
          </cell>
        </row>
        <row r="262">
          <cell r="A262" t="str">
            <v>87-52-0387</v>
          </cell>
          <cell r="B262">
            <v>0</v>
          </cell>
          <cell r="C262">
            <v>0</v>
          </cell>
        </row>
        <row r="263">
          <cell r="A263" t="str">
            <v>87-52-0388</v>
          </cell>
          <cell r="B263">
            <v>0</v>
          </cell>
          <cell r="C263">
            <v>0</v>
          </cell>
        </row>
        <row r="264">
          <cell r="A264" t="str">
            <v>87-52-0391</v>
          </cell>
          <cell r="B264">
            <v>7</v>
          </cell>
          <cell r="C264">
            <v>7</v>
          </cell>
        </row>
        <row r="265">
          <cell r="A265" t="str">
            <v>87-52-0392</v>
          </cell>
          <cell r="B265">
            <v>25</v>
          </cell>
          <cell r="C265">
            <v>25</v>
          </cell>
        </row>
        <row r="266">
          <cell r="A266" t="str">
            <v>87-52-0395</v>
          </cell>
          <cell r="B266">
            <v>0</v>
          </cell>
          <cell r="C266">
            <v>0</v>
          </cell>
        </row>
        <row r="267">
          <cell r="A267" t="str">
            <v>87-52-0399</v>
          </cell>
          <cell r="B267">
            <v>6</v>
          </cell>
          <cell r="C267">
            <v>6</v>
          </cell>
        </row>
        <row r="268">
          <cell r="A268" t="str">
            <v>87-52-0448</v>
          </cell>
          <cell r="B268">
            <v>25</v>
          </cell>
          <cell r="C268">
            <v>25</v>
          </cell>
        </row>
        <row r="269">
          <cell r="A269" t="str">
            <v>87-52-0465</v>
          </cell>
          <cell r="B269">
            <v>0</v>
          </cell>
          <cell r="C269">
            <v>0</v>
          </cell>
        </row>
        <row r="270">
          <cell r="A270" t="str">
            <v>87-52-0488</v>
          </cell>
          <cell r="B270">
            <v>5</v>
          </cell>
          <cell r="C270">
            <v>5</v>
          </cell>
        </row>
        <row r="271">
          <cell r="A271" t="str">
            <v>87-52-0489</v>
          </cell>
          <cell r="B271">
            <v>-20</v>
          </cell>
          <cell r="C271">
            <v>0</v>
          </cell>
        </row>
        <row r="272">
          <cell r="A272" t="str">
            <v>87-52-0493</v>
          </cell>
          <cell r="B272">
            <v>0</v>
          </cell>
          <cell r="C272">
            <v>0</v>
          </cell>
        </row>
        <row r="273">
          <cell r="A273" t="str">
            <v>87-52-0495</v>
          </cell>
          <cell r="B273">
            <v>25</v>
          </cell>
          <cell r="C273">
            <v>25</v>
          </cell>
        </row>
        <row r="274">
          <cell r="A274" t="str">
            <v>87-52-0500</v>
          </cell>
          <cell r="B274">
            <v>20</v>
          </cell>
          <cell r="C274">
            <v>20</v>
          </cell>
        </row>
        <row r="275">
          <cell r="A275" t="str">
            <v>87-52-0501</v>
          </cell>
          <cell r="B275">
            <v>5</v>
          </cell>
          <cell r="C275">
            <v>5</v>
          </cell>
        </row>
        <row r="276">
          <cell r="A276" t="str">
            <v>87-52-0503</v>
          </cell>
          <cell r="B276">
            <v>35</v>
          </cell>
          <cell r="C276">
            <v>35</v>
          </cell>
        </row>
        <row r="277">
          <cell r="A277" t="str">
            <v>87-52-0511</v>
          </cell>
          <cell r="B277">
            <v>0</v>
          </cell>
          <cell r="C277">
            <v>0</v>
          </cell>
        </row>
        <row r="278">
          <cell r="A278" t="str">
            <v>87-52-0512</v>
          </cell>
          <cell r="B278">
            <v>0</v>
          </cell>
          <cell r="C278">
            <v>0</v>
          </cell>
        </row>
        <row r="279">
          <cell r="A279" t="str">
            <v>87-52-0515</v>
          </cell>
          <cell r="B279">
            <v>25</v>
          </cell>
          <cell r="C279">
            <v>25</v>
          </cell>
        </row>
        <row r="280">
          <cell r="A280" t="str">
            <v>87-52-0516</v>
          </cell>
          <cell r="B280">
            <v>-15</v>
          </cell>
          <cell r="C280">
            <v>0</v>
          </cell>
        </row>
        <row r="281">
          <cell r="A281" t="str">
            <v>87-52-0526</v>
          </cell>
          <cell r="B281">
            <v>30</v>
          </cell>
          <cell r="C281">
            <v>30</v>
          </cell>
        </row>
        <row r="282">
          <cell r="A282" t="str">
            <v>87-52-0541</v>
          </cell>
          <cell r="B282">
            <v>60</v>
          </cell>
          <cell r="C282">
            <v>60</v>
          </cell>
        </row>
        <row r="283">
          <cell r="A283" t="str">
            <v>87-52-0542</v>
          </cell>
          <cell r="B283">
            <v>-30</v>
          </cell>
          <cell r="C283">
            <v>0</v>
          </cell>
        </row>
        <row r="284">
          <cell r="A284" t="str">
            <v>87-52-0551</v>
          </cell>
          <cell r="B284">
            <v>30</v>
          </cell>
          <cell r="C284">
            <v>30</v>
          </cell>
        </row>
        <row r="285">
          <cell r="A285" t="str">
            <v>87-52-0552</v>
          </cell>
          <cell r="B285">
            <v>20</v>
          </cell>
          <cell r="C285">
            <v>20</v>
          </cell>
        </row>
        <row r="286">
          <cell r="A286" t="str">
            <v>87-52-0575</v>
          </cell>
          <cell r="B286">
            <v>65</v>
          </cell>
          <cell r="C286">
            <v>65</v>
          </cell>
        </row>
        <row r="287">
          <cell r="A287" t="str">
            <v>87-52-0576</v>
          </cell>
          <cell r="B287">
            <v>65</v>
          </cell>
          <cell r="C287">
            <v>65</v>
          </cell>
        </row>
        <row r="288">
          <cell r="A288" t="str">
            <v>87-52-0579</v>
          </cell>
          <cell r="B288">
            <v>55</v>
          </cell>
          <cell r="C288">
            <v>55</v>
          </cell>
        </row>
        <row r="289">
          <cell r="A289" t="str">
            <v>87-52-0585</v>
          </cell>
          <cell r="B289">
            <v>20</v>
          </cell>
          <cell r="C289">
            <v>20</v>
          </cell>
        </row>
        <row r="290">
          <cell r="A290" t="str">
            <v>87-77-0017</v>
          </cell>
          <cell r="B290">
            <v>0</v>
          </cell>
          <cell r="C290">
            <v>0</v>
          </cell>
        </row>
        <row r="291">
          <cell r="A291" t="str">
            <v>87-77-0023</v>
          </cell>
          <cell r="B291">
            <v>40</v>
          </cell>
          <cell r="C291">
            <v>40</v>
          </cell>
        </row>
        <row r="292">
          <cell r="A292" t="str">
            <v>87-77-0039</v>
          </cell>
          <cell r="B292">
            <v>0</v>
          </cell>
          <cell r="C292">
            <v>0</v>
          </cell>
        </row>
        <row r="293">
          <cell r="A293" t="str">
            <v>87-77-0040</v>
          </cell>
          <cell r="B293">
            <v>20</v>
          </cell>
          <cell r="C293">
            <v>20</v>
          </cell>
        </row>
        <row r="294">
          <cell r="A294" t="str">
            <v>87-77-0045</v>
          </cell>
          <cell r="B294">
            <v>0</v>
          </cell>
          <cell r="C294">
            <v>0</v>
          </cell>
        </row>
        <row r="295">
          <cell r="A295" t="str">
            <v>87-77-0053</v>
          </cell>
          <cell r="B295">
            <v>0</v>
          </cell>
          <cell r="C295">
            <v>0</v>
          </cell>
        </row>
        <row r="296">
          <cell r="A296" t="str">
            <v>87-77-1308</v>
          </cell>
          <cell r="B296">
            <v>0</v>
          </cell>
          <cell r="C296">
            <v>0</v>
          </cell>
        </row>
        <row r="297">
          <cell r="A297" t="str">
            <v>87-77-1314</v>
          </cell>
          <cell r="B297">
            <v>52</v>
          </cell>
          <cell r="C297">
            <v>52</v>
          </cell>
        </row>
        <row r="298">
          <cell r="A298" t="str">
            <v>87-77-1315</v>
          </cell>
          <cell r="B298">
            <v>45</v>
          </cell>
          <cell r="C298">
            <v>45</v>
          </cell>
        </row>
        <row r="299">
          <cell r="A299" t="str">
            <v>87-77-1331</v>
          </cell>
          <cell r="B299">
            <v>0</v>
          </cell>
          <cell r="C299">
            <v>0</v>
          </cell>
        </row>
        <row r="300">
          <cell r="A300" t="str">
            <v>87-77-1332</v>
          </cell>
          <cell r="B300">
            <v>45</v>
          </cell>
          <cell r="C300">
            <v>45</v>
          </cell>
        </row>
        <row r="301">
          <cell r="A301" t="str">
            <v>87-77-1336</v>
          </cell>
          <cell r="B301">
            <v>0</v>
          </cell>
          <cell r="C301">
            <v>0</v>
          </cell>
        </row>
        <row r="302">
          <cell r="A302" t="str">
            <v>87-77-1344</v>
          </cell>
          <cell r="B302">
            <v>0</v>
          </cell>
          <cell r="C302">
            <v>0</v>
          </cell>
        </row>
        <row r="303">
          <cell r="A303" t="str">
            <v>87-77-1346</v>
          </cell>
          <cell r="B303">
            <v>95</v>
          </cell>
          <cell r="C303">
            <v>95</v>
          </cell>
        </row>
        <row r="304">
          <cell r="A304" t="str">
            <v>87-77-1379</v>
          </cell>
          <cell r="B304">
            <v>-15</v>
          </cell>
          <cell r="C304">
            <v>0</v>
          </cell>
        </row>
        <row r="305">
          <cell r="A305" t="str">
            <v>87-77-1381</v>
          </cell>
          <cell r="B305">
            <v>55</v>
          </cell>
          <cell r="C305">
            <v>55</v>
          </cell>
        </row>
        <row r="306">
          <cell r="A306" t="str">
            <v>87-77-1399</v>
          </cell>
          <cell r="B306">
            <v>35</v>
          </cell>
          <cell r="C306">
            <v>35</v>
          </cell>
        </row>
        <row r="307">
          <cell r="A307" t="str">
            <v>87-77-1422</v>
          </cell>
          <cell r="B307">
            <v>0</v>
          </cell>
          <cell r="C307">
            <v>0</v>
          </cell>
        </row>
        <row r="308">
          <cell r="A308" t="str">
            <v>87-77-1428</v>
          </cell>
          <cell r="B308">
            <v>210</v>
          </cell>
          <cell r="C308">
            <v>210</v>
          </cell>
        </row>
        <row r="309">
          <cell r="A309" t="str">
            <v>87-77-1434</v>
          </cell>
          <cell r="B309">
            <v>195</v>
          </cell>
          <cell r="C309">
            <v>195</v>
          </cell>
        </row>
        <row r="310">
          <cell r="A310" t="str">
            <v>87-77-1456</v>
          </cell>
          <cell r="B310">
            <v>0</v>
          </cell>
          <cell r="C310">
            <v>0</v>
          </cell>
        </row>
        <row r="311">
          <cell r="A311" t="str">
            <v>87-77-1472</v>
          </cell>
          <cell r="B311">
            <v>20</v>
          </cell>
          <cell r="C311">
            <v>20</v>
          </cell>
        </row>
        <row r="312">
          <cell r="A312" t="str">
            <v>87-77-1479</v>
          </cell>
          <cell r="B312">
            <v>0</v>
          </cell>
          <cell r="C312">
            <v>0</v>
          </cell>
        </row>
        <row r="313">
          <cell r="A313" t="str">
            <v>87-77-1501</v>
          </cell>
          <cell r="B313">
            <v>0</v>
          </cell>
          <cell r="C313">
            <v>0</v>
          </cell>
        </row>
        <row r="314">
          <cell r="A314" t="str">
            <v>87-77-1556</v>
          </cell>
          <cell r="B314">
            <v>190</v>
          </cell>
          <cell r="C314">
            <v>190</v>
          </cell>
        </row>
        <row r="315">
          <cell r="A315" t="str">
            <v>87-77-1557</v>
          </cell>
          <cell r="B315">
            <v>0</v>
          </cell>
          <cell r="C315">
            <v>0</v>
          </cell>
        </row>
        <row r="316">
          <cell r="A316" t="str">
            <v>87-77-1606</v>
          </cell>
          <cell r="B316">
            <v>-20</v>
          </cell>
          <cell r="C316">
            <v>0</v>
          </cell>
        </row>
        <row r="317">
          <cell r="A317" t="str">
            <v>87-77-1643</v>
          </cell>
          <cell r="B317">
            <v>-40</v>
          </cell>
          <cell r="C317">
            <v>0</v>
          </cell>
        </row>
        <row r="318">
          <cell r="A318" t="str">
            <v>87-77-1654</v>
          </cell>
          <cell r="B318">
            <v>20</v>
          </cell>
          <cell r="C318">
            <v>20</v>
          </cell>
        </row>
        <row r="319">
          <cell r="A319" t="str">
            <v>87-77-1691</v>
          </cell>
          <cell r="B319">
            <v>70</v>
          </cell>
          <cell r="C319">
            <v>70</v>
          </cell>
        </row>
        <row r="320">
          <cell r="A320" t="str">
            <v>87-77-1692</v>
          </cell>
          <cell r="B320">
            <v>-10</v>
          </cell>
          <cell r="C320">
            <v>0</v>
          </cell>
        </row>
        <row r="321">
          <cell r="A321" t="str">
            <v>87-77-1706</v>
          </cell>
          <cell r="B321">
            <v>105</v>
          </cell>
          <cell r="C321">
            <v>105</v>
          </cell>
        </row>
        <row r="322">
          <cell r="A322" t="str">
            <v>87-77-1707</v>
          </cell>
          <cell r="B322">
            <v>175</v>
          </cell>
          <cell r="C322">
            <v>175</v>
          </cell>
        </row>
        <row r="323">
          <cell r="A323" t="str">
            <v>87-77-1733</v>
          </cell>
          <cell r="B323">
            <v>10</v>
          </cell>
          <cell r="C323">
            <v>10</v>
          </cell>
        </row>
        <row r="324">
          <cell r="A324" t="str">
            <v>87-77-1735</v>
          </cell>
          <cell r="B324">
            <v>2</v>
          </cell>
          <cell r="C324">
            <v>2</v>
          </cell>
        </row>
        <row r="325">
          <cell r="A325" t="str">
            <v>87-77-1736</v>
          </cell>
          <cell r="B325">
            <v>-25</v>
          </cell>
          <cell r="C325">
            <v>0</v>
          </cell>
        </row>
        <row r="326">
          <cell r="A326" t="str">
            <v>87-77-1737</v>
          </cell>
          <cell r="B326">
            <v>5</v>
          </cell>
          <cell r="C326">
            <v>5</v>
          </cell>
        </row>
        <row r="327">
          <cell r="A327" t="str">
            <v>87-77-1767</v>
          </cell>
          <cell r="B327">
            <v>45</v>
          </cell>
          <cell r="C327">
            <v>45</v>
          </cell>
        </row>
        <row r="328">
          <cell r="A328" t="str">
            <v>87-77-1768</v>
          </cell>
          <cell r="B328">
            <v>-45</v>
          </cell>
          <cell r="C328">
            <v>0</v>
          </cell>
        </row>
        <row r="329">
          <cell r="A329" t="str">
            <v>87-77-1788</v>
          </cell>
          <cell r="B329">
            <v>70</v>
          </cell>
          <cell r="C329">
            <v>70</v>
          </cell>
        </row>
        <row r="330">
          <cell r="A330" t="str">
            <v>87-77-1789</v>
          </cell>
          <cell r="B330">
            <v>-30</v>
          </cell>
          <cell r="C330">
            <v>0</v>
          </cell>
        </row>
        <row r="331">
          <cell r="A331" t="str">
            <v>87-77-1830</v>
          </cell>
          <cell r="B331">
            <v>5</v>
          </cell>
          <cell r="C331">
            <v>5</v>
          </cell>
        </row>
        <row r="332">
          <cell r="A332" t="str">
            <v>87-77-1834</v>
          </cell>
          <cell r="B332">
            <v>0</v>
          </cell>
          <cell r="C332">
            <v>0</v>
          </cell>
        </row>
        <row r="333">
          <cell r="A333" t="str">
            <v>87-77-1848</v>
          </cell>
          <cell r="B333">
            <v>0</v>
          </cell>
          <cell r="C333">
            <v>0</v>
          </cell>
        </row>
        <row r="334">
          <cell r="A334" t="str">
            <v>87-77-1858</v>
          </cell>
          <cell r="B334">
            <v>-5</v>
          </cell>
          <cell r="C334">
            <v>0</v>
          </cell>
        </row>
        <row r="335">
          <cell r="A335" t="str">
            <v>87-77-1859</v>
          </cell>
          <cell r="B335">
            <v>40</v>
          </cell>
          <cell r="C335">
            <v>40</v>
          </cell>
        </row>
        <row r="336">
          <cell r="A336" t="str">
            <v>87-77-1862</v>
          </cell>
          <cell r="B336">
            <v>35</v>
          </cell>
          <cell r="C336">
            <v>35</v>
          </cell>
        </row>
        <row r="337">
          <cell r="A337" t="str">
            <v>87-77-1871</v>
          </cell>
          <cell r="B337">
            <v>0</v>
          </cell>
          <cell r="C337">
            <v>0</v>
          </cell>
        </row>
        <row r="338">
          <cell r="A338" t="str">
            <v>87-77-1904</v>
          </cell>
          <cell r="B338">
            <v>0</v>
          </cell>
          <cell r="C338">
            <v>0</v>
          </cell>
        </row>
        <row r="339">
          <cell r="A339" t="str">
            <v>87-77-1908</v>
          </cell>
          <cell r="B339">
            <v>0</v>
          </cell>
          <cell r="C339">
            <v>0</v>
          </cell>
        </row>
      </sheetData>
      <sheetData sheetId="3"/>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costek 2021"/>
      <sheetName val="2022"/>
      <sheetName val="Лист5"/>
      <sheetName val="Hecostek 2022"/>
      <sheetName val="рабочий кассеты"/>
      <sheetName val="рабочий кассеты Хекостек"/>
      <sheetName val="Hecostek 2021 (3)"/>
      <sheetName val="Условия работы"/>
      <sheetName val="2021 (2)"/>
      <sheetName val="Условия работы хеко"/>
      <sheetName val="Черенки в кассетах_успех"/>
      <sheetName val="рабочий 2022"/>
      <sheetName val="Лист1"/>
      <sheetName val="Лист2"/>
      <sheetName val="2021"/>
    </sheetNames>
    <sheetDataSet>
      <sheetData sheetId="0" refreshError="1"/>
      <sheetData sheetId="1" refreshError="1"/>
      <sheetData sheetId="2" refreshError="1"/>
      <sheetData sheetId="3" refreshError="1"/>
      <sheetData sheetId="4" refreshError="1"/>
      <sheetData sheetId="5">
        <row r="13">
          <cell r="A13" t="str">
            <v>87-10-1402</v>
          </cell>
        </row>
      </sheetData>
      <sheetData sheetId="6" refreshError="1"/>
      <sheetData sheetId="7" refreshError="1"/>
      <sheetData sheetId="8" refreshError="1"/>
      <sheetData sheetId="9" refreshError="1"/>
      <sheetData sheetId="10" refreshError="1"/>
      <sheetData sheetId="11">
        <row r="10">
          <cell r="A10" t="str">
            <v>87-10-0896</v>
          </cell>
          <cell r="B10" t="str">
            <v>Acer pal. 'Atropurpureum'</v>
          </cell>
          <cell r="C10" t="str">
            <v>MP66</v>
          </cell>
          <cell r="D10" t="str">
            <v>Directly</v>
          </cell>
          <cell r="F10">
            <v>1.08</v>
          </cell>
          <cell r="G10">
            <v>0.97</v>
          </cell>
          <cell r="H10">
            <v>0.91</v>
          </cell>
          <cell r="J10">
            <v>1.32192</v>
          </cell>
          <cell r="K10">
            <v>1.1872799999999999</v>
          </cell>
          <cell r="L10">
            <v>0.91</v>
          </cell>
        </row>
        <row r="11">
          <cell r="A11" t="str">
            <v>87-10-1221</v>
          </cell>
          <cell r="B11" t="str">
            <v>Acer pal. 'Elegans'</v>
          </cell>
          <cell r="C11" t="str">
            <v>MP66</v>
          </cell>
          <cell r="D11" t="str">
            <v>Directly</v>
          </cell>
          <cell r="F11">
            <v>1.08</v>
          </cell>
          <cell r="G11">
            <v>0.97</v>
          </cell>
          <cell r="H11">
            <v>0.91</v>
          </cell>
          <cell r="J11">
            <v>1.32192</v>
          </cell>
          <cell r="K11">
            <v>1.1872799999999999</v>
          </cell>
          <cell r="L11">
            <v>0.91</v>
          </cell>
        </row>
        <row r="12">
          <cell r="A12" t="str">
            <v>87-10-1222</v>
          </cell>
          <cell r="B12" t="str">
            <v>Acer pal. 'Katsura'</v>
          </cell>
          <cell r="C12" t="str">
            <v>MP66</v>
          </cell>
          <cell r="D12" t="str">
            <v>Directly</v>
          </cell>
          <cell r="F12">
            <v>1.08</v>
          </cell>
          <cell r="G12">
            <v>0.97</v>
          </cell>
          <cell r="H12">
            <v>0.91</v>
          </cell>
          <cell r="J12">
            <v>1.32192</v>
          </cell>
          <cell r="K12">
            <v>1.1872799999999999</v>
          </cell>
          <cell r="L12">
            <v>0.91</v>
          </cell>
        </row>
        <row r="13">
          <cell r="A13" t="str">
            <v>87-10-1215</v>
          </cell>
          <cell r="B13" t="str">
            <v>Acer pal. 'Orange Dream'</v>
          </cell>
          <cell r="C13" t="str">
            <v>MP66</v>
          </cell>
          <cell r="D13" t="str">
            <v>Directly</v>
          </cell>
          <cell r="F13">
            <v>1.08</v>
          </cell>
          <cell r="G13">
            <v>0.97</v>
          </cell>
          <cell r="H13">
            <v>0.91</v>
          </cell>
          <cell r="J13">
            <v>1.32192</v>
          </cell>
          <cell r="K13">
            <v>1.1872799999999999</v>
          </cell>
          <cell r="L13">
            <v>0.91</v>
          </cell>
        </row>
        <row r="14">
          <cell r="A14" t="str">
            <v>87-10-1401</v>
          </cell>
          <cell r="B14" t="str">
            <v>Aronia melanocarpa 'Hugin'</v>
          </cell>
          <cell r="C14" t="str">
            <v>MP104</v>
          </cell>
          <cell r="D14" t="str">
            <v>Directly</v>
          </cell>
          <cell r="F14">
            <v>0.52</v>
          </cell>
          <cell r="G14">
            <v>0.41</v>
          </cell>
          <cell r="H14">
            <v>0.35</v>
          </cell>
          <cell r="J14">
            <v>0.63648000000000005</v>
          </cell>
          <cell r="K14">
            <v>0.50183999999999995</v>
          </cell>
          <cell r="L14">
            <v>0.35</v>
          </cell>
        </row>
        <row r="15">
          <cell r="A15" t="str">
            <v>87-10-1402</v>
          </cell>
          <cell r="B15" t="str">
            <v>Aronia prunifolia 'Nero'</v>
          </cell>
          <cell r="C15" t="str">
            <v>MP104</v>
          </cell>
          <cell r="D15" t="str">
            <v>Directly</v>
          </cell>
          <cell r="F15">
            <v>0.52</v>
          </cell>
          <cell r="G15">
            <v>0.41</v>
          </cell>
          <cell r="H15">
            <v>0.35</v>
          </cell>
          <cell r="J15">
            <v>0.63648000000000005</v>
          </cell>
          <cell r="K15">
            <v>0.50183999999999995</v>
          </cell>
          <cell r="L15">
            <v>0.35</v>
          </cell>
        </row>
        <row r="16">
          <cell r="A16" t="str">
            <v>87-10-1283</v>
          </cell>
          <cell r="B16" t="str">
            <v>Aronia prunifolia 'Viking'</v>
          </cell>
          <cell r="C16" t="str">
            <v>MP104</v>
          </cell>
          <cell r="D16" t="str">
            <v>Directly</v>
          </cell>
          <cell r="F16">
            <v>0.52</v>
          </cell>
          <cell r="G16">
            <v>0.41</v>
          </cell>
          <cell r="H16">
            <v>0.35</v>
          </cell>
          <cell r="J16">
            <v>0.63648000000000005</v>
          </cell>
          <cell r="K16">
            <v>0.50183999999999995</v>
          </cell>
          <cell r="L16">
            <v>0.35</v>
          </cell>
        </row>
        <row r="17">
          <cell r="A17" t="str">
            <v>87-10-0006</v>
          </cell>
          <cell r="B17" t="str">
            <v>Berberis buxifolia 'Nana'</v>
          </cell>
          <cell r="C17" t="str">
            <v>MP150</v>
          </cell>
          <cell r="D17" t="str">
            <v>Directly</v>
          </cell>
          <cell r="F17">
            <v>0.59000000000000008</v>
          </cell>
          <cell r="G17">
            <v>0.48</v>
          </cell>
          <cell r="H17">
            <v>0.42</v>
          </cell>
          <cell r="J17">
            <v>0.72216000000000014</v>
          </cell>
          <cell r="K17">
            <v>0.58751999999999993</v>
          </cell>
          <cell r="L17">
            <v>0.42</v>
          </cell>
        </row>
        <row r="18">
          <cell r="A18" t="str">
            <v>87-10-0897</v>
          </cell>
          <cell r="B18" t="str">
            <v>Berberis candidula</v>
          </cell>
          <cell r="C18" t="str">
            <v>MP150</v>
          </cell>
          <cell r="D18" t="str">
            <v>Directly</v>
          </cell>
          <cell r="F18">
            <v>0.53</v>
          </cell>
          <cell r="G18">
            <v>0.42</v>
          </cell>
          <cell r="H18">
            <v>0.36</v>
          </cell>
          <cell r="J18">
            <v>0.64872000000000007</v>
          </cell>
          <cell r="K18">
            <v>0.51407999999999998</v>
          </cell>
          <cell r="L18">
            <v>0.36</v>
          </cell>
        </row>
        <row r="19">
          <cell r="A19" t="str">
            <v>87-10-0943</v>
          </cell>
          <cell r="B19" t="str">
            <v>Berberis frikartii 'Amstelveen'</v>
          </cell>
          <cell r="C19" t="str">
            <v>MP150</v>
          </cell>
          <cell r="D19" t="str">
            <v>Directly</v>
          </cell>
          <cell r="F19">
            <v>0.53</v>
          </cell>
          <cell r="G19">
            <v>0.42</v>
          </cell>
          <cell r="H19">
            <v>0.36</v>
          </cell>
          <cell r="J19">
            <v>0.64872000000000007</v>
          </cell>
          <cell r="K19">
            <v>0.51407999999999998</v>
          </cell>
          <cell r="L19">
            <v>0.36</v>
          </cell>
        </row>
        <row r="20">
          <cell r="A20" t="str">
            <v>87-10-0941</v>
          </cell>
          <cell r="B20" t="str">
            <v>Berberis frikartii 'Telstar'</v>
          </cell>
          <cell r="C20" t="str">
            <v>MP150</v>
          </cell>
          <cell r="D20" t="str">
            <v>Directly</v>
          </cell>
          <cell r="F20">
            <v>0.53</v>
          </cell>
          <cell r="G20">
            <v>0.42</v>
          </cell>
          <cell r="H20">
            <v>0.36</v>
          </cell>
          <cell r="J20">
            <v>0.64872000000000007</v>
          </cell>
          <cell r="K20">
            <v>0.51407999999999998</v>
          </cell>
          <cell r="L20">
            <v>0.36</v>
          </cell>
        </row>
        <row r="21">
          <cell r="A21" t="str">
            <v>87-10-0957</v>
          </cell>
          <cell r="B21" t="str">
            <v>Berberis int. 'Wallich's Purple'</v>
          </cell>
          <cell r="C21" t="str">
            <v>MP150</v>
          </cell>
          <cell r="D21" t="str">
            <v>Directly</v>
          </cell>
          <cell r="F21">
            <v>0.53</v>
          </cell>
          <cell r="G21">
            <v>0.42</v>
          </cell>
          <cell r="H21">
            <v>0.36</v>
          </cell>
          <cell r="J21">
            <v>0.64872000000000007</v>
          </cell>
          <cell r="K21">
            <v>0.51407999999999998</v>
          </cell>
          <cell r="L21">
            <v>0.36</v>
          </cell>
        </row>
        <row r="22">
          <cell r="A22" t="str">
            <v>87-10-0008</v>
          </cell>
          <cell r="B22" t="str">
            <v>Berberis media 'Parkjuweel'</v>
          </cell>
          <cell r="C22" t="str">
            <v>MP150</v>
          </cell>
          <cell r="D22" t="str">
            <v>Directly</v>
          </cell>
          <cell r="F22">
            <v>0.53</v>
          </cell>
          <cell r="G22">
            <v>0.42</v>
          </cell>
          <cell r="H22">
            <v>0.36</v>
          </cell>
          <cell r="J22">
            <v>0.64872000000000007</v>
          </cell>
          <cell r="K22">
            <v>0.51407999999999998</v>
          </cell>
          <cell r="L22">
            <v>0.36</v>
          </cell>
        </row>
        <row r="23">
          <cell r="A23" t="str">
            <v>87-10-0819</v>
          </cell>
          <cell r="B23" t="str">
            <v>Berberis media 'Red Jewel'</v>
          </cell>
          <cell r="C23" t="str">
            <v>MP150</v>
          </cell>
          <cell r="D23" t="str">
            <v>Directly</v>
          </cell>
          <cell r="F23">
            <v>0.53</v>
          </cell>
          <cell r="G23">
            <v>0.42</v>
          </cell>
          <cell r="H23">
            <v>0.36</v>
          </cell>
          <cell r="J23">
            <v>0.64872000000000007</v>
          </cell>
          <cell r="K23">
            <v>0.51407999999999998</v>
          </cell>
          <cell r="L23">
            <v>0.36</v>
          </cell>
        </row>
        <row r="24">
          <cell r="A24" t="str">
            <v>87-10-0009</v>
          </cell>
          <cell r="B24" t="str">
            <v>Berberis ott. 'Auricoma'</v>
          </cell>
          <cell r="C24" t="str">
            <v>MP150</v>
          </cell>
          <cell r="D24" t="str">
            <v>Directly</v>
          </cell>
          <cell r="F24">
            <v>0.53</v>
          </cell>
          <cell r="G24">
            <v>0.42</v>
          </cell>
          <cell r="H24">
            <v>0.36</v>
          </cell>
          <cell r="J24">
            <v>0.64872000000000007</v>
          </cell>
          <cell r="K24">
            <v>0.51407999999999998</v>
          </cell>
          <cell r="L24">
            <v>0.36</v>
          </cell>
        </row>
        <row r="25">
          <cell r="A25" t="str">
            <v>87-10-0833</v>
          </cell>
          <cell r="B25" t="str">
            <v>Berberis ott. 'Silver Miles'</v>
          </cell>
          <cell r="C25" t="str">
            <v>MP150</v>
          </cell>
          <cell r="D25" t="str">
            <v>Directly</v>
          </cell>
          <cell r="F25">
            <v>0.53</v>
          </cell>
          <cell r="G25">
            <v>0.42</v>
          </cell>
          <cell r="H25">
            <v>0.36</v>
          </cell>
          <cell r="J25">
            <v>0.64872000000000007</v>
          </cell>
          <cell r="K25">
            <v>0.51407999999999998</v>
          </cell>
          <cell r="L25">
            <v>0.36</v>
          </cell>
        </row>
        <row r="26">
          <cell r="A26" t="str">
            <v>87-10-0011</v>
          </cell>
          <cell r="B26" t="str">
            <v>Berberis ott. 'Superba'</v>
          </cell>
          <cell r="C26" t="str">
            <v>MP150</v>
          </cell>
          <cell r="D26" t="str">
            <v>Directly</v>
          </cell>
          <cell r="F26">
            <v>0.53</v>
          </cell>
          <cell r="G26">
            <v>0.42</v>
          </cell>
          <cell r="H26">
            <v>0.36</v>
          </cell>
          <cell r="J26">
            <v>0.64872000000000007</v>
          </cell>
          <cell r="K26">
            <v>0.51407999999999998</v>
          </cell>
          <cell r="L26">
            <v>0.36</v>
          </cell>
        </row>
        <row r="27">
          <cell r="A27" t="str">
            <v>87-10-0013</v>
          </cell>
          <cell r="B27" t="str">
            <v>Berberis thunb. 'Atropurpurea Nana'</v>
          </cell>
          <cell r="C27" t="str">
            <v>MP150</v>
          </cell>
          <cell r="D27" t="str">
            <v>Directly</v>
          </cell>
          <cell r="F27">
            <v>0.53</v>
          </cell>
          <cell r="G27">
            <v>0.42</v>
          </cell>
          <cell r="H27">
            <v>0.36</v>
          </cell>
          <cell r="J27">
            <v>0.64872000000000007</v>
          </cell>
          <cell r="K27">
            <v>0.51407999999999998</v>
          </cell>
          <cell r="L27">
            <v>0.36</v>
          </cell>
        </row>
        <row r="28">
          <cell r="A28" t="str">
            <v>87-10-0014</v>
          </cell>
          <cell r="B28" t="str">
            <v>Berberis thunb. 'Aurea'</v>
          </cell>
          <cell r="C28" t="str">
            <v>MP150</v>
          </cell>
          <cell r="D28" t="str">
            <v>Directly</v>
          </cell>
          <cell r="F28">
            <v>0.53</v>
          </cell>
          <cell r="G28">
            <v>0.42</v>
          </cell>
          <cell r="H28">
            <v>0.36</v>
          </cell>
          <cell r="J28">
            <v>0.64872000000000007</v>
          </cell>
          <cell r="K28">
            <v>0.51407999999999998</v>
          </cell>
          <cell r="L28">
            <v>0.36</v>
          </cell>
        </row>
        <row r="29">
          <cell r="A29" t="str">
            <v>87-10-0015</v>
          </cell>
          <cell r="B29" t="str">
            <v>Berberis thunb. 'Bagatelle'</v>
          </cell>
          <cell r="C29" t="str">
            <v>MP150</v>
          </cell>
          <cell r="D29" t="str">
            <v>Directly</v>
          </cell>
          <cell r="F29">
            <v>0.53</v>
          </cell>
          <cell r="G29">
            <v>0.42</v>
          </cell>
          <cell r="H29">
            <v>0.36</v>
          </cell>
          <cell r="J29">
            <v>0.64872000000000007</v>
          </cell>
          <cell r="K29">
            <v>0.51407999999999998</v>
          </cell>
          <cell r="L29">
            <v>0.36</v>
          </cell>
        </row>
        <row r="30">
          <cell r="A30" t="str">
            <v>87-10-0016</v>
          </cell>
          <cell r="B30" t="str">
            <v>Berberis thunb. 'Bonanza Gold' PBR  ®</v>
          </cell>
          <cell r="C30" t="str">
            <v>mp150</v>
          </cell>
          <cell r="D30" t="str">
            <v>Directly</v>
          </cell>
          <cell r="F30">
            <v>1.29</v>
          </cell>
          <cell r="G30">
            <v>1.18</v>
          </cell>
          <cell r="H30">
            <v>1.1200000000000001</v>
          </cell>
          <cell r="J30">
            <v>1.5789600000000001</v>
          </cell>
          <cell r="K30">
            <v>1.44432</v>
          </cell>
          <cell r="L30">
            <v>1.1200000000000001</v>
          </cell>
        </row>
        <row r="31">
          <cell r="A31" t="str">
            <v>87-10-0898</v>
          </cell>
          <cell r="B31" t="str">
            <v>Berberis thunb. 'Carmen'</v>
          </cell>
          <cell r="C31" t="str">
            <v>MP150</v>
          </cell>
          <cell r="D31" t="str">
            <v>Directly</v>
          </cell>
          <cell r="F31">
            <v>0.53</v>
          </cell>
          <cell r="G31">
            <v>0.42</v>
          </cell>
          <cell r="H31">
            <v>0.36</v>
          </cell>
          <cell r="J31">
            <v>0.64872000000000007</v>
          </cell>
          <cell r="K31">
            <v>0.51407999999999998</v>
          </cell>
          <cell r="L31">
            <v>0.36</v>
          </cell>
        </row>
        <row r="32">
          <cell r="A32" t="str">
            <v>87-10-1275</v>
          </cell>
          <cell r="B32" t="str">
            <v>Berberis thunb. 'Chicquita' PBR ®</v>
          </cell>
          <cell r="C32" t="str">
            <v>MP150</v>
          </cell>
          <cell r="D32" t="str">
            <v>Directly</v>
          </cell>
          <cell r="F32">
            <v>1.01</v>
          </cell>
          <cell r="G32">
            <v>0.9</v>
          </cell>
          <cell r="H32">
            <v>0.84</v>
          </cell>
          <cell r="J32">
            <v>1.23624</v>
          </cell>
          <cell r="K32">
            <v>1.1016000000000001</v>
          </cell>
          <cell r="L32">
            <v>0.84</v>
          </cell>
        </row>
        <row r="33">
          <cell r="A33" t="str">
            <v>87-10-1276</v>
          </cell>
          <cell r="B33" t="str">
            <v>Berberis thunb. 'Chocolate Summer'PBR ®</v>
          </cell>
          <cell r="C33" t="str">
            <v>MP150</v>
          </cell>
          <cell r="D33" t="str">
            <v>Directly</v>
          </cell>
          <cell r="F33">
            <v>1.01</v>
          </cell>
          <cell r="G33">
            <v>0.9</v>
          </cell>
          <cell r="H33">
            <v>0.84</v>
          </cell>
          <cell r="J33">
            <v>1.23624</v>
          </cell>
          <cell r="K33">
            <v>1.1016000000000001</v>
          </cell>
          <cell r="L33">
            <v>0.84</v>
          </cell>
        </row>
        <row r="34">
          <cell r="A34" t="str">
            <v>87-10-1223</v>
          </cell>
          <cell r="B34" t="str">
            <v>Berberis thunb. 'Concorde'</v>
          </cell>
          <cell r="C34" t="str">
            <v>MP150</v>
          </cell>
          <cell r="D34" t="str">
            <v>Directly</v>
          </cell>
          <cell r="F34">
            <v>0.53</v>
          </cell>
          <cell r="G34">
            <v>0.42</v>
          </cell>
          <cell r="H34">
            <v>0.36</v>
          </cell>
          <cell r="J34">
            <v>0.64872000000000007</v>
          </cell>
          <cell r="K34">
            <v>0.51407999999999998</v>
          </cell>
          <cell r="L34">
            <v>0.36</v>
          </cell>
        </row>
        <row r="35">
          <cell r="A35" t="str">
            <v>87-10-0756</v>
          </cell>
          <cell r="B35" t="str">
            <v>Berberis thunb. 'Coral' PBR ®</v>
          </cell>
          <cell r="C35" t="str">
            <v>MP150</v>
          </cell>
          <cell r="D35" t="str">
            <v>Directly</v>
          </cell>
          <cell r="F35">
            <v>1.01</v>
          </cell>
          <cell r="G35">
            <v>0.9</v>
          </cell>
          <cell r="H35">
            <v>0.84</v>
          </cell>
          <cell r="J35">
            <v>1.23624</v>
          </cell>
          <cell r="K35">
            <v>1.1016000000000001</v>
          </cell>
          <cell r="L35">
            <v>0.84</v>
          </cell>
        </row>
        <row r="36">
          <cell r="A36" t="str">
            <v>87-10-0017</v>
          </cell>
          <cell r="B36" t="str">
            <v>Berberis thunb. 'Coronita'</v>
          </cell>
          <cell r="C36" t="str">
            <v>MP150</v>
          </cell>
          <cell r="D36" t="str">
            <v>Directly</v>
          </cell>
          <cell r="F36">
            <v>0.53</v>
          </cell>
          <cell r="G36">
            <v>0.42</v>
          </cell>
          <cell r="H36">
            <v>0.36</v>
          </cell>
          <cell r="J36">
            <v>0.64872000000000007</v>
          </cell>
          <cell r="K36">
            <v>0.51407999999999998</v>
          </cell>
          <cell r="L36">
            <v>0.36</v>
          </cell>
        </row>
        <row r="37">
          <cell r="A37" t="str">
            <v>87-10-0018</v>
          </cell>
          <cell r="B37" t="str">
            <v>Berberis thunb. 'Dart's Red Lady'</v>
          </cell>
          <cell r="C37" t="str">
            <v>MP150</v>
          </cell>
          <cell r="D37" t="str">
            <v>Directly</v>
          </cell>
          <cell r="F37">
            <v>0.53</v>
          </cell>
          <cell r="G37">
            <v>0.42</v>
          </cell>
          <cell r="H37">
            <v>0.36</v>
          </cell>
          <cell r="J37">
            <v>0.64872000000000007</v>
          </cell>
          <cell r="K37">
            <v>0.51407999999999998</v>
          </cell>
          <cell r="L37">
            <v>0.36</v>
          </cell>
        </row>
        <row r="38">
          <cell r="A38" t="str">
            <v>87-10-0019</v>
          </cell>
          <cell r="B38" t="str">
            <v>Berberis thunb. 'Erecta'</v>
          </cell>
          <cell r="C38" t="str">
            <v>MP150</v>
          </cell>
          <cell r="D38" t="str">
            <v>Directly</v>
          </cell>
          <cell r="F38">
            <v>0.53</v>
          </cell>
          <cell r="G38">
            <v>0.42</v>
          </cell>
          <cell r="H38">
            <v>0.36</v>
          </cell>
          <cell r="J38">
            <v>0.64872000000000007</v>
          </cell>
          <cell r="K38">
            <v>0.51407999999999998</v>
          </cell>
          <cell r="L38">
            <v>0.36</v>
          </cell>
        </row>
        <row r="39">
          <cell r="A39" t="str">
            <v>87-10-1269</v>
          </cell>
          <cell r="B39" t="str">
            <v>Berberis thunb. 'Florence' PBR ®</v>
          </cell>
          <cell r="C39" t="str">
            <v>MP150</v>
          </cell>
          <cell r="D39" t="str">
            <v>Directly</v>
          </cell>
          <cell r="F39">
            <v>1.01</v>
          </cell>
          <cell r="G39">
            <v>0.9</v>
          </cell>
          <cell r="H39">
            <v>0.84</v>
          </cell>
          <cell r="J39">
            <v>1.23624</v>
          </cell>
          <cell r="K39">
            <v>1.1016000000000001</v>
          </cell>
          <cell r="L39">
            <v>0.84</v>
          </cell>
        </row>
        <row r="40">
          <cell r="A40" t="str">
            <v>87-10-0020</v>
          </cell>
          <cell r="B40" t="str">
            <v>Berberis thunb. 'Golden Ring'</v>
          </cell>
          <cell r="C40" t="str">
            <v>MP150</v>
          </cell>
          <cell r="D40" t="str">
            <v>Directly</v>
          </cell>
          <cell r="F40">
            <v>0.53</v>
          </cell>
          <cell r="G40">
            <v>0.42</v>
          </cell>
          <cell r="H40">
            <v>0.36</v>
          </cell>
          <cell r="J40">
            <v>0.64872000000000007</v>
          </cell>
          <cell r="K40">
            <v>0.51407999999999998</v>
          </cell>
          <cell r="L40">
            <v>0.36</v>
          </cell>
        </row>
        <row r="41">
          <cell r="A41" t="str">
            <v>87-10-1403</v>
          </cell>
          <cell r="B41" t="str">
            <v>Berberis thunb. 'Goldalite'</v>
          </cell>
          <cell r="C41" t="str">
            <v>MP150</v>
          </cell>
          <cell r="D41" t="str">
            <v>Directly</v>
          </cell>
          <cell r="F41">
            <v>0.53</v>
          </cell>
          <cell r="G41">
            <v>0.42</v>
          </cell>
          <cell r="H41">
            <v>0.36</v>
          </cell>
          <cell r="J41">
            <v>0.64872000000000007</v>
          </cell>
          <cell r="K41">
            <v>0.51407999999999998</v>
          </cell>
          <cell r="L41">
            <v>0.36</v>
          </cell>
        </row>
        <row r="42">
          <cell r="A42" t="str">
            <v>87-10-1112</v>
          </cell>
          <cell r="B42" t="str">
            <v>Berberis thunb. 'Golden Ruby'(Goruzam)  PBR ®</v>
          </cell>
          <cell r="C42" t="str">
            <v>MP150</v>
          </cell>
          <cell r="D42" t="str">
            <v>Directly</v>
          </cell>
          <cell r="F42">
            <v>1.01</v>
          </cell>
          <cell r="G42">
            <v>0.9</v>
          </cell>
          <cell r="H42">
            <v>0.84</v>
          </cell>
          <cell r="J42">
            <v>1.23624</v>
          </cell>
          <cell r="K42">
            <v>1.1016000000000001</v>
          </cell>
          <cell r="L42">
            <v>0.84</v>
          </cell>
        </row>
        <row r="43">
          <cell r="A43" t="str">
            <v>87-10-1214</v>
          </cell>
          <cell r="B43" t="str">
            <v>Berberis thunb. 'Golden Torch' PBR ®</v>
          </cell>
          <cell r="C43" t="str">
            <v>MP150</v>
          </cell>
          <cell r="D43" t="str">
            <v>Directly</v>
          </cell>
          <cell r="F43">
            <v>1.01</v>
          </cell>
          <cell r="G43">
            <v>0.9</v>
          </cell>
          <cell r="H43">
            <v>0.84</v>
          </cell>
          <cell r="J43">
            <v>1.23624</v>
          </cell>
          <cell r="K43">
            <v>1.1016000000000001</v>
          </cell>
          <cell r="L43">
            <v>0.84</v>
          </cell>
        </row>
        <row r="44">
          <cell r="A44" t="str">
            <v>87-10-0021</v>
          </cell>
          <cell r="B44" t="str">
            <v>Berberis thunb. 'Green Carpet'</v>
          </cell>
          <cell r="C44" t="str">
            <v>MP150</v>
          </cell>
          <cell r="D44" t="str">
            <v>Directly</v>
          </cell>
          <cell r="F44">
            <v>0.53</v>
          </cell>
          <cell r="G44">
            <v>0.42</v>
          </cell>
          <cell r="H44">
            <v>0.36</v>
          </cell>
          <cell r="J44">
            <v>0.64872000000000007</v>
          </cell>
          <cell r="K44">
            <v>0.51407999999999998</v>
          </cell>
          <cell r="L44">
            <v>0.36</v>
          </cell>
        </row>
        <row r="45">
          <cell r="A45" t="str">
            <v>87-10-0022</v>
          </cell>
          <cell r="B45" t="str">
            <v>Berberis thunb. 'Green Ornament'</v>
          </cell>
          <cell r="C45" t="str">
            <v>MP150</v>
          </cell>
          <cell r="D45" t="str">
            <v>Directly</v>
          </cell>
          <cell r="F45">
            <v>0.53</v>
          </cell>
          <cell r="G45">
            <v>0.42</v>
          </cell>
          <cell r="H45">
            <v>0.36</v>
          </cell>
          <cell r="J45">
            <v>0.64872000000000007</v>
          </cell>
          <cell r="K45">
            <v>0.51407999999999998</v>
          </cell>
          <cell r="L45">
            <v>0.36</v>
          </cell>
        </row>
        <row r="46">
          <cell r="A46" t="str">
            <v>87-10-0023</v>
          </cell>
          <cell r="B46" t="str">
            <v>Berberis thunb. 'Harlequin'</v>
          </cell>
          <cell r="C46" t="str">
            <v>MP150</v>
          </cell>
          <cell r="D46" t="str">
            <v>Directly</v>
          </cell>
          <cell r="F46">
            <v>0.55000000000000004</v>
          </cell>
          <cell r="G46">
            <v>0.44</v>
          </cell>
          <cell r="H46">
            <v>0.38</v>
          </cell>
          <cell r="J46">
            <v>0.67320000000000002</v>
          </cell>
          <cell r="K46">
            <v>0.53856000000000004</v>
          </cell>
          <cell r="L46">
            <v>0.38</v>
          </cell>
        </row>
        <row r="47">
          <cell r="A47" t="str">
            <v>87-10-0824</v>
          </cell>
          <cell r="B47" t="str">
            <v>Berberis thunb. 'Helmond Pillar'</v>
          </cell>
          <cell r="C47" t="str">
            <v>MP150</v>
          </cell>
          <cell r="D47" t="str">
            <v>Directly</v>
          </cell>
          <cell r="F47">
            <v>0.53</v>
          </cell>
          <cell r="G47">
            <v>0.42</v>
          </cell>
          <cell r="H47">
            <v>0.36</v>
          </cell>
          <cell r="J47">
            <v>0.64872000000000007</v>
          </cell>
          <cell r="K47">
            <v>0.51407999999999998</v>
          </cell>
          <cell r="L47">
            <v>0.36</v>
          </cell>
        </row>
        <row r="48">
          <cell r="A48" t="str">
            <v>87-10-0966</v>
          </cell>
          <cell r="B48" t="str">
            <v>Berberis thunb. 'Kelleriis'</v>
          </cell>
          <cell r="C48" t="str">
            <v>MP150</v>
          </cell>
          <cell r="D48" t="str">
            <v>Directly</v>
          </cell>
          <cell r="F48">
            <v>0.53</v>
          </cell>
          <cell r="G48">
            <v>0.42</v>
          </cell>
          <cell r="H48">
            <v>0.36</v>
          </cell>
          <cell r="J48">
            <v>0.64872000000000007</v>
          </cell>
          <cell r="K48">
            <v>0.51407999999999998</v>
          </cell>
          <cell r="L48">
            <v>0.36</v>
          </cell>
        </row>
        <row r="49">
          <cell r="A49" t="str">
            <v>87-10-0024</v>
          </cell>
          <cell r="B49" t="str">
            <v>Berberis thunb. 'Kobold'</v>
          </cell>
          <cell r="C49" t="str">
            <v>MP150</v>
          </cell>
          <cell r="D49" t="str">
            <v>Directly</v>
          </cell>
          <cell r="F49">
            <v>0.53</v>
          </cell>
          <cell r="G49">
            <v>0.42</v>
          </cell>
          <cell r="H49">
            <v>0.36</v>
          </cell>
          <cell r="J49">
            <v>0.64872000000000007</v>
          </cell>
          <cell r="K49">
            <v>0.51407999999999998</v>
          </cell>
          <cell r="L49">
            <v>0.36</v>
          </cell>
        </row>
        <row r="50">
          <cell r="A50" t="str">
            <v>87-10-1134</v>
          </cell>
          <cell r="B50" t="str">
            <v>Berberis thunb. 'Lutin Rouge' PBR ®</v>
          </cell>
          <cell r="C50" t="str">
            <v>MP150</v>
          </cell>
          <cell r="D50" t="str">
            <v>Directly</v>
          </cell>
          <cell r="F50">
            <v>1.01</v>
          </cell>
          <cell r="G50">
            <v>0.9</v>
          </cell>
          <cell r="H50">
            <v>0.84</v>
          </cell>
          <cell r="J50">
            <v>1.23624</v>
          </cell>
          <cell r="K50">
            <v>1.1016000000000001</v>
          </cell>
          <cell r="L50">
            <v>0.84</v>
          </cell>
        </row>
        <row r="51">
          <cell r="A51" t="str">
            <v>87-10-0025</v>
          </cell>
          <cell r="B51" t="str">
            <v>Berberis thunb. 'Maria' PBR ®</v>
          </cell>
          <cell r="C51" t="str">
            <v>MP150</v>
          </cell>
          <cell r="D51" t="str">
            <v>Directly</v>
          </cell>
          <cell r="F51">
            <v>1.04</v>
          </cell>
          <cell r="G51">
            <v>0.93</v>
          </cell>
          <cell r="H51">
            <v>0.87</v>
          </cell>
          <cell r="J51">
            <v>1.2729600000000001</v>
          </cell>
          <cell r="K51">
            <v>1.1383200000000002</v>
          </cell>
          <cell r="L51">
            <v>0.87</v>
          </cell>
        </row>
        <row r="52">
          <cell r="A52" t="str">
            <v>87-10-0899</v>
          </cell>
          <cell r="B52" t="str">
            <v>Berberis thunb. 'Natasza' PBR ®</v>
          </cell>
          <cell r="C52" t="str">
            <v>MP150</v>
          </cell>
          <cell r="D52" t="str">
            <v>Directly</v>
          </cell>
          <cell r="F52">
            <v>1.01</v>
          </cell>
          <cell r="G52">
            <v>0.9</v>
          </cell>
          <cell r="H52">
            <v>0.84</v>
          </cell>
          <cell r="J52">
            <v>1.23624</v>
          </cell>
          <cell r="K52">
            <v>1.1016000000000001</v>
          </cell>
          <cell r="L52">
            <v>0.84</v>
          </cell>
        </row>
        <row r="53">
          <cell r="A53" t="str">
            <v>87-10-1404</v>
          </cell>
          <cell r="B53" t="str">
            <v xml:space="preserve">Berberis thunb. 'Orange Carpet' </v>
          </cell>
          <cell r="C53" t="str">
            <v>MP150</v>
          </cell>
          <cell r="D53" t="str">
            <v>Directly</v>
          </cell>
          <cell r="F53">
            <v>0.66</v>
          </cell>
          <cell r="G53">
            <v>0.55000000000000004</v>
          </cell>
          <cell r="H53">
            <v>0.49</v>
          </cell>
          <cell r="J53">
            <v>0.80784</v>
          </cell>
          <cell r="K53">
            <v>0.67320000000000002</v>
          </cell>
          <cell r="L53">
            <v>0.49</v>
          </cell>
        </row>
        <row r="54">
          <cell r="A54" t="str">
            <v>87-10-1563</v>
          </cell>
          <cell r="B54" t="str">
            <v>Berberis thunb. 'Orange Ice'  PBR ®</v>
          </cell>
          <cell r="C54" t="str">
            <v>MP150</v>
          </cell>
          <cell r="D54" t="str">
            <v>Directly</v>
          </cell>
          <cell r="F54">
            <v>1.01</v>
          </cell>
          <cell r="G54">
            <v>0.9</v>
          </cell>
          <cell r="H54">
            <v>0.84</v>
          </cell>
          <cell r="J54">
            <v>1.23624</v>
          </cell>
          <cell r="K54">
            <v>1.1016000000000001</v>
          </cell>
          <cell r="L54">
            <v>0.84</v>
          </cell>
        </row>
        <row r="55">
          <cell r="A55" t="str">
            <v>87-10-1098</v>
          </cell>
          <cell r="B55" t="str">
            <v>Berberis thunb. 'Orange Sunrise' PBR ®</v>
          </cell>
          <cell r="C55" t="str">
            <v>MP150</v>
          </cell>
          <cell r="D55" t="str">
            <v>Directly</v>
          </cell>
          <cell r="F55">
            <v>1.01</v>
          </cell>
          <cell r="G55">
            <v>0.9</v>
          </cell>
          <cell r="H55">
            <v>0.84</v>
          </cell>
          <cell r="J55">
            <v>1.23624</v>
          </cell>
          <cell r="K55">
            <v>1.1016000000000001</v>
          </cell>
          <cell r="L55">
            <v>0.84</v>
          </cell>
        </row>
        <row r="56">
          <cell r="A56" t="str">
            <v>87-10-1646</v>
          </cell>
          <cell r="B56" t="str">
            <v>Berberis thunb. 'Pink Bird' PBR ®</v>
          </cell>
          <cell r="C56" t="str">
            <v>MP150</v>
          </cell>
          <cell r="D56" t="str">
            <v>Directly</v>
          </cell>
          <cell r="F56">
            <v>1.01</v>
          </cell>
          <cell r="G56">
            <v>0.9</v>
          </cell>
          <cell r="H56">
            <v>0.84</v>
          </cell>
          <cell r="J56">
            <v>1.23624</v>
          </cell>
          <cell r="K56">
            <v>1.1016000000000001</v>
          </cell>
          <cell r="L56">
            <v>0.84</v>
          </cell>
        </row>
        <row r="57">
          <cell r="A57" t="str">
            <v>87-10-0026</v>
          </cell>
          <cell r="B57" t="str">
            <v>Berberis thunb. 'Pink Queen'</v>
          </cell>
          <cell r="C57" t="str">
            <v>MP150</v>
          </cell>
          <cell r="D57" t="str">
            <v>Directly</v>
          </cell>
          <cell r="F57">
            <v>0.53</v>
          </cell>
          <cell r="G57">
            <v>0.42</v>
          </cell>
          <cell r="H57">
            <v>0.36</v>
          </cell>
          <cell r="J57">
            <v>0.64872000000000007</v>
          </cell>
          <cell r="K57">
            <v>0.51407999999999998</v>
          </cell>
          <cell r="L57">
            <v>0.36</v>
          </cell>
        </row>
        <row r="58">
          <cell r="A58" t="str">
            <v>87-10-0027</v>
          </cell>
          <cell r="B58" t="str">
            <v>Berberis thunb. 'Powwow'</v>
          </cell>
          <cell r="C58" t="str">
            <v>MP150</v>
          </cell>
          <cell r="D58" t="str">
            <v>Directly</v>
          </cell>
          <cell r="F58">
            <v>0.53</v>
          </cell>
          <cell r="G58">
            <v>0.42</v>
          </cell>
          <cell r="H58">
            <v>0.36</v>
          </cell>
          <cell r="J58">
            <v>0.64872000000000007</v>
          </cell>
          <cell r="K58">
            <v>0.51407999999999998</v>
          </cell>
          <cell r="L58">
            <v>0.36</v>
          </cell>
        </row>
        <row r="59">
          <cell r="A59" t="str">
            <v>87-10-0028</v>
          </cell>
          <cell r="B59" t="str">
            <v>Berberis thunb. 'Red Chief'</v>
          </cell>
          <cell r="C59" t="str">
            <v>MP150</v>
          </cell>
          <cell r="D59" t="str">
            <v>Directly</v>
          </cell>
          <cell r="F59">
            <v>0.53</v>
          </cell>
          <cell r="G59">
            <v>0.42</v>
          </cell>
          <cell r="H59">
            <v>0.36</v>
          </cell>
          <cell r="J59">
            <v>0.64872000000000007</v>
          </cell>
          <cell r="K59">
            <v>0.51407999999999998</v>
          </cell>
          <cell r="L59">
            <v>0.36</v>
          </cell>
        </row>
        <row r="60">
          <cell r="A60" t="str">
            <v>87-10-1263</v>
          </cell>
          <cell r="B60" t="str">
            <v>Berberis thunb. 'Red Compact' PBR  ®</v>
          </cell>
          <cell r="C60" t="str">
            <v>MP150</v>
          </cell>
          <cell r="D60" t="str">
            <v>Directly</v>
          </cell>
          <cell r="F60">
            <v>1.01</v>
          </cell>
          <cell r="G60">
            <v>0.9</v>
          </cell>
          <cell r="H60">
            <v>0.84</v>
          </cell>
          <cell r="J60">
            <v>1.23624</v>
          </cell>
          <cell r="K60">
            <v>1.1016000000000001</v>
          </cell>
          <cell r="L60">
            <v>0.84</v>
          </cell>
        </row>
        <row r="61">
          <cell r="A61" t="str">
            <v>87-10-0029</v>
          </cell>
          <cell r="B61" t="str">
            <v>Berberis thunb. 'Red Pillar'</v>
          </cell>
          <cell r="C61" t="str">
            <v>MP150</v>
          </cell>
          <cell r="D61" t="str">
            <v>Directly</v>
          </cell>
          <cell r="F61">
            <v>0.53</v>
          </cell>
          <cell r="G61">
            <v>0.42</v>
          </cell>
          <cell r="H61">
            <v>0.36</v>
          </cell>
          <cell r="J61">
            <v>0.64872000000000007</v>
          </cell>
          <cell r="K61">
            <v>0.51407999999999998</v>
          </cell>
          <cell r="L61">
            <v>0.36</v>
          </cell>
        </row>
        <row r="62">
          <cell r="A62" t="str">
            <v>87-10-0030</v>
          </cell>
          <cell r="B62" t="str">
            <v>Berberis thunb. 'Red Rocket'</v>
          </cell>
          <cell r="C62" t="str">
            <v>MP150</v>
          </cell>
          <cell r="D62" t="str">
            <v>Directly</v>
          </cell>
          <cell r="F62">
            <v>0.53</v>
          </cell>
          <cell r="G62">
            <v>0.42</v>
          </cell>
          <cell r="H62">
            <v>0.36</v>
          </cell>
          <cell r="J62">
            <v>0.64872000000000007</v>
          </cell>
          <cell r="K62">
            <v>0.51407999999999998</v>
          </cell>
          <cell r="L62">
            <v>0.36</v>
          </cell>
        </row>
        <row r="63">
          <cell r="A63" t="str">
            <v>87-10-0031</v>
          </cell>
          <cell r="B63" t="str">
            <v>Berberis thunb. 'Rose Glow'</v>
          </cell>
          <cell r="C63" t="str">
            <v>MP150</v>
          </cell>
          <cell r="D63" t="str">
            <v>Directly</v>
          </cell>
          <cell r="F63">
            <v>0.53</v>
          </cell>
          <cell r="G63">
            <v>0.42</v>
          </cell>
          <cell r="H63">
            <v>0.36</v>
          </cell>
          <cell r="J63">
            <v>0.64872000000000007</v>
          </cell>
          <cell r="K63">
            <v>0.51407999999999998</v>
          </cell>
          <cell r="L63">
            <v>0.36</v>
          </cell>
        </row>
        <row r="64">
          <cell r="A64" t="str">
            <v>87-10-0032</v>
          </cell>
          <cell r="B64" t="str">
            <v>Berberis thunb. 'Rosetta'</v>
          </cell>
          <cell r="C64" t="str">
            <v>MP150</v>
          </cell>
          <cell r="D64" t="str">
            <v>Directly</v>
          </cell>
          <cell r="F64">
            <v>0.53</v>
          </cell>
          <cell r="G64">
            <v>0.42</v>
          </cell>
          <cell r="H64">
            <v>0.36</v>
          </cell>
          <cell r="J64">
            <v>0.64872000000000007</v>
          </cell>
          <cell r="K64">
            <v>0.51407999999999998</v>
          </cell>
          <cell r="L64">
            <v>0.36</v>
          </cell>
        </row>
        <row r="65">
          <cell r="A65" t="str">
            <v>87-10-1565</v>
          </cell>
          <cell r="B65" t="str">
            <v xml:space="preserve">Berberis thunb. 'Ruby Star'  PBR ® </v>
          </cell>
          <cell r="C65" t="str">
            <v>MP150</v>
          </cell>
          <cell r="D65" t="str">
            <v>Directly</v>
          </cell>
          <cell r="F65">
            <v>1.01</v>
          </cell>
          <cell r="G65">
            <v>0.9</v>
          </cell>
          <cell r="H65">
            <v>0.84</v>
          </cell>
          <cell r="J65">
            <v>1.23624</v>
          </cell>
          <cell r="K65">
            <v>1.1016000000000001</v>
          </cell>
          <cell r="L65">
            <v>0.84</v>
          </cell>
        </row>
        <row r="66">
          <cell r="A66" t="str">
            <v>87-10-0989</v>
          </cell>
          <cell r="B66" t="str">
            <v>Berberis thunb. 'Silver Beauty'</v>
          </cell>
          <cell r="C66" t="str">
            <v>MP150</v>
          </cell>
          <cell r="D66" t="str">
            <v>Directly</v>
          </cell>
          <cell r="F66">
            <v>0.53</v>
          </cell>
          <cell r="G66">
            <v>0.42</v>
          </cell>
          <cell r="H66">
            <v>0.36</v>
          </cell>
          <cell r="J66">
            <v>0.64872000000000007</v>
          </cell>
          <cell r="K66">
            <v>0.51407999999999998</v>
          </cell>
          <cell r="L66">
            <v>0.36</v>
          </cell>
        </row>
        <row r="67">
          <cell r="A67" t="str">
            <v>87-10-1270</v>
          </cell>
          <cell r="B67" t="str">
            <v>Berberis thunb. 'Summer Sunset' PBR ®</v>
          </cell>
          <cell r="C67" t="str">
            <v>MP150</v>
          </cell>
          <cell r="D67" t="str">
            <v>Directly</v>
          </cell>
          <cell r="F67">
            <v>1.01</v>
          </cell>
          <cell r="G67">
            <v>0.9</v>
          </cell>
          <cell r="H67">
            <v>0.84</v>
          </cell>
          <cell r="J67">
            <v>1.23624</v>
          </cell>
          <cell r="K67">
            <v>1.1016000000000001</v>
          </cell>
          <cell r="L67">
            <v>0.84</v>
          </cell>
        </row>
        <row r="68">
          <cell r="A68" t="str">
            <v>87-10-0967</v>
          </cell>
          <cell r="B68" t="str">
            <v>Berberis thunb. 'Sunny'</v>
          </cell>
          <cell r="C68" t="str">
            <v>MP150</v>
          </cell>
          <cell r="D68" t="str">
            <v>Directly</v>
          </cell>
          <cell r="F68">
            <v>0.56000000000000005</v>
          </cell>
          <cell r="G68">
            <v>0.45</v>
          </cell>
          <cell r="H68">
            <v>0.39</v>
          </cell>
          <cell r="J68">
            <v>0.68544000000000005</v>
          </cell>
          <cell r="K68">
            <v>0.55080000000000007</v>
          </cell>
          <cell r="L68">
            <v>0.39</v>
          </cell>
        </row>
        <row r="69">
          <cell r="A69" t="str">
            <v>87-10-1405</v>
          </cell>
          <cell r="B69" t="str">
            <v>Berberis thunb. 'Venice' PBR ®</v>
          </cell>
          <cell r="C69" t="str">
            <v>MP150</v>
          </cell>
          <cell r="D69" t="str">
            <v>Directly</v>
          </cell>
          <cell r="F69">
            <v>1.01</v>
          </cell>
          <cell r="G69">
            <v>0.9</v>
          </cell>
          <cell r="H69">
            <v>0.84</v>
          </cell>
          <cell r="J69">
            <v>1.23624</v>
          </cell>
          <cell r="K69">
            <v>1.1016000000000001</v>
          </cell>
          <cell r="L69">
            <v>0.84</v>
          </cell>
        </row>
        <row r="70">
          <cell r="A70" t="str">
            <v>87-10-1647</v>
          </cell>
          <cell r="B70" t="str">
            <v>Berberis thunb. 'Yellow Bird' PBR ®</v>
          </cell>
          <cell r="C70" t="str">
            <v>MP150</v>
          </cell>
          <cell r="D70" t="str">
            <v>Directly</v>
          </cell>
          <cell r="F70">
            <v>1.01</v>
          </cell>
          <cell r="G70">
            <v>0.9</v>
          </cell>
          <cell r="H70">
            <v>0.84</v>
          </cell>
          <cell r="J70">
            <v>1.23624</v>
          </cell>
          <cell r="K70">
            <v>1.1016000000000001</v>
          </cell>
          <cell r="L70">
            <v>0.84</v>
          </cell>
        </row>
        <row r="71">
          <cell r="A71" t="str">
            <v>87-10-0841</v>
          </cell>
          <cell r="B71" t="str">
            <v>Buddleja alternifolia</v>
          </cell>
          <cell r="C71" t="str">
            <v>MP150</v>
          </cell>
          <cell r="D71" t="str">
            <v>Directly</v>
          </cell>
          <cell r="F71">
            <v>0.44</v>
          </cell>
          <cell r="G71">
            <v>0.34</v>
          </cell>
          <cell r="H71">
            <v>0.28000000000000003</v>
          </cell>
          <cell r="J71">
            <v>0.53856000000000004</v>
          </cell>
          <cell r="K71">
            <v>0.41616000000000003</v>
          </cell>
          <cell r="L71">
            <v>0.28000000000000003</v>
          </cell>
        </row>
        <row r="72">
          <cell r="A72" t="str">
            <v>87-10-1135</v>
          </cell>
          <cell r="B72" t="str">
            <v>Buddleja alternifolia 'Unique' PBR ®</v>
          </cell>
          <cell r="C72" t="str">
            <v>MP150</v>
          </cell>
          <cell r="D72" t="str">
            <v>Directly</v>
          </cell>
          <cell r="F72">
            <v>1.08</v>
          </cell>
          <cell r="G72">
            <v>0.97</v>
          </cell>
          <cell r="H72">
            <v>0.91</v>
          </cell>
          <cell r="J72">
            <v>1.32192</v>
          </cell>
          <cell r="K72">
            <v>1.1872799999999999</v>
          </cell>
          <cell r="L72">
            <v>0.91</v>
          </cell>
        </row>
        <row r="73">
          <cell r="A73" t="str">
            <v>87-10-0036</v>
          </cell>
          <cell r="B73" t="str">
            <v>Buddleja dav. 'Adonis Blue' ('Adokoop'PBR)  ®</v>
          </cell>
          <cell r="C73" t="str">
            <v>MP104</v>
          </cell>
          <cell r="D73" t="str">
            <v>Directly</v>
          </cell>
          <cell r="F73">
            <v>1.02</v>
          </cell>
          <cell r="G73">
            <v>0.91</v>
          </cell>
          <cell r="H73">
            <v>0.85</v>
          </cell>
          <cell r="J73">
            <v>1.24848</v>
          </cell>
          <cell r="K73">
            <v>1.1138400000000002</v>
          </cell>
          <cell r="L73">
            <v>0.85</v>
          </cell>
        </row>
        <row r="74">
          <cell r="A74" t="str">
            <v>87-10-0037</v>
          </cell>
          <cell r="B74" t="str">
            <v>Buddleja dav. 'African Queen'</v>
          </cell>
          <cell r="C74" t="str">
            <v>MP104</v>
          </cell>
          <cell r="D74" t="str">
            <v>Directly</v>
          </cell>
          <cell r="F74">
            <v>0.43</v>
          </cell>
          <cell r="G74">
            <v>0.32</v>
          </cell>
          <cell r="H74">
            <v>0.27</v>
          </cell>
          <cell r="J74">
            <v>0.52632000000000001</v>
          </cell>
          <cell r="K74">
            <v>0.39168000000000003</v>
          </cell>
          <cell r="L74">
            <v>0.27</v>
          </cell>
        </row>
        <row r="75">
          <cell r="A75" t="str">
            <v>87-10-0038</v>
          </cell>
          <cell r="B75" t="str">
            <v>Buddleja dav. 'Black Knight'</v>
          </cell>
          <cell r="C75" t="str">
            <v>MP104</v>
          </cell>
          <cell r="D75" t="str">
            <v>Directly</v>
          </cell>
          <cell r="F75">
            <v>0.43</v>
          </cell>
          <cell r="G75">
            <v>0.32</v>
          </cell>
          <cell r="H75">
            <v>0.27</v>
          </cell>
          <cell r="J75">
            <v>0.52632000000000001</v>
          </cell>
          <cell r="K75">
            <v>0.39168000000000003</v>
          </cell>
          <cell r="L75">
            <v>0.27</v>
          </cell>
        </row>
        <row r="76">
          <cell r="A76" t="str">
            <v>87-10-1566</v>
          </cell>
          <cell r="B76" t="str">
            <v>Buddleja dav. 'Border Beauty'</v>
          </cell>
          <cell r="C76" t="str">
            <v>MP104</v>
          </cell>
          <cell r="D76" t="str">
            <v>extra</v>
          </cell>
          <cell r="F76">
            <v>0.43</v>
          </cell>
          <cell r="G76">
            <v>0.32</v>
          </cell>
          <cell r="H76">
            <v>0.27</v>
          </cell>
          <cell r="J76">
            <v>0.52632000000000001</v>
          </cell>
          <cell r="K76">
            <v>0.39168000000000003</v>
          </cell>
          <cell r="L76">
            <v>0.27</v>
          </cell>
        </row>
        <row r="77">
          <cell r="A77" t="str">
            <v>87-10-0040</v>
          </cell>
          <cell r="B77" t="str">
            <v>Buddleja dav. 'Empire Blue'</v>
          </cell>
          <cell r="C77" t="str">
            <v>MP104</v>
          </cell>
          <cell r="D77" t="str">
            <v>Directly</v>
          </cell>
          <cell r="F77">
            <v>0.43</v>
          </cell>
          <cell r="G77">
            <v>0.32</v>
          </cell>
          <cell r="H77">
            <v>0.27</v>
          </cell>
          <cell r="J77">
            <v>0.52632000000000001</v>
          </cell>
          <cell r="K77">
            <v>0.39168000000000003</v>
          </cell>
          <cell r="L77">
            <v>0.27</v>
          </cell>
        </row>
        <row r="78">
          <cell r="A78" t="str">
            <v>87-10-0842</v>
          </cell>
          <cell r="B78" t="str">
            <v>Buddleja dav. 'Fascinating'</v>
          </cell>
          <cell r="C78" t="str">
            <v>MP104</v>
          </cell>
          <cell r="D78" t="str">
            <v>Directly</v>
          </cell>
          <cell r="F78">
            <v>0.43</v>
          </cell>
          <cell r="G78">
            <v>0.32</v>
          </cell>
          <cell r="H78">
            <v>0.27</v>
          </cell>
          <cell r="J78">
            <v>0.52632000000000001</v>
          </cell>
          <cell r="K78">
            <v>0.39168000000000003</v>
          </cell>
          <cell r="L78">
            <v>0.27</v>
          </cell>
        </row>
        <row r="79">
          <cell r="A79" t="str">
            <v>87-10-1648</v>
          </cell>
          <cell r="B79" t="str">
            <v>Buddleja dav. 'Gulliver' PBR</v>
          </cell>
          <cell r="C79" t="str">
            <v>MP104</v>
          </cell>
          <cell r="D79" t="str">
            <v>Directly</v>
          </cell>
          <cell r="F79">
            <v>1.1500000000000001</v>
          </cell>
          <cell r="G79">
            <v>1.04</v>
          </cell>
          <cell r="H79">
            <v>0.98</v>
          </cell>
          <cell r="J79">
            <v>1.4076000000000002</v>
          </cell>
          <cell r="K79">
            <v>1.2729600000000001</v>
          </cell>
          <cell r="L79">
            <v>0.98</v>
          </cell>
        </row>
        <row r="80">
          <cell r="A80" t="str">
            <v>87-10-0843</v>
          </cell>
          <cell r="B80" t="str">
            <v>Buddleja dav. 'Harlequin'</v>
          </cell>
          <cell r="C80" t="str">
            <v>MP104</v>
          </cell>
          <cell r="D80" t="str">
            <v>Directly</v>
          </cell>
          <cell r="F80">
            <v>0.52</v>
          </cell>
          <cell r="G80">
            <v>0.41</v>
          </cell>
          <cell r="H80">
            <v>0.35</v>
          </cell>
          <cell r="J80">
            <v>0.63648000000000005</v>
          </cell>
          <cell r="K80">
            <v>0.50183999999999995</v>
          </cell>
          <cell r="L80">
            <v>0.35</v>
          </cell>
        </row>
        <row r="81">
          <cell r="A81" t="str">
            <v>87-10-0044</v>
          </cell>
          <cell r="B81" t="str">
            <v>Buddleja dav. 'Ile de France'</v>
          </cell>
          <cell r="C81" t="str">
            <v>MP104</v>
          </cell>
          <cell r="D81" t="str">
            <v>Directly</v>
          </cell>
          <cell r="F81">
            <v>0.43</v>
          </cell>
          <cell r="G81">
            <v>0.32</v>
          </cell>
          <cell r="H81">
            <v>0.27</v>
          </cell>
          <cell r="J81">
            <v>0.52632000000000001</v>
          </cell>
          <cell r="K81">
            <v>0.39168000000000003</v>
          </cell>
          <cell r="L81">
            <v>0.27</v>
          </cell>
        </row>
        <row r="82">
          <cell r="A82" t="str">
            <v>87-10-1567</v>
          </cell>
          <cell r="B82" t="str">
            <v>Buddleja dav. 'Marbled White' PBR  ®</v>
          </cell>
          <cell r="C82" t="str">
            <v>MP104</v>
          </cell>
          <cell r="D82" t="str">
            <v>Directly</v>
          </cell>
          <cell r="F82">
            <v>1.02</v>
          </cell>
          <cell r="G82">
            <v>0.91</v>
          </cell>
          <cell r="H82">
            <v>0.85</v>
          </cell>
          <cell r="J82">
            <v>1.24848</v>
          </cell>
          <cell r="K82">
            <v>1.1138400000000002</v>
          </cell>
          <cell r="L82">
            <v>0.85</v>
          </cell>
        </row>
        <row r="83">
          <cell r="A83" t="str">
            <v>87-10-0046</v>
          </cell>
          <cell r="B83" t="str">
            <v>Buddleja davidii Moonshine ('Buddma'PBR)</v>
          </cell>
          <cell r="C83" t="str">
            <v>MP104</v>
          </cell>
          <cell r="D83" t="str">
            <v>Directly</v>
          </cell>
          <cell r="F83">
            <v>1.02</v>
          </cell>
          <cell r="G83">
            <v>0.91</v>
          </cell>
          <cell r="H83">
            <v>0.85</v>
          </cell>
          <cell r="J83">
            <v>1.24848</v>
          </cell>
          <cell r="K83">
            <v>1.1138400000000002</v>
          </cell>
          <cell r="L83">
            <v>0.85</v>
          </cell>
        </row>
        <row r="84">
          <cell r="A84" t="str">
            <v>87-10-1568</v>
          </cell>
          <cell r="B84" t="str">
            <v>Buddleja dav. 'Nanho Blue'</v>
          </cell>
          <cell r="C84" t="str">
            <v>MP150</v>
          </cell>
          <cell r="D84" t="str">
            <v>Directly</v>
          </cell>
          <cell r="F84">
            <v>0.43</v>
          </cell>
          <cell r="G84">
            <v>0.32</v>
          </cell>
          <cell r="H84">
            <v>0.27</v>
          </cell>
          <cell r="J84">
            <v>0.52632000000000001</v>
          </cell>
          <cell r="K84">
            <v>0.39168000000000003</v>
          </cell>
          <cell r="L84">
            <v>0.27</v>
          </cell>
        </row>
        <row r="85">
          <cell r="A85" t="str">
            <v>87-10-1488</v>
          </cell>
          <cell r="B85" t="str">
            <v>Buddleja dav. 'Nanho Purple'</v>
          </cell>
          <cell r="C85" t="str">
            <v>MP150</v>
          </cell>
          <cell r="D85" t="str">
            <v>Directly</v>
          </cell>
          <cell r="F85">
            <v>0.43</v>
          </cell>
          <cell r="G85">
            <v>0.32</v>
          </cell>
          <cell r="H85">
            <v>0.27</v>
          </cell>
          <cell r="J85">
            <v>0.52632000000000001</v>
          </cell>
          <cell r="K85">
            <v>0.39168000000000003</v>
          </cell>
          <cell r="L85">
            <v>0.27</v>
          </cell>
        </row>
        <row r="86">
          <cell r="A86" t="str">
            <v>87-10-0048</v>
          </cell>
          <cell r="B86" t="str">
            <v>Buddleja dav. 'Nanho Purple'</v>
          </cell>
          <cell r="C86" t="str">
            <v>MP104</v>
          </cell>
          <cell r="D86" t="str">
            <v>Directly</v>
          </cell>
          <cell r="F86">
            <v>0.43</v>
          </cell>
          <cell r="G86">
            <v>0.32</v>
          </cell>
          <cell r="H86">
            <v>0.27</v>
          </cell>
          <cell r="J86">
            <v>0.52632000000000001</v>
          </cell>
          <cell r="K86">
            <v>0.39168000000000003</v>
          </cell>
          <cell r="L86">
            <v>0.27</v>
          </cell>
        </row>
        <row r="87">
          <cell r="A87" t="str">
            <v>87-10-1569</v>
          </cell>
          <cell r="B87" t="str">
            <v>Buddleja dav. 'Nanho White'</v>
          </cell>
          <cell r="C87" t="str">
            <v>MP150</v>
          </cell>
          <cell r="D87" t="str">
            <v>Directly</v>
          </cell>
          <cell r="F87">
            <v>0.43</v>
          </cell>
          <cell r="G87">
            <v>0.32</v>
          </cell>
          <cell r="H87">
            <v>0.27</v>
          </cell>
          <cell r="J87">
            <v>0.52632000000000001</v>
          </cell>
          <cell r="K87">
            <v>0.39168000000000003</v>
          </cell>
          <cell r="L87">
            <v>0.27</v>
          </cell>
        </row>
        <row r="88">
          <cell r="A88" t="str">
            <v>87-10-0050</v>
          </cell>
          <cell r="B88" t="str">
            <v>Buddleja dav. nanhoensis</v>
          </cell>
          <cell r="C88" t="str">
            <v>MP144</v>
          </cell>
          <cell r="D88" t="str">
            <v>Directly</v>
          </cell>
          <cell r="F88">
            <v>0.43</v>
          </cell>
          <cell r="G88">
            <v>0.32</v>
          </cell>
          <cell r="H88">
            <v>0.27</v>
          </cell>
          <cell r="J88">
            <v>0.52632000000000001</v>
          </cell>
          <cell r="K88">
            <v>0.39168000000000003</v>
          </cell>
          <cell r="L88">
            <v>0.27</v>
          </cell>
        </row>
        <row r="89">
          <cell r="A89" t="str">
            <v>87-10-0051</v>
          </cell>
          <cell r="B89" t="str">
            <v>Buddleja dav. 'Orchid Beauty'</v>
          </cell>
          <cell r="C89" t="str">
            <v>MP104</v>
          </cell>
          <cell r="D89" t="str">
            <v>Directly</v>
          </cell>
          <cell r="F89">
            <v>0.43</v>
          </cell>
          <cell r="G89">
            <v>0.32</v>
          </cell>
          <cell r="H89">
            <v>0.27</v>
          </cell>
          <cell r="J89">
            <v>0.52632000000000001</v>
          </cell>
          <cell r="K89">
            <v>0.39168000000000003</v>
          </cell>
          <cell r="L89">
            <v>0.27</v>
          </cell>
        </row>
        <row r="90">
          <cell r="A90" t="str">
            <v>87-10-0052</v>
          </cell>
          <cell r="B90" t="str">
            <v>Buddleja davidii Peacock ('Peakeep'PBR) ®</v>
          </cell>
          <cell r="C90" t="str">
            <v>MP104</v>
          </cell>
          <cell r="D90" t="str">
            <v>Directly</v>
          </cell>
          <cell r="F90">
            <v>1.02</v>
          </cell>
          <cell r="G90">
            <v>0.91</v>
          </cell>
          <cell r="H90">
            <v>0.85</v>
          </cell>
          <cell r="J90">
            <v>1.24848</v>
          </cell>
          <cell r="K90">
            <v>1.1138400000000002</v>
          </cell>
          <cell r="L90">
            <v>0.85</v>
          </cell>
        </row>
        <row r="91">
          <cell r="A91" t="str">
            <v>87-10-0053</v>
          </cell>
          <cell r="B91" t="str">
            <v>Buddleja dav. 'Pink Delight'</v>
          </cell>
          <cell r="C91" t="str">
            <v>MP104</v>
          </cell>
          <cell r="D91" t="str">
            <v>Directly</v>
          </cell>
          <cell r="F91">
            <v>0.43</v>
          </cell>
          <cell r="G91">
            <v>0.32</v>
          </cell>
          <cell r="H91">
            <v>0.27</v>
          </cell>
          <cell r="J91">
            <v>0.52632000000000001</v>
          </cell>
          <cell r="K91">
            <v>0.39168000000000003</v>
          </cell>
          <cell r="L91">
            <v>0.27</v>
          </cell>
        </row>
        <row r="92">
          <cell r="A92" t="str">
            <v>87-10-0054</v>
          </cell>
          <cell r="B92" t="str">
            <v>Buddleja dav. 'Royal Red'</v>
          </cell>
          <cell r="C92" t="str">
            <v>MP104</v>
          </cell>
          <cell r="D92" t="str">
            <v>Directly</v>
          </cell>
          <cell r="F92">
            <v>0.43</v>
          </cell>
          <cell r="G92">
            <v>0.32</v>
          </cell>
          <cell r="H92">
            <v>0.27</v>
          </cell>
          <cell r="J92">
            <v>0.52632000000000001</v>
          </cell>
          <cell r="K92">
            <v>0.39168000000000003</v>
          </cell>
          <cell r="L92">
            <v>0.27</v>
          </cell>
        </row>
        <row r="93">
          <cell r="A93" t="str">
            <v>87-10-1570</v>
          </cell>
          <cell r="B93" t="str">
            <v>Buddleja dav. 'Santana'</v>
          </cell>
          <cell r="C93" t="str">
            <v>MP104</v>
          </cell>
          <cell r="D93" t="str">
            <v>Directly</v>
          </cell>
          <cell r="F93">
            <v>0.43</v>
          </cell>
          <cell r="G93">
            <v>0.32</v>
          </cell>
          <cell r="H93">
            <v>0.27</v>
          </cell>
          <cell r="J93">
            <v>0.52632000000000001</v>
          </cell>
          <cell r="K93">
            <v>0.39168000000000003</v>
          </cell>
          <cell r="L93">
            <v>0.27</v>
          </cell>
        </row>
        <row r="94">
          <cell r="A94" t="str">
            <v>87-10-1138</v>
          </cell>
          <cell r="B94" t="str">
            <v>Buddleja davidii Silver Anniversary ('Morning Mist'PBR)®</v>
          </cell>
          <cell r="C94" t="str">
            <v>MP104</v>
          </cell>
          <cell r="D94" t="str">
            <v>Directly</v>
          </cell>
          <cell r="F94">
            <v>1.02</v>
          </cell>
          <cell r="G94">
            <v>0.91</v>
          </cell>
          <cell r="H94">
            <v>0.85</v>
          </cell>
          <cell r="J94">
            <v>1.24848</v>
          </cell>
          <cell r="K94">
            <v>1.1138400000000002</v>
          </cell>
          <cell r="L94">
            <v>0.85</v>
          </cell>
        </row>
        <row r="95">
          <cell r="A95" t="str">
            <v>87-10-1139</v>
          </cell>
          <cell r="B95" t="str">
            <v>Buddleja davidii Sugar Plum ('Lonplum'PBR)®</v>
          </cell>
          <cell r="C95" t="str">
            <v>MP104</v>
          </cell>
          <cell r="D95" t="str">
            <v>Directly</v>
          </cell>
          <cell r="F95">
            <v>1.02</v>
          </cell>
          <cell r="G95">
            <v>0.91</v>
          </cell>
          <cell r="H95">
            <v>0.85</v>
          </cell>
          <cell r="J95">
            <v>1.24848</v>
          </cell>
          <cell r="K95">
            <v>1.1138400000000002</v>
          </cell>
          <cell r="L95">
            <v>0.85</v>
          </cell>
        </row>
        <row r="96">
          <cell r="A96" t="str">
            <v>87-10-0056</v>
          </cell>
          <cell r="B96" t="str">
            <v>Buddleja dav. 'Summer Beauty'</v>
          </cell>
          <cell r="C96" t="str">
            <v>MP104</v>
          </cell>
          <cell r="D96" t="str">
            <v>Directly</v>
          </cell>
          <cell r="F96">
            <v>0.43</v>
          </cell>
          <cell r="G96">
            <v>0.32</v>
          </cell>
          <cell r="H96">
            <v>0.27</v>
          </cell>
          <cell r="J96">
            <v>0.52632000000000001</v>
          </cell>
          <cell r="K96">
            <v>0.39168000000000003</v>
          </cell>
          <cell r="L96">
            <v>0.27</v>
          </cell>
        </row>
        <row r="97">
          <cell r="A97" t="str">
            <v>87-10-0057</v>
          </cell>
          <cell r="B97" t="str">
            <v>Buddleja dav. 'White Bouquet'</v>
          </cell>
          <cell r="C97" t="str">
            <v>MP104</v>
          </cell>
          <cell r="D97" t="str">
            <v>Directly</v>
          </cell>
          <cell r="F97">
            <v>0.43</v>
          </cell>
          <cell r="G97">
            <v>0.32</v>
          </cell>
          <cell r="H97">
            <v>0.27</v>
          </cell>
          <cell r="J97">
            <v>0.52632000000000001</v>
          </cell>
          <cell r="K97">
            <v>0.39168000000000003</v>
          </cell>
          <cell r="L97">
            <v>0.27</v>
          </cell>
        </row>
        <row r="98">
          <cell r="A98" t="str">
            <v>87-10-0058</v>
          </cell>
          <cell r="B98" t="str">
            <v>Buddleja dav. 'White Profusion'</v>
          </cell>
          <cell r="C98" t="str">
            <v>MP104</v>
          </cell>
          <cell r="D98" t="str">
            <v>Directly</v>
          </cell>
          <cell r="F98">
            <v>0.43</v>
          </cell>
          <cell r="G98">
            <v>0.32</v>
          </cell>
          <cell r="H98">
            <v>0.27</v>
          </cell>
          <cell r="J98">
            <v>0.52632000000000001</v>
          </cell>
          <cell r="K98">
            <v>0.39168000000000003</v>
          </cell>
          <cell r="L98">
            <v>0.27</v>
          </cell>
        </row>
        <row r="99">
          <cell r="A99" t="str">
            <v>87-10-0968</v>
          </cell>
          <cell r="B99" t="str">
            <v>Buddleja 'Dreaming Lavender' PBR ®</v>
          </cell>
          <cell r="C99" t="str">
            <v>MP104</v>
          </cell>
          <cell r="D99" t="str">
            <v>Directly</v>
          </cell>
          <cell r="F99">
            <v>1.29</v>
          </cell>
          <cell r="G99">
            <v>1.18</v>
          </cell>
          <cell r="H99">
            <v>1.1200000000000001</v>
          </cell>
          <cell r="J99">
            <v>1.5789600000000001</v>
          </cell>
          <cell r="K99">
            <v>1.44432</v>
          </cell>
          <cell r="L99">
            <v>1.1200000000000001</v>
          </cell>
        </row>
        <row r="100">
          <cell r="A100" t="str">
            <v>87-10-1406</v>
          </cell>
          <cell r="B100" t="str">
            <v>Buddleja 'Dreaming Lavender' PBR ®</v>
          </cell>
          <cell r="C100" t="str">
            <v>MP150</v>
          </cell>
          <cell r="D100" t="str">
            <v>Directly</v>
          </cell>
          <cell r="F100">
            <v>1.29</v>
          </cell>
          <cell r="G100">
            <v>1.18</v>
          </cell>
          <cell r="H100">
            <v>1.1200000000000001</v>
          </cell>
          <cell r="J100">
            <v>1.5789600000000001</v>
          </cell>
          <cell r="K100">
            <v>1.44432</v>
          </cell>
          <cell r="L100">
            <v>1.1200000000000001</v>
          </cell>
        </row>
        <row r="101">
          <cell r="A101" t="str">
            <v>87-10-0969</v>
          </cell>
          <cell r="B101" t="str">
            <v>Buddleja 'Dreaming Orange' PBR ®</v>
          </cell>
          <cell r="C101" t="str">
            <v>MP104</v>
          </cell>
          <cell r="D101" t="str">
            <v>Directly</v>
          </cell>
          <cell r="F101">
            <v>1.29</v>
          </cell>
          <cell r="G101">
            <v>1.18</v>
          </cell>
          <cell r="H101">
            <v>1.1200000000000001</v>
          </cell>
          <cell r="J101">
            <v>1.5789600000000001</v>
          </cell>
          <cell r="K101">
            <v>1.44432</v>
          </cell>
          <cell r="L101">
            <v>1.1200000000000001</v>
          </cell>
        </row>
        <row r="102">
          <cell r="A102" t="str">
            <v>87-10-1408</v>
          </cell>
          <cell r="B102" t="str">
            <v>Buddleja 'Dreaming Purple' PBR ®</v>
          </cell>
          <cell r="C102" t="str">
            <v>MP150</v>
          </cell>
          <cell r="D102" t="str">
            <v>Directly</v>
          </cell>
          <cell r="F102">
            <v>1.29</v>
          </cell>
          <cell r="G102">
            <v>1.18</v>
          </cell>
          <cell r="H102">
            <v>1.1200000000000001</v>
          </cell>
          <cell r="J102">
            <v>1.5789600000000001</v>
          </cell>
          <cell r="K102">
            <v>1.44432</v>
          </cell>
          <cell r="L102">
            <v>1.1200000000000001</v>
          </cell>
        </row>
        <row r="103">
          <cell r="A103" t="str">
            <v>87-10-0970</v>
          </cell>
          <cell r="B103" t="str">
            <v>Buddleja 'Dreaming Purple' PBR ®</v>
          </cell>
          <cell r="C103" t="str">
            <v>MP104</v>
          </cell>
          <cell r="D103" t="str">
            <v>Directly</v>
          </cell>
          <cell r="F103">
            <v>1.29</v>
          </cell>
          <cell r="G103">
            <v>1.18</v>
          </cell>
          <cell r="H103">
            <v>1.1200000000000001</v>
          </cell>
          <cell r="J103">
            <v>1.5789600000000001</v>
          </cell>
          <cell r="K103">
            <v>1.44432</v>
          </cell>
          <cell r="L103">
            <v>1.1200000000000001</v>
          </cell>
        </row>
        <row r="104">
          <cell r="A104" t="str">
            <v>87-10-1489</v>
          </cell>
          <cell r="B104" t="str">
            <v>Buddleja 'Dreaming White'  PBR ®</v>
          </cell>
          <cell r="C104" t="str">
            <v>MP150</v>
          </cell>
          <cell r="D104" t="str">
            <v>Directly</v>
          </cell>
          <cell r="F104">
            <v>1.29</v>
          </cell>
          <cell r="G104">
            <v>1.18</v>
          </cell>
          <cell r="H104">
            <v>1.1200000000000001</v>
          </cell>
          <cell r="J104">
            <v>1.5789600000000001</v>
          </cell>
          <cell r="K104">
            <v>1.44432</v>
          </cell>
          <cell r="L104">
            <v>1.1200000000000001</v>
          </cell>
        </row>
        <row r="105">
          <cell r="A105" t="str">
            <v>87-10-0971</v>
          </cell>
          <cell r="B105" t="str">
            <v>Buddleja 'Dreaming White'  PBR ®</v>
          </cell>
          <cell r="C105" t="str">
            <v>MP104</v>
          </cell>
          <cell r="D105" t="str">
            <v>Directly</v>
          </cell>
          <cell r="F105">
            <v>1.29</v>
          </cell>
          <cell r="G105">
            <v>1.18</v>
          </cell>
          <cell r="H105">
            <v>1.1200000000000001</v>
          </cell>
          <cell r="J105">
            <v>1.5789600000000001</v>
          </cell>
          <cell r="K105">
            <v>1.44432</v>
          </cell>
          <cell r="L105">
            <v>1.1200000000000001</v>
          </cell>
        </row>
        <row r="106">
          <cell r="A106" t="str">
            <v>87-10-0972</v>
          </cell>
          <cell r="B106" t="str">
            <v>Buddleja 'Purple Splendor' PBR ®</v>
          </cell>
          <cell r="C106" t="str">
            <v>MP104</v>
          </cell>
          <cell r="D106" t="str">
            <v>Directly</v>
          </cell>
          <cell r="F106">
            <v>1.29</v>
          </cell>
          <cell r="G106">
            <v>1.18</v>
          </cell>
          <cell r="H106">
            <v>1.1200000000000001</v>
          </cell>
          <cell r="J106">
            <v>1.5789600000000001</v>
          </cell>
          <cell r="K106">
            <v>1.44432</v>
          </cell>
          <cell r="L106">
            <v>1.1200000000000001</v>
          </cell>
        </row>
        <row r="107">
          <cell r="A107" t="str">
            <v>87-10-1777</v>
          </cell>
          <cell r="B107" t="str">
            <v>Buddleja flutterby T. 'Lavender' PBR  ®</v>
          </cell>
          <cell r="C107" t="str">
            <v>MP150</v>
          </cell>
          <cell r="D107" t="str">
            <v>Directly</v>
          </cell>
          <cell r="F107">
            <v>1.36</v>
          </cell>
          <cell r="G107">
            <v>1.25</v>
          </cell>
          <cell r="H107">
            <v>1.19</v>
          </cell>
          <cell r="J107">
            <v>1.6646400000000001</v>
          </cell>
          <cell r="K107">
            <v>1.53</v>
          </cell>
          <cell r="L107">
            <v>1.19</v>
          </cell>
        </row>
        <row r="108">
          <cell r="A108" t="str">
            <v>87-10-1490</v>
          </cell>
          <cell r="B108" t="str">
            <v>Buddleja flutterby T. 'Peace' PBR ®</v>
          </cell>
          <cell r="C108" t="str">
            <v>MP150</v>
          </cell>
          <cell r="D108" t="str">
            <v>Directly</v>
          </cell>
          <cell r="F108">
            <v>1.36</v>
          </cell>
          <cell r="G108">
            <v>1.25</v>
          </cell>
          <cell r="H108">
            <v>1.19</v>
          </cell>
          <cell r="J108">
            <v>1.6646400000000001</v>
          </cell>
          <cell r="K108">
            <v>1.53</v>
          </cell>
          <cell r="L108">
            <v>1.19</v>
          </cell>
        </row>
        <row r="109">
          <cell r="A109" t="str">
            <v>87-10-0975</v>
          </cell>
          <cell r="B109" t="str">
            <v>Buddleja flutterby T. 'Pink' PBR ®</v>
          </cell>
          <cell r="C109" t="str">
            <v>MP104</v>
          </cell>
          <cell r="D109" t="str">
            <v>Directly</v>
          </cell>
          <cell r="F109">
            <v>1.36</v>
          </cell>
          <cell r="G109">
            <v>1.25</v>
          </cell>
          <cell r="H109">
            <v>1.19</v>
          </cell>
          <cell r="J109">
            <v>1.6646400000000001</v>
          </cell>
          <cell r="K109">
            <v>1.53</v>
          </cell>
          <cell r="L109">
            <v>1.19</v>
          </cell>
        </row>
        <row r="110">
          <cell r="A110" t="str">
            <v>87-10-0062</v>
          </cell>
          <cell r="B110" t="str">
            <v>Buddleja 'Lochinch'</v>
          </cell>
          <cell r="C110" t="str">
            <v>MP104</v>
          </cell>
          <cell r="D110" t="str">
            <v>Directly</v>
          </cell>
          <cell r="F110">
            <v>0.43</v>
          </cell>
          <cell r="G110">
            <v>0.32</v>
          </cell>
          <cell r="H110">
            <v>0.27</v>
          </cell>
          <cell r="J110">
            <v>0.52632000000000001</v>
          </cell>
          <cell r="K110">
            <v>0.39168000000000003</v>
          </cell>
          <cell r="L110">
            <v>0.27</v>
          </cell>
        </row>
        <row r="111">
          <cell r="A111" t="str">
            <v>87-10-0042</v>
          </cell>
          <cell r="B111" t="str">
            <v>Buddleja weyeriana 'Flower Power</v>
          </cell>
          <cell r="C111" t="str">
            <v>MP104</v>
          </cell>
          <cell r="D111" t="str">
            <v>Directly</v>
          </cell>
          <cell r="F111">
            <v>0.52</v>
          </cell>
          <cell r="G111">
            <v>0.41</v>
          </cell>
          <cell r="H111">
            <v>0.35</v>
          </cell>
          <cell r="J111">
            <v>0.63648000000000005</v>
          </cell>
          <cell r="K111">
            <v>0.50183999999999995</v>
          </cell>
          <cell r="L111">
            <v>0.35</v>
          </cell>
        </row>
        <row r="112">
          <cell r="A112" t="str">
            <v>87-10-0064</v>
          </cell>
          <cell r="B112" t="str">
            <v>Buddleja weyeriana 'Sungold'</v>
          </cell>
          <cell r="C112" t="str">
            <v>MP104</v>
          </cell>
          <cell r="D112" t="str">
            <v>Directly</v>
          </cell>
          <cell r="F112">
            <v>0.52</v>
          </cell>
          <cell r="G112">
            <v>0.41</v>
          </cell>
          <cell r="H112">
            <v>0.35</v>
          </cell>
          <cell r="J112">
            <v>0.63648000000000005</v>
          </cell>
          <cell r="K112">
            <v>0.50183999999999995</v>
          </cell>
          <cell r="L112">
            <v>0.35</v>
          </cell>
        </row>
        <row r="113">
          <cell r="A113" t="str">
            <v>87-10-0065</v>
          </cell>
          <cell r="B113" t="str">
            <v>Buddleja 'White Ball'</v>
          </cell>
          <cell r="C113" t="str">
            <v>MP104</v>
          </cell>
          <cell r="D113" t="str">
            <v>Directly</v>
          </cell>
          <cell r="F113">
            <v>0.43</v>
          </cell>
          <cell r="G113">
            <v>0.32</v>
          </cell>
          <cell r="H113">
            <v>0.27</v>
          </cell>
          <cell r="J113">
            <v>0.52632000000000001</v>
          </cell>
          <cell r="K113">
            <v>0.39168000000000003</v>
          </cell>
          <cell r="L113">
            <v>0.27</v>
          </cell>
        </row>
        <row r="114">
          <cell r="A114" t="str">
            <v>87-10-0066</v>
          </cell>
          <cell r="B114" t="str">
            <v>Buxus sempervirens</v>
          </cell>
          <cell r="C114" t="str">
            <v>MP144</v>
          </cell>
          <cell r="D114" t="str">
            <v>Directly</v>
          </cell>
          <cell r="F114">
            <v>0.39999999999999997</v>
          </cell>
          <cell r="G114">
            <v>0.3</v>
          </cell>
          <cell r="H114">
            <v>0.25</v>
          </cell>
          <cell r="J114">
            <v>0.48959999999999992</v>
          </cell>
          <cell r="K114">
            <v>0.36719999999999997</v>
          </cell>
          <cell r="L114">
            <v>0.25</v>
          </cell>
        </row>
        <row r="115">
          <cell r="A115" t="str">
            <v>87-10-1571</v>
          </cell>
          <cell r="B115" t="str">
            <v>Buxus micr. 'Faulkner'</v>
          </cell>
          <cell r="C115" t="str">
            <v>MP150</v>
          </cell>
          <cell r="D115" t="str">
            <v>Directly</v>
          </cell>
          <cell r="F115">
            <v>0.39999999999999997</v>
          </cell>
          <cell r="G115">
            <v>0.3</v>
          </cell>
          <cell r="H115">
            <v>0.25</v>
          </cell>
          <cell r="J115">
            <v>0.48959999999999992</v>
          </cell>
          <cell r="K115">
            <v>0.36719999999999997</v>
          </cell>
          <cell r="L115">
            <v>0.25</v>
          </cell>
        </row>
        <row r="116">
          <cell r="A116" t="str">
            <v>87-10-0067</v>
          </cell>
          <cell r="B116" t="str">
            <v>Callicarpa bodinieri giraldii</v>
          </cell>
          <cell r="C116" t="str">
            <v>MP104</v>
          </cell>
          <cell r="D116" t="str">
            <v>Directly</v>
          </cell>
          <cell r="F116">
            <v>0.44</v>
          </cell>
          <cell r="G116">
            <v>0.34</v>
          </cell>
          <cell r="H116">
            <v>0.28000000000000003</v>
          </cell>
          <cell r="J116">
            <v>0.53856000000000004</v>
          </cell>
          <cell r="K116">
            <v>0.41616000000000003</v>
          </cell>
          <cell r="L116">
            <v>0.28000000000000003</v>
          </cell>
        </row>
        <row r="117">
          <cell r="A117" t="str">
            <v>87-10-0068</v>
          </cell>
          <cell r="B117" t="str">
            <v>Callicarpa bodinieri 'Profusion'</v>
          </cell>
          <cell r="C117" t="str">
            <v>MP104</v>
          </cell>
          <cell r="D117" t="str">
            <v>Directly</v>
          </cell>
          <cell r="F117">
            <v>0.44</v>
          </cell>
          <cell r="G117">
            <v>0.34</v>
          </cell>
          <cell r="H117">
            <v>0.28000000000000003</v>
          </cell>
          <cell r="J117">
            <v>0.53856000000000004</v>
          </cell>
          <cell r="K117">
            <v>0.41616000000000003</v>
          </cell>
          <cell r="L117">
            <v>0.28000000000000003</v>
          </cell>
        </row>
        <row r="118">
          <cell r="A118" t="str">
            <v>87-10-0069</v>
          </cell>
          <cell r="B118" t="str">
            <v>Callicarpa japonica 'Leucocarpa'</v>
          </cell>
          <cell r="C118" t="str">
            <v>MP104</v>
          </cell>
          <cell r="D118" t="str">
            <v>Directly</v>
          </cell>
          <cell r="F118">
            <v>0.44</v>
          </cell>
          <cell r="G118">
            <v>0.34</v>
          </cell>
          <cell r="H118">
            <v>0.28000000000000003</v>
          </cell>
          <cell r="J118">
            <v>0.53856000000000004</v>
          </cell>
          <cell r="K118">
            <v>0.41616000000000003</v>
          </cell>
          <cell r="L118">
            <v>0.28000000000000003</v>
          </cell>
        </row>
        <row r="119">
          <cell r="A119" t="str">
            <v>87-10-1409</v>
          </cell>
          <cell r="B119" t="str">
            <v>Caryopteris clandonensis Blue Empire ('Elst33'PBR) ®</v>
          </cell>
          <cell r="C119" t="str">
            <v>MP150</v>
          </cell>
          <cell r="D119" t="str">
            <v>Directly</v>
          </cell>
          <cell r="F119">
            <v>1.0900000000000001</v>
          </cell>
          <cell r="G119">
            <v>0.98</v>
          </cell>
          <cell r="H119">
            <v>0.92</v>
          </cell>
          <cell r="J119">
            <v>1.33416</v>
          </cell>
          <cell r="K119">
            <v>1.1995199999999999</v>
          </cell>
          <cell r="L119">
            <v>0.92</v>
          </cell>
        </row>
        <row r="120">
          <cell r="A120" t="str">
            <v>87-10-0904</v>
          </cell>
          <cell r="B120" t="str">
            <v>Caryopteris cland. 'Ferndown'</v>
          </cell>
          <cell r="C120" t="str">
            <v>MP150</v>
          </cell>
          <cell r="D120" t="str">
            <v>Directly</v>
          </cell>
          <cell r="F120">
            <v>0.52</v>
          </cell>
          <cell r="G120">
            <v>0.41</v>
          </cell>
          <cell r="H120">
            <v>0.35</v>
          </cell>
          <cell r="J120">
            <v>0.63648000000000005</v>
          </cell>
          <cell r="K120">
            <v>0.50183999999999995</v>
          </cell>
          <cell r="L120">
            <v>0.35</v>
          </cell>
        </row>
        <row r="121">
          <cell r="A121" t="str">
            <v>87-10-0992</v>
          </cell>
          <cell r="B121" t="str">
            <v>Caryopteris cland. 'First Choiche'</v>
          </cell>
          <cell r="C121" t="str">
            <v>MP150</v>
          </cell>
          <cell r="D121" t="str">
            <v>Directly</v>
          </cell>
          <cell r="F121">
            <v>0.52</v>
          </cell>
          <cell r="G121">
            <v>0.41</v>
          </cell>
          <cell r="H121">
            <v>0.35</v>
          </cell>
          <cell r="J121">
            <v>0.63648000000000005</v>
          </cell>
          <cell r="K121">
            <v>0.50183999999999995</v>
          </cell>
          <cell r="L121">
            <v>0.35</v>
          </cell>
        </row>
        <row r="122">
          <cell r="A122" t="str">
            <v>87-10-0072</v>
          </cell>
          <cell r="B122" t="str">
            <v>Caryopteris clandonensis Grand Bleu® ('Inoveris'PBR)®</v>
          </cell>
          <cell r="C122" t="str">
            <v>MP150</v>
          </cell>
          <cell r="D122" t="str">
            <v>Directly</v>
          </cell>
          <cell r="F122">
            <v>1.0900000000000001</v>
          </cell>
          <cell r="G122">
            <v>0.98</v>
          </cell>
          <cell r="H122">
            <v>0.92</v>
          </cell>
          <cell r="J122">
            <v>1.33416</v>
          </cell>
          <cell r="K122">
            <v>1.1995199999999999</v>
          </cell>
          <cell r="L122">
            <v>0.92</v>
          </cell>
        </row>
        <row r="123">
          <cell r="A123" t="str">
            <v>87-10-0070</v>
          </cell>
          <cell r="B123" t="str">
            <v>Caryopteris cland. 'Heavenly Blue'</v>
          </cell>
          <cell r="C123" t="str">
            <v>MP150</v>
          </cell>
          <cell r="D123" t="str">
            <v>Directly</v>
          </cell>
          <cell r="F123">
            <v>0.52</v>
          </cell>
          <cell r="G123">
            <v>0.41</v>
          </cell>
          <cell r="H123">
            <v>0.35</v>
          </cell>
          <cell r="J123">
            <v>0.63648000000000005</v>
          </cell>
          <cell r="K123">
            <v>0.50183999999999995</v>
          </cell>
          <cell r="L123">
            <v>0.35</v>
          </cell>
        </row>
        <row r="124">
          <cell r="A124" t="str">
            <v>87-10-0071</v>
          </cell>
          <cell r="B124" t="str">
            <v>Caryopteris clandonensis Hint of Gold ('Lisaura'PBR) ®</v>
          </cell>
          <cell r="C124" t="str">
            <v>MP150</v>
          </cell>
          <cell r="D124" t="str">
            <v>Directly</v>
          </cell>
          <cell r="F124">
            <v>1.0900000000000001</v>
          </cell>
          <cell r="G124">
            <v>0.98</v>
          </cell>
          <cell r="H124">
            <v>0.92</v>
          </cell>
          <cell r="J124">
            <v>1.33416</v>
          </cell>
          <cell r="K124">
            <v>1.1995199999999999</v>
          </cell>
          <cell r="L124">
            <v>0.92</v>
          </cell>
        </row>
        <row r="125">
          <cell r="A125" t="str">
            <v>87-10-0074</v>
          </cell>
          <cell r="B125" t="str">
            <v>Caryopteris cland. 'Kew Blue'</v>
          </cell>
          <cell r="C125" t="str">
            <v>MP150</v>
          </cell>
          <cell r="D125" t="str">
            <v>Directly</v>
          </cell>
          <cell r="F125">
            <v>0.52</v>
          </cell>
          <cell r="G125">
            <v>0.41</v>
          </cell>
          <cell r="H125">
            <v>0.35</v>
          </cell>
          <cell r="J125">
            <v>0.63648000000000005</v>
          </cell>
          <cell r="K125">
            <v>0.50183999999999995</v>
          </cell>
          <cell r="L125">
            <v>0.35</v>
          </cell>
        </row>
        <row r="126">
          <cell r="A126" t="str">
            <v>87-10-1410</v>
          </cell>
          <cell r="B126" t="str">
            <v>Caryopteris cland.Pink Perfection ('Lisspin'PBR) ®</v>
          </cell>
          <cell r="C126" t="str">
            <v>MP150</v>
          </cell>
          <cell r="D126" t="str">
            <v>Directly</v>
          </cell>
          <cell r="F126">
            <v>1.0900000000000001</v>
          </cell>
          <cell r="G126">
            <v>0.98</v>
          </cell>
          <cell r="H126">
            <v>0.92</v>
          </cell>
          <cell r="J126">
            <v>1.33416</v>
          </cell>
          <cell r="K126">
            <v>1.1995199999999999</v>
          </cell>
          <cell r="L126">
            <v>0.92</v>
          </cell>
        </row>
        <row r="127">
          <cell r="A127" t="str">
            <v>87-10-1411</v>
          </cell>
          <cell r="B127" t="str">
            <v>Caryopteris Stephi ('Lissteph'PBR) ®</v>
          </cell>
          <cell r="C127" t="str">
            <v>MP150</v>
          </cell>
          <cell r="D127" t="str">
            <v>Directly</v>
          </cell>
          <cell r="F127">
            <v>1.0900000000000001</v>
          </cell>
          <cell r="G127">
            <v>0.98</v>
          </cell>
          <cell r="H127">
            <v>0.92</v>
          </cell>
          <cell r="J127">
            <v>1.33416</v>
          </cell>
          <cell r="K127">
            <v>1.1995199999999999</v>
          </cell>
          <cell r="L127">
            <v>0.92</v>
          </cell>
        </row>
        <row r="128">
          <cell r="A128" t="str">
            <v>87-10-0075</v>
          </cell>
          <cell r="B128" t="str">
            <v>Caryopteris clandonensis Sterling Silver ('Lissilv'PBR)®</v>
          </cell>
          <cell r="C128" t="str">
            <v>MP150</v>
          </cell>
          <cell r="D128" t="str">
            <v>Directly</v>
          </cell>
          <cell r="F128">
            <v>1.0900000000000001</v>
          </cell>
          <cell r="G128">
            <v>0.98</v>
          </cell>
          <cell r="H128">
            <v>0.92</v>
          </cell>
          <cell r="J128">
            <v>1.33416</v>
          </cell>
          <cell r="K128">
            <v>1.1995199999999999</v>
          </cell>
          <cell r="L128">
            <v>0.92</v>
          </cell>
        </row>
        <row r="129">
          <cell r="A129" t="str">
            <v>87-10-0076</v>
          </cell>
          <cell r="B129" t="str">
            <v>Caryopteris cland. 'Summer Sorbet'  PBR ®</v>
          </cell>
          <cell r="C129" t="str">
            <v>MP150</v>
          </cell>
          <cell r="D129" t="str">
            <v>Directly</v>
          </cell>
          <cell r="F129">
            <v>1.0900000000000001</v>
          </cell>
          <cell r="G129">
            <v>0.98</v>
          </cell>
          <cell r="H129">
            <v>0.92</v>
          </cell>
          <cell r="J129">
            <v>1.33416</v>
          </cell>
          <cell r="K129">
            <v>1.1995199999999999</v>
          </cell>
          <cell r="L129">
            <v>0.92</v>
          </cell>
        </row>
        <row r="130">
          <cell r="A130" t="str">
            <v>87-10-0077</v>
          </cell>
          <cell r="B130" t="str">
            <v>Caryopteris cland. 'Thetis'  PBR ®</v>
          </cell>
          <cell r="C130" t="str">
            <v>MP150</v>
          </cell>
          <cell r="D130" t="str">
            <v>Directly</v>
          </cell>
          <cell r="F130">
            <v>1.0900000000000001</v>
          </cell>
          <cell r="G130">
            <v>0.98</v>
          </cell>
          <cell r="H130">
            <v>0.92</v>
          </cell>
          <cell r="J130">
            <v>1.33416</v>
          </cell>
          <cell r="K130">
            <v>1.1995199999999999</v>
          </cell>
          <cell r="L130">
            <v>0.92</v>
          </cell>
        </row>
        <row r="131">
          <cell r="A131" t="str">
            <v>87-10-0078</v>
          </cell>
          <cell r="B131" t="str">
            <v>Caryopteris clandonensis 'White Surprise'PBR ®</v>
          </cell>
          <cell r="C131" t="str">
            <v>MP150</v>
          </cell>
          <cell r="D131" t="str">
            <v>Directly</v>
          </cell>
          <cell r="F131">
            <v>1.0900000000000001</v>
          </cell>
          <cell r="G131">
            <v>0.98</v>
          </cell>
          <cell r="H131">
            <v>0.92</v>
          </cell>
          <cell r="J131">
            <v>1.33416</v>
          </cell>
          <cell r="K131">
            <v>1.1995199999999999</v>
          </cell>
          <cell r="L131">
            <v>0.92</v>
          </cell>
        </row>
        <row r="132">
          <cell r="A132" t="str">
            <v>87-10-0079</v>
          </cell>
          <cell r="B132" t="str">
            <v>Caryopteris cland. 'Worcester Gold'</v>
          </cell>
          <cell r="C132" t="str">
            <v>MP150</v>
          </cell>
          <cell r="D132" t="str">
            <v>Directly</v>
          </cell>
          <cell r="F132">
            <v>0.52</v>
          </cell>
          <cell r="G132">
            <v>0.41</v>
          </cell>
          <cell r="H132">
            <v>0.35</v>
          </cell>
          <cell r="J132">
            <v>0.63648000000000005</v>
          </cell>
          <cell r="K132">
            <v>0.50183999999999995</v>
          </cell>
          <cell r="L132">
            <v>0.35</v>
          </cell>
        </row>
        <row r="133">
          <cell r="A133" t="str">
            <v>87-10-0080</v>
          </cell>
          <cell r="B133" t="str">
            <v>Caryopteris incana</v>
          </cell>
          <cell r="C133" t="str">
            <v>MP150</v>
          </cell>
          <cell r="D133" t="str">
            <v>Directly</v>
          </cell>
          <cell r="F133">
            <v>0.52</v>
          </cell>
          <cell r="G133">
            <v>0.41</v>
          </cell>
          <cell r="H133">
            <v>0.35</v>
          </cell>
          <cell r="J133">
            <v>0.63648000000000005</v>
          </cell>
          <cell r="K133">
            <v>0.50183999999999995</v>
          </cell>
          <cell r="L133">
            <v>0.35</v>
          </cell>
        </row>
        <row r="134">
          <cell r="A134" t="str">
            <v>87-10-0082</v>
          </cell>
          <cell r="B134" t="str">
            <v>Chaenomeles j. 'Red Joy'</v>
          </cell>
          <cell r="C134" t="str">
            <v>MP150</v>
          </cell>
          <cell r="D134" t="str">
            <v>Directly</v>
          </cell>
          <cell r="F134">
            <v>0.43</v>
          </cell>
          <cell r="G134">
            <v>0.32</v>
          </cell>
          <cell r="H134">
            <v>0.27</v>
          </cell>
          <cell r="J134">
            <v>0.52632000000000001</v>
          </cell>
          <cell r="K134">
            <v>0.39168000000000003</v>
          </cell>
          <cell r="L134">
            <v>0.27</v>
          </cell>
        </row>
        <row r="135">
          <cell r="A135" t="str">
            <v>87-10-0827</v>
          </cell>
          <cell r="B135" t="str">
            <v>Chaenomeles j. 'Sargentii'</v>
          </cell>
          <cell r="C135" t="str">
            <v>MP150</v>
          </cell>
          <cell r="D135" t="str">
            <v>Directly</v>
          </cell>
          <cell r="F135">
            <v>0.43</v>
          </cell>
          <cell r="G135">
            <v>0.32</v>
          </cell>
          <cell r="H135">
            <v>0.27</v>
          </cell>
          <cell r="J135">
            <v>0.52632000000000001</v>
          </cell>
          <cell r="K135">
            <v>0.39168000000000003</v>
          </cell>
          <cell r="L135">
            <v>0.27</v>
          </cell>
        </row>
        <row r="136">
          <cell r="A136" t="str">
            <v>87-10-0769</v>
          </cell>
          <cell r="B136" t="str">
            <v>Chaenomeles spec. 'Nivalis'</v>
          </cell>
          <cell r="C136" t="str">
            <v>MP150</v>
          </cell>
          <cell r="D136" t="str">
            <v>Directly</v>
          </cell>
          <cell r="F136">
            <v>0.43</v>
          </cell>
          <cell r="G136">
            <v>0.32</v>
          </cell>
          <cell r="H136">
            <v>0.27</v>
          </cell>
          <cell r="J136">
            <v>0.52632000000000001</v>
          </cell>
          <cell r="K136">
            <v>0.39168000000000003</v>
          </cell>
          <cell r="L136">
            <v>0.27</v>
          </cell>
        </row>
        <row r="137">
          <cell r="A137" t="str">
            <v>87-10-1572</v>
          </cell>
          <cell r="B137" t="str">
            <v xml:space="preserve">Chaenomelis spec. 'Red Kimono' PBR ® </v>
          </cell>
          <cell r="C137" t="str">
            <v>MP150</v>
          </cell>
          <cell r="D137" t="str">
            <v>Directly</v>
          </cell>
          <cell r="F137">
            <v>1.0900000000000001</v>
          </cell>
          <cell r="G137">
            <v>0.98</v>
          </cell>
          <cell r="H137">
            <v>0.92</v>
          </cell>
          <cell r="J137">
            <v>1.33416</v>
          </cell>
          <cell r="K137">
            <v>1.1995199999999999</v>
          </cell>
          <cell r="L137">
            <v>0.92</v>
          </cell>
        </row>
        <row r="138">
          <cell r="A138" t="str">
            <v>87-10-0831</v>
          </cell>
          <cell r="B138" t="str">
            <v>Chaenomeles spec. 'Rubra'</v>
          </cell>
          <cell r="C138" t="str">
            <v>MP150</v>
          </cell>
          <cell r="D138" t="str">
            <v>Directly</v>
          </cell>
          <cell r="F138">
            <v>0.43</v>
          </cell>
          <cell r="G138">
            <v>0.32</v>
          </cell>
          <cell r="H138">
            <v>0.27</v>
          </cell>
          <cell r="J138">
            <v>0.52632000000000001</v>
          </cell>
          <cell r="K138">
            <v>0.39168000000000003</v>
          </cell>
          <cell r="L138">
            <v>0.27</v>
          </cell>
        </row>
        <row r="139">
          <cell r="A139" t="str">
            <v>87-10-0991</v>
          </cell>
          <cell r="B139" t="str">
            <v>Chaenomeles spec. 'Simonii'</v>
          </cell>
          <cell r="C139" t="str">
            <v>MP150</v>
          </cell>
          <cell r="D139" t="str">
            <v>Directly</v>
          </cell>
          <cell r="F139">
            <v>0.43</v>
          </cell>
          <cell r="G139">
            <v>0.32</v>
          </cell>
          <cell r="H139">
            <v>0.27</v>
          </cell>
          <cell r="J139">
            <v>0.52632000000000001</v>
          </cell>
          <cell r="K139">
            <v>0.39168000000000003</v>
          </cell>
          <cell r="L139">
            <v>0.27</v>
          </cell>
        </row>
        <row r="140">
          <cell r="A140" t="str">
            <v>87-10-0825</v>
          </cell>
          <cell r="B140" t="str">
            <v>Chaenomeles sup. 'And.an K. Ramcke'</v>
          </cell>
          <cell r="C140" t="str">
            <v>MP150</v>
          </cell>
          <cell r="D140" t="str">
            <v>Directly</v>
          </cell>
          <cell r="F140">
            <v>0.43</v>
          </cell>
          <cell r="G140">
            <v>0.32</v>
          </cell>
          <cell r="H140">
            <v>0.27</v>
          </cell>
          <cell r="J140">
            <v>0.52632000000000001</v>
          </cell>
          <cell r="K140">
            <v>0.39168000000000003</v>
          </cell>
          <cell r="L140">
            <v>0.27</v>
          </cell>
        </row>
        <row r="141">
          <cell r="A141" t="str">
            <v>87-10-0993</v>
          </cell>
          <cell r="B141" t="str">
            <v>Chaenomeles sup. 'Clementine'</v>
          </cell>
          <cell r="C141" t="str">
            <v>MP150</v>
          </cell>
          <cell r="D141" t="str">
            <v>Directly</v>
          </cell>
          <cell r="F141">
            <v>0.43</v>
          </cell>
          <cell r="G141">
            <v>0.32</v>
          </cell>
          <cell r="H141">
            <v>0.27</v>
          </cell>
          <cell r="J141">
            <v>0.52632000000000001</v>
          </cell>
          <cell r="K141">
            <v>0.39168000000000003</v>
          </cell>
          <cell r="L141">
            <v>0.27</v>
          </cell>
        </row>
        <row r="142">
          <cell r="A142" t="str">
            <v>87-10-0770</v>
          </cell>
          <cell r="B142" t="str">
            <v>Chaenomeles sup. 'Crimson and Gold'</v>
          </cell>
          <cell r="C142" t="str">
            <v>MP150</v>
          </cell>
          <cell r="D142" t="str">
            <v>Directly</v>
          </cell>
          <cell r="F142">
            <v>0.43</v>
          </cell>
          <cell r="G142">
            <v>0.32</v>
          </cell>
          <cell r="H142">
            <v>0.27</v>
          </cell>
          <cell r="J142">
            <v>0.52632000000000001</v>
          </cell>
          <cell r="K142">
            <v>0.39168000000000003</v>
          </cell>
          <cell r="L142">
            <v>0.27</v>
          </cell>
        </row>
        <row r="143">
          <cell r="A143" t="str">
            <v>87-10-0826</v>
          </cell>
          <cell r="B143" t="str">
            <v>Chaenomeles sup. 'Elly Mossel'</v>
          </cell>
          <cell r="C143" t="str">
            <v>MP150</v>
          </cell>
          <cell r="D143" t="str">
            <v>Directly</v>
          </cell>
          <cell r="F143">
            <v>0.43</v>
          </cell>
          <cell r="G143">
            <v>0.32</v>
          </cell>
          <cell r="H143">
            <v>0.27</v>
          </cell>
          <cell r="J143">
            <v>0.52632000000000001</v>
          </cell>
          <cell r="K143">
            <v>0.39168000000000003</v>
          </cell>
          <cell r="L143">
            <v>0.27</v>
          </cell>
        </row>
        <row r="144">
          <cell r="A144" t="str">
            <v>87-10-0828</v>
          </cell>
          <cell r="B144" t="str">
            <v>Chaenomeles sup. 'Fire Dance'</v>
          </cell>
          <cell r="C144" t="str">
            <v>MP150</v>
          </cell>
          <cell r="D144" t="str">
            <v>Directly</v>
          </cell>
          <cell r="F144">
            <v>0.43</v>
          </cell>
          <cell r="G144">
            <v>0.32</v>
          </cell>
          <cell r="H144">
            <v>0.27</v>
          </cell>
          <cell r="J144">
            <v>0.52632000000000001</v>
          </cell>
          <cell r="K144">
            <v>0.39168000000000003</v>
          </cell>
          <cell r="L144">
            <v>0.27</v>
          </cell>
        </row>
        <row r="145">
          <cell r="A145" t="str">
            <v>87-10-0905</v>
          </cell>
          <cell r="B145" t="str">
            <v>Chaenomeles sup. 'Jet Trail'</v>
          </cell>
          <cell r="C145" t="str">
            <v>MP150</v>
          </cell>
          <cell r="D145" t="str">
            <v>Directly</v>
          </cell>
          <cell r="F145">
            <v>0.43</v>
          </cell>
          <cell r="G145">
            <v>0.32</v>
          </cell>
          <cell r="H145">
            <v>0.27</v>
          </cell>
          <cell r="J145">
            <v>0.52632000000000001</v>
          </cell>
          <cell r="K145">
            <v>0.39168000000000003</v>
          </cell>
          <cell r="L145">
            <v>0.27</v>
          </cell>
        </row>
        <row r="146">
          <cell r="A146" t="str">
            <v>87-10-1284</v>
          </cell>
          <cell r="B146" t="str">
            <v>Chaenomeles sup. 'Nicoline'</v>
          </cell>
          <cell r="C146" t="str">
            <v>MP150</v>
          </cell>
          <cell r="D146" t="str">
            <v>Directly</v>
          </cell>
          <cell r="F146">
            <v>0.43</v>
          </cell>
          <cell r="G146">
            <v>0.32</v>
          </cell>
          <cell r="H146">
            <v>0.27</v>
          </cell>
          <cell r="J146">
            <v>0.52632000000000001</v>
          </cell>
          <cell r="K146">
            <v>0.39168000000000003</v>
          </cell>
          <cell r="L146">
            <v>0.27</v>
          </cell>
        </row>
        <row r="147">
          <cell r="A147" t="str">
            <v>87-10-0095</v>
          </cell>
          <cell r="B147" t="str">
            <v>Chaenomeles sup. 'Orange Trail'</v>
          </cell>
          <cell r="C147" t="str">
            <v>MP150</v>
          </cell>
          <cell r="D147" t="str">
            <v>Directly</v>
          </cell>
          <cell r="F147">
            <v>0.43</v>
          </cell>
          <cell r="G147">
            <v>0.32</v>
          </cell>
          <cell r="H147">
            <v>0.27</v>
          </cell>
          <cell r="J147">
            <v>0.52632000000000001</v>
          </cell>
          <cell r="K147">
            <v>0.39168000000000003</v>
          </cell>
          <cell r="L147">
            <v>0.27</v>
          </cell>
        </row>
        <row r="148">
          <cell r="A148" t="str">
            <v>87-10-0829</v>
          </cell>
          <cell r="B148" t="str">
            <v>Chaenomeles sup. 'Pink Lady'</v>
          </cell>
          <cell r="C148" t="str">
            <v>MP150</v>
          </cell>
          <cell r="D148" t="str">
            <v>Directly</v>
          </cell>
          <cell r="F148">
            <v>0.43</v>
          </cell>
          <cell r="G148">
            <v>0.32</v>
          </cell>
          <cell r="H148">
            <v>0.27</v>
          </cell>
          <cell r="J148">
            <v>0.52632000000000001</v>
          </cell>
          <cell r="K148">
            <v>0.39168000000000003</v>
          </cell>
          <cell r="L148">
            <v>0.27</v>
          </cell>
        </row>
        <row r="149">
          <cell r="A149" t="str">
            <v>87-10-0830</v>
          </cell>
          <cell r="B149" t="str">
            <v>Chaenomeles sup. 'Pink Trail'</v>
          </cell>
          <cell r="C149" t="str">
            <v>MP150</v>
          </cell>
          <cell r="D149" t="str">
            <v>Directly</v>
          </cell>
          <cell r="F149">
            <v>0.43</v>
          </cell>
          <cell r="G149">
            <v>0.32</v>
          </cell>
          <cell r="H149">
            <v>0.27</v>
          </cell>
          <cell r="J149">
            <v>0.52632000000000001</v>
          </cell>
          <cell r="K149">
            <v>0.39168000000000003</v>
          </cell>
          <cell r="L149">
            <v>0.27</v>
          </cell>
        </row>
        <row r="150">
          <cell r="A150" t="str">
            <v>87-10-1285</v>
          </cell>
          <cell r="B150" t="str">
            <v>Chaenomeles sup. 'Red Joy'</v>
          </cell>
          <cell r="C150" t="str">
            <v>MP150</v>
          </cell>
          <cell r="D150" t="str">
            <v>Directly</v>
          </cell>
          <cell r="F150">
            <v>0.43</v>
          </cell>
          <cell r="G150">
            <v>0.32</v>
          </cell>
          <cell r="H150">
            <v>0.27</v>
          </cell>
          <cell r="J150">
            <v>0.52632000000000001</v>
          </cell>
          <cell r="K150">
            <v>0.39168000000000003</v>
          </cell>
          <cell r="L150">
            <v>0.27</v>
          </cell>
        </row>
        <row r="151">
          <cell r="A151" t="str">
            <v>87-10-1412</v>
          </cell>
          <cell r="B151" t="str">
            <v>Chaenomeles sup. 'Red Trail'</v>
          </cell>
          <cell r="C151" t="str">
            <v>MP150</v>
          </cell>
          <cell r="D151" t="str">
            <v>Directly</v>
          </cell>
          <cell r="F151">
            <v>0.43</v>
          </cell>
          <cell r="G151">
            <v>0.32</v>
          </cell>
          <cell r="H151">
            <v>0.27</v>
          </cell>
          <cell r="J151">
            <v>0.52632000000000001</v>
          </cell>
          <cell r="K151">
            <v>0.39168000000000003</v>
          </cell>
          <cell r="L151">
            <v>0.27</v>
          </cell>
        </row>
        <row r="152">
          <cell r="A152" t="str">
            <v>87-10-1413</v>
          </cell>
          <cell r="B152" t="str">
            <v>Chaenomeles sup. 'Salmon Horizon'</v>
          </cell>
          <cell r="C152" t="str">
            <v>MP150</v>
          </cell>
          <cell r="D152" t="str">
            <v>Directly</v>
          </cell>
          <cell r="F152">
            <v>0.43</v>
          </cell>
          <cell r="G152">
            <v>0.32</v>
          </cell>
          <cell r="H152">
            <v>0.27</v>
          </cell>
          <cell r="J152">
            <v>0.52632000000000001</v>
          </cell>
          <cell r="K152">
            <v>0.39168000000000003</v>
          </cell>
          <cell r="L152">
            <v>0.27</v>
          </cell>
        </row>
        <row r="153">
          <cell r="A153" t="str">
            <v>87-10-1107</v>
          </cell>
          <cell r="B153" t="str">
            <v>Chaenomeles sup. 'Texas Scarlet'</v>
          </cell>
          <cell r="C153" t="str">
            <v>MP150</v>
          </cell>
          <cell r="D153" t="str">
            <v>Directly</v>
          </cell>
          <cell r="F153">
            <v>0.43</v>
          </cell>
          <cell r="G153">
            <v>0.32</v>
          </cell>
          <cell r="H153">
            <v>0.27</v>
          </cell>
          <cell r="J153">
            <v>0.52632000000000001</v>
          </cell>
          <cell r="K153">
            <v>0.39168000000000003</v>
          </cell>
          <cell r="L153">
            <v>0.27</v>
          </cell>
        </row>
        <row r="154">
          <cell r="A154" t="str">
            <v>87-10-0099</v>
          </cell>
          <cell r="B154" t="str">
            <v>Clethra alnifolia</v>
          </cell>
          <cell r="C154" t="str">
            <v>MP104</v>
          </cell>
          <cell r="D154" t="str">
            <v>Directly</v>
          </cell>
          <cell r="F154">
            <v>0.51</v>
          </cell>
          <cell r="G154">
            <v>0.4</v>
          </cell>
          <cell r="H154">
            <v>0.34</v>
          </cell>
          <cell r="J154">
            <v>0.62424000000000002</v>
          </cell>
          <cell r="K154">
            <v>0.48959999999999998</v>
          </cell>
          <cell r="L154">
            <v>0.34</v>
          </cell>
        </row>
        <row r="155">
          <cell r="A155" t="str">
            <v>87-10-1224</v>
          </cell>
          <cell r="B155" t="str">
            <v>Clethra alnifolia 'Hummingbird'</v>
          </cell>
          <cell r="C155" t="str">
            <v>MP104</v>
          </cell>
          <cell r="D155" t="str">
            <v>Directly</v>
          </cell>
          <cell r="F155">
            <v>0.51</v>
          </cell>
          <cell r="G155">
            <v>0.4</v>
          </cell>
          <cell r="H155">
            <v>0.34</v>
          </cell>
          <cell r="J155">
            <v>0.62424000000000002</v>
          </cell>
          <cell r="K155">
            <v>0.48959999999999998</v>
          </cell>
          <cell r="L155">
            <v>0.34</v>
          </cell>
        </row>
        <row r="156">
          <cell r="A156" t="str">
            <v>87-10-0100</v>
          </cell>
          <cell r="B156" t="str">
            <v>Clethra alnifolia 'Pink Spire'</v>
          </cell>
          <cell r="C156" t="str">
            <v>MP104</v>
          </cell>
          <cell r="D156" t="str">
            <v>Directly</v>
          </cell>
          <cell r="F156">
            <v>0.51</v>
          </cell>
          <cell r="G156">
            <v>0.4</v>
          </cell>
          <cell r="H156">
            <v>0.34</v>
          </cell>
          <cell r="J156">
            <v>0.62424000000000002</v>
          </cell>
          <cell r="K156">
            <v>0.48959999999999998</v>
          </cell>
          <cell r="L156">
            <v>0.34</v>
          </cell>
        </row>
        <row r="157">
          <cell r="A157" t="str">
            <v>87-10-1225</v>
          </cell>
          <cell r="B157" t="str">
            <v>Clethra alnifolia 'Rosea'</v>
          </cell>
          <cell r="C157" t="str">
            <v>MP104</v>
          </cell>
          <cell r="D157" t="str">
            <v>Directly</v>
          </cell>
          <cell r="F157">
            <v>0.51</v>
          </cell>
          <cell r="G157">
            <v>0.4</v>
          </cell>
          <cell r="H157">
            <v>0.34</v>
          </cell>
          <cell r="J157">
            <v>0.62424000000000002</v>
          </cell>
          <cell r="K157">
            <v>0.48959999999999998</v>
          </cell>
          <cell r="L157">
            <v>0.34</v>
          </cell>
        </row>
        <row r="158">
          <cell r="A158" t="str">
            <v>87-10-1226</v>
          </cell>
          <cell r="B158" t="str">
            <v>Clethra alnifolia 'Ruby Spice'</v>
          </cell>
          <cell r="C158" t="str">
            <v>MP104</v>
          </cell>
          <cell r="D158" t="str">
            <v>Directly</v>
          </cell>
          <cell r="F158">
            <v>0.51</v>
          </cell>
          <cell r="G158">
            <v>0.4</v>
          </cell>
          <cell r="H158">
            <v>0.34</v>
          </cell>
          <cell r="J158">
            <v>0.62424000000000002</v>
          </cell>
          <cell r="K158">
            <v>0.48959999999999998</v>
          </cell>
          <cell r="L158">
            <v>0.34</v>
          </cell>
        </row>
        <row r="159">
          <cell r="A159" t="str">
            <v>87-10-0102</v>
          </cell>
          <cell r="B159" t="str">
            <v>Cornus alba 'Aurea'</v>
          </cell>
          <cell r="C159" t="str">
            <v>MP104</v>
          </cell>
          <cell r="D159" t="str">
            <v>Directly</v>
          </cell>
          <cell r="F159">
            <v>0.63</v>
          </cell>
          <cell r="G159">
            <v>0.52</v>
          </cell>
          <cell r="H159">
            <v>0.46</v>
          </cell>
          <cell r="J159">
            <v>0.77112000000000003</v>
          </cell>
          <cell r="K159">
            <v>0.63648000000000005</v>
          </cell>
          <cell r="L159">
            <v>0.46</v>
          </cell>
        </row>
        <row r="160">
          <cell r="A160" t="str">
            <v>87-10-0103</v>
          </cell>
          <cell r="B160" t="str">
            <v>Cornus alba 'Bailhalo' PBR ('Ivory Halo') ®</v>
          </cell>
          <cell r="C160" t="str">
            <v>MP104</v>
          </cell>
          <cell r="D160" t="str">
            <v>Directly</v>
          </cell>
          <cell r="F160">
            <v>1.33</v>
          </cell>
          <cell r="G160">
            <v>1.22</v>
          </cell>
          <cell r="H160">
            <v>1.1599999999999999</v>
          </cell>
          <cell r="J160">
            <v>1.62792</v>
          </cell>
          <cell r="K160">
            <v>1.4932799999999999</v>
          </cell>
          <cell r="L160">
            <v>1.1599999999999999</v>
          </cell>
        </row>
        <row r="161">
          <cell r="A161" t="str">
            <v>87-10-1143</v>
          </cell>
          <cell r="B161" t="str">
            <v>Cornus alba 'Cream Cracker' PBR ®</v>
          </cell>
          <cell r="C161" t="str">
            <v>MP104</v>
          </cell>
          <cell r="D161" t="str">
            <v>Directly</v>
          </cell>
          <cell r="F161">
            <v>1.33</v>
          </cell>
          <cell r="G161">
            <v>1.22</v>
          </cell>
          <cell r="H161">
            <v>1.1599999999999999</v>
          </cell>
          <cell r="J161">
            <v>1.62792</v>
          </cell>
          <cell r="K161">
            <v>1.4932799999999999</v>
          </cell>
          <cell r="L161">
            <v>1.1599999999999999</v>
          </cell>
        </row>
        <row r="162">
          <cell r="A162" t="str">
            <v>87-10-0104</v>
          </cell>
          <cell r="B162" t="str">
            <v>Cornus alba 'Elegantissima'</v>
          </cell>
          <cell r="C162" t="str">
            <v>MP104</v>
          </cell>
          <cell r="D162" t="str">
            <v>Directly</v>
          </cell>
          <cell r="F162">
            <v>0.63</v>
          </cell>
          <cell r="G162">
            <v>0.52</v>
          </cell>
          <cell r="H162">
            <v>0.46</v>
          </cell>
          <cell r="J162">
            <v>0.77112000000000003</v>
          </cell>
          <cell r="K162">
            <v>0.63648000000000005</v>
          </cell>
          <cell r="L162">
            <v>0.46</v>
          </cell>
        </row>
        <row r="163">
          <cell r="A163" t="str">
            <v>87-10-0105</v>
          </cell>
          <cell r="B163" t="str">
            <v>Cornus alba 'Gouchaultii'</v>
          </cell>
          <cell r="C163" t="str">
            <v>MP104</v>
          </cell>
          <cell r="D163" t="str">
            <v>Directly</v>
          </cell>
          <cell r="F163">
            <v>0.63</v>
          </cell>
          <cell r="G163">
            <v>0.52</v>
          </cell>
          <cell r="H163">
            <v>0.46</v>
          </cell>
          <cell r="J163">
            <v>0.77112000000000003</v>
          </cell>
          <cell r="K163">
            <v>0.63648000000000005</v>
          </cell>
          <cell r="L163">
            <v>0.46</v>
          </cell>
        </row>
        <row r="164">
          <cell r="A164" t="str">
            <v>87-10-0106</v>
          </cell>
          <cell r="B164" t="str">
            <v>Cornus alba 'Kesselringii'</v>
          </cell>
          <cell r="C164" t="str">
            <v>MP104</v>
          </cell>
          <cell r="D164" t="str">
            <v>Directly</v>
          </cell>
          <cell r="F164">
            <v>0.63</v>
          </cell>
          <cell r="G164">
            <v>0.52</v>
          </cell>
          <cell r="H164">
            <v>0.46</v>
          </cell>
          <cell r="J164">
            <v>0.77112000000000003</v>
          </cell>
          <cell r="K164">
            <v>0.63648000000000005</v>
          </cell>
          <cell r="L164">
            <v>0.46</v>
          </cell>
        </row>
        <row r="165">
          <cell r="A165" t="str">
            <v>87-10-1573</v>
          </cell>
          <cell r="B165" t="str">
            <v>Cornus alba 'Red Gnome</v>
          </cell>
          <cell r="C165" t="str">
            <v>MP104</v>
          </cell>
          <cell r="D165" t="str">
            <v>Directly</v>
          </cell>
          <cell r="F165">
            <v>0.63</v>
          </cell>
          <cell r="G165">
            <v>0.52</v>
          </cell>
          <cell r="H165">
            <v>0.46</v>
          </cell>
          <cell r="J165">
            <v>0.77112000000000003</v>
          </cell>
          <cell r="K165">
            <v>0.63648000000000005</v>
          </cell>
          <cell r="L165">
            <v>0.46</v>
          </cell>
        </row>
        <row r="166">
          <cell r="A166" t="str">
            <v>87-10-1414</v>
          </cell>
          <cell r="B166" t="str">
            <v>Cornus alba 'Regnzam'</v>
          </cell>
          <cell r="C166" t="str">
            <v>MP104</v>
          </cell>
          <cell r="D166" t="str">
            <v>Directly</v>
          </cell>
          <cell r="F166">
            <v>0.63</v>
          </cell>
          <cell r="G166">
            <v>0.52</v>
          </cell>
          <cell r="H166">
            <v>0.46</v>
          </cell>
          <cell r="J166">
            <v>0.77112000000000003</v>
          </cell>
          <cell r="K166">
            <v>0.63648000000000005</v>
          </cell>
          <cell r="L166">
            <v>0.46</v>
          </cell>
        </row>
        <row r="167">
          <cell r="A167" t="str">
            <v>87-10-0107</v>
          </cell>
          <cell r="B167" t="str">
            <v>Cornus alba 'Siberian Pearls'</v>
          </cell>
          <cell r="C167" t="str">
            <v>MP104</v>
          </cell>
          <cell r="D167" t="str">
            <v>Directly</v>
          </cell>
          <cell r="F167">
            <v>0.63</v>
          </cell>
          <cell r="G167">
            <v>0.52</v>
          </cell>
          <cell r="H167">
            <v>0.46</v>
          </cell>
          <cell r="J167">
            <v>0.77112000000000003</v>
          </cell>
          <cell r="K167">
            <v>0.63648000000000005</v>
          </cell>
          <cell r="L167">
            <v>0.46</v>
          </cell>
        </row>
        <row r="168">
          <cell r="A168" t="str">
            <v>87-10-0108</v>
          </cell>
          <cell r="B168" t="str">
            <v>Cornus alba 'Sibirica'</v>
          </cell>
          <cell r="C168" t="str">
            <v>MP104</v>
          </cell>
          <cell r="D168" t="str">
            <v>Directly</v>
          </cell>
          <cell r="F168">
            <v>0.63</v>
          </cell>
          <cell r="G168">
            <v>0.52</v>
          </cell>
          <cell r="H168">
            <v>0.46</v>
          </cell>
          <cell r="J168">
            <v>0.77112000000000003</v>
          </cell>
          <cell r="K168">
            <v>0.63648000000000005</v>
          </cell>
          <cell r="L168">
            <v>0.46</v>
          </cell>
        </row>
        <row r="169">
          <cell r="A169" t="str">
            <v>87-10-0109</v>
          </cell>
          <cell r="B169" t="str">
            <v>Cornus alba 'Sibirica Variegata'</v>
          </cell>
          <cell r="C169" t="str">
            <v>MP104</v>
          </cell>
          <cell r="D169" t="str">
            <v>Directly</v>
          </cell>
          <cell r="F169">
            <v>0.63</v>
          </cell>
          <cell r="G169">
            <v>0.52</v>
          </cell>
          <cell r="H169">
            <v>0.46</v>
          </cell>
          <cell r="J169">
            <v>0.77112000000000003</v>
          </cell>
          <cell r="K169">
            <v>0.63648000000000005</v>
          </cell>
          <cell r="L169">
            <v>0.46</v>
          </cell>
        </row>
        <row r="170">
          <cell r="A170" t="str">
            <v>87-10-0110</v>
          </cell>
          <cell r="B170" t="str">
            <v>Cornus alba 'Spaethii'</v>
          </cell>
          <cell r="C170" t="str">
            <v>MP104</v>
          </cell>
          <cell r="D170" t="str">
            <v>Directly</v>
          </cell>
          <cell r="F170">
            <v>0.63</v>
          </cell>
          <cell r="G170">
            <v>0.52</v>
          </cell>
          <cell r="H170">
            <v>0.46</v>
          </cell>
          <cell r="J170">
            <v>0.77112000000000003</v>
          </cell>
          <cell r="K170">
            <v>0.63648000000000005</v>
          </cell>
          <cell r="L170">
            <v>0.46</v>
          </cell>
        </row>
        <row r="171">
          <cell r="A171" t="str">
            <v>87-10-1415</v>
          </cell>
          <cell r="B171" t="str">
            <v>Cornus amomum 'Blue Cloud'</v>
          </cell>
          <cell r="C171" t="str">
            <v>MP104</v>
          </cell>
          <cell r="D171" t="str">
            <v>Directly</v>
          </cell>
          <cell r="F171">
            <v>0.63</v>
          </cell>
          <cell r="G171">
            <v>0.52</v>
          </cell>
          <cell r="H171">
            <v>0.46</v>
          </cell>
          <cell r="J171">
            <v>0.77112000000000003</v>
          </cell>
          <cell r="K171">
            <v>0.63648000000000005</v>
          </cell>
          <cell r="L171">
            <v>0.46</v>
          </cell>
        </row>
        <row r="172">
          <cell r="A172" t="str">
            <v>87-10-1286</v>
          </cell>
          <cell r="B172" t="str">
            <v>Cornus sang. 'Anny's Winter Orange'</v>
          </cell>
          <cell r="C172" t="str">
            <v>MP150</v>
          </cell>
          <cell r="D172" t="str">
            <v>Directly</v>
          </cell>
          <cell r="F172">
            <v>0.67</v>
          </cell>
          <cell r="G172">
            <v>0.56000000000000005</v>
          </cell>
          <cell r="H172">
            <v>0.5</v>
          </cell>
          <cell r="J172">
            <v>0.82008000000000003</v>
          </cell>
          <cell r="K172">
            <v>0.68544000000000005</v>
          </cell>
          <cell r="L172">
            <v>0.5</v>
          </cell>
        </row>
        <row r="173">
          <cell r="A173" t="str">
            <v>87-10-1287</v>
          </cell>
          <cell r="B173" t="str">
            <v>Cornus sang. 'Midwinter Fire'</v>
          </cell>
          <cell r="C173" t="str">
            <v>MP150</v>
          </cell>
          <cell r="D173" t="str">
            <v>Directly</v>
          </cell>
          <cell r="F173">
            <v>0.67</v>
          </cell>
          <cell r="G173">
            <v>0.56000000000000005</v>
          </cell>
          <cell r="H173">
            <v>0.5</v>
          </cell>
          <cell r="J173">
            <v>0.82008000000000003</v>
          </cell>
          <cell r="K173">
            <v>0.68544000000000005</v>
          </cell>
          <cell r="L173">
            <v>0.5</v>
          </cell>
        </row>
        <row r="174">
          <cell r="A174" t="str">
            <v>87-10-1288</v>
          </cell>
          <cell r="B174" t="str">
            <v>Cornus sang. 'Winter Beauty'</v>
          </cell>
          <cell r="C174" t="str">
            <v>MP150</v>
          </cell>
          <cell r="D174" t="str">
            <v>Directly</v>
          </cell>
          <cell r="F174">
            <v>0.67</v>
          </cell>
          <cell r="G174">
            <v>0.56000000000000005</v>
          </cell>
          <cell r="H174">
            <v>0.5</v>
          </cell>
          <cell r="J174">
            <v>0.82008000000000003</v>
          </cell>
          <cell r="K174">
            <v>0.68544000000000005</v>
          </cell>
          <cell r="L174">
            <v>0.5</v>
          </cell>
        </row>
        <row r="175">
          <cell r="A175" t="str">
            <v>87-10-1289</v>
          </cell>
          <cell r="B175" t="str">
            <v>Cornus ser. 'Flaviramea'</v>
          </cell>
          <cell r="C175" t="str">
            <v>MP104</v>
          </cell>
          <cell r="D175" t="str">
            <v>Directly</v>
          </cell>
          <cell r="F175">
            <v>0.63</v>
          </cell>
          <cell r="G175">
            <v>0.52</v>
          </cell>
          <cell r="H175">
            <v>0.46</v>
          </cell>
          <cell r="J175">
            <v>0.77112000000000003</v>
          </cell>
          <cell r="K175">
            <v>0.63648000000000005</v>
          </cell>
          <cell r="L175">
            <v>0.46</v>
          </cell>
        </row>
        <row r="176">
          <cell r="A176" t="str">
            <v>87-10-1290</v>
          </cell>
          <cell r="B176" t="str">
            <v>Cornus ser. 'Kelseyi'</v>
          </cell>
          <cell r="C176" t="str">
            <v>MP150</v>
          </cell>
          <cell r="D176" t="str">
            <v>Directly</v>
          </cell>
          <cell r="F176">
            <v>0.43</v>
          </cell>
          <cell r="G176">
            <v>0.32</v>
          </cell>
          <cell r="H176">
            <v>0.27</v>
          </cell>
          <cell r="J176">
            <v>0.52632000000000001</v>
          </cell>
          <cell r="K176">
            <v>0.39168000000000003</v>
          </cell>
          <cell r="L176">
            <v>0.27</v>
          </cell>
        </row>
        <row r="177">
          <cell r="A177" t="str">
            <v>87-10-1649</v>
          </cell>
          <cell r="B177" t="str">
            <v>Cornus ser. 'White Gold'</v>
          </cell>
          <cell r="C177" t="str">
            <v>MP150</v>
          </cell>
          <cell r="D177" t="str">
            <v>Directly</v>
          </cell>
          <cell r="F177">
            <v>0.63</v>
          </cell>
          <cell r="G177">
            <v>0.52</v>
          </cell>
          <cell r="H177">
            <v>0.46</v>
          </cell>
          <cell r="J177">
            <v>0.77112000000000003</v>
          </cell>
          <cell r="K177">
            <v>0.63648000000000005</v>
          </cell>
          <cell r="L177">
            <v>0.46</v>
          </cell>
        </row>
        <row r="178">
          <cell r="A178" t="str">
            <v>87-10-0118</v>
          </cell>
          <cell r="B178" t="str">
            <v>Cotinus coggygria Golden Spirit® ('Ancot'PBR) ®</v>
          </cell>
          <cell r="C178" t="str">
            <v>MP66</v>
          </cell>
          <cell r="D178" t="str">
            <v>Directly</v>
          </cell>
          <cell r="F178">
            <v>1.9200000000000002</v>
          </cell>
          <cell r="G178">
            <v>1.81</v>
          </cell>
          <cell r="H178">
            <v>1.75</v>
          </cell>
          <cell r="J178">
            <v>2.3500800000000002</v>
          </cell>
          <cell r="K178">
            <v>2.2154400000000001</v>
          </cell>
          <cell r="L178">
            <v>1.75</v>
          </cell>
        </row>
        <row r="179">
          <cell r="A179" t="str">
            <v>87-10-1292</v>
          </cell>
          <cell r="B179" t="str">
            <v>Cotinus cog. 'Lilla'  PBR  ®</v>
          </cell>
          <cell r="C179" t="str">
            <v>MP104</v>
          </cell>
          <cell r="D179" t="str">
            <v>Directly</v>
          </cell>
          <cell r="F179">
            <v>2.0599999999999996</v>
          </cell>
          <cell r="G179">
            <v>1.95</v>
          </cell>
          <cell r="H179">
            <v>1.89</v>
          </cell>
          <cell r="J179">
            <v>2.5214399999999997</v>
          </cell>
          <cell r="K179">
            <v>2.3868</v>
          </cell>
          <cell r="L179">
            <v>1.89</v>
          </cell>
        </row>
        <row r="180">
          <cell r="A180" t="str">
            <v>87-10-1643</v>
          </cell>
          <cell r="B180" t="str">
            <v>Cotinus cog. 'Royal Purple'</v>
          </cell>
          <cell r="C180" t="str">
            <v>MP84</v>
          </cell>
          <cell r="D180" t="str">
            <v>Directly</v>
          </cell>
          <cell r="F180">
            <v>1.0900000000000001</v>
          </cell>
          <cell r="G180">
            <v>0.98</v>
          </cell>
          <cell r="H180">
            <v>0.92</v>
          </cell>
          <cell r="J180">
            <v>1.33416</v>
          </cell>
          <cell r="K180">
            <v>1.1995199999999999</v>
          </cell>
          <cell r="L180">
            <v>0.92</v>
          </cell>
        </row>
        <row r="181">
          <cell r="A181" t="str">
            <v>87-10-0121</v>
          </cell>
          <cell r="B181" t="str">
            <v>Cotinus coggygria 'Young Lady'PBR ®</v>
          </cell>
          <cell r="C181" t="str">
            <v>MP66</v>
          </cell>
          <cell r="D181" t="str">
            <v>Directly</v>
          </cell>
          <cell r="F181">
            <v>2.0599999999999996</v>
          </cell>
          <cell r="G181">
            <v>1.95</v>
          </cell>
          <cell r="H181">
            <v>1.89</v>
          </cell>
          <cell r="J181">
            <v>2.5214399999999997</v>
          </cell>
          <cell r="K181">
            <v>2.3868</v>
          </cell>
          <cell r="L181">
            <v>1.89</v>
          </cell>
        </row>
        <row r="182">
          <cell r="A182" t="str">
            <v>87-10-0122</v>
          </cell>
          <cell r="B182" t="str">
            <v>Cotoneaster atrop. 'Variegatus'</v>
          </cell>
          <cell r="C182" t="str">
            <v>MP150</v>
          </cell>
          <cell r="D182" t="str">
            <v>Directly</v>
          </cell>
          <cell r="F182">
            <v>0.44</v>
          </cell>
          <cell r="G182">
            <v>0.34</v>
          </cell>
          <cell r="H182">
            <v>0.28000000000000003</v>
          </cell>
          <cell r="J182">
            <v>0.53856000000000004</v>
          </cell>
          <cell r="K182">
            <v>0.41616000000000003</v>
          </cell>
          <cell r="L182">
            <v>0.28000000000000003</v>
          </cell>
        </row>
        <row r="183">
          <cell r="A183" t="str">
            <v>87-10-0123</v>
          </cell>
          <cell r="B183" t="str">
            <v>Cotoneaster 'Belka' (Saphyr Green) PBR ®</v>
          </cell>
          <cell r="C183" t="str">
            <v>MP150</v>
          </cell>
          <cell r="D183" t="str">
            <v>Directly</v>
          </cell>
          <cell r="F183">
            <v>0.66</v>
          </cell>
          <cell r="G183">
            <v>0.55000000000000004</v>
          </cell>
          <cell r="H183">
            <v>0.49</v>
          </cell>
          <cell r="J183">
            <v>0.80784</v>
          </cell>
          <cell r="K183">
            <v>0.67320000000000002</v>
          </cell>
          <cell r="L183">
            <v>0.49</v>
          </cell>
        </row>
        <row r="184">
          <cell r="A184" t="str">
            <v>87-10-1650</v>
          </cell>
          <cell r="B184" t="str">
            <v>Cotoneaster dammeri</v>
          </cell>
          <cell r="C184" t="str">
            <v>MP150</v>
          </cell>
          <cell r="D184" t="str">
            <v>Directly</v>
          </cell>
          <cell r="F184">
            <v>0.39</v>
          </cell>
          <cell r="G184">
            <v>0.28999999999999998</v>
          </cell>
          <cell r="H184">
            <v>0.24</v>
          </cell>
          <cell r="J184">
            <v>0.47736000000000001</v>
          </cell>
          <cell r="K184">
            <v>0.35496</v>
          </cell>
          <cell r="L184">
            <v>0.24</v>
          </cell>
        </row>
        <row r="185">
          <cell r="A185" t="str">
            <v>87-10-1651</v>
          </cell>
          <cell r="B185" t="str">
            <v>Cotoneaster dammeri 'Major'</v>
          </cell>
          <cell r="C185" t="str">
            <v>MP150</v>
          </cell>
          <cell r="D185" t="str">
            <v>Directly</v>
          </cell>
          <cell r="F185">
            <v>0.39</v>
          </cell>
          <cell r="G185">
            <v>0.28999999999999998</v>
          </cell>
          <cell r="H185">
            <v>0.24</v>
          </cell>
          <cell r="J185">
            <v>0.47736000000000001</v>
          </cell>
          <cell r="K185">
            <v>0.35496</v>
          </cell>
          <cell r="L185">
            <v>0.24</v>
          </cell>
        </row>
        <row r="186">
          <cell r="A186" t="str">
            <v>87-10-0127</v>
          </cell>
          <cell r="B186" t="str">
            <v>Cotoneaster horizontalis</v>
          </cell>
          <cell r="C186" t="str">
            <v>MP150</v>
          </cell>
          <cell r="D186" t="str">
            <v>Directly</v>
          </cell>
          <cell r="F186">
            <v>0.44</v>
          </cell>
          <cell r="G186">
            <v>0.34</v>
          </cell>
          <cell r="H186">
            <v>0.28000000000000003</v>
          </cell>
          <cell r="J186">
            <v>0.53856000000000004</v>
          </cell>
          <cell r="K186">
            <v>0.41616000000000003</v>
          </cell>
          <cell r="L186">
            <v>0.28000000000000003</v>
          </cell>
        </row>
        <row r="187">
          <cell r="A187" t="str">
            <v>87-10-0979</v>
          </cell>
          <cell r="B187" t="str">
            <v>Cotoneaster microphyllus</v>
          </cell>
          <cell r="C187" t="str">
            <v>MP150</v>
          </cell>
          <cell r="D187" t="str">
            <v>Directly</v>
          </cell>
          <cell r="F187">
            <v>0.36</v>
          </cell>
          <cell r="G187">
            <v>0.26</v>
          </cell>
          <cell r="H187">
            <v>0.22</v>
          </cell>
          <cell r="J187">
            <v>0.44063999999999998</v>
          </cell>
          <cell r="K187">
            <v>0.31824000000000002</v>
          </cell>
          <cell r="L187">
            <v>0.22</v>
          </cell>
        </row>
        <row r="188">
          <cell r="A188" t="str">
            <v>87-10-0128</v>
          </cell>
          <cell r="B188" t="str">
            <v>Cotoneaster pr. 'Queen of Carpets'</v>
          </cell>
          <cell r="C188" t="str">
            <v>MP150</v>
          </cell>
          <cell r="D188" t="str">
            <v>Directly</v>
          </cell>
          <cell r="F188">
            <v>0.39</v>
          </cell>
          <cell r="G188">
            <v>0.28999999999999998</v>
          </cell>
          <cell r="H188">
            <v>0.24</v>
          </cell>
          <cell r="J188">
            <v>0.47736000000000001</v>
          </cell>
          <cell r="K188">
            <v>0.35496</v>
          </cell>
          <cell r="L188">
            <v>0.24</v>
          </cell>
        </row>
        <row r="189">
          <cell r="A189" t="str">
            <v>87-10-0129</v>
          </cell>
          <cell r="B189" t="str">
            <v>Cotoneaster pr. 'Streib's Findling'</v>
          </cell>
          <cell r="C189" t="str">
            <v>MP150</v>
          </cell>
          <cell r="D189" t="str">
            <v>Directly</v>
          </cell>
          <cell r="F189">
            <v>0.39</v>
          </cell>
          <cell r="G189">
            <v>0.28999999999999998</v>
          </cell>
          <cell r="H189">
            <v>0.24</v>
          </cell>
          <cell r="J189">
            <v>0.47736000000000001</v>
          </cell>
          <cell r="K189">
            <v>0.35496</v>
          </cell>
          <cell r="L189">
            <v>0.24</v>
          </cell>
        </row>
        <row r="190">
          <cell r="A190" t="str">
            <v>87-10-0130</v>
          </cell>
          <cell r="B190" t="str">
            <v>Cotoneaster radicans 'Eichholz'</v>
          </cell>
          <cell r="C190" t="str">
            <v>MP150</v>
          </cell>
          <cell r="D190" t="str">
            <v>Directly</v>
          </cell>
          <cell r="F190">
            <v>0.39</v>
          </cell>
          <cell r="G190">
            <v>0.28999999999999998</v>
          </cell>
          <cell r="H190">
            <v>0.24</v>
          </cell>
          <cell r="J190">
            <v>0.47736000000000001</v>
          </cell>
          <cell r="K190">
            <v>0.35496</v>
          </cell>
          <cell r="L190">
            <v>0.24</v>
          </cell>
        </row>
        <row r="191">
          <cell r="A191" t="str">
            <v>87-10-1144</v>
          </cell>
          <cell r="B191" t="str">
            <v>Cotoneaster sal. 'Parkteppich'</v>
          </cell>
          <cell r="C191" t="str">
            <v>MP150</v>
          </cell>
          <cell r="D191" t="str">
            <v>Directly</v>
          </cell>
          <cell r="F191">
            <v>0.44</v>
          </cell>
          <cell r="G191">
            <v>0.34</v>
          </cell>
          <cell r="H191">
            <v>0.28000000000000003</v>
          </cell>
          <cell r="J191">
            <v>0.53856000000000004</v>
          </cell>
          <cell r="K191">
            <v>0.41616000000000003</v>
          </cell>
          <cell r="L191">
            <v>0.28000000000000003</v>
          </cell>
        </row>
        <row r="192">
          <cell r="A192" t="str">
            <v>87-10-0131</v>
          </cell>
          <cell r="B192" t="str">
            <v>Cotoneaster suec. 'Coral Beauty'</v>
          </cell>
          <cell r="C192" t="str">
            <v>MP150</v>
          </cell>
          <cell r="D192" t="str">
            <v>Directly</v>
          </cell>
          <cell r="F192">
            <v>0.33999999999999997</v>
          </cell>
          <cell r="G192">
            <v>0.25</v>
          </cell>
          <cell r="H192">
            <v>0.21</v>
          </cell>
          <cell r="J192">
            <v>0.41615999999999997</v>
          </cell>
          <cell r="K192">
            <v>0.30599999999999999</v>
          </cell>
          <cell r="L192">
            <v>0.21</v>
          </cell>
        </row>
        <row r="193">
          <cell r="A193" t="str">
            <v>87-10-0133</v>
          </cell>
          <cell r="B193" t="str">
            <v>Cotoneaster suec. 'Skogholm'</v>
          </cell>
          <cell r="C193" t="str">
            <v>MP150</v>
          </cell>
          <cell r="D193" t="str">
            <v>Directly</v>
          </cell>
          <cell r="F193">
            <v>0.33999999999999997</v>
          </cell>
          <cell r="G193">
            <v>0.25</v>
          </cell>
          <cell r="H193">
            <v>0.21</v>
          </cell>
          <cell r="J193">
            <v>0.41615999999999997</v>
          </cell>
          <cell r="K193">
            <v>0.30599999999999999</v>
          </cell>
          <cell r="L193">
            <v>0.21</v>
          </cell>
        </row>
        <row r="194">
          <cell r="A194" t="str">
            <v>87-10-0136</v>
          </cell>
          <cell r="B194" t="str">
            <v>Deutzia gracilis</v>
          </cell>
          <cell r="C194" t="str">
            <v>MP150</v>
          </cell>
          <cell r="D194" t="str">
            <v>Directly</v>
          </cell>
          <cell r="F194">
            <v>0.36</v>
          </cell>
          <cell r="G194">
            <v>0.26</v>
          </cell>
          <cell r="H194">
            <v>0.22</v>
          </cell>
          <cell r="J194">
            <v>0.44063999999999998</v>
          </cell>
          <cell r="K194">
            <v>0.31824000000000002</v>
          </cell>
          <cell r="L194">
            <v>0.22</v>
          </cell>
        </row>
        <row r="195">
          <cell r="A195" t="str">
            <v>87-10-0134</v>
          </cell>
          <cell r="B195" t="str">
            <v>Deutzia gracilis 'Dippon'</v>
          </cell>
          <cell r="C195" t="str">
            <v>MP150</v>
          </cell>
          <cell r="D195" t="str">
            <v>Directly</v>
          </cell>
          <cell r="F195">
            <v>0.36</v>
          </cell>
          <cell r="G195">
            <v>0.26</v>
          </cell>
          <cell r="H195">
            <v>0.22</v>
          </cell>
          <cell r="J195">
            <v>0.44063999999999998</v>
          </cell>
          <cell r="K195">
            <v>0.31824000000000002</v>
          </cell>
          <cell r="L195">
            <v>0.22</v>
          </cell>
        </row>
        <row r="196">
          <cell r="A196" t="str">
            <v>87-10-1293</v>
          </cell>
          <cell r="B196" t="str">
            <v>Deutzia gracilis 'Nikko'</v>
          </cell>
          <cell r="C196" t="str">
            <v>MP150</v>
          </cell>
          <cell r="D196" t="str">
            <v>Directly</v>
          </cell>
          <cell r="F196">
            <v>0.36</v>
          </cell>
          <cell r="G196">
            <v>0.26</v>
          </cell>
          <cell r="H196">
            <v>0.22</v>
          </cell>
          <cell r="J196">
            <v>0.44063999999999998</v>
          </cell>
          <cell r="K196">
            <v>0.31824000000000002</v>
          </cell>
          <cell r="L196">
            <v>0.22</v>
          </cell>
        </row>
        <row r="197">
          <cell r="A197" t="str">
            <v>87-10-0138</v>
          </cell>
          <cell r="B197" t="str">
            <v>Deutzia hybrida 'Magicien'</v>
          </cell>
          <cell r="C197" t="str">
            <v>MP104</v>
          </cell>
          <cell r="D197" t="str">
            <v>Directly</v>
          </cell>
          <cell r="F197">
            <v>0.39999999999999997</v>
          </cell>
          <cell r="G197">
            <v>0.3</v>
          </cell>
          <cell r="H197">
            <v>0.25</v>
          </cell>
          <cell r="J197">
            <v>0.48959999999999992</v>
          </cell>
          <cell r="K197">
            <v>0.36719999999999997</v>
          </cell>
          <cell r="L197">
            <v>0.25</v>
          </cell>
        </row>
        <row r="198">
          <cell r="A198" t="str">
            <v>87-10-0139</v>
          </cell>
          <cell r="B198" t="str">
            <v>Deutzia hybrida 'Mont Rose'</v>
          </cell>
          <cell r="C198" t="str">
            <v>MP104</v>
          </cell>
          <cell r="D198" t="str">
            <v>Directly</v>
          </cell>
          <cell r="F198">
            <v>0.39999999999999997</v>
          </cell>
          <cell r="G198">
            <v>0.3</v>
          </cell>
          <cell r="H198">
            <v>0.25</v>
          </cell>
          <cell r="J198">
            <v>0.48959999999999992</v>
          </cell>
          <cell r="K198">
            <v>0.36719999999999997</v>
          </cell>
          <cell r="L198">
            <v>0.25</v>
          </cell>
        </row>
        <row r="199">
          <cell r="A199" t="str">
            <v>87-10-1294</v>
          </cell>
          <cell r="B199" t="str">
            <v>Deutzia 'Rosea Plena' (Pink Pom-Pom)</v>
          </cell>
          <cell r="C199" t="str">
            <v>MP104</v>
          </cell>
          <cell r="D199" t="str">
            <v>Directly</v>
          </cell>
          <cell r="F199">
            <v>0.39999999999999997</v>
          </cell>
          <cell r="G199">
            <v>0.3</v>
          </cell>
          <cell r="H199">
            <v>0.25</v>
          </cell>
          <cell r="J199">
            <v>0.48959999999999992</v>
          </cell>
          <cell r="K199">
            <v>0.36719999999999997</v>
          </cell>
          <cell r="L199">
            <v>0.25</v>
          </cell>
        </row>
        <row r="200">
          <cell r="A200" t="str">
            <v>87-10-0141</v>
          </cell>
          <cell r="B200" t="str">
            <v>Deutzia hybrida 'Strawberry Fields'</v>
          </cell>
          <cell r="C200" t="str">
            <v>MP104</v>
          </cell>
          <cell r="D200" t="str">
            <v>Directly</v>
          </cell>
          <cell r="F200">
            <v>0.39999999999999997</v>
          </cell>
          <cell r="G200">
            <v>0.3</v>
          </cell>
          <cell r="H200">
            <v>0.25</v>
          </cell>
          <cell r="J200">
            <v>0.48959999999999992</v>
          </cell>
          <cell r="K200">
            <v>0.36719999999999997</v>
          </cell>
          <cell r="L200">
            <v>0.25</v>
          </cell>
        </row>
        <row r="201">
          <cell r="A201" t="str">
            <v>87-10-1417</v>
          </cell>
          <cell r="B201" t="str">
            <v>Deutzia hybrida 'Tourbillon Rouge'</v>
          </cell>
          <cell r="C201" t="str">
            <v>MP104</v>
          </cell>
          <cell r="D201" t="str">
            <v>Directly</v>
          </cell>
          <cell r="F201">
            <v>0.39999999999999997</v>
          </cell>
          <cell r="G201">
            <v>0.3</v>
          </cell>
          <cell r="H201">
            <v>0.25</v>
          </cell>
          <cell r="J201">
            <v>0.48959999999999992</v>
          </cell>
          <cell r="K201">
            <v>0.36719999999999997</v>
          </cell>
          <cell r="L201">
            <v>0.25</v>
          </cell>
        </row>
        <row r="202">
          <cell r="A202" t="str">
            <v>87-10-1491</v>
          </cell>
          <cell r="B202" t="str">
            <v>Deutzia lemoinei</v>
          </cell>
          <cell r="C202" t="str">
            <v>MP104</v>
          </cell>
          <cell r="D202" t="str">
            <v>Directly</v>
          </cell>
          <cell r="F202">
            <v>0.39999999999999997</v>
          </cell>
          <cell r="G202">
            <v>0.3</v>
          </cell>
          <cell r="H202">
            <v>0.25</v>
          </cell>
          <cell r="J202">
            <v>0.48959999999999992</v>
          </cell>
          <cell r="K202">
            <v>0.36719999999999997</v>
          </cell>
          <cell r="L202">
            <v>0.25</v>
          </cell>
        </row>
        <row r="203">
          <cell r="A203" t="str">
            <v>87-10-1652</v>
          </cell>
          <cell r="B203" t="str">
            <v>Deutzia purp. 'Kalmiiflora'</v>
          </cell>
          <cell r="C203" t="str">
            <v>MP150</v>
          </cell>
          <cell r="D203" t="str">
            <v>Directly</v>
          </cell>
          <cell r="F203">
            <v>0.39999999999999997</v>
          </cell>
          <cell r="G203">
            <v>0.3</v>
          </cell>
          <cell r="H203">
            <v>0.25</v>
          </cell>
          <cell r="J203">
            <v>0.48959999999999992</v>
          </cell>
          <cell r="K203">
            <v>0.36719999999999997</v>
          </cell>
          <cell r="L203">
            <v>0.25</v>
          </cell>
        </row>
        <row r="204">
          <cell r="A204" t="str">
            <v>87-10-1653</v>
          </cell>
          <cell r="B204" t="str">
            <v>Deutzia rosea</v>
          </cell>
          <cell r="C204" t="str">
            <v>MP150</v>
          </cell>
          <cell r="D204" t="str">
            <v>Directly</v>
          </cell>
          <cell r="F204">
            <v>0.39999999999999997</v>
          </cell>
          <cell r="G204">
            <v>0.3</v>
          </cell>
          <cell r="H204">
            <v>0.25</v>
          </cell>
          <cell r="J204">
            <v>0.48959999999999992</v>
          </cell>
          <cell r="K204">
            <v>0.36719999999999997</v>
          </cell>
          <cell r="L204">
            <v>0.25</v>
          </cell>
        </row>
        <row r="205">
          <cell r="A205" t="str">
            <v>87-10-0145</v>
          </cell>
          <cell r="B205" t="str">
            <v>Deutzia scabra 'Codsall Pink'</v>
          </cell>
          <cell r="C205" t="str">
            <v>MP104</v>
          </cell>
          <cell r="D205" t="str">
            <v>Directly</v>
          </cell>
          <cell r="F205">
            <v>0.39999999999999997</v>
          </cell>
          <cell r="G205">
            <v>0.3</v>
          </cell>
          <cell r="H205">
            <v>0.25</v>
          </cell>
          <cell r="J205">
            <v>0.48959999999999992</v>
          </cell>
          <cell r="K205">
            <v>0.36719999999999997</v>
          </cell>
          <cell r="L205">
            <v>0.25</v>
          </cell>
        </row>
        <row r="206">
          <cell r="A206" t="str">
            <v>87-10-0146</v>
          </cell>
          <cell r="B206" t="str">
            <v>Deutzia scabra 'Plena'</v>
          </cell>
          <cell r="C206" t="str">
            <v>MP104</v>
          </cell>
          <cell r="D206" t="str">
            <v>Directly</v>
          </cell>
          <cell r="F206">
            <v>0.39999999999999997</v>
          </cell>
          <cell r="G206">
            <v>0.3</v>
          </cell>
          <cell r="H206">
            <v>0.25</v>
          </cell>
          <cell r="J206">
            <v>0.48959999999999992</v>
          </cell>
          <cell r="K206">
            <v>0.36719999999999997</v>
          </cell>
          <cell r="L206">
            <v>0.25</v>
          </cell>
        </row>
        <row r="207">
          <cell r="A207" t="str">
            <v>87-10-0135</v>
          </cell>
          <cell r="B207" t="str">
            <v>Deutzia scabra 'Pride of Rochester'</v>
          </cell>
          <cell r="C207" t="str">
            <v>MP104</v>
          </cell>
          <cell r="D207" t="str">
            <v>Directly</v>
          </cell>
          <cell r="F207">
            <v>0.39999999999999997</v>
          </cell>
          <cell r="G207">
            <v>0.3</v>
          </cell>
          <cell r="H207">
            <v>0.25</v>
          </cell>
          <cell r="J207">
            <v>0.48959999999999992</v>
          </cell>
          <cell r="K207">
            <v>0.36719999999999997</v>
          </cell>
          <cell r="L207">
            <v>0.25</v>
          </cell>
        </row>
        <row r="208">
          <cell r="A208" t="str">
            <v>87-10-0859</v>
          </cell>
          <cell r="B208" t="str">
            <v>Diervilla lonicera 'Dilon'</v>
          </cell>
          <cell r="C208" t="str">
            <v>MP104</v>
          </cell>
          <cell r="D208" t="str">
            <v>Directly</v>
          </cell>
          <cell r="F208">
            <v>0.43</v>
          </cell>
          <cell r="G208">
            <v>0.32</v>
          </cell>
          <cell r="H208">
            <v>0.27</v>
          </cell>
          <cell r="J208">
            <v>0.52632000000000001</v>
          </cell>
          <cell r="K208">
            <v>0.39168000000000003</v>
          </cell>
          <cell r="L208">
            <v>0.27</v>
          </cell>
        </row>
        <row r="209">
          <cell r="A209" t="str">
            <v>87-10-1419</v>
          </cell>
          <cell r="B209" t="str">
            <v>Diervilla rivularis</v>
          </cell>
          <cell r="C209" t="str">
            <v>MP104</v>
          </cell>
          <cell r="D209" t="str">
            <v>Directly</v>
          </cell>
          <cell r="F209">
            <v>0.43</v>
          </cell>
          <cell r="G209">
            <v>0.32</v>
          </cell>
          <cell r="H209">
            <v>0.27</v>
          </cell>
          <cell r="J209">
            <v>0.52632000000000001</v>
          </cell>
          <cell r="K209">
            <v>0.39168000000000003</v>
          </cell>
          <cell r="L209">
            <v>0.27</v>
          </cell>
        </row>
        <row r="210">
          <cell r="A210" t="str">
            <v>87-10-1420</v>
          </cell>
          <cell r="B210" t="str">
            <v>Diervilla rivularis 'Diva' PBR ®</v>
          </cell>
          <cell r="C210" t="str">
            <v>MP104</v>
          </cell>
          <cell r="D210" t="str">
            <v>Directly</v>
          </cell>
          <cell r="F210">
            <v>1.01</v>
          </cell>
          <cell r="G210">
            <v>0.9</v>
          </cell>
          <cell r="H210">
            <v>0.84</v>
          </cell>
          <cell r="J210">
            <v>1.23624</v>
          </cell>
          <cell r="K210">
            <v>1.1016000000000001</v>
          </cell>
          <cell r="L210">
            <v>0.84</v>
          </cell>
        </row>
        <row r="211">
          <cell r="A211" t="str">
            <v>87-10-1146</v>
          </cell>
          <cell r="B211" t="str">
            <v>Diervilla rivularis Honeybee ('Diwibru01'PBR) ®</v>
          </cell>
          <cell r="C211" t="str">
            <v>MP104</v>
          </cell>
          <cell r="D211" t="str">
            <v>Directly</v>
          </cell>
          <cell r="F211">
            <v>1.01</v>
          </cell>
          <cell r="G211">
            <v>0.9</v>
          </cell>
          <cell r="H211">
            <v>0.84</v>
          </cell>
          <cell r="J211">
            <v>1.23624</v>
          </cell>
          <cell r="K211">
            <v>1.1016000000000001</v>
          </cell>
          <cell r="L211">
            <v>0.84</v>
          </cell>
        </row>
        <row r="212">
          <cell r="A212" t="str">
            <v>87-10-1422</v>
          </cell>
          <cell r="B212" t="str">
            <v>Diervilla rivularis 'Troja Black'</v>
          </cell>
          <cell r="C212" t="str">
            <v>MP104</v>
          </cell>
          <cell r="D212" t="str">
            <v>Directly</v>
          </cell>
          <cell r="F212">
            <v>0.43</v>
          </cell>
          <cell r="G212">
            <v>0.32</v>
          </cell>
          <cell r="H212">
            <v>0.27</v>
          </cell>
          <cell r="J212">
            <v>0.52632000000000001</v>
          </cell>
          <cell r="K212">
            <v>0.39168000000000003</v>
          </cell>
          <cell r="L212">
            <v>0.27</v>
          </cell>
        </row>
        <row r="213">
          <cell r="A213" t="str">
            <v>87-10-0995</v>
          </cell>
          <cell r="B213" t="str">
            <v>Diervilla sessilifolia</v>
          </cell>
          <cell r="C213" t="str">
            <v>MP104</v>
          </cell>
          <cell r="D213" t="str">
            <v>Directly</v>
          </cell>
          <cell r="F213">
            <v>0.43</v>
          </cell>
          <cell r="G213">
            <v>0.32</v>
          </cell>
          <cell r="H213">
            <v>0.27</v>
          </cell>
          <cell r="J213">
            <v>0.52632000000000001</v>
          </cell>
          <cell r="K213">
            <v>0.39168000000000003</v>
          </cell>
          <cell r="L213">
            <v>0.27</v>
          </cell>
        </row>
        <row r="214">
          <cell r="A214" t="str">
            <v>87-10-0151</v>
          </cell>
          <cell r="B214" t="str">
            <v>Diervilla sessilifolia 'Butterfly'</v>
          </cell>
          <cell r="C214" t="str">
            <v>MP104</v>
          </cell>
          <cell r="D214" t="str">
            <v>Directly</v>
          </cell>
          <cell r="F214">
            <v>0.43</v>
          </cell>
          <cell r="G214">
            <v>0.32</v>
          </cell>
          <cell r="H214">
            <v>0.27</v>
          </cell>
          <cell r="J214">
            <v>0.52632000000000001</v>
          </cell>
          <cell r="K214">
            <v>0.39168000000000003</v>
          </cell>
          <cell r="L214">
            <v>0.27</v>
          </cell>
        </row>
        <row r="215">
          <cell r="A215" t="str">
            <v>87-10-0152</v>
          </cell>
          <cell r="B215" t="str">
            <v>Diervilla sessilifolia 'Dise'</v>
          </cell>
          <cell r="C215" t="str">
            <v>MP104</v>
          </cell>
          <cell r="D215" t="str">
            <v>Directly</v>
          </cell>
          <cell r="F215">
            <v>0.43</v>
          </cell>
          <cell r="G215">
            <v>0.32</v>
          </cell>
          <cell r="H215">
            <v>0.27</v>
          </cell>
          <cell r="J215">
            <v>0.52632000000000001</v>
          </cell>
          <cell r="K215">
            <v>0.39168000000000003</v>
          </cell>
          <cell r="L215">
            <v>0.27</v>
          </cell>
        </row>
        <row r="216">
          <cell r="A216" t="str">
            <v>87-10-1295</v>
          </cell>
          <cell r="B216" t="str">
            <v>Diervilla splendens</v>
          </cell>
          <cell r="C216" t="str">
            <v>MP104</v>
          </cell>
          <cell r="D216" t="str">
            <v>Directly</v>
          </cell>
          <cell r="F216">
            <v>0.43</v>
          </cell>
          <cell r="G216">
            <v>0.32</v>
          </cell>
          <cell r="H216">
            <v>0.27</v>
          </cell>
          <cell r="J216">
            <v>0.52632000000000001</v>
          </cell>
          <cell r="K216">
            <v>0.39168000000000003</v>
          </cell>
          <cell r="L216">
            <v>0.27</v>
          </cell>
        </row>
        <row r="217">
          <cell r="A217" t="str">
            <v>87-10-0908</v>
          </cell>
          <cell r="B217" t="str">
            <v>Elaeagnus ebbingei</v>
          </cell>
          <cell r="C217" t="str">
            <v>MP104</v>
          </cell>
          <cell r="D217" t="str">
            <v>Directly</v>
          </cell>
          <cell r="F217">
            <v>0.8</v>
          </cell>
          <cell r="G217">
            <v>0.69</v>
          </cell>
          <cell r="H217">
            <v>0.63</v>
          </cell>
          <cell r="J217">
            <v>0.97919999999999996</v>
          </cell>
          <cell r="K217">
            <v>0.84455999999999998</v>
          </cell>
          <cell r="L217">
            <v>0.63</v>
          </cell>
        </row>
        <row r="218">
          <cell r="A218" t="str">
            <v>87-10-1147</v>
          </cell>
          <cell r="B218" t="str">
            <v>Escallonia 'Apple Blossom'</v>
          </cell>
          <cell r="C218" t="str">
            <v>MP150</v>
          </cell>
          <cell r="D218" t="str">
            <v>Directly</v>
          </cell>
          <cell r="F218">
            <v>0.33999999999999997</v>
          </cell>
          <cell r="G218">
            <v>0.25</v>
          </cell>
          <cell r="H218">
            <v>0.21</v>
          </cell>
          <cell r="J218">
            <v>0.41615999999999997</v>
          </cell>
          <cell r="K218">
            <v>0.30599999999999999</v>
          </cell>
          <cell r="L218">
            <v>0.21</v>
          </cell>
        </row>
        <row r="219">
          <cell r="A219" t="str">
            <v>87-10-0157</v>
          </cell>
          <cell r="B219" t="str">
            <v>Escallonia 'Donard Seedling'</v>
          </cell>
          <cell r="C219" t="str">
            <v>MP150</v>
          </cell>
          <cell r="D219" t="str">
            <v>Directly</v>
          </cell>
          <cell r="F219">
            <v>0.33999999999999997</v>
          </cell>
          <cell r="G219">
            <v>0.25</v>
          </cell>
          <cell r="H219">
            <v>0.21</v>
          </cell>
          <cell r="J219">
            <v>0.41615999999999997</v>
          </cell>
          <cell r="K219">
            <v>0.30599999999999999</v>
          </cell>
          <cell r="L219">
            <v>0.21</v>
          </cell>
        </row>
        <row r="220">
          <cell r="A220" t="str">
            <v>87-10-1654</v>
          </cell>
          <cell r="B220" t="str">
            <v>Euonymus alatus</v>
          </cell>
          <cell r="C220" t="str">
            <v>MP150</v>
          </cell>
          <cell r="D220" t="str">
            <v>Directly</v>
          </cell>
          <cell r="F220">
            <v>0.63</v>
          </cell>
          <cell r="G220">
            <v>0.52</v>
          </cell>
          <cell r="H220">
            <v>0.46</v>
          </cell>
          <cell r="J220">
            <v>0.77112000000000003</v>
          </cell>
          <cell r="K220">
            <v>0.63648000000000005</v>
          </cell>
          <cell r="L220">
            <v>0.46</v>
          </cell>
        </row>
        <row r="221">
          <cell r="A221" t="str">
            <v>87-10-1645</v>
          </cell>
          <cell r="B221" t="str">
            <v>Euonymus alatus 'Compactus'</v>
          </cell>
          <cell r="C221" t="str">
            <v>MP150</v>
          </cell>
          <cell r="D221" t="str">
            <v>Directly</v>
          </cell>
          <cell r="F221">
            <v>0.63</v>
          </cell>
          <cell r="G221">
            <v>0.52</v>
          </cell>
          <cell r="H221">
            <v>0.46</v>
          </cell>
          <cell r="J221">
            <v>0.77112000000000003</v>
          </cell>
          <cell r="K221">
            <v>0.63648000000000005</v>
          </cell>
          <cell r="L221">
            <v>0.46</v>
          </cell>
        </row>
        <row r="222">
          <cell r="A222" t="str">
            <v>87-10-1298</v>
          </cell>
          <cell r="B222" t="str">
            <v>Euonymus europaeus 'Red Cascade'</v>
          </cell>
          <cell r="C222" t="str">
            <v>MP104</v>
          </cell>
          <cell r="D222" t="str">
            <v>Directly</v>
          </cell>
          <cell r="F222">
            <v>0.63</v>
          </cell>
          <cell r="G222">
            <v>0.52</v>
          </cell>
          <cell r="H222">
            <v>0.46</v>
          </cell>
          <cell r="J222">
            <v>0.77112000000000003</v>
          </cell>
          <cell r="K222">
            <v>0.63648000000000005</v>
          </cell>
          <cell r="L222">
            <v>0.46</v>
          </cell>
        </row>
        <row r="223">
          <cell r="A223" t="str">
            <v>87-10-0166</v>
          </cell>
          <cell r="B223" t="str">
            <v>Euonymus fort. 'Coloratus'</v>
          </cell>
          <cell r="C223" t="str">
            <v>MP150</v>
          </cell>
          <cell r="D223" t="str">
            <v>Directly</v>
          </cell>
          <cell r="F223">
            <v>0.33999999999999997</v>
          </cell>
          <cell r="G223">
            <v>0.25</v>
          </cell>
          <cell r="H223">
            <v>0.21</v>
          </cell>
          <cell r="J223">
            <v>0.41615999999999997</v>
          </cell>
          <cell r="K223">
            <v>0.30599999999999999</v>
          </cell>
          <cell r="L223">
            <v>0.21</v>
          </cell>
        </row>
        <row r="224">
          <cell r="A224" t="str">
            <v>87-10-0167</v>
          </cell>
          <cell r="B224" t="str">
            <v>Euonymus fort. 'Emerald Gaiety'</v>
          </cell>
          <cell r="C224" t="str">
            <v>MP150</v>
          </cell>
          <cell r="D224" t="str">
            <v>Directly</v>
          </cell>
          <cell r="F224">
            <v>0.33999999999999997</v>
          </cell>
          <cell r="G224">
            <v>0.25</v>
          </cell>
          <cell r="H224">
            <v>0.21</v>
          </cell>
          <cell r="J224">
            <v>0.41615999999999997</v>
          </cell>
          <cell r="K224">
            <v>0.30599999999999999</v>
          </cell>
          <cell r="L224">
            <v>0.21</v>
          </cell>
        </row>
        <row r="225">
          <cell r="A225" t="str">
            <v>87-10-0168</v>
          </cell>
          <cell r="B225" t="str">
            <v>Euonymus fort. 'Emerald 'n Gold'</v>
          </cell>
          <cell r="C225" t="str">
            <v>MP150</v>
          </cell>
          <cell r="D225" t="str">
            <v>WEEK 18</v>
          </cell>
          <cell r="F225">
            <v>0.33999999999999997</v>
          </cell>
          <cell r="G225">
            <v>0.25</v>
          </cell>
          <cell r="H225">
            <v>0.21</v>
          </cell>
          <cell r="J225">
            <v>0.41615999999999997</v>
          </cell>
          <cell r="K225">
            <v>0.30599999999999999</v>
          </cell>
          <cell r="L225">
            <v>0.21</v>
          </cell>
        </row>
        <row r="226">
          <cell r="A226" t="str">
            <v>87-10-1655</v>
          </cell>
          <cell r="B226" t="str">
            <v>Euonymus fort. 'Harlequin'</v>
          </cell>
          <cell r="C226" t="str">
            <v>MP150</v>
          </cell>
          <cell r="D226" t="str">
            <v>Directly</v>
          </cell>
          <cell r="F226">
            <v>0.39</v>
          </cell>
          <cell r="G226">
            <v>0.28999999999999998</v>
          </cell>
          <cell r="H226">
            <v>0.24</v>
          </cell>
          <cell r="J226">
            <v>0.47736000000000001</v>
          </cell>
          <cell r="K226">
            <v>0.35496</v>
          </cell>
          <cell r="L226">
            <v>0.24</v>
          </cell>
        </row>
        <row r="227">
          <cell r="A227" t="str">
            <v>87-10-1299</v>
          </cell>
          <cell r="B227" t="str">
            <v>Euonymus fort. 'Minimus'</v>
          </cell>
          <cell r="C227" t="str">
            <v>MP150</v>
          </cell>
          <cell r="D227" t="str">
            <v>Directly</v>
          </cell>
          <cell r="F227">
            <v>0.33999999999999997</v>
          </cell>
          <cell r="G227">
            <v>0.25</v>
          </cell>
          <cell r="H227">
            <v>0.21</v>
          </cell>
          <cell r="J227">
            <v>0.41615999999999997</v>
          </cell>
          <cell r="K227">
            <v>0.30599999999999999</v>
          </cell>
          <cell r="L227">
            <v>0.21</v>
          </cell>
        </row>
        <row r="228">
          <cell r="A228" t="str">
            <v>87-10-1300</v>
          </cell>
          <cell r="B228" t="str">
            <v>Euonymus fort. 'Vegetus'</v>
          </cell>
          <cell r="C228" t="str">
            <v>MP150</v>
          </cell>
          <cell r="D228" t="str">
            <v>Directly</v>
          </cell>
          <cell r="F228">
            <v>0.39999999999999997</v>
          </cell>
          <cell r="G228">
            <v>0.3</v>
          </cell>
          <cell r="H228">
            <v>0.25</v>
          </cell>
          <cell r="J228">
            <v>0.48959999999999992</v>
          </cell>
          <cell r="K228">
            <v>0.36719999999999997</v>
          </cell>
          <cell r="L228">
            <v>0.25</v>
          </cell>
        </row>
        <row r="229">
          <cell r="A229" t="str">
            <v>87-10-0176</v>
          </cell>
          <cell r="B229" t="str">
            <v>Euonymus jap. 'Aureomarginatus'</v>
          </cell>
          <cell r="C229" t="str">
            <v>MP104</v>
          </cell>
          <cell r="D229" t="str">
            <v>Directly</v>
          </cell>
          <cell r="F229">
            <v>0.39999999999999997</v>
          </cell>
          <cell r="G229">
            <v>0.3</v>
          </cell>
          <cell r="H229">
            <v>0.25</v>
          </cell>
          <cell r="J229">
            <v>0.48959999999999992</v>
          </cell>
          <cell r="K229">
            <v>0.36719999999999997</v>
          </cell>
          <cell r="L229">
            <v>0.25</v>
          </cell>
        </row>
        <row r="230">
          <cell r="A230" t="str">
            <v>87-10-1574</v>
          </cell>
          <cell r="B230" t="str">
            <v>Euonymus jap. 'Aureomarginatus'</v>
          </cell>
          <cell r="C230" t="str">
            <v>MP150</v>
          </cell>
          <cell r="D230" t="str">
            <v>Directly</v>
          </cell>
          <cell r="F230">
            <v>0.39999999999999997</v>
          </cell>
          <cell r="G230">
            <v>0.3</v>
          </cell>
          <cell r="H230">
            <v>0.25</v>
          </cell>
          <cell r="J230">
            <v>0.48959999999999992</v>
          </cell>
          <cell r="K230">
            <v>0.36719999999999997</v>
          </cell>
          <cell r="L230">
            <v>0.25</v>
          </cell>
        </row>
        <row r="231">
          <cell r="A231" t="str">
            <v>87-10-1575</v>
          </cell>
          <cell r="B231" t="str">
            <v>Euonymus jap. 'Bravo'</v>
          </cell>
          <cell r="C231" t="str">
            <v>MP150</v>
          </cell>
          <cell r="D231" t="str">
            <v>Directly</v>
          </cell>
          <cell r="F231">
            <v>0.39999999999999997</v>
          </cell>
          <cell r="G231">
            <v>0.3</v>
          </cell>
          <cell r="H231">
            <v>0.25</v>
          </cell>
          <cell r="J231">
            <v>0.48959999999999992</v>
          </cell>
          <cell r="K231">
            <v>0.36719999999999997</v>
          </cell>
          <cell r="L231">
            <v>0.25</v>
          </cell>
        </row>
        <row r="232">
          <cell r="A232" t="str">
            <v>87-10-0836</v>
          </cell>
          <cell r="B232" t="str">
            <v>Euonymus jap. 'Bravo'</v>
          </cell>
          <cell r="C232" t="str">
            <v>MP104</v>
          </cell>
          <cell r="D232" t="str">
            <v>Directly</v>
          </cell>
          <cell r="F232">
            <v>0.39999999999999997</v>
          </cell>
          <cell r="G232">
            <v>0.3</v>
          </cell>
          <cell r="H232">
            <v>0.25</v>
          </cell>
          <cell r="J232">
            <v>0.48959999999999992</v>
          </cell>
          <cell r="K232">
            <v>0.36719999999999997</v>
          </cell>
          <cell r="L232">
            <v>0.25</v>
          </cell>
        </row>
        <row r="233">
          <cell r="A233" t="str">
            <v>87-10-1423</v>
          </cell>
          <cell r="B233" t="str">
            <v>Euonymus jap. 'Gold Queen' PBR ®</v>
          </cell>
          <cell r="C233" t="str">
            <v>MP104</v>
          </cell>
          <cell r="D233" t="str">
            <v>Directly</v>
          </cell>
          <cell r="F233">
            <v>0.48</v>
          </cell>
          <cell r="G233">
            <v>0.37</v>
          </cell>
          <cell r="H233">
            <v>0.31</v>
          </cell>
          <cell r="J233">
            <v>0.58751999999999993</v>
          </cell>
          <cell r="K233">
            <v>0.45288</v>
          </cell>
          <cell r="L233">
            <v>0.31</v>
          </cell>
        </row>
        <row r="234">
          <cell r="A234" t="str">
            <v>87-10-0837</v>
          </cell>
          <cell r="B234" t="str">
            <v>Euonymus jap. 'Kathy' PBR ®</v>
          </cell>
          <cell r="C234" t="str">
            <v>MP104</v>
          </cell>
          <cell r="D234" t="str">
            <v>Directly</v>
          </cell>
          <cell r="F234">
            <v>0.48</v>
          </cell>
          <cell r="G234">
            <v>0.37</v>
          </cell>
          <cell r="H234">
            <v>0.31</v>
          </cell>
          <cell r="J234">
            <v>0.58751999999999993</v>
          </cell>
          <cell r="K234">
            <v>0.45288</v>
          </cell>
          <cell r="L234">
            <v>0.31</v>
          </cell>
        </row>
        <row r="235">
          <cell r="A235" t="str">
            <v>87-10-1576</v>
          </cell>
          <cell r="B235" t="str">
            <v>Euonymus jap. 'Ovatus Aureus'</v>
          </cell>
          <cell r="C235" t="str">
            <v>MP150</v>
          </cell>
          <cell r="D235" t="str">
            <v>Directly</v>
          </cell>
          <cell r="F235">
            <v>0.39999999999999997</v>
          </cell>
          <cell r="G235">
            <v>0.3</v>
          </cell>
          <cell r="H235">
            <v>0.25</v>
          </cell>
          <cell r="J235">
            <v>0.48959999999999992</v>
          </cell>
          <cell r="K235">
            <v>0.36719999999999997</v>
          </cell>
          <cell r="L235">
            <v>0.25</v>
          </cell>
        </row>
        <row r="236">
          <cell r="A236" t="str">
            <v>87-10-0996</v>
          </cell>
          <cell r="B236" t="str">
            <v>Euonymus jap. 'Ovatus Aureus'</v>
          </cell>
          <cell r="C236" t="str">
            <v>MP104</v>
          </cell>
          <cell r="D236" t="str">
            <v>Directly</v>
          </cell>
          <cell r="F236">
            <v>0.39999999999999997</v>
          </cell>
          <cell r="G236">
            <v>0.3</v>
          </cell>
          <cell r="H236">
            <v>0.25</v>
          </cell>
          <cell r="J236">
            <v>0.48959999999999992</v>
          </cell>
          <cell r="K236">
            <v>0.36719999999999997</v>
          </cell>
          <cell r="L236">
            <v>0.25</v>
          </cell>
        </row>
        <row r="237">
          <cell r="A237" t="str">
            <v>87-10-0839</v>
          </cell>
          <cell r="B237" t="str">
            <v>Euonymus jap. 'Président Gauthier'</v>
          </cell>
          <cell r="C237" t="str">
            <v>MP104</v>
          </cell>
          <cell r="D237" t="str">
            <v>Directly</v>
          </cell>
          <cell r="F237">
            <v>0.39999999999999997</v>
          </cell>
          <cell r="G237">
            <v>0.3</v>
          </cell>
          <cell r="H237">
            <v>0.25</v>
          </cell>
          <cell r="J237">
            <v>0.48959999999999992</v>
          </cell>
          <cell r="K237">
            <v>0.36719999999999997</v>
          </cell>
          <cell r="L237">
            <v>0.25</v>
          </cell>
        </row>
        <row r="238">
          <cell r="A238" t="str">
            <v>87-10-1301</v>
          </cell>
          <cell r="B238" t="str">
            <v>Euonymus japonicus</v>
          </cell>
          <cell r="C238" t="str">
            <v>MP104</v>
          </cell>
          <cell r="D238" t="str">
            <v>Directly</v>
          </cell>
          <cell r="F238">
            <v>0.39999999999999997</v>
          </cell>
          <cell r="G238">
            <v>0.3</v>
          </cell>
          <cell r="H238">
            <v>0.25</v>
          </cell>
          <cell r="J238">
            <v>0.48959999999999992</v>
          </cell>
          <cell r="K238">
            <v>0.36719999999999997</v>
          </cell>
          <cell r="L238">
            <v>0.25</v>
          </cell>
        </row>
        <row r="239">
          <cell r="A239" t="str">
            <v>87-10-1302</v>
          </cell>
          <cell r="B239" t="str">
            <v>Exochorda racemosa 'Niagara' PBR ®</v>
          </cell>
          <cell r="C239" t="str">
            <v>MP104</v>
          </cell>
          <cell r="D239" t="str">
            <v>Directly</v>
          </cell>
          <cell r="F239">
            <v>1.54</v>
          </cell>
          <cell r="G239">
            <v>1.43</v>
          </cell>
          <cell r="H239">
            <v>1.37</v>
          </cell>
          <cell r="J239">
            <v>1.88496</v>
          </cell>
          <cell r="K239">
            <v>1.7503200000000001</v>
          </cell>
          <cell r="L239">
            <v>1.37</v>
          </cell>
        </row>
        <row r="240">
          <cell r="A240" t="str">
            <v>87-10-0895</v>
          </cell>
          <cell r="B240" t="str">
            <v>Forsythia 'Goldrausch'</v>
          </cell>
          <cell r="C240" t="str">
            <v>MP104</v>
          </cell>
          <cell r="D240" t="str">
            <v>Directly</v>
          </cell>
          <cell r="F240">
            <v>0.39999999999999997</v>
          </cell>
          <cell r="G240">
            <v>0.3</v>
          </cell>
          <cell r="H240">
            <v>0.25</v>
          </cell>
          <cell r="J240">
            <v>0.48959999999999992</v>
          </cell>
          <cell r="K240">
            <v>0.36719999999999997</v>
          </cell>
          <cell r="L240">
            <v>0.25</v>
          </cell>
        </row>
        <row r="241">
          <cell r="A241" t="str">
            <v>87-10-0184</v>
          </cell>
          <cell r="B241" t="str">
            <v>Forsythia int. 'Golden Bells' (Liliane)</v>
          </cell>
          <cell r="C241" t="str">
            <v>MP104</v>
          </cell>
          <cell r="D241" t="str">
            <v>Directly</v>
          </cell>
          <cell r="F241">
            <v>0.39999999999999997</v>
          </cell>
          <cell r="G241">
            <v>0.3</v>
          </cell>
          <cell r="H241">
            <v>0.25</v>
          </cell>
          <cell r="J241">
            <v>0.48959999999999992</v>
          </cell>
          <cell r="K241">
            <v>0.36719999999999997</v>
          </cell>
          <cell r="L241">
            <v>0.25</v>
          </cell>
        </row>
        <row r="242">
          <cell r="A242" t="str">
            <v>87-10-0909</v>
          </cell>
          <cell r="B242" t="str">
            <v>Forsythia int. 'Golden Times'</v>
          </cell>
          <cell r="C242" t="str">
            <v>MP104</v>
          </cell>
          <cell r="D242" t="str">
            <v>Directly</v>
          </cell>
          <cell r="F242">
            <v>0.39999999999999997</v>
          </cell>
          <cell r="G242">
            <v>0.3</v>
          </cell>
          <cell r="H242">
            <v>0.25</v>
          </cell>
          <cell r="J242">
            <v>0.48959999999999992</v>
          </cell>
          <cell r="K242">
            <v>0.36719999999999997</v>
          </cell>
          <cell r="L242">
            <v>0.25</v>
          </cell>
        </row>
        <row r="243">
          <cell r="A243" t="str">
            <v>87-10-0186</v>
          </cell>
          <cell r="B243" t="str">
            <v>Forsythia int. 'Goldzauber'</v>
          </cell>
          <cell r="C243" t="str">
            <v>MP104</v>
          </cell>
          <cell r="D243" t="str">
            <v>Directly</v>
          </cell>
          <cell r="F243">
            <v>0.39999999999999997</v>
          </cell>
          <cell r="G243">
            <v>0.3</v>
          </cell>
          <cell r="H243">
            <v>0.25</v>
          </cell>
          <cell r="J243">
            <v>0.48959999999999992</v>
          </cell>
          <cell r="K243">
            <v>0.36719999999999997</v>
          </cell>
          <cell r="L243">
            <v>0.25</v>
          </cell>
        </row>
        <row r="244">
          <cell r="A244" t="str">
            <v>87-10-0997</v>
          </cell>
          <cell r="B244" t="str">
            <v>Forsythia int. 'Lynwood'</v>
          </cell>
          <cell r="C244" t="str">
            <v>MP104</v>
          </cell>
          <cell r="D244" t="str">
            <v>Directly</v>
          </cell>
          <cell r="F244">
            <v>0.39999999999999997</v>
          </cell>
          <cell r="G244">
            <v>0.3</v>
          </cell>
          <cell r="H244">
            <v>0.25</v>
          </cell>
          <cell r="J244">
            <v>0.48959999999999992</v>
          </cell>
          <cell r="K244">
            <v>0.36719999999999997</v>
          </cell>
          <cell r="L244">
            <v>0.25</v>
          </cell>
        </row>
        <row r="245">
          <cell r="A245" t="str">
            <v>87-10-0188</v>
          </cell>
          <cell r="B245" t="str">
            <v>Forsythia int. 'Minigold'</v>
          </cell>
          <cell r="C245" t="str">
            <v>MP104</v>
          </cell>
          <cell r="D245" t="str">
            <v>Directly</v>
          </cell>
          <cell r="F245">
            <v>0.39999999999999997</v>
          </cell>
          <cell r="G245">
            <v>0.3</v>
          </cell>
          <cell r="H245">
            <v>0.25</v>
          </cell>
          <cell r="J245">
            <v>0.48959999999999992</v>
          </cell>
          <cell r="K245">
            <v>0.36719999999999997</v>
          </cell>
          <cell r="L245">
            <v>0.25</v>
          </cell>
        </row>
        <row r="246">
          <cell r="A246" t="str">
            <v>87-10-0998</v>
          </cell>
          <cell r="B246" t="str">
            <v>Forsythia int. 'Spectabilis'</v>
          </cell>
          <cell r="C246" t="str">
            <v>MP104</v>
          </cell>
          <cell r="D246" t="str">
            <v>Directly</v>
          </cell>
          <cell r="F246">
            <v>0.39999999999999997</v>
          </cell>
          <cell r="G246">
            <v>0.3</v>
          </cell>
          <cell r="H246">
            <v>0.25</v>
          </cell>
          <cell r="J246">
            <v>0.48959999999999992</v>
          </cell>
          <cell r="K246">
            <v>0.36719999999999997</v>
          </cell>
          <cell r="L246">
            <v>0.25</v>
          </cell>
        </row>
        <row r="247">
          <cell r="A247" t="str">
            <v>87-10-0999</v>
          </cell>
          <cell r="B247" t="str">
            <v>Forsythia int. 'Week-End'</v>
          </cell>
          <cell r="C247" t="str">
            <v>MP104</v>
          </cell>
          <cell r="D247" t="str">
            <v>Directly</v>
          </cell>
          <cell r="F247">
            <v>0.39999999999999997</v>
          </cell>
          <cell r="G247">
            <v>0.3</v>
          </cell>
          <cell r="H247">
            <v>0.25</v>
          </cell>
          <cell r="J247">
            <v>0.48959999999999992</v>
          </cell>
          <cell r="K247">
            <v>0.36719999999999997</v>
          </cell>
          <cell r="L247">
            <v>0.25</v>
          </cell>
        </row>
        <row r="248">
          <cell r="A248" t="str">
            <v>87-10-1229</v>
          </cell>
          <cell r="B248" t="str">
            <v>Fothergilla major</v>
          </cell>
          <cell r="C248" t="str">
            <v>MP66</v>
          </cell>
          <cell r="D248" t="str">
            <v>Directly</v>
          </cell>
          <cell r="F248">
            <v>0.8</v>
          </cell>
          <cell r="G248">
            <v>0.69</v>
          </cell>
          <cell r="H248">
            <v>0.63</v>
          </cell>
          <cell r="J248">
            <v>0.97919999999999996</v>
          </cell>
          <cell r="K248">
            <v>0.84455999999999998</v>
          </cell>
          <cell r="L248">
            <v>0.63</v>
          </cell>
        </row>
        <row r="249">
          <cell r="A249" t="str">
            <v>87-10-0192</v>
          </cell>
          <cell r="B249" t="str">
            <v>Hedera hel. 'Arborescens'</v>
          </cell>
          <cell r="C249" t="str">
            <v>MP66</v>
          </cell>
          <cell r="D249" t="str">
            <v>Directly</v>
          </cell>
          <cell r="F249">
            <v>0.87</v>
          </cell>
          <cell r="G249">
            <v>0.76</v>
          </cell>
          <cell r="H249">
            <v>0.7</v>
          </cell>
          <cell r="J249">
            <v>1.06488</v>
          </cell>
          <cell r="K249">
            <v>0.93023999999999996</v>
          </cell>
          <cell r="L249">
            <v>0.7</v>
          </cell>
        </row>
        <row r="250">
          <cell r="A250" t="str">
            <v>87-10-1778</v>
          </cell>
          <cell r="B250" t="str">
            <v>Hibiscus syriacus</v>
          </cell>
          <cell r="C250" t="str">
            <v>MP150</v>
          </cell>
          <cell r="D250" t="str">
            <v>Directly</v>
          </cell>
          <cell r="F250">
            <v>0.56000000000000005</v>
          </cell>
          <cell r="G250">
            <v>0.45</v>
          </cell>
          <cell r="H250">
            <v>0.39</v>
          </cell>
          <cell r="J250">
            <v>0.68544000000000005</v>
          </cell>
          <cell r="K250">
            <v>0.55080000000000007</v>
          </cell>
          <cell r="L250">
            <v>0.39</v>
          </cell>
        </row>
        <row r="251">
          <cell r="A251" t="str">
            <v>87-10-1303</v>
          </cell>
          <cell r="B251" t="str">
            <v>Hibiscus syr. 'Ardens'</v>
          </cell>
          <cell r="C251" t="str">
            <v>MP150</v>
          </cell>
          <cell r="D251" t="str">
            <v>Directly</v>
          </cell>
          <cell r="F251">
            <v>0.56000000000000005</v>
          </cell>
          <cell r="G251">
            <v>0.45</v>
          </cell>
          <cell r="H251">
            <v>0.39</v>
          </cell>
          <cell r="J251">
            <v>0.68544000000000005</v>
          </cell>
          <cell r="K251">
            <v>0.55080000000000007</v>
          </cell>
          <cell r="L251">
            <v>0.39</v>
          </cell>
        </row>
        <row r="252">
          <cell r="A252" t="str">
            <v>87-10-1304</v>
          </cell>
          <cell r="B252" t="str">
            <v>Hibiscus syriacus Blue Chiffon ('Notwood3'PBR) ®</v>
          </cell>
          <cell r="C252" t="str">
            <v>MP150</v>
          </cell>
          <cell r="D252" t="str">
            <v>Directly</v>
          </cell>
          <cell r="F252">
            <v>1.19</v>
          </cell>
          <cell r="G252">
            <v>1.08</v>
          </cell>
          <cell r="H252">
            <v>1.02</v>
          </cell>
          <cell r="J252">
            <v>1.4565599999999999</v>
          </cell>
          <cell r="K252">
            <v>1.32192</v>
          </cell>
          <cell r="L252">
            <v>1.02</v>
          </cell>
        </row>
        <row r="253">
          <cell r="A253" t="str">
            <v>87-10-1305</v>
          </cell>
          <cell r="B253" t="str">
            <v>Hibiscus syriacus China Chiffon ('Bricutts'PBR) ®</v>
          </cell>
          <cell r="C253" t="str">
            <v>MP150</v>
          </cell>
          <cell r="D253" t="str">
            <v>Directly</v>
          </cell>
          <cell r="F253">
            <v>1.19</v>
          </cell>
          <cell r="G253">
            <v>1.08</v>
          </cell>
          <cell r="H253">
            <v>1.02</v>
          </cell>
          <cell r="J253">
            <v>1.4565599999999999</v>
          </cell>
          <cell r="K253">
            <v>1.32192</v>
          </cell>
          <cell r="L253">
            <v>1.02</v>
          </cell>
        </row>
        <row r="254">
          <cell r="A254" t="str">
            <v>87-10-1306</v>
          </cell>
          <cell r="B254" t="str">
            <v>Hibiscus syr. 'Duc de Brabant'</v>
          </cell>
          <cell r="C254" t="str">
            <v>MP150</v>
          </cell>
          <cell r="D254" t="str">
            <v>Directly</v>
          </cell>
          <cell r="F254">
            <v>0.56000000000000005</v>
          </cell>
          <cell r="G254">
            <v>0.45</v>
          </cell>
          <cell r="H254">
            <v>0.39</v>
          </cell>
          <cell r="J254">
            <v>0.68544000000000005</v>
          </cell>
          <cell r="K254">
            <v>0.55080000000000007</v>
          </cell>
          <cell r="L254">
            <v>0.39</v>
          </cell>
        </row>
        <row r="255">
          <cell r="A255" t="str">
            <v>87-10-1310</v>
          </cell>
          <cell r="B255" t="str">
            <v>Hibiscus syr. 'Hamabo'</v>
          </cell>
          <cell r="C255" t="str">
            <v>MP150</v>
          </cell>
          <cell r="D255" t="str">
            <v>Directly</v>
          </cell>
          <cell r="F255">
            <v>0.56000000000000005</v>
          </cell>
          <cell r="G255">
            <v>0.45</v>
          </cell>
          <cell r="H255">
            <v>0.39</v>
          </cell>
          <cell r="J255">
            <v>0.68544000000000005</v>
          </cell>
          <cell r="K255">
            <v>0.55080000000000007</v>
          </cell>
          <cell r="L255">
            <v>0.39</v>
          </cell>
        </row>
        <row r="256">
          <cell r="A256" t="str">
            <v>87-10-1311</v>
          </cell>
          <cell r="B256" t="str">
            <v>Hibiscus syriacus Lavender Chiffon ('Notwoodone'PBR)  ®</v>
          </cell>
          <cell r="C256" t="str">
            <v>MP150</v>
          </cell>
          <cell r="D256" t="str">
            <v>Directly</v>
          </cell>
          <cell r="F256">
            <v>1.19</v>
          </cell>
          <cell r="G256">
            <v>1.08</v>
          </cell>
          <cell r="H256">
            <v>1.02</v>
          </cell>
          <cell r="J256">
            <v>1.4565599999999999</v>
          </cell>
          <cell r="K256">
            <v>1.32192</v>
          </cell>
          <cell r="L256">
            <v>1.02</v>
          </cell>
        </row>
        <row r="257">
          <cell r="A257" t="str">
            <v>87-10-1493</v>
          </cell>
          <cell r="B257" t="str">
            <v xml:space="preserve">Hibiscus syriacus Magenta Chiffon ('Rwoods5'PBR) </v>
          </cell>
          <cell r="C257" t="str">
            <v>MP150</v>
          </cell>
          <cell r="D257" t="str">
            <v>Directly</v>
          </cell>
          <cell r="F257">
            <v>1.19</v>
          </cell>
          <cell r="G257">
            <v>1.08</v>
          </cell>
          <cell r="H257">
            <v>1.02</v>
          </cell>
          <cell r="J257">
            <v>1.4565599999999999</v>
          </cell>
          <cell r="K257">
            <v>1.32192</v>
          </cell>
          <cell r="L257">
            <v>1.02</v>
          </cell>
        </row>
        <row r="258">
          <cell r="A258" t="str">
            <v>87-10-1577</v>
          </cell>
          <cell r="B258" t="str">
            <v>Hibiscus syr. 'Maike'</v>
          </cell>
          <cell r="C258" t="str">
            <v>MP150</v>
          </cell>
          <cell r="D258" t="str">
            <v>Directly</v>
          </cell>
          <cell r="F258">
            <v>0.56000000000000005</v>
          </cell>
          <cell r="G258">
            <v>0.45</v>
          </cell>
          <cell r="H258">
            <v>0.39</v>
          </cell>
          <cell r="J258">
            <v>0.68544000000000005</v>
          </cell>
          <cell r="K258">
            <v>0.55080000000000007</v>
          </cell>
          <cell r="L258">
            <v>0.39</v>
          </cell>
        </row>
        <row r="259">
          <cell r="A259" t="str">
            <v>87-10-1312</v>
          </cell>
          <cell r="B259" t="str">
            <v>Hibiscus syr. 'Marina'</v>
          </cell>
          <cell r="C259" t="str">
            <v>MP150</v>
          </cell>
          <cell r="D259" t="str">
            <v>Directly</v>
          </cell>
          <cell r="F259">
            <v>0.56000000000000005</v>
          </cell>
          <cell r="G259">
            <v>0.45</v>
          </cell>
          <cell r="H259">
            <v>0.39</v>
          </cell>
          <cell r="J259">
            <v>0.68544000000000005</v>
          </cell>
          <cell r="K259">
            <v>0.55080000000000007</v>
          </cell>
          <cell r="L259">
            <v>0.39</v>
          </cell>
        </row>
        <row r="260">
          <cell r="A260" t="str">
            <v>87-10-1313</v>
          </cell>
          <cell r="B260" t="str">
            <v>Hibiscus syr. 'Mathilde'</v>
          </cell>
          <cell r="C260" t="str">
            <v>MP150</v>
          </cell>
          <cell r="D260" t="str">
            <v>Directly</v>
          </cell>
          <cell r="F260">
            <v>0.56000000000000005</v>
          </cell>
          <cell r="G260">
            <v>0.45</v>
          </cell>
          <cell r="H260">
            <v>0.39</v>
          </cell>
          <cell r="J260">
            <v>0.68544000000000005</v>
          </cell>
          <cell r="K260">
            <v>0.55080000000000007</v>
          </cell>
          <cell r="L260">
            <v>0.39</v>
          </cell>
        </row>
        <row r="261">
          <cell r="A261" t="str">
            <v>87-10-1578</v>
          </cell>
          <cell r="B261" t="str">
            <v>Hibiscus syr. 'Mauve Queen'</v>
          </cell>
          <cell r="C261" t="str">
            <v>MP150</v>
          </cell>
          <cell r="D261" t="str">
            <v>5000</v>
          </cell>
          <cell r="F261">
            <v>0.56000000000000005</v>
          </cell>
          <cell r="G261">
            <v>0.45</v>
          </cell>
          <cell r="H261">
            <v>0.39</v>
          </cell>
          <cell r="J261">
            <v>0.68544000000000005</v>
          </cell>
          <cell r="K261">
            <v>0.55080000000000007</v>
          </cell>
          <cell r="L261">
            <v>0.39</v>
          </cell>
        </row>
        <row r="262">
          <cell r="A262" t="str">
            <v>87-10-1314</v>
          </cell>
          <cell r="B262" t="str">
            <v>Hibiscus syr. 'Oiseau Bleu'</v>
          </cell>
          <cell r="C262" t="str">
            <v>MP150</v>
          </cell>
          <cell r="D262" t="str">
            <v>Directly</v>
          </cell>
          <cell r="F262">
            <v>0.56000000000000005</v>
          </cell>
          <cell r="G262">
            <v>0.45</v>
          </cell>
          <cell r="H262">
            <v>0.39</v>
          </cell>
          <cell r="J262">
            <v>0.68544000000000005</v>
          </cell>
          <cell r="K262">
            <v>0.55080000000000007</v>
          </cell>
          <cell r="L262">
            <v>0.39</v>
          </cell>
        </row>
        <row r="263">
          <cell r="A263" t="str">
            <v>87-10-1315</v>
          </cell>
          <cell r="B263" t="str">
            <v>Hibiscus syriacus Pink Chiffon ('Jwnwood4'PBR) ®</v>
          </cell>
          <cell r="C263" t="str">
            <v>MP150</v>
          </cell>
          <cell r="D263" t="str">
            <v>Directly</v>
          </cell>
          <cell r="F263">
            <v>1.19</v>
          </cell>
          <cell r="G263">
            <v>1.08</v>
          </cell>
          <cell r="H263">
            <v>1.02</v>
          </cell>
          <cell r="J263">
            <v>1.4565599999999999</v>
          </cell>
          <cell r="K263">
            <v>1.32192</v>
          </cell>
          <cell r="L263">
            <v>1.02</v>
          </cell>
        </row>
        <row r="264">
          <cell r="A264" t="str">
            <v>87-10-0213</v>
          </cell>
          <cell r="B264" t="str">
            <v>Hibiscus syr. 'Pink Flirt'</v>
          </cell>
          <cell r="C264" t="str">
            <v>MP150</v>
          </cell>
          <cell r="D264" t="str">
            <v>Directly</v>
          </cell>
          <cell r="F264">
            <v>0.56000000000000005</v>
          </cell>
          <cell r="G264">
            <v>0.45</v>
          </cell>
          <cell r="H264">
            <v>0.39</v>
          </cell>
          <cell r="J264">
            <v>0.68544000000000005</v>
          </cell>
          <cell r="K264">
            <v>0.55080000000000007</v>
          </cell>
          <cell r="L264">
            <v>0.39</v>
          </cell>
        </row>
        <row r="265">
          <cell r="A265" t="str">
            <v>87-10-1110</v>
          </cell>
          <cell r="B265" t="str">
            <v>Hibiscus syr. 'Pink Giant'</v>
          </cell>
          <cell r="C265" t="str">
            <v>MP150</v>
          </cell>
          <cell r="D265" t="str">
            <v>Directly</v>
          </cell>
          <cell r="F265">
            <v>0.56000000000000005</v>
          </cell>
          <cell r="G265">
            <v>0.45</v>
          </cell>
          <cell r="H265">
            <v>0.39</v>
          </cell>
          <cell r="J265">
            <v>0.68544000000000005</v>
          </cell>
          <cell r="K265">
            <v>0.55080000000000007</v>
          </cell>
          <cell r="L265">
            <v>0.39</v>
          </cell>
        </row>
        <row r="266">
          <cell r="A266" t="str">
            <v>87-10-1662</v>
          </cell>
          <cell r="B266" t="str">
            <v>Hibiscus syriacus 'Flower Tower Purple' PBR ®</v>
          </cell>
          <cell r="C266" t="str">
            <v>MP150</v>
          </cell>
          <cell r="D266" t="str">
            <v>Directly</v>
          </cell>
          <cell r="F266">
            <v>1.37</v>
          </cell>
          <cell r="G266">
            <v>1.26</v>
          </cell>
          <cell r="H266">
            <v>1.2</v>
          </cell>
          <cell r="J266">
            <v>1.6768800000000001</v>
          </cell>
          <cell r="K266">
            <v>1.5422400000000001</v>
          </cell>
          <cell r="L266">
            <v>1.2</v>
          </cell>
        </row>
        <row r="267">
          <cell r="A267" t="str">
            <v>87-10-1494</v>
          </cell>
          <cell r="B267" t="str">
            <v>Hibiscus syr. 'Purpureus Variegatus</v>
          </cell>
          <cell r="C267" t="str">
            <v>MP150</v>
          </cell>
          <cell r="D267" t="str">
            <v>Directly</v>
          </cell>
          <cell r="F267">
            <v>0.56000000000000005</v>
          </cell>
          <cell r="G267">
            <v>0.45</v>
          </cell>
          <cell r="H267">
            <v>0.39</v>
          </cell>
          <cell r="J267">
            <v>0.68544000000000005</v>
          </cell>
          <cell r="K267">
            <v>0.55080000000000007</v>
          </cell>
          <cell r="L267">
            <v>0.39</v>
          </cell>
        </row>
        <row r="268">
          <cell r="A268" t="str">
            <v>87-10-1317</v>
          </cell>
          <cell r="B268" t="str">
            <v>Hibiscus syr. 'Red Heart'</v>
          </cell>
          <cell r="C268" t="str">
            <v>MP150</v>
          </cell>
          <cell r="D268" t="str">
            <v>Directly</v>
          </cell>
          <cell r="F268">
            <v>0.56000000000000005</v>
          </cell>
          <cell r="G268">
            <v>0.45</v>
          </cell>
          <cell r="H268">
            <v>0.39</v>
          </cell>
          <cell r="J268">
            <v>0.68544000000000005</v>
          </cell>
          <cell r="K268">
            <v>0.55080000000000007</v>
          </cell>
          <cell r="L268">
            <v>0.39</v>
          </cell>
        </row>
        <row r="269">
          <cell r="A269" t="str">
            <v>87-10-1150</v>
          </cell>
          <cell r="B269" t="str">
            <v>Hibiscus syr. 'Russian Violet'</v>
          </cell>
          <cell r="C269" t="str">
            <v>MP150</v>
          </cell>
          <cell r="D269" t="str">
            <v>Directly</v>
          </cell>
          <cell r="F269">
            <v>0.56000000000000005</v>
          </cell>
          <cell r="G269">
            <v>0.45</v>
          </cell>
          <cell r="H269">
            <v>0.39</v>
          </cell>
          <cell r="J269">
            <v>0.68544000000000005</v>
          </cell>
          <cell r="K269">
            <v>0.55080000000000007</v>
          </cell>
          <cell r="L269">
            <v>0.39</v>
          </cell>
        </row>
        <row r="270">
          <cell r="A270" t="str">
            <v>87-10-1318</v>
          </cell>
          <cell r="B270" t="str">
            <v>Hibiscus syr. 'Sanchoyo'</v>
          </cell>
          <cell r="C270" t="str">
            <v>MP150</v>
          </cell>
          <cell r="D270" t="str">
            <v>Directly</v>
          </cell>
          <cell r="F270">
            <v>0.56000000000000005</v>
          </cell>
          <cell r="G270">
            <v>0.45</v>
          </cell>
          <cell r="H270">
            <v>0.39</v>
          </cell>
          <cell r="J270">
            <v>0.68544000000000005</v>
          </cell>
          <cell r="K270">
            <v>0.55080000000000007</v>
          </cell>
          <cell r="L270">
            <v>0.39</v>
          </cell>
        </row>
        <row r="271">
          <cell r="A271" t="str">
            <v>87-10-0912</v>
          </cell>
          <cell r="B271" t="str">
            <v>Hibiscus syr. 'Sanchoyo'</v>
          </cell>
          <cell r="C271" t="str">
            <v>MP144</v>
          </cell>
          <cell r="D271" t="str">
            <v>Directly</v>
          </cell>
          <cell r="F271">
            <v>0.56000000000000005</v>
          </cell>
          <cell r="G271">
            <v>0.45</v>
          </cell>
          <cell r="H271">
            <v>0.39</v>
          </cell>
          <cell r="J271">
            <v>0.68544000000000005</v>
          </cell>
          <cell r="K271">
            <v>0.55080000000000007</v>
          </cell>
          <cell r="L271">
            <v>0.39</v>
          </cell>
        </row>
        <row r="272">
          <cell r="A272" t="str">
            <v>87-10-1319</v>
          </cell>
          <cell r="B272" t="str">
            <v>Hibiscus syriacus White Chiffon ('Notwoodtwo'PBR) ®</v>
          </cell>
          <cell r="C272" t="str">
            <v>MP150</v>
          </cell>
          <cell r="D272" t="str">
            <v>Directly</v>
          </cell>
          <cell r="F272">
            <v>1.19</v>
          </cell>
          <cell r="G272">
            <v>1.08</v>
          </cell>
          <cell r="H272">
            <v>1.02</v>
          </cell>
          <cell r="J272">
            <v>1.4565599999999999</v>
          </cell>
          <cell r="K272">
            <v>1.32192</v>
          </cell>
          <cell r="L272">
            <v>1.02</v>
          </cell>
        </row>
        <row r="273">
          <cell r="A273" t="str">
            <v>87-10-0212</v>
          </cell>
          <cell r="B273" t="str">
            <v>Hibiscus syr. 'White Chiffon' PBR ®</v>
          </cell>
          <cell r="C273" t="str">
            <v>MP144</v>
          </cell>
          <cell r="D273" t="str">
            <v>Directly</v>
          </cell>
          <cell r="F273">
            <v>1.19</v>
          </cell>
          <cell r="G273">
            <v>1.08</v>
          </cell>
          <cell r="H273">
            <v>1.02</v>
          </cell>
          <cell r="J273">
            <v>1.4565599999999999</v>
          </cell>
          <cell r="K273">
            <v>1.32192</v>
          </cell>
          <cell r="L273">
            <v>1.02</v>
          </cell>
        </row>
        <row r="274">
          <cell r="A274" t="str">
            <v>87-10-1663</v>
          </cell>
          <cell r="B274" t="str">
            <v>Hibiscus syriacus  'Flower Tower White' PBR ®</v>
          </cell>
          <cell r="C274" t="str">
            <v>MP150</v>
          </cell>
          <cell r="D274" t="str">
            <v>Directly</v>
          </cell>
          <cell r="F274">
            <v>1.37</v>
          </cell>
          <cell r="G274">
            <v>1.26</v>
          </cell>
          <cell r="H274">
            <v>1.2</v>
          </cell>
          <cell r="J274">
            <v>1.6768800000000001</v>
          </cell>
          <cell r="K274">
            <v>1.5422400000000001</v>
          </cell>
          <cell r="L274">
            <v>1.2</v>
          </cell>
        </row>
        <row r="275">
          <cell r="A275" t="str">
            <v>87-10-1664</v>
          </cell>
          <cell r="B275" t="str">
            <v>Hibiscus syriacus  'Flower Tower White' PBR ®</v>
          </cell>
          <cell r="C275" t="str">
            <v>MP144</v>
          </cell>
          <cell r="D275" t="str">
            <v>Directly</v>
          </cell>
          <cell r="F275">
            <v>1.37</v>
          </cell>
          <cell r="G275">
            <v>1.26</v>
          </cell>
          <cell r="H275">
            <v>1.2</v>
          </cell>
          <cell r="J275">
            <v>1.6768800000000001</v>
          </cell>
          <cell r="K275">
            <v>1.5422400000000001</v>
          </cell>
          <cell r="L275">
            <v>1.2</v>
          </cell>
        </row>
        <row r="276">
          <cell r="A276" t="str">
            <v>87-10-1320</v>
          </cell>
          <cell r="B276" t="str">
            <v>Hibiscus syr. 'William R. Smith'</v>
          </cell>
          <cell r="C276" t="str">
            <v>MP150</v>
          </cell>
          <cell r="D276" t="str">
            <v>Directly</v>
          </cell>
          <cell r="F276">
            <v>0.56000000000000005</v>
          </cell>
          <cell r="G276">
            <v>0.45</v>
          </cell>
          <cell r="H276">
            <v>0.39</v>
          </cell>
          <cell r="J276">
            <v>0.68544000000000005</v>
          </cell>
          <cell r="K276">
            <v>0.55080000000000007</v>
          </cell>
          <cell r="L276">
            <v>0.39</v>
          </cell>
        </row>
        <row r="277">
          <cell r="A277" t="str">
            <v>87-10-1321</v>
          </cell>
          <cell r="B277" t="str">
            <v>Hibiscus syr. 'Woodbridge'</v>
          </cell>
          <cell r="C277" t="str">
            <v>MP150</v>
          </cell>
          <cell r="D277" t="str">
            <v>Directly</v>
          </cell>
          <cell r="F277">
            <v>0.56000000000000005</v>
          </cell>
          <cell r="G277">
            <v>0.45</v>
          </cell>
          <cell r="H277">
            <v>0.39</v>
          </cell>
          <cell r="J277">
            <v>0.68544000000000005</v>
          </cell>
          <cell r="K277">
            <v>0.55080000000000007</v>
          </cell>
          <cell r="L277">
            <v>0.39</v>
          </cell>
        </row>
        <row r="278">
          <cell r="A278" t="str">
            <v>87-10-1776</v>
          </cell>
          <cell r="B278" t="str">
            <v>Hydrangea anomala petiolaris</v>
          </cell>
          <cell r="C278" t="str">
            <v>MP66</v>
          </cell>
          <cell r="D278" t="str">
            <v>Directly</v>
          </cell>
          <cell r="F278">
            <v>0.87</v>
          </cell>
          <cell r="G278">
            <v>0.76</v>
          </cell>
          <cell r="H278">
            <v>0.7</v>
          </cell>
          <cell r="J278">
            <v>1.06488</v>
          </cell>
          <cell r="K278">
            <v>0.93023999999999996</v>
          </cell>
          <cell r="L278">
            <v>0.7</v>
          </cell>
        </row>
        <row r="279">
          <cell r="A279" t="str">
            <v>87-10-0218</v>
          </cell>
          <cell r="B279" t="str">
            <v>Hydrangea arb. 'Annabelle'</v>
          </cell>
          <cell r="C279" t="str">
            <v>MP104</v>
          </cell>
          <cell r="D279" t="str">
            <v>Directly</v>
          </cell>
          <cell r="F279">
            <v>0.63</v>
          </cell>
          <cell r="G279">
            <v>0.52</v>
          </cell>
          <cell r="H279">
            <v>0.46</v>
          </cell>
          <cell r="J279">
            <v>0.77112000000000003</v>
          </cell>
          <cell r="K279">
            <v>0.63648000000000005</v>
          </cell>
          <cell r="L279">
            <v>0.46</v>
          </cell>
        </row>
        <row r="280">
          <cell r="A280" t="str">
            <v>87-10-1665</v>
          </cell>
          <cell r="B280" t="str">
            <v>Hydrangea arb 'Candybella ® Bubblegum PBR</v>
          </cell>
          <cell r="C280" t="str">
            <v>MP104</v>
          </cell>
          <cell r="D280" t="str">
            <v>Directly</v>
          </cell>
          <cell r="F280">
            <v>1.36</v>
          </cell>
          <cell r="G280">
            <v>1.25</v>
          </cell>
          <cell r="H280">
            <v>1.19</v>
          </cell>
          <cell r="J280">
            <v>1.6646400000000001</v>
          </cell>
          <cell r="K280">
            <v>1.53</v>
          </cell>
          <cell r="L280">
            <v>1.19</v>
          </cell>
        </row>
        <row r="281">
          <cell r="A281" t="str">
            <v>87-10-1666</v>
          </cell>
          <cell r="B281" t="str">
            <v>Hydrangea arb. 'Candybelle ® Marshmallow PBR</v>
          </cell>
          <cell r="C281" t="str">
            <v>MP104</v>
          </cell>
          <cell r="D281" t="str">
            <v>Directly</v>
          </cell>
          <cell r="F281">
            <v>1.36</v>
          </cell>
          <cell r="G281">
            <v>1.25</v>
          </cell>
          <cell r="H281">
            <v>1.19</v>
          </cell>
          <cell r="J281">
            <v>1.6646400000000001</v>
          </cell>
          <cell r="K281">
            <v>1.53</v>
          </cell>
          <cell r="L281">
            <v>1.19</v>
          </cell>
        </row>
        <row r="282">
          <cell r="A282" t="str">
            <v>87-10-0219</v>
          </cell>
          <cell r="B282" t="str">
            <v>Hydrangea arb. 'Pink Percussion'</v>
          </cell>
          <cell r="C282" t="str">
            <v>MP104</v>
          </cell>
          <cell r="D282" t="str">
            <v>Directly</v>
          </cell>
          <cell r="F282">
            <v>0.70000000000000007</v>
          </cell>
          <cell r="G282">
            <v>0.59</v>
          </cell>
          <cell r="H282">
            <v>0.53</v>
          </cell>
          <cell r="J282">
            <v>0.85680000000000012</v>
          </cell>
          <cell r="K282">
            <v>0.72216000000000002</v>
          </cell>
          <cell r="L282">
            <v>0.53</v>
          </cell>
        </row>
        <row r="283">
          <cell r="A283" t="str">
            <v>87-10-0851</v>
          </cell>
          <cell r="B283" t="str">
            <v>Hydrangea aspera 'Macrophylla'</v>
          </cell>
          <cell r="C283" t="str">
            <v>MP104</v>
          </cell>
          <cell r="D283" t="str">
            <v>Directly</v>
          </cell>
          <cell r="F283">
            <v>0.8</v>
          </cell>
          <cell r="G283">
            <v>0.69</v>
          </cell>
          <cell r="H283">
            <v>0.63</v>
          </cell>
          <cell r="J283">
            <v>0.97919999999999996</v>
          </cell>
          <cell r="K283">
            <v>0.84455999999999998</v>
          </cell>
          <cell r="L283">
            <v>0.63</v>
          </cell>
        </row>
        <row r="284">
          <cell r="A284" t="str">
            <v>87-10-0221</v>
          </cell>
          <cell r="B284" t="str">
            <v>Hydrangea macr. 'Alpenglühen'</v>
          </cell>
          <cell r="C284" t="str">
            <v>MP104</v>
          </cell>
          <cell r="D284" t="str">
            <v>Directly</v>
          </cell>
          <cell r="F284">
            <v>0.55000000000000004</v>
          </cell>
          <cell r="G284">
            <v>0.44</v>
          </cell>
          <cell r="H284">
            <v>0.38</v>
          </cell>
          <cell r="J284">
            <v>0.67320000000000002</v>
          </cell>
          <cell r="K284">
            <v>0.53856000000000004</v>
          </cell>
          <cell r="L284">
            <v>0.38</v>
          </cell>
        </row>
        <row r="285">
          <cell r="A285" t="str">
            <v>87-10-0222</v>
          </cell>
          <cell r="B285" t="str">
            <v>Hydrangea macr. 'Ayesha'</v>
          </cell>
          <cell r="C285" t="str">
            <v>MP104</v>
          </cell>
          <cell r="D285" t="str">
            <v>Directly</v>
          </cell>
          <cell r="F285">
            <v>0.55000000000000004</v>
          </cell>
          <cell r="G285">
            <v>0.44</v>
          </cell>
          <cell r="H285">
            <v>0.38</v>
          </cell>
          <cell r="J285">
            <v>0.67320000000000002</v>
          </cell>
          <cell r="K285">
            <v>0.53856000000000004</v>
          </cell>
          <cell r="L285">
            <v>0.38</v>
          </cell>
        </row>
        <row r="286">
          <cell r="A286" t="str">
            <v>87-10-0224</v>
          </cell>
          <cell r="B286" t="str">
            <v>Hydrangea macr. 'Blaumeise'</v>
          </cell>
          <cell r="C286" t="str">
            <v>MP104</v>
          </cell>
          <cell r="D286" t="str">
            <v>Directly</v>
          </cell>
          <cell r="F286">
            <v>0.55000000000000004</v>
          </cell>
          <cell r="G286">
            <v>0.44</v>
          </cell>
          <cell r="H286">
            <v>0.38</v>
          </cell>
          <cell r="J286">
            <v>0.67320000000000002</v>
          </cell>
          <cell r="K286">
            <v>0.53856000000000004</v>
          </cell>
          <cell r="L286">
            <v>0.38</v>
          </cell>
        </row>
        <row r="287">
          <cell r="A287" t="str">
            <v>87-10-1484</v>
          </cell>
          <cell r="B287" t="str">
            <v>Hydrangea macr. 'Bergfink'</v>
          </cell>
          <cell r="C287" t="str">
            <v>MP104</v>
          </cell>
          <cell r="D287" t="str">
            <v>Directly</v>
          </cell>
          <cell r="F287">
            <v>0.55000000000000004</v>
          </cell>
          <cell r="G287">
            <v>0.44</v>
          </cell>
          <cell r="H287">
            <v>0.38</v>
          </cell>
          <cell r="J287">
            <v>0.67320000000000002</v>
          </cell>
          <cell r="K287">
            <v>0.53856000000000004</v>
          </cell>
          <cell r="L287">
            <v>0.38</v>
          </cell>
        </row>
        <row r="288">
          <cell r="A288" t="str">
            <v>87-10-0225</v>
          </cell>
          <cell r="B288" t="str">
            <v>Hydrangea macr. 'Bodensee'</v>
          </cell>
          <cell r="C288" t="str">
            <v>MP104</v>
          </cell>
          <cell r="D288" t="str">
            <v>Directly</v>
          </cell>
          <cell r="F288">
            <v>0.55000000000000004</v>
          </cell>
          <cell r="G288">
            <v>0.44</v>
          </cell>
          <cell r="H288">
            <v>0.38</v>
          </cell>
          <cell r="J288">
            <v>0.67320000000000002</v>
          </cell>
          <cell r="K288">
            <v>0.53856000000000004</v>
          </cell>
          <cell r="L288">
            <v>0.38</v>
          </cell>
        </row>
        <row r="289">
          <cell r="A289" t="str">
            <v>87-10-0226</v>
          </cell>
          <cell r="B289" t="str">
            <v>Hydrangea macr. 'Bouquet Rose'</v>
          </cell>
          <cell r="C289" t="str">
            <v>MP104</v>
          </cell>
          <cell r="D289" t="str">
            <v>week 20</v>
          </cell>
          <cell r="F289">
            <v>0.55000000000000004</v>
          </cell>
          <cell r="G289">
            <v>0.44</v>
          </cell>
          <cell r="H289">
            <v>0.38</v>
          </cell>
          <cell r="J289">
            <v>0.67320000000000002</v>
          </cell>
          <cell r="K289">
            <v>0.53856000000000004</v>
          </cell>
          <cell r="L289">
            <v>0.38</v>
          </cell>
        </row>
        <row r="290">
          <cell r="A290" t="str">
            <v>87-10-1667</v>
          </cell>
          <cell r="B290" t="str">
            <v>Hydrangea macr. 'Deutschland'</v>
          </cell>
          <cell r="C290" t="str">
            <v>MP104</v>
          </cell>
          <cell r="D290" t="str">
            <v>Directly</v>
          </cell>
          <cell r="F290">
            <v>0.55000000000000004</v>
          </cell>
          <cell r="G290">
            <v>0.44</v>
          </cell>
          <cell r="H290">
            <v>0.38</v>
          </cell>
          <cell r="J290">
            <v>0.67320000000000002</v>
          </cell>
          <cell r="K290">
            <v>0.53856000000000004</v>
          </cell>
          <cell r="L290">
            <v>0.38</v>
          </cell>
        </row>
        <row r="291">
          <cell r="A291" t="str">
            <v>87-10-1001</v>
          </cell>
          <cell r="B291" t="str">
            <v>Hydrangea macr. 'Fasan'</v>
          </cell>
          <cell r="C291" t="str">
            <v>MP104</v>
          </cell>
          <cell r="D291" t="str">
            <v>Directly</v>
          </cell>
          <cell r="F291">
            <v>0.55000000000000004</v>
          </cell>
          <cell r="G291">
            <v>0.44</v>
          </cell>
          <cell r="H291">
            <v>0.38</v>
          </cell>
          <cell r="J291">
            <v>0.67320000000000002</v>
          </cell>
          <cell r="K291">
            <v>0.53856000000000004</v>
          </cell>
          <cell r="L291">
            <v>0.38</v>
          </cell>
        </row>
        <row r="292">
          <cell r="A292" t="str">
            <v>87-10-0228</v>
          </cell>
          <cell r="B292" t="str">
            <v>Hydrangea macr. 'Freudenstein'</v>
          </cell>
          <cell r="C292" t="str">
            <v>MP104</v>
          </cell>
          <cell r="D292" t="str">
            <v>Directly</v>
          </cell>
          <cell r="F292">
            <v>0.55000000000000004</v>
          </cell>
          <cell r="G292">
            <v>0.44</v>
          </cell>
          <cell r="H292">
            <v>0.38</v>
          </cell>
          <cell r="J292">
            <v>0.67320000000000002</v>
          </cell>
          <cell r="K292">
            <v>0.53856000000000004</v>
          </cell>
          <cell r="L292">
            <v>0.38</v>
          </cell>
        </row>
        <row r="293">
          <cell r="A293" t="str">
            <v>87-10-1322</v>
          </cell>
          <cell r="B293" t="str">
            <v>Hydrangea macr. 'Gerda Steiniger'</v>
          </cell>
          <cell r="C293" t="str">
            <v>MP104</v>
          </cell>
          <cell r="D293" t="str">
            <v>Directly</v>
          </cell>
          <cell r="F293">
            <v>0.55000000000000004</v>
          </cell>
          <cell r="G293">
            <v>0.44</v>
          </cell>
          <cell r="H293">
            <v>0.38</v>
          </cell>
          <cell r="J293">
            <v>0.67320000000000002</v>
          </cell>
          <cell r="K293">
            <v>0.53856000000000004</v>
          </cell>
          <cell r="L293">
            <v>0.38</v>
          </cell>
        </row>
        <row r="294">
          <cell r="A294" t="str">
            <v>87-10-1323</v>
          </cell>
          <cell r="B294" t="str">
            <v>Hydrangea macr. 'Gertrud Glahn'</v>
          </cell>
          <cell r="C294" t="str">
            <v>MP104</v>
          </cell>
          <cell r="D294" t="str">
            <v>Directly</v>
          </cell>
          <cell r="F294">
            <v>0.55000000000000004</v>
          </cell>
          <cell r="G294">
            <v>0.44</v>
          </cell>
          <cell r="H294">
            <v>0.38</v>
          </cell>
          <cell r="J294">
            <v>0.67320000000000002</v>
          </cell>
          <cell r="K294">
            <v>0.53856000000000004</v>
          </cell>
          <cell r="L294">
            <v>0.38</v>
          </cell>
        </row>
        <row r="295">
          <cell r="A295" t="str">
            <v>87-10-1324</v>
          </cell>
          <cell r="B295" t="str">
            <v>Hydrangea macr. 'Glowing Embers'</v>
          </cell>
          <cell r="C295" t="str">
            <v>MP104</v>
          </cell>
          <cell r="D295" t="str">
            <v>Directly</v>
          </cell>
          <cell r="F295">
            <v>0.55000000000000004</v>
          </cell>
          <cell r="G295">
            <v>0.44</v>
          </cell>
          <cell r="H295">
            <v>0.38</v>
          </cell>
          <cell r="J295">
            <v>0.67320000000000002</v>
          </cell>
          <cell r="K295">
            <v>0.53856000000000004</v>
          </cell>
          <cell r="L295">
            <v>0.38</v>
          </cell>
        </row>
        <row r="296">
          <cell r="A296" t="str">
            <v>87-10-1426</v>
          </cell>
          <cell r="B296" t="str">
            <v>Hydrangea macr. 'Green Shadow'</v>
          </cell>
          <cell r="C296" t="str">
            <v>MP104</v>
          </cell>
          <cell r="D296" t="str">
            <v>Directly</v>
          </cell>
          <cell r="F296">
            <v>0.55000000000000004</v>
          </cell>
          <cell r="G296">
            <v>0.44</v>
          </cell>
          <cell r="H296">
            <v>0.38</v>
          </cell>
          <cell r="J296">
            <v>0.67320000000000002</v>
          </cell>
          <cell r="K296">
            <v>0.53856000000000004</v>
          </cell>
          <cell r="L296">
            <v>0.38</v>
          </cell>
        </row>
        <row r="297">
          <cell r="A297" t="str">
            <v>87-10-0233</v>
          </cell>
          <cell r="B297" t="str">
            <v>Hydrangea macr. 'Hamburg'</v>
          </cell>
          <cell r="C297" t="str">
            <v>MP104</v>
          </cell>
          <cell r="D297" t="str">
            <v>Directly</v>
          </cell>
          <cell r="F297">
            <v>0.55000000000000004</v>
          </cell>
          <cell r="G297">
            <v>0.44</v>
          </cell>
          <cell r="H297">
            <v>0.38</v>
          </cell>
          <cell r="J297">
            <v>0.67320000000000002</v>
          </cell>
          <cell r="K297">
            <v>0.53856000000000004</v>
          </cell>
          <cell r="L297">
            <v>0.38</v>
          </cell>
        </row>
        <row r="298">
          <cell r="A298" t="str">
            <v>87-10-0852</v>
          </cell>
          <cell r="B298" t="str">
            <v>Hydrangea macr. 'King George V'</v>
          </cell>
          <cell r="C298" t="str">
            <v>MP104</v>
          </cell>
          <cell r="D298" t="str">
            <v>Directly</v>
          </cell>
          <cell r="F298">
            <v>0.55000000000000004</v>
          </cell>
          <cell r="G298">
            <v>0.44</v>
          </cell>
          <cell r="H298">
            <v>0.38</v>
          </cell>
          <cell r="J298">
            <v>0.67320000000000002</v>
          </cell>
          <cell r="K298">
            <v>0.53856000000000004</v>
          </cell>
          <cell r="L298">
            <v>0.38</v>
          </cell>
        </row>
        <row r="299">
          <cell r="A299" t="str">
            <v>87-10-1427</v>
          </cell>
          <cell r="B299" t="str">
            <v>Hydrangea macr. 'Lady in Red'</v>
          </cell>
          <cell r="C299" t="str">
            <v>MP104</v>
          </cell>
          <cell r="D299" t="str">
            <v>Directly</v>
          </cell>
          <cell r="F299">
            <v>0.55000000000000004</v>
          </cell>
          <cell r="G299">
            <v>0.44</v>
          </cell>
          <cell r="H299">
            <v>0.38</v>
          </cell>
          <cell r="J299">
            <v>0.67320000000000002</v>
          </cell>
          <cell r="K299">
            <v>0.53856000000000004</v>
          </cell>
          <cell r="L299">
            <v>0.38</v>
          </cell>
        </row>
        <row r="300">
          <cell r="A300" t="str">
            <v>87-10-1002</v>
          </cell>
          <cell r="B300" t="str">
            <v>Hydrangea macr. 'Lanarth White'</v>
          </cell>
          <cell r="C300" t="str">
            <v>MP104</v>
          </cell>
          <cell r="D300" t="str">
            <v>Directly</v>
          </cell>
          <cell r="F300">
            <v>0.55000000000000004</v>
          </cell>
          <cell r="G300">
            <v>0.44</v>
          </cell>
          <cell r="H300">
            <v>0.38</v>
          </cell>
          <cell r="J300">
            <v>0.67320000000000002</v>
          </cell>
          <cell r="K300">
            <v>0.53856000000000004</v>
          </cell>
          <cell r="L300">
            <v>0.38</v>
          </cell>
        </row>
        <row r="301">
          <cell r="A301" t="str">
            <v>87-10-1325</v>
          </cell>
          <cell r="B301" t="str">
            <v>Hydrangea macr. 'Blauer Zwerg'</v>
          </cell>
          <cell r="C301" t="str">
            <v>MP104</v>
          </cell>
          <cell r="D301" t="str">
            <v>Directly</v>
          </cell>
          <cell r="F301">
            <v>0.55000000000000004</v>
          </cell>
          <cell r="G301">
            <v>0.44</v>
          </cell>
          <cell r="H301">
            <v>0.38</v>
          </cell>
          <cell r="J301">
            <v>0.67320000000000002</v>
          </cell>
          <cell r="K301">
            <v>0.53856000000000004</v>
          </cell>
          <cell r="L301">
            <v>0.38</v>
          </cell>
        </row>
        <row r="302">
          <cell r="A302" t="str">
            <v>87-10-0853</v>
          </cell>
          <cell r="B302" t="str">
            <v>Hydrangea macr. 'Leuchtfeuer'</v>
          </cell>
          <cell r="C302" t="str">
            <v>MP104</v>
          </cell>
          <cell r="D302" t="str">
            <v>Directly</v>
          </cell>
          <cell r="F302">
            <v>0.55000000000000004</v>
          </cell>
          <cell r="G302">
            <v>0.44</v>
          </cell>
          <cell r="H302">
            <v>0.38</v>
          </cell>
          <cell r="J302">
            <v>0.67320000000000002</v>
          </cell>
          <cell r="K302">
            <v>0.53856000000000004</v>
          </cell>
          <cell r="L302">
            <v>0.38</v>
          </cell>
        </row>
        <row r="303">
          <cell r="A303" t="str">
            <v>87-10-0238</v>
          </cell>
          <cell r="B303" t="str">
            <v>Hydrangea macr. 'Libelle'</v>
          </cell>
          <cell r="C303" t="str">
            <v>MP104</v>
          </cell>
          <cell r="D303" t="str">
            <v>Directly</v>
          </cell>
          <cell r="F303">
            <v>0.55000000000000004</v>
          </cell>
          <cell r="G303">
            <v>0.44</v>
          </cell>
          <cell r="H303">
            <v>0.38</v>
          </cell>
          <cell r="J303">
            <v>0.67320000000000002</v>
          </cell>
          <cell r="K303">
            <v>0.53856000000000004</v>
          </cell>
          <cell r="L303">
            <v>0.38</v>
          </cell>
        </row>
        <row r="304">
          <cell r="A304" t="str">
            <v>87-10-0223</v>
          </cell>
          <cell r="B304" t="str">
            <v>Hydrangea macrophylla Love ('Youme H1917'PBR) ®</v>
          </cell>
          <cell r="C304" t="str">
            <v>MP104</v>
          </cell>
          <cell r="D304" t="str">
            <v>Directly</v>
          </cell>
          <cell r="F304">
            <v>1.36</v>
          </cell>
          <cell r="G304">
            <v>1.25</v>
          </cell>
          <cell r="H304">
            <v>1.19</v>
          </cell>
          <cell r="J304">
            <v>1.6646400000000001</v>
          </cell>
          <cell r="K304">
            <v>1.53</v>
          </cell>
          <cell r="L304">
            <v>1.19</v>
          </cell>
        </row>
        <row r="305">
          <cell r="A305" t="str">
            <v>87-10-0252</v>
          </cell>
          <cell r="B305" t="str">
            <v>Hydrangea macr. 'Masja'  (Sibilla)</v>
          </cell>
          <cell r="C305" t="str">
            <v>MP104</v>
          </cell>
          <cell r="D305" t="str">
            <v>Directly</v>
          </cell>
          <cell r="F305">
            <v>0.55000000000000004</v>
          </cell>
          <cell r="G305">
            <v>0.44</v>
          </cell>
          <cell r="H305">
            <v>0.38</v>
          </cell>
          <cell r="J305">
            <v>0.67320000000000002</v>
          </cell>
          <cell r="K305">
            <v>0.53856000000000004</v>
          </cell>
          <cell r="L305">
            <v>0.38</v>
          </cell>
        </row>
        <row r="306">
          <cell r="A306" t="str">
            <v>87-10-0241</v>
          </cell>
          <cell r="B306" t="str">
            <v>Hydrangea macr. 'Mariesii Perfecta'</v>
          </cell>
          <cell r="C306" t="str">
            <v>MP104</v>
          </cell>
          <cell r="D306" t="str">
            <v>Directly</v>
          </cell>
          <cell r="F306">
            <v>0.55000000000000004</v>
          </cell>
          <cell r="G306">
            <v>0.44</v>
          </cell>
          <cell r="H306">
            <v>0.38</v>
          </cell>
          <cell r="J306">
            <v>0.67320000000000002</v>
          </cell>
          <cell r="K306">
            <v>0.53856000000000004</v>
          </cell>
          <cell r="L306">
            <v>0.38</v>
          </cell>
        </row>
        <row r="307">
          <cell r="A307" t="str">
            <v>87-10-1154</v>
          </cell>
          <cell r="B307" t="str">
            <v>Hydrangea macr. 'Merveille Sanguinea'</v>
          </cell>
          <cell r="C307" t="str">
            <v>MP104</v>
          </cell>
          <cell r="D307" t="str">
            <v>Directly</v>
          </cell>
          <cell r="F307">
            <v>0.63</v>
          </cell>
          <cell r="G307">
            <v>0.52</v>
          </cell>
          <cell r="H307">
            <v>0.46</v>
          </cell>
          <cell r="J307">
            <v>0.77112000000000003</v>
          </cell>
          <cell r="K307">
            <v>0.63648000000000005</v>
          </cell>
          <cell r="L307">
            <v>0.46</v>
          </cell>
        </row>
        <row r="308">
          <cell r="A308" t="str">
            <v>87-10-0242</v>
          </cell>
          <cell r="B308" t="str">
            <v>Hydrangea macr. 'Messelina'</v>
          </cell>
          <cell r="C308" t="str">
            <v>MP104</v>
          </cell>
          <cell r="D308" t="str">
            <v>Directly</v>
          </cell>
          <cell r="F308">
            <v>0.55000000000000004</v>
          </cell>
          <cell r="G308">
            <v>0.44</v>
          </cell>
          <cell r="H308">
            <v>0.38</v>
          </cell>
          <cell r="J308">
            <v>0.67320000000000002</v>
          </cell>
          <cell r="K308">
            <v>0.53856000000000004</v>
          </cell>
          <cell r="L308">
            <v>0.38</v>
          </cell>
        </row>
        <row r="309">
          <cell r="A309" t="str">
            <v>87-10-0234</v>
          </cell>
          <cell r="B309" t="str">
            <v>Hydrangea macr. 'Mini Hornli' (Hornli)</v>
          </cell>
          <cell r="C309" t="str">
            <v>MP104</v>
          </cell>
          <cell r="D309" t="str">
            <v>Directly</v>
          </cell>
          <cell r="F309">
            <v>0.55000000000000004</v>
          </cell>
          <cell r="G309">
            <v>0.44</v>
          </cell>
          <cell r="H309">
            <v>0.38</v>
          </cell>
          <cell r="J309">
            <v>0.67320000000000002</v>
          </cell>
          <cell r="K309">
            <v>0.53856000000000004</v>
          </cell>
          <cell r="L309">
            <v>0.38</v>
          </cell>
        </row>
        <row r="310">
          <cell r="A310" t="str">
            <v>87-10-0243</v>
          </cell>
          <cell r="B310" t="str">
            <v>Hydrangea macr. 'Miss Hepburn'</v>
          </cell>
          <cell r="C310" t="str">
            <v>MP104</v>
          </cell>
          <cell r="D310" t="str">
            <v>Directly</v>
          </cell>
          <cell r="F310">
            <v>0.55000000000000004</v>
          </cell>
          <cell r="G310">
            <v>0.44</v>
          </cell>
          <cell r="H310">
            <v>0.38</v>
          </cell>
          <cell r="J310">
            <v>0.67320000000000002</v>
          </cell>
          <cell r="K310">
            <v>0.53856000000000004</v>
          </cell>
          <cell r="L310">
            <v>0.38</v>
          </cell>
        </row>
        <row r="311">
          <cell r="A311" t="str">
            <v>87-10-1668</v>
          </cell>
          <cell r="B311" t="str">
            <v>Hydrangea macr. 'you and me  Miss Saori' PBR ®</v>
          </cell>
          <cell r="C311" t="str">
            <v>MP104</v>
          </cell>
          <cell r="D311" t="str">
            <v>week 16</v>
          </cell>
          <cell r="F311">
            <v>1.36</v>
          </cell>
          <cell r="G311">
            <v>1.25</v>
          </cell>
          <cell r="H311">
            <v>1.19</v>
          </cell>
          <cell r="J311">
            <v>1.6646400000000001</v>
          </cell>
          <cell r="K311">
            <v>1.53</v>
          </cell>
          <cell r="L311">
            <v>1.19</v>
          </cell>
        </row>
        <row r="312">
          <cell r="A312" t="str">
            <v>87-10-0244</v>
          </cell>
          <cell r="B312" t="str">
            <v>Hydrangea macr. 'Mme E. Mouillère'</v>
          </cell>
          <cell r="C312" t="str">
            <v>MP104</v>
          </cell>
          <cell r="D312" t="str">
            <v>Directly</v>
          </cell>
          <cell r="F312">
            <v>0.55000000000000004</v>
          </cell>
          <cell r="G312">
            <v>0.44</v>
          </cell>
          <cell r="H312">
            <v>0.38</v>
          </cell>
          <cell r="J312">
            <v>0.67320000000000002</v>
          </cell>
          <cell r="K312">
            <v>0.53856000000000004</v>
          </cell>
          <cell r="L312">
            <v>0.38</v>
          </cell>
        </row>
        <row r="313">
          <cell r="A313" t="str">
            <v>87-10-0245</v>
          </cell>
          <cell r="B313" t="str">
            <v>Hydrangea macr. 'Nikko Blue'</v>
          </cell>
          <cell r="C313" t="str">
            <v>MP104</v>
          </cell>
          <cell r="D313" t="str">
            <v>week 20</v>
          </cell>
          <cell r="F313">
            <v>0.55000000000000004</v>
          </cell>
          <cell r="G313">
            <v>0.44</v>
          </cell>
          <cell r="H313">
            <v>0.38</v>
          </cell>
          <cell r="J313">
            <v>0.67320000000000002</v>
          </cell>
          <cell r="K313">
            <v>0.53856000000000004</v>
          </cell>
          <cell r="L313">
            <v>0.38</v>
          </cell>
        </row>
        <row r="314">
          <cell r="A314" t="str">
            <v>87-10-1669</v>
          </cell>
          <cell r="B314" t="str">
            <v>Hydrangea macr. 'Papagei'</v>
          </cell>
          <cell r="C314" t="str">
            <v>MP104</v>
          </cell>
          <cell r="D314" t="str">
            <v>Directly</v>
          </cell>
          <cell r="F314">
            <v>0.55000000000000004</v>
          </cell>
          <cell r="G314">
            <v>0.44</v>
          </cell>
          <cell r="H314">
            <v>0.38</v>
          </cell>
          <cell r="J314">
            <v>0.67320000000000002</v>
          </cell>
          <cell r="K314">
            <v>0.53856000000000004</v>
          </cell>
          <cell r="L314">
            <v>0.38</v>
          </cell>
        </row>
        <row r="315">
          <cell r="A315" t="str">
            <v>87-10-0914</v>
          </cell>
          <cell r="B315" t="str">
            <v>Hydrangea macr. 'Pax' (Nymphe)</v>
          </cell>
          <cell r="C315" t="str">
            <v>MP104</v>
          </cell>
          <cell r="D315" t="str">
            <v>Directly</v>
          </cell>
          <cell r="F315">
            <v>0.55000000000000004</v>
          </cell>
          <cell r="G315">
            <v>0.44</v>
          </cell>
          <cell r="H315">
            <v>0.38</v>
          </cell>
          <cell r="J315">
            <v>0.67320000000000002</v>
          </cell>
          <cell r="K315">
            <v>0.53856000000000004</v>
          </cell>
          <cell r="L315">
            <v>0.38</v>
          </cell>
        </row>
        <row r="316">
          <cell r="A316" t="str">
            <v>87-10-0915</v>
          </cell>
          <cell r="B316" t="str">
            <v>Hydrangea macrophylla Peppermint ('RIE 13'PBR) ®</v>
          </cell>
          <cell r="C316" t="str">
            <v>MP104</v>
          </cell>
          <cell r="D316" t="str">
            <v>Directly</v>
          </cell>
          <cell r="F316">
            <v>1.36</v>
          </cell>
          <cell r="G316">
            <v>1.25</v>
          </cell>
          <cell r="H316">
            <v>1.19</v>
          </cell>
          <cell r="J316">
            <v>1.6646400000000001</v>
          </cell>
          <cell r="K316">
            <v>1.53</v>
          </cell>
          <cell r="L316">
            <v>1.19</v>
          </cell>
        </row>
        <row r="317">
          <cell r="A317" t="str">
            <v>87-10-1479</v>
          </cell>
          <cell r="B317" t="str">
            <v>Hydrangea macrophylla Princess Diana ('H213'PBR) ®</v>
          </cell>
          <cell r="C317" t="str">
            <v>MP104</v>
          </cell>
          <cell r="D317" t="str">
            <v>Directly</v>
          </cell>
          <cell r="F317">
            <v>1.36</v>
          </cell>
          <cell r="G317">
            <v>1.25</v>
          </cell>
          <cell r="H317">
            <v>1.19</v>
          </cell>
          <cell r="J317">
            <v>1.6646400000000001</v>
          </cell>
          <cell r="K317">
            <v>1.53</v>
          </cell>
          <cell r="L317">
            <v>1.19</v>
          </cell>
        </row>
        <row r="318">
          <cell r="A318" t="str">
            <v>87-10-0247</v>
          </cell>
          <cell r="B318" t="str">
            <v>Hydrangea macr. 'Pia'</v>
          </cell>
          <cell r="C318" t="str">
            <v>MP104</v>
          </cell>
          <cell r="D318" t="str">
            <v>Directly</v>
          </cell>
          <cell r="F318">
            <v>0.55000000000000004</v>
          </cell>
          <cell r="G318">
            <v>0.44</v>
          </cell>
          <cell r="H318">
            <v>0.38</v>
          </cell>
          <cell r="J318">
            <v>0.67320000000000002</v>
          </cell>
          <cell r="K318">
            <v>0.53856000000000004</v>
          </cell>
          <cell r="L318">
            <v>0.38</v>
          </cell>
        </row>
        <row r="319">
          <cell r="A319" t="str">
            <v>87-10-1003</v>
          </cell>
          <cell r="B319" t="str">
            <v>Hydrangea macr. 'Red Baron' (Schone Bautznerin)</v>
          </cell>
          <cell r="C319" t="str">
            <v>MP104</v>
          </cell>
          <cell r="D319" t="str">
            <v>week 20</v>
          </cell>
          <cell r="F319">
            <v>0.55000000000000004</v>
          </cell>
          <cell r="G319">
            <v>0.44</v>
          </cell>
          <cell r="H319">
            <v>0.38</v>
          </cell>
          <cell r="J319">
            <v>0.67320000000000002</v>
          </cell>
          <cell r="K319">
            <v>0.53856000000000004</v>
          </cell>
          <cell r="L319">
            <v>0.38</v>
          </cell>
        </row>
        <row r="320">
          <cell r="A320" t="str">
            <v>87-10-0249</v>
          </cell>
          <cell r="B320" t="str">
            <v>Hydrangea macr. 'Renate Steiniger'</v>
          </cell>
          <cell r="C320" t="str">
            <v>MP104</v>
          </cell>
          <cell r="D320" t="str">
            <v>Directly</v>
          </cell>
          <cell r="F320">
            <v>0.55000000000000004</v>
          </cell>
          <cell r="G320">
            <v>0.44</v>
          </cell>
          <cell r="H320">
            <v>0.38</v>
          </cell>
          <cell r="J320">
            <v>0.67320000000000002</v>
          </cell>
          <cell r="K320">
            <v>0.53856000000000004</v>
          </cell>
          <cell r="L320">
            <v>0.38</v>
          </cell>
        </row>
        <row r="321">
          <cell r="A321" t="str">
            <v>87-10-0250</v>
          </cell>
          <cell r="B321" t="str">
            <v>Hydrangea macr. 'Rotkehlchen'</v>
          </cell>
          <cell r="C321" t="str">
            <v>MP104</v>
          </cell>
          <cell r="D321" t="str">
            <v>Directly</v>
          </cell>
          <cell r="F321">
            <v>0.55000000000000004</v>
          </cell>
          <cell r="G321">
            <v>0.44</v>
          </cell>
          <cell r="H321">
            <v>0.38</v>
          </cell>
          <cell r="J321">
            <v>0.67320000000000002</v>
          </cell>
          <cell r="K321">
            <v>0.53856000000000004</v>
          </cell>
          <cell r="L321">
            <v>0.38</v>
          </cell>
        </row>
        <row r="322">
          <cell r="A322" t="str">
            <v>87-10-0251</v>
          </cell>
          <cell r="B322" t="str">
            <v xml:space="preserve">Hydrangea macr. 'Rotschwanz' (Teller red) </v>
          </cell>
          <cell r="C322" t="str">
            <v>MP104</v>
          </cell>
          <cell r="D322" t="str">
            <v>Directly</v>
          </cell>
          <cell r="F322">
            <v>0.55000000000000004</v>
          </cell>
          <cell r="G322">
            <v>0.44</v>
          </cell>
          <cell r="H322">
            <v>0.38</v>
          </cell>
          <cell r="J322">
            <v>0.67320000000000002</v>
          </cell>
          <cell r="K322">
            <v>0.53856000000000004</v>
          </cell>
          <cell r="L322">
            <v>0.38</v>
          </cell>
        </row>
        <row r="323">
          <cell r="A323" t="str">
            <v>87-10-0916</v>
          </cell>
          <cell r="B323" t="str">
            <v>Hydrnagea macr. 'Schone Bautzenerin'</v>
          </cell>
          <cell r="C323" t="str">
            <v>MP104</v>
          </cell>
          <cell r="D323" t="str">
            <v>Directly</v>
          </cell>
          <cell r="F323">
            <v>0.55000000000000004</v>
          </cell>
          <cell r="G323">
            <v>0.44</v>
          </cell>
          <cell r="H323">
            <v>0.38</v>
          </cell>
          <cell r="J323">
            <v>0.67320000000000002</v>
          </cell>
          <cell r="K323">
            <v>0.53856000000000004</v>
          </cell>
          <cell r="L323">
            <v>0.38</v>
          </cell>
        </row>
        <row r="324">
          <cell r="A324" t="str">
            <v>87-10-1428</v>
          </cell>
          <cell r="B324" t="str">
            <v>Hydrangea macr. 'Snowball'</v>
          </cell>
          <cell r="C324" t="str">
            <v>MP104</v>
          </cell>
          <cell r="D324" t="str">
            <v>week 20</v>
          </cell>
          <cell r="F324">
            <v>0.55000000000000004</v>
          </cell>
          <cell r="G324">
            <v>0.44</v>
          </cell>
          <cell r="H324">
            <v>0.38</v>
          </cell>
          <cell r="J324">
            <v>0.67320000000000002</v>
          </cell>
          <cell r="K324">
            <v>0.53856000000000004</v>
          </cell>
          <cell r="L324">
            <v>0.38</v>
          </cell>
        </row>
        <row r="325">
          <cell r="A325" t="str">
            <v>87-10-0253</v>
          </cell>
          <cell r="B325" t="str">
            <v>Hydrangea macr. 'Soeur Thérèse'</v>
          </cell>
          <cell r="C325" t="str">
            <v>MP104</v>
          </cell>
          <cell r="D325" t="str">
            <v>Directly</v>
          </cell>
          <cell r="F325">
            <v>0.55000000000000004</v>
          </cell>
          <cell r="G325">
            <v>0.44</v>
          </cell>
          <cell r="H325">
            <v>0.38</v>
          </cell>
          <cell r="J325">
            <v>0.67320000000000002</v>
          </cell>
          <cell r="K325">
            <v>0.53856000000000004</v>
          </cell>
          <cell r="L325">
            <v>0.38</v>
          </cell>
        </row>
        <row r="326">
          <cell r="A326" t="str">
            <v>87-10-0254</v>
          </cell>
          <cell r="B326" t="str">
            <v>Hydrangea macr. 'Taube' (Teller Pink)</v>
          </cell>
          <cell r="C326" t="str">
            <v>MP104</v>
          </cell>
          <cell r="D326" t="str">
            <v>Directly</v>
          </cell>
          <cell r="F326">
            <v>0.55000000000000004</v>
          </cell>
          <cell r="G326">
            <v>0.44</v>
          </cell>
          <cell r="H326">
            <v>0.38</v>
          </cell>
          <cell r="J326">
            <v>0.67320000000000002</v>
          </cell>
          <cell r="K326">
            <v>0.53856000000000004</v>
          </cell>
          <cell r="L326">
            <v>0.38</v>
          </cell>
        </row>
        <row r="327">
          <cell r="A327" t="str">
            <v>87-10-1670</v>
          </cell>
          <cell r="B327" t="str">
            <v xml:space="preserve">Hydrangea macrophylla You&amp;Me Together ('Youmefive'PBR) </v>
          </cell>
          <cell r="C327" t="str">
            <v>MP104</v>
          </cell>
          <cell r="D327" t="str">
            <v>Directly</v>
          </cell>
          <cell r="F327">
            <v>1.36</v>
          </cell>
          <cell r="G327">
            <v>1.25</v>
          </cell>
          <cell r="H327">
            <v>1.19</v>
          </cell>
          <cell r="J327">
            <v>1.6646400000000001</v>
          </cell>
          <cell r="K327">
            <v>1.53</v>
          </cell>
          <cell r="L327">
            <v>1.19</v>
          </cell>
        </row>
        <row r="328">
          <cell r="A328" t="str">
            <v>87-10-1156</v>
          </cell>
          <cell r="B328" t="str">
            <v>Hydrangea macr. 'Tricolor'</v>
          </cell>
          <cell r="C328" t="str">
            <v>MP104</v>
          </cell>
          <cell r="D328" t="str">
            <v>Directly</v>
          </cell>
          <cell r="F328">
            <v>0.73000000000000009</v>
          </cell>
          <cell r="G328">
            <v>0.62</v>
          </cell>
          <cell r="H328">
            <v>0.56000000000000005</v>
          </cell>
          <cell r="J328">
            <v>0.89352000000000009</v>
          </cell>
          <cell r="K328">
            <v>0.75888</v>
          </cell>
          <cell r="L328">
            <v>0.56000000000000005</v>
          </cell>
        </row>
        <row r="329">
          <cell r="A329" t="str">
            <v>87-10-0227</v>
          </cell>
          <cell r="B329" t="str">
            <v>Hydrangea macr. 'Twilight' (Fasan)</v>
          </cell>
          <cell r="C329" t="str">
            <v>MP104</v>
          </cell>
          <cell r="D329" t="str">
            <v>Directly</v>
          </cell>
          <cell r="F329">
            <v>0.55000000000000004</v>
          </cell>
          <cell r="G329">
            <v>0.44</v>
          </cell>
          <cell r="H329">
            <v>0.38</v>
          </cell>
          <cell r="J329">
            <v>0.67320000000000002</v>
          </cell>
          <cell r="K329">
            <v>0.53856000000000004</v>
          </cell>
          <cell r="L329">
            <v>0.38</v>
          </cell>
        </row>
        <row r="330">
          <cell r="A330" t="str">
            <v>87-10-1671</v>
          </cell>
          <cell r="B330" t="str">
            <v>Hydrangea macr. 'Wedu' PBR ®</v>
          </cell>
          <cell r="C330" t="str">
            <v>MP104</v>
          </cell>
          <cell r="D330" t="str">
            <v>Directly</v>
          </cell>
          <cell r="F330">
            <v>1.36</v>
          </cell>
          <cell r="G330">
            <v>1.25</v>
          </cell>
          <cell r="H330">
            <v>1.19</v>
          </cell>
          <cell r="J330">
            <v>1.6646400000000001</v>
          </cell>
          <cell r="K330">
            <v>1.53</v>
          </cell>
          <cell r="L330">
            <v>1.19</v>
          </cell>
        </row>
        <row r="331">
          <cell r="A331" t="str">
            <v>87-10-1326</v>
          </cell>
          <cell r="B331" t="str">
            <v>Hydrangea macr. 'White Wave' (Mariesii Grandiflora)</v>
          </cell>
          <cell r="C331" t="str">
            <v>MP104</v>
          </cell>
          <cell r="D331" t="str">
            <v>Directly</v>
          </cell>
          <cell r="F331">
            <v>0.55000000000000004</v>
          </cell>
          <cell r="G331">
            <v>0.44</v>
          </cell>
          <cell r="H331">
            <v>0.38</v>
          </cell>
          <cell r="J331">
            <v>0.67320000000000002</v>
          </cell>
          <cell r="K331">
            <v>0.53856000000000004</v>
          </cell>
          <cell r="L331">
            <v>0.38</v>
          </cell>
        </row>
        <row r="332">
          <cell r="A332" t="str">
            <v>87-10-0255</v>
          </cell>
          <cell r="B332" t="str">
            <v>Hydrangea macr. 'Yola'</v>
          </cell>
          <cell r="C332" t="str">
            <v>MP104</v>
          </cell>
          <cell r="D332" t="str">
            <v>Directly</v>
          </cell>
          <cell r="F332">
            <v>0.55000000000000004</v>
          </cell>
          <cell r="G332">
            <v>0.44</v>
          </cell>
          <cell r="H332">
            <v>0.38</v>
          </cell>
          <cell r="J332">
            <v>0.67320000000000002</v>
          </cell>
          <cell r="K332">
            <v>0.53856000000000004</v>
          </cell>
          <cell r="L332">
            <v>0.38</v>
          </cell>
        </row>
        <row r="333">
          <cell r="A333" t="str">
            <v>87-10-1480</v>
          </cell>
          <cell r="B333" t="str">
            <v xml:space="preserve">Hydrangea macrophylla You&amp;Me Perfection ('Perfrie'PBR) ® </v>
          </cell>
          <cell r="C333" t="str">
            <v>MP104</v>
          </cell>
          <cell r="D333" t="str">
            <v>Directly</v>
          </cell>
          <cell r="F333">
            <v>1.36</v>
          </cell>
          <cell r="G333">
            <v>1.25</v>
          </cell>
          <cell r="H333">
            <v>1.19</v>
          </cell>
          <cell r="J333">
            <v>1.6646400000000001</v>
          </cell>
          <cell r="K333">
            <v>1.53</v>
          </cell>
          <cell r="L333">
            <v>1.19</v>
          </cell>
        </row>
        <row r="334">
          <cell r="A334" t="str">
            <v>87-10-1579</v>
          </cell>
          <cell r="B334" t="str">
            <v>Hydrangea paniculata Baby Lace ('PIIHP1'PBR) ®</v>
          </cell>
          <cell r="C334" t="str">
            <v>MP104</v>
          </cell>
          <cell r="D334" t="str">
            <v>Directly</v>
          </cell>
          <cell r="F334">
            <v>1.5</v>
          </cell>
          <cell r="G334">
            <v>1.39</v>
          </cell>
          <cell r="H334">
            <v>1.33</v>
          </cell>
          <cell r="J334">
            <v>1.8359999999999999</v>
          </cell>
          <cell r="K334">
            <v>1.70136</v>
          </cell>
          <cell r="L334">
            <v>1.33</v>
          </cell>
        </row>
        <row r="335">
          <cell r="A335" t="str">
            <v>87-10-1126</v>
          </cell>
          <cell r="B335" t="str">
            <v>Hydranghea pan. 'Bombshell' PBR ®</v>
          </cell>
          <cell r="C335" t="str">
            <v>MP104</v>
          </cell>
          <cell r="D335" t="str">
            <v>Directly</v>
          </cell>
          <cell r="F335">
            <v>1.36</v>
          </cell>
          <cell r="G335">
            <v>1.25</v>
          </cell>
          <cell r="H335">
            <v>1.19</v>
          </cell>
          <cell r="J335">
            <v>1.6646400000000001</v>
          </cell>
          <cell r="K335">
            <v>1.53</v>
          </cell>
          <cell r="L335">
            <v>1.19</v>
          </cell>
        </row>
        <row r="336">
          <cell r="A336" t="str">
            <v>87-10-0256</v>
          </cell>
          <cell r="B336" t="str">
            <v>Hydrangea pan. 'Candlelight' PBR ®</v>
          </cell>
          <cell r="C336" t="str">
            <v>MP104</v>
          </cell>
          <cell r="D336" t="str">
            <v>Directly</v>
          </cell>
          <cell r="F336">
            <v>1.36</v>
          </cell>
          <cell r="G336">
            <v>1.25</v>
          </cell>
          <cell r="H336">
            <v>1.19</v>
          </cell>
          <cell r="J336">
            <v>1.6646400000000001</v>
          </cell>
          <cell r="K336">
            <v>1.53</v>
          </cell>
          <cell r="L336">
            <v>1.19</v>
          </cell>
        </row>
        <row r="337">
          <cell r="A337" t="str">
            <v>87-10-0917</v>
          </cell>
          <cell r="B337" t="str">
            <v>Hydrangea paniculata Confetti ('Vlasveld 02'PBR) ®</v>
          </cell>
          <cell r="C337" t="str">
            <v>MP104</v>
          </cell>
          <cell r="D337" t="str">
            <v>Directly</v>
          </cell>
          <cell r="F337">
            <v>1.36</v>
          </cell>
          <cell r="G337">
            <v>1.25</v>
          </cell>
          <cell r="H337">
            <v>1.19</v>
          </cell>
          <cell r="J337">
            <v>1.6646400000000001</v>
          </cell>
          <cell r="K337">
            <v>1.53</v>
          </cell>
          <cell r="L337">
            <v>1.19</v>
          </cell>
        </row>
        <row r="338">
          <cell r="A338" t="str">
            <v>87-10-0257</v>
          </cell>
          <cell r="B338" t="str">
            <v>Hydrangea pan. 'Dharuma'</v>
          </cell>
          <cell r="C338" t="str">
            <v>MP104</v>
          </cell>
          <cell r="D338" t="str">
            <v>Directly</v>
          </cell>
          <cell r="F338">
            <v>0.55000000000000004</v>
          </cell>
          <cell r="G338">
            <v>0.44</v>
          </cell>
          <cell r="H338">
            <v>0.38</v>
          </cell>
          <cell r="J338">
            <v>0.67320000000000002</v>
          </cell>
          <cell r="K338">
            <v>0.53856000000000004</v>
          </cell>
          <cell r="L338">
            <v>0.38</v>
          </cell>
        </row>
        <row r="339">
          <cell r="A339" t="str">
            <v>87-10-1580</v>
          </cell>
          <cell r="B339" t="str">
            <v>Hydrangea paniculata Diamant Rouge® ('Rendia'PBR) ®</v>
          </cell>
          <cell r="C339" t="str">
            <v>MP104</v>
          </cell>
          <cell r="D339" t="str">
            <v>Directly</v>
          </cell>
          <cell r="F339">
            <v>1.36</v>
          </cell>
          <cell r="G339">
            <v>1.25</v>
          </cell>
          <cell r="H339">
            <v>1.19</v>
          </cell>
          <cell r="J339">
            <v>1.6646400000000001</v>
          </cell>
          <cell r="K339">
            <v>1.53</v>
          </cell>
          <cell r="L339">
            <v>1.19</v>
          </cell>
        </row>
        <row r="340">
          <cell r="A340" t="str">
            <v>87-10-1581</v>
          </cell>
          <cell r="B340" t="str">
            <v>Hydrangea paniculata Diamantino® ('Ren101'PBR) ®</v>
          </cell>
          <cell r="C340" t="str">
            <v>MP104</v>
          </cell>
          <cell r="D340" t="str">
            <v>Directly</v>
          </cell>
          <cell r="F340">
            <v>1.36</v>
          </cell>
          <cell r="G340">
            <v>1.25</v>
          </cell>
          <cell r="H340">
            <v>1.19</v>
          </cell>
          <cell r="J340">
            <v>1.6646400000000001</v>
          </cell>
          <cell r="K340">
            <v>1.53</v>
          </cell>
          <cell r="L340">
            <v>1.19</v>
          </cell>
        </row>
        <row r="341">
          <cell r="A341" t="str">
            <v>87-10-1672</v>
          </cell>
          <cell r="B341" t="str">
            <v>Hydrangea pan. 'Early Harry' PBR ®</v>
          </cell>
          <cell r="C341" t="str">
            <v>MP104</v>
          </cell>
          <cell r="D341" t="str">
            <v>Directly</v>
          </cell>
          <cell r="F341">
            <v>1.5</v>
          </cell>
          <cell r="G341">
            <v>1.39</v>
          </cell>
          <cell r="H341">
            <v>1.33</v>
          </cell>
          <cell r="J341">
            <v>1.8359999999999999</v>
          </cell>
          <cell r="K341">
            <v>1.70136</v>
          </cell>
          <cell r="L341">
            <v>1.33</v>
          </cell>
        </row>
        <row r="342">
          <cell r="A342" t="str">
            <v>87-10-1327</v>
          </cell>
          <cell r="B342" t="str">
            <v>Hydrangea pan. 'Early Sensation'  PBR ®</v>
          </cell>
          <cell r="C342" t="str">
            <v>MP104</v>
          </cell>
          <cell r="D342" t="str">
            <v>Directly</v>
          </cell>
          <cell r="F342">
            <v>1.5</v>
          </cell>
          <cell r="G342">
            <v>1.39</v>
          </cell>
          <cell r="H342">
            <v>1.33</v>
          </cell>
          <cell r="J342">
            <v>1.8359999999999999</v>
          </cell>
          <cell r="K342">
            <v>1.70136</v>
          </cell>
          <cell r="L342">
            <v>1.33</v>
          </cell>
        </row>
        <row r="343">
          <cell r="A343" t="str">
            <v>87-10-1582</v>
          </cell>
          <cell r="B343" t="str">
            <v>Hydrangea paniculata Fraise Melba® ('Renba'PBR) ®</v>
          </cell>
          <cell r="C343" t="str">
            <v>MP104</v>
          </cell>
          <cell r="D343" t="str">
            <v>Directly</v>
          </cell>
          <cell r="F343">
            <v>1.36</v>
          </cell>
          <cell r="G343">
            <v>1.25</v>
          </cell>
          <cell r="H343">
            <v>1.19</v>
          </cell>
          <cell r="J343">
            <v>1.6646400000000001</v>
          </cell>
          <cell r="K343">
            <v>1.53</v>
          </cell>
          <cell r="L343">
            <v>1.19</v>
          </cell>
        </row>
        <row r="344">
          <cell r="A344" t="str">
            <v>87-10-0259</v>
          </cell>
          <cell r="B344" t="str">
            <v>Hydrangea pan. 'Grandiflora'</v>
          </cell>
          <cell r="C344" t="str">
            <v>MP104</v>
          </cell>
          <cell r="D344" t="str">
            <v>Directly</v>
          </cell>
          <cell r="F344">
            <v>0.55000000000000004</v>
          </cell>
          <cell r="G344">
            <v>0.44</v>
          </cell>
          <cell r="H344">
            <v>0.38</v>
          </cell>
          <cell r="J344">
            <v>0.67320000000000002</v>
          </cell>
          <cell r="K344">
            <v>0.53856000000000004</v>
          </cell>
          <cell r="L344">
            <v>0.38</v>
          </cell>
        </row>
        <row r="345">
          <cell r="A345" t="str">
            <v>87-10-1673</v>
          </cell>
          <cell r="B345" t="str">
            <v>Hydrangea pan. 'Grandiflora'</v>
          </cell>
          <cell r="C345" t="str">
            <v>MP84</v>
          </cell>
          <cell r="D345" t="str">
            <v>Directly</v>
          </cell>
          <cell r="F345">
            <v>0.55000000000000004</v>
          </cell>
          <cell r="G345">
            <v>0.44</v>
          </cell>
          <cell r="H345">
            <v>0.38</v>
          </cell>
          <cell r="J345">
            <v>0.67320000000000002</v>
          </cell>
          <cell r="K345">
            <v>0.53856000000000004</v>
          </cell>
          <cell r="L345">
            <v>0.38</v>
          </cell>
        </row>
        <row r="346">
          <cell r="A346" t="str">
            <v>87-10-1674</v>
          </cell>
          <cell r="B346" t="str">
            <v>Hydrangea pan. 'Graffiti' PBR®</v>
          </cell>
          <cell r="C346" t="str">
            <v>MP104</v>
          </cell>
          <cell r="D346" t="str">
            <v>Directly</v>
          </cell>
          <cell r="F346">
            <v>1.43</v>
          </cell>
          <cell r="G346">
            <v>1.32</v>
          </cell>
          <cell r="H346">
            <v>1.26</v>
          </cell>
          <cell r="J346">
            <v>1.7503200000000001</v>
          </cell>
          <cell r="K346">
            <v>1.61568</v>
          </cell>
          <cell r="L346">
            <v>1.26</v>
          </cell>
        </row>
        <row r="347">
          <cell r="A347" t="str">
            <v>87-10-1675</v>
          </cell>
          <cell r="B347" t="str">
            <v>Hydrngea pan. Hercules'PBR ®</v>
          </cell>
          <cell r="C347" t="str">
            <v>MP104</v>
          </cell>
          <cell r="D347" t="str">
            <v>Directly</v>
          </cell>
          <cell r="F347">
            <v>1.43</v>
          </cell>
          <cell r="G347">
            <v>1.32</v>
          </cell>
          <cell r="H347">
            <v>1.26</v>
          </cell>
          <cell r="J347">
            <v>1.7503200000000001</v>
          </cell>
          <cell r="K347">
            <v>1.61568</v>
          </cell>
          <cell r="L347">
            <v>1.26</v>
          </cell>
        </row>
        <row r="348">
          <cell r="A348" t="str">
            <v>87-10-0260</v>
          </cell>
          <cell r="B348" t="str">
            <v>Hydrangea pan. 'Kyushu'</v>
          </cell>
          <cell r="C348" t="str">
            <v>MP104</v>
          </cell>
          <cell r="D348" t="str">
            <v>Directly</v>
          </cell>
          <cell r="F348">
            <v>0.55000000000000004</v>
          </cell>
          <cell r="G348">
            <v>0.44</v>
          </cell>
          <cell r="H348">
            <v>0.38</v>
          </cell>
          <cell r="J348">
            <v>0.67320000000000002</v>
          </cell>
          <cell r="K348">
            <v>0.53856000000000004</v>
          </cell>
          <cell r="L348">
            <v>0.38</v>
          </cell>
        </row>
        <row r="349">
          <cell r="A349" t="str">
            <v>87-10-0261</v>
          </cell>
          <cell r="B349" t="str">
            <v>Hydrangea pan. 'Levana' PBR ®</v>
          </cell>
          <cell r="C349" t="str">
            <v>MP104</v>
          </cell>
          <cell r="D349" t="str">
            <v>Directly</v>
          </cell>
          <cell r="F349">
            <v>1.36</v>
          </cell>
          <cell r="G349">
            <v>1.25</v>
          </cell>
          <cell r="H349">
            <v>1.19</v>
          </cell>
          <cell r="J349">
            <v>1.6646400000000001</v>
          </cell>
          <cell r="K349">
            <v>1.53</v>
          </cell>
          <cell r="L349">
            <v>1.19</v>
          </cell>
        </row>
        <row r="350">
          <cell r="A350" t="str">
            <v>87-10-0262</v>
          </cell>
          <cell r="B350" t="str">
            <v>Hydrangea pan. 'Limelight' PBR ®</v>
          </cell>
          <cell r="C350" t="str">
            <v>MP104</v>
          </cell>
          <cell r="D350" t="str">
            <v>Directly</v>
          </cell>
          <cell r="F350">
            <v>1.36</v>
          </cell>
          <cell r="G350">
            <v>1.25</v>
          </cell>
          <cell r="H350">
            <v>1.19</v>
          </cell>
          <cell r="J350">
            <v>1.6646400000000001</v>
          </cell>
          <cell r="K350">
            <v>1.53</v>
          </cell>
          <cell r="L350">
            <v>1.19</v>
          </cell>
        </row>
        <row r="351">
          <cell r="A351" t="str">
            <v>87-10-1676</v>
          </cell>
          <cell r="B351" t="str">
            <v>Hydrangea pan. 'Little Fresco'PBR®</v>
          </cell>
          <cell r="C351" t="str">
            <v>MP104</v>
          </cell>
          <cell r="D351" t="str">
            <v>Directly</v>
          </cell>
          <cell r="F351">
            <v>1.43</v>
          </cell>
          <cell r="G351">
            <v>1.32</v>
          </cell>
          <cell r="H351">
            <v>1.26</v>
          </cell>
          <cell r="J351">
            <v>1.7503200000000001</v>
          </cell>
          <cell r="K351">
            <v>1.61568</v>
          </cell>
          <cell r="L351">
            <v>1.26</v>
          </cell>
        </row>
        <row r="352">
          <cell r="A352" t="str">
            <v>87-10-1056</v>
          </cell>
          <cell r="B352" t="str">
            <v>Hydrangea pan. 'Little Lime' PBR ®</v>
          </cell>
          <cell r="C352" t="str">
            <v>MP104</v>
          </cell>
          <cell r="D352" t="str">
            <v>Directly</v>
          </cell>
          <cell r="F352">
            <v>1.71</v>
          </cell>
          <cell r="G352">
            <v>1.6</v>
          </cell>
          <cell r="H352">
            <v>1.54</v>
          </cell>
          <cell r="J352">
            <v>2.0930400000000002</v>
          </cell>
          <cell r="K352">
            <v>1.9583999999999999</v>
          </cell>
          <cell r="L352">
            <v>1.54</v>
          </cell>
        </row>
        <row r="353">
          <cell r="A353" t="str">
            <v>87-10-1677</v>
          </cell>
          <cell r="B353" t="str">
            <v>Hydrangea pan. 'Little Spooky' PBR®</v>
          </cell>
          <cell r="C353" t="str">
            <v>MP104</v>
          </cell>
          <cell r="D353" t="str">
            <v>Directly</v>
          </cell>
          <cell r="F353">
            <v>1.43</v>
          </cell>
          <cell r="G353">
            <v>1.32</v>
          </cell>
          <cell r="H353">
            <v>1.26</v>
          </cell>
          <cell r="J353">
            <v>1.7503200000000001</v>
          </cell>
          <cell r="K353">
            <v>1.61568</v>
          </cell>
          <cell r="L353">
            <v>1.26</v>
          </cell>
        </row>
        <row r="354">
          <cell r="A354" t="str">
            <v>87-10-1678</v>
          </cell>
          <cell r="B354" t="str">
            <v xml:space="preserve">Hydrangea pan. 'Mojito"PBR ® </v>
          </cell>
          <cell r="C354" t="str">
            <v>MP104</v>
          </cell>
          <cell r="D354" t="str">
            <v>Directly</v>
          </cell>
          <cell r="F354">
            <v>1.43</v>
          </cell>
          <cell r="G354">
            <v>1.32</v>
          </cell>
          <cell r="H354">
            <v>1.26</v>
          </cell>
          <cell r="J354">
            <v>1.7503200000000001</v>
          </cell>
          <cell r="K354">
            <v>1.61568</v>
          </cell>
          <cell r="L354">
            <v>1.26</v>
          </cell>
        </row>
        <row r="355">
          <cell r="A355" t="str">
            <v>87-10-1583</v>
          </cell>
          <cell r="B355" t="str">
            <v>Hydrangea paniculata Pastelgreen® ('Rencolor'PBR) ®</v>
          </cell>
          <cell r="C355" t="str">
            <v>MP104</v>
          </cell>
          <cell r="D355" t="str">
            <v>Directly</v>
          </cell>
          <cell r="F355">
            <v>1.36</v>
          </cell>
          <cell r="G355">
            <v>1.25</v>
          </cell>
          <cell r="H355">
            <v>1.19</v>
          </cell>
          <cell r="J355">
            <v>1.6646400000000001</v>
          </cell>
          <cell r="K355">
            <v>1.53</v>
          </cell>
          <cell r="L355">
            <v>1.19</v>
          </cell>
        </row>
        <row r="356">
          <cell r="A356" t="str">
            <v>87-10-0263</v>
          </cell>
          <cell r="B356" t="str">
            <v>Hydrangea pan. 'Phantom'</v>
          </cell>
          <cell r="C356" t="str">
            <v>MP104</v>
          </cell>
          <cell r="D356" t="str">
            <v>Directly</v>
          </cell>
          <cell r="F356">
            <v>0.55000000000000004</v>
          </cell>
          <cell r="G356">
            <v>0.44</v>
          </cell>
          <cell r="H356">
            <v>0.38</v>
          </cell>
          <cell r="J356">
            <v>0.67320000000000002</v>
          </cell>
          <cell r="K356">
            <v>0.53856000000000004</v>
          </cell>
          <cell r="L356">
            <v>0.38</v>
          </cell>
        </row>
        <row r="357">
          <cell r="A357" t="str">
            <v>87-10-1158</v>
          </cell>
          <cell r="B357" t="str">
            <v>Hydrangea pan. 'Pink Beauty'</v>
          </cell>
          <cell r="C357" t="str">
            <v>MP104</v>
          </cell>
          <cell r="D357" t="str">
            <v>Directly</v>
          </cell>
          <cell r="F357">
            <v>0.55000000000000004</v>
          </cell>
          <cell r="G357">
            <v>0.44</v>
          </cell>
          <cell r="H357">
            <v>0.38</v>
          </cell>
          <cell r="J357">
            <v>0.67320000000000002</v>
          </cell>
          <cell r="K357">
            <v>0.53856000000000004</v>
          </cell>
          <cell r="L357">
            <v>0.38</v>
          </cell>
        </row>
        <row r="358">
          <cell r="A358" t="str">
            <v>87-10-0264</v>
          </cell>
          <cell r="B358" t="str">
            <v>Hydrangea pan. 'Pink Diamond'</v>
          </cell>
          <cell r="C358" t="str">
            <v>MP104</v>
          </cell>
          <cell r="D358" t="str">
            <v>Directly</v>
          </cell>
          <cell r="F358">
            <v>0.55000000000000004</v>
          </cell>
          <cell r="G358">
            <v>0.44</v>
          </cell>
          <cell r="H358">
            <v>0.38</v>
          </cell>
          <cell r="J358">
            <v>0.67320000000000002</v>
          </cell>
          <cell r="K358">
            <v>0.53856000000000004</v>
          </cell>
          <cell r="L358">
            <v>0.38</v>
          </cell>
        </row>
        <row r="359">
          <cell r="A359" t="str">
            <v>87-10-0265</v>
          </cell>
          <cell r="B359" t="str">
            <v>Hydrangea pan. 'Pink Lady'</v>
          </cell>
          <cell r="C359" t="str">
            <v>MP104</v>
          </cell>
          <cell r="D359" t="str">
            <v>Directly</v>
          </cell>
          <cell r="F359">
            <v>0.55000000000000004</v>
          </cell>
          <cell r="G359">
            <v>0.44</v>
          </cell>
          <cell r="H359">
            <v>0.38</v>
          </cell>
          <cell r="J359">
            <v>0.67320000000000002</v>
          </cell>
          <cell r="K359">
            <v>0.53856000000000004</v>
          </cell>
          <cell r="L359">
            <v>0.38</v>
          </cell>
        </row>
        <row r="360">
          <cell r="A360" t="str">
            <v>87-10-0854</v>
          </cell>
          <cell r="B360" t="str">
            <v>Hydrangea pan. 'Polar Bear' PBR ®</v>
          </cell>
          <cell r="C360" t="str">
            <v>MP104</v>
          </cell>
          <cell r="D360" t="str">
            <v>Directly</v>
          </cell>
          <cell r="F360">
            <v>1.36</v>
          </cell>
          <cell r="G360">
            <v>1.25</v>
          </cell>
          <cell r="H360">
            <v>1.19</v>
          </cell>
          <cell r="J360">
            <v>1.6646400000000001</v>
          </cell>
          <cell r="K360">
            <v>1.53</v>
          </cell>
          <cell r="L360">
            <v>1.19</v>
          </cell>
        </row>
        <row r="361">
          <cell r="A361" t="str">
            <v>87-10-1584</v>
          </cell>
          <cell r="B361" t="str">
            <v>Hydrangea pan. 'Polestar' PBR ®</v>
          </cell>
          <cell r="C361" t="str">
            <v>MP104</v>
          </cell>
          <cell r="D361" t="str">
            <v>Directly</v>
          </cell>
          <cell r="F361">
            <v>1.36</v>
          </cell>
          <cell r="G361">
            <v>1.25</v>
          </cell>
          <cell r="H361">
            <v>1.19</v>
          </cell>
          <cell r="J361">
            <v>1.6646400000000001</v>
          </cell>
          <cell r="K361">
            <v>1.53</v>
          </cell>
          <cell r="L361">
            <v>1.19</v>
          </cell>
        </row>
        <row r="362">
          <cell r="A362" t="str">
            <v>87-10-1585</v>
          </cell>
          <cell r="B362" t="str">
            <v>Hydrangea paniculata Prim'White® ('Dolprim'PBR)</v>
          </cell>
          <cell r="C362" t="str">
            <v>MP104</v>
          </cell>
          <cell r="D362" t="str">
            <v>Directly</v>
          </cell>
          <cell r="F362">
            <v>1.36</v>
          </cell>
          <cell r="G362">
            <v>1.25</v>
          </cell>
          <cell r="H362">
            <v>1.19</v>
          </cell>
          <cell r="J362">
            <v>1.6646400000000001</v>
          </cell>
          <cell r="K362">
            <v>1.53</v>
          </cell>
          <cell r="L362">
            <v>1.19</v>
          </cell>
        </row>
        <row r="363">
          <cell r="A363" t="str">
            <v>87-10-0267</v>
          </cell>
          <cell r="B363" t="str">
            <v>Hydrangea pan. 'Silver Dollar'</v>
          </cell>
          <cell r="C363" t="str">
            <v>MP104</v>
          </cell>
          <cell r="D363" t="str">
            <v>Directly</v>
          </cell>
          <cell r="F363">
            <v>0.55000000000000004</v>
          </cell>
          <cell r="G363">
            <v>0.44</v>
          </cell>
          <cell r="H363">
            <v>0.38</v>
          </cell>
          <cell r="J363">
            <v>0.67320000000000002</v>
          </cell>
          <cell r="K363">
            <v>0.53856000000000004</v>
          </cell>
          <cell r="L363">
            <v>0.38</v>
          </cell>
        </row>
        <row r="364">
          <cell r="A364" t="str">
            <v>87-10-1679</v>
          </cell>
          <cell r="B364" t="str">
            <v>Hydrangea paniculata 'Skyfall' PBR®</v>
          </cell>
          <cell r="C364" t="str">
            <v>MP104</v>
          </cell>
          <cell r="D364" t="str">
            <v>Directly</v>
          </cell>
          <cell r="F364">
            <v>1.36</v>
          </cell>
          <cell r="G364">
            <v>1.25</v>
          </cell>
          <cell r="H364">
            <v>1.19</v>
          </cell>
          <cell r="J364">
            <v>1.6646400000000001</v>
          </cell>
          <cell r="K364">
            <v>1.53</v>
          </cell>
          <cell r="L364">
            <v>1.19</v>
          </cell>
        </row>
        <row r="365">
          <cell r="A365" t="str">
            <v>87-10-0855</v>
          </cell>
          <cell r="B365" t="str">
            <v>Hydrangea paniculata Sundae Fraise® ('Rensun'PBR) ®</v>
          </cell>
          <cell r="C365" t="str">
            <v>MP104</v>
          </cell>
          <cell r="D365" t="str">
            <v>Directly</v>
          </cell>
          <cell r="F365">
            <v>1.36</v>
          </cell>
          <cell r="G365">
            <v>1.25</v>
          </cell>
          <cell r="H365">
            <v>1.19</v>
          </cell>
          <cell r="J365">
            <v>1.6646400000000001</v>
          </cell>
          <cell r="K365">
            <v>1.53</v>
          </cell>
          <cell r="L365">
            <v>1.19</v>
          </cell>
        </row>
        <row r="366">
          <cell r="A366" t="str">
            <v>87-10-0269</v>
          </cell>
          <cell r="B366" t="str">
            <v>Hydrangea pan. 'Tardiva'</v>
          </cell>
          <cell r="C366" t="str">
            <v>MP104</v>
          </cell>
          <cell r="D366" t="str">
            <v>Directly</v>
          </cell>
          <cell r="F366">
            <v>0.55000000000000004</v>
          </cell>
          <cell r="G366">
            <v>0.44</v>
          </cell>
          <cell r="H366">
            <v>0.38</v>
          </cell>
          <cell r="J366">
            <v>0.67320000000000002</v>
          </cell>
          <cell r="K366">
            <v>0.53856000000000004</v>
          </cell>
          <cell r="L366">
            <v>0.38</v>
          </cell>
        </row>
        <row r="367">
          <cell r="A367" t="str">
            <v>87-10-0270</v>
          </cell>
          <cell r="B367" t="str">
            <v>Hydrangea pan. 'Unique'</v>
          </cell>
          <cell r="C367" t="str">
            <v>MP104</v>
          </cell>
          <cell r="D367" t="str">
            <v>Directly</v>
          </cell>
          <cell r="F367">
            <v>0.55000000000000004</v>
          </cell>
          <cell r="G367">
            <v>0.44</v>
          </cell>
          <cell r="H367">
            <v>0.38</v>
          </cell>
          <cell r="J367">
            <v>0.67320000000000002</v>
          </cell>
          <cell r="K367">
            <v>0.53856000000000004</v>
          </cell>
          <cell r="L367">
            <v>0.38</v>
          </cell>
        </row>
        <row r="368">
          <cell r="A368" t="str">
            <v>87-10-0271</v>
          </cell>
          <cell r="B368" t="str">
            <v>Hydrangea paniculata Vanille-Fraise® ('Renhy'PBR) ®</v>
          </cell>
          <cell r="C368" t="str">
            <v>MP104</v>
          </cell>
          <cell r="D368" t="str">
            <v>Directly</v>
          </cell>
          <cell r="F368">
            <v>1.36</v>
          </cell>
          <cell r="G368">
            <v>1.25</v>
          </cell>
          <cell r="H368">
            <v>1.19</v>
          </cell>
          <cell r="J368">
            <v>1.6646400000000001</v>
          </cell>
          <cell r="K368">
            <v>1.53</v>
          </cell>
          <cell r="L368">
            <v>1.19</v>
          </cell>
        </row>
        <row r="369">
          <cell r="A369" t="str">
            <v>87-10-1680</v>
          </cell>
          <cell r="B369" t="str">
            <v>Hydrangea pan. 'White Lady'</v>
          </cell>
          <cell r="C369" t="str">
            <v>MP104</v>
          </cell>
          <cell r="D369" t="str">
            <v>Directly</v>
          </cell>
          <cell r="F369">
            <v>0.55000000000000004</v>
          </cell>
          <cell r="G369">
            <v>0.44</v>
          </cell>
          <cell r="H369">
            <v>0.38</v>
          </cell>
          <cell r="J369">
            <v>0.67320000000000002</v>
          </cell>
          <cell r="K369">
            <v>0.53856000000000004</v>
          </cell>
          <cell r="L369">
            <v>0.38</v>
          </cell>
        </row>
        <row r="370">
          <cell r="A370" t="str">
            <v>87-10-0272</v>
          </cell>
          <cell r="B370" t="str">
            <v>Hydrangea pan. 'Wim's Red' PBR ®</v>
          </cell>
          <cell r="C370" t="str">
            <v>MP104</v>
          </cell>
          <cell r="D370" t="str">
            <v>Directly</v>
          </cell>
          <cell r="F370">
            <v>1.36</v>
          </cell>
          <cell r="G370">
            <v>1.25</v>
          </cell>
          <cell r="H370">
            <v>1.19</v>
          </cell>
          <cell r="J370">
            <v>1.6646400000000001</v>
          </cell>
          <cell r="K370">
            <v>1.53</v>
          </cell>
          <cell r="L370">
            <v>1.19</v>
          </cell>
        </row>
        <row r="371">
          <cell r="A371" t="str">
            <v>87-10-0283</v>
          </cell>
          <cell r="B371" t="str">
            <v>Hydrangea serr. 'Blue Deckle'</v>
          </cell>
          <cell r="C371" t="str">
            <v>MP104</v>
          </cell>
          <cell r="D371" t="str">
            <v>Directly</v>
          </cell>
          <cell r="F371">
            <v>0.55000000000000004</v>
          </cell>
          <cell r="G371">
            <v>0.44</v>
          </cell>
          <cell r="H371">
            <v>0.38</v>
          </cell>
          <cell r="J371">
            <v>0.67320000000000002</v>
          </cell>
          <cell r="K371">
            <v>0.53856000000000004</v>
          </cell>
          <cell r="L371">
            <v>0.38</v>
          </cell>
        </row>
        <row r="372">
          <cell r="A372" t="str">
            <v>87-10-0282</v>
          </cell>
          <cell r="B372" t="str">
            <v>Hydrangea serr. 'Bluebird'</v>
          </cell>
          <cell r="C372" t="str">
            <v>MP104</v>
          </cell>
          <cell r="D372" t="str">
            <v>Directly</v>
          </cell>
          <cell r="F372">
            <v>0.55000000000000004</v>
          </cell>
          <cell r="G372">
            <v>0.44</v>
          </cell>
          <cell r="H372">
            <v>0.38</v>
          </cell>
          <cell r="J372">
            <v>0.67320000000000002</v>
          </cell>
          <cell r="K372">
            <v>0.53856000000000004</v>
          </cell>
          <cell r="L372">
            <v>0.38</v>
          </cell>
        </row>
        <row r="373">
          <cell r="A373" t="str">
            <v>87-10-1430</v>
          </cell>
          <cell r="B373" t="str">
            <v>Hydrangea serr. 'Intermedia'</v>
          </cell>
          <cell r="C373" t="str">
            <v>MP104</v>
          </cell>
          <cell r="D373" t="str">
            <v>Directly</v>
          </cell>
          <cell r="F373">
            <v>0.55000000000000004</v>
          </cell>
          <cell r="G373">
            <v>0.44</v>
          </cell>
          <cell r="H373">
            <v>0.38</v>
          </cell>
          <cell r="J373">
            <v>0.67320000000000002</v>
          </cell>
          <cell r="K373">
            <v>0.53856000000000004</v>
          </cell>
          <cell r="L373">
            <v>0.38</v>
          </cell>
        </row>
        <row r="374">
          <cell r="A374" t="str">
            <v>87-10-0286</v>
          </cell>
          <cell r="B374" t="str">
            <v>Hydrangea serr. 'Preziosa'</v>
          </cell>
          <cell r="C374" t="str">
            <v>MP104</v>
          </cell>
          <cell r="D374" t="str">
            <v>Directly</v>
          </cell>
          <cell r="F374">
            <v>0.55000000000000004</v>
          </cell>
          <cell r="G374">
            <v>0.44</v>
          </cell>
          <cell r="H374">
            <v>0.38</v>
          </cell>
          <cell r="J374">
            <v>0.67320000000000002</v>
          </cell>
          <cell r="K374">
            <v>0.53856000000000004</v>
          </cell>
          <cell r="L374">
            <v>0.38</v>
          </cell>
        </row>
        <row r="375">
          <cell r="A375" t="str">
            <v>87-10-0287</v>
          </cell>
          <cell r="B375" t="str">
            <v>Hydrangea 'Veerle' PBR ®</v>
          </cell>
          <cell r="C375" t="str">
            <v>MP104</v>
          </cell>
          <cell r="D375" t="str">
            <v>Directly</v>
          </cell>
          <cell r="F375">
            <v>1.36</v>
          </cell>
          <cell r="G375">
            <v>1.25</v>
          </cell>
          <cell r="H375">
            <v>1.19</v>
          </cell>
          <cell r="J375">
            <v>1.6646400000000001</v>
          </cell>
          <cell r="K375">
            <v>1.53</v>
          </cell>
          <cell r="L375">
            <v>1.19</v>
          </cell>
        </row>
        <row r="376">
          <cell r="A376" t="str">
            <v>87-10-0288</v>
          </cell>
          <cell r="B376" t="str">
            <v>Hypericum androsaemum</v>
          </cell>
          <cell r="C376" t="str">
            <v>MP150</v>
          </cell>
          <cell r="D376" t="str">
            <v>Directly</v>
          </cell>
          <cell r="F376">
            <v>0.39</v>
          </cell>
          <cell r="G376">
            <v>0.28999999999999998</v>
          </cell>
          <cell r="H376">
            <v>0.24</v>
          </cell>
          <cell r="J376">
            <v>0.47736000000000001</v>
          </cell>
          <cell r="K376">
            <v>0.35496</v>
          </cell>
          <cell r="L376">
            <v>0.24</v>
          </cell>
        </row>
        <row r="377">
          <cell r="A377" t="str">
            <v>87-10-0292</v>
          </cell>
          <cell r="B377" t="str">
            <v>Hypericum 'Buttercup'</v>
          </cell>
          <cell r="C377" t="str">
            <v>MP150</v>
          </cell>
          <cell r="D377" t="str">
            <v>Directly</v>
          </cell>
          <cell r="F377">
            <v>0.39</v>
          </cell>
          <cell r="G377">
            <v>0.28999999999999998</v>
          </cell>
          <cell r="H377">
            <v>0.24</v>
          </cell>
          <cell r="J377">
            <v>0.47736000000000001</v>
          </cell>
          <cell r="K377">
            <v>0.35496</v>
          </cell>
          <cell r="L377">
            <v>0.24</v>
          </cell>
        </row>
        <row r="378">
          <cell r="A378" t="str">
            <v>87-10-1329</v>
          </cell>
          <cell r="B378" t="str">
            <v>Hypericum calycinum</v>
          </cell>
          <cell r="C378" t="str">
            <v>MP150</v>
          </cell>
          <cell r="D378" t="str">
            <v>Directly</v>
          </cell>
          <cell r="F378">
            <v>0.39999999999999997</v>
          </cell>
          <cell r="G378">
            <v>0.3</v>
          </cell>
          <cell r="H378">
            <v>0.25</v>
          </cell>
          <cell r="J378">
            <v>0.48959999999999992</v>
          </cell>
          <cell r="K378">
            <v>0.36719999999999997</v>
          </cell>
          <cell r="L378">
            <v>0.25</v>
          </cell>
        </row>
        <row r="379">
          <cell r="A379" t="str">
            <v>87-10-1159</v>
          </cell>
          <cell r="B379" t="str">
            <v>Hypericum dummeri 'Peter Dummer'</v>
          </cell>
          <cell r="C379" t="str">
            <v>MP150</v>
          </cell>
          <cell r="D379" t="str">
            <v>Directly</v>
          </cell>
          <cell r="F379">
            <v>0.39</v>
          </cell>
          <cell r="G379">
            <v>0.28999999999999998</v>
          </cell>
          <cell r="H379">
            <v>0.24</v>
          </cell>
          <cell r="J379">
            <v>0.47736000000000001</v>
          </cell>
          <cell r="K379">
            <v>0.35496</v>
          </cell>
          <cell r="L379">
            <v>0.24</v>
          </cell>
        </row>
        <row r="380">
          <cell r="A380" t="str">
            <v>87-10-0293</v>
          </cell>
          <cell r="B380" t="str">
            <v>Hypericum 'Hidcote'</v>
          </cell>
          <cell r="C380" t="str">
            <v>MP150</v>
          </cell>
          <cell r="D380" t="str">
            <v>Directly</v>
          </cell>
          <cell r="F380">
            <v>0.36</v>
          </cell>
          <cell r="G380">
            <v>0.26</v>
          </cell>
          <cell r="H380">
            <v>0.22</v>
          </cell>
          <cell r="J380">
            <v>0.44063999999999998</v>
          </cell>
          <cell r="K380">
            <v>0.31824000000000002</v>
          </cell>
          <cell r="L380">
            <v>0.22</v>
          </cell>
        </row>
        <row r="381">
          <cell r="A381" t="str">
            <v>87-10-0294</v>
          </cell>
          <cell r="B381" t="str">
            <v>Hypericum inod. 'Annebel'</v>
          </cell>
          <cell r="C381" t="str">
            <v>MP150</v>
          </cell>
          <cell r="D381" t="str">
            <v>Directly</v>
          </cell>
          <cell r="F381">
            <v>0.39999999999999997</v>
          </cell>
          <cell r="G381">
            <v>0.3</v>
          </cell>
          <cell r="H381">
            <v>0.25</v>
          </cell>
          <cell r="J381">
            <v>0.48959999999999992</v>
          </cell>
          <cell r="K381">
            <v>0.36719999999999997</v>
          </cell>
          <cell r="L381">
            <v>0.25</v>
          </cell>
        </row>
        <row r="382">
          <cell r="A382" t="str">
            <v>87-10-1330</v>
          </cell>
          <cell r="B382" t="str">
            <v>Hypericum inod. 'Autumn Blaze'</v>
          </cell>
          <cell r="C382" t="str">
            <v>MP150</v>
          </cell>
          <cell r="D382" t="str">
            <v>Directly</v>
          </cell>
          <cell r="F382">
            <v>0.39999999999999997</v>
          </cell>
          <cell r="G382">
            <v>0.3</v>
          </cell>
          <cell r="H382">
            <v>0.25</v>
          </cell>
          <cell r="J382">
            <v>0.48959999999999992</v>
          </cell>
          <cell r="K382">
            <v>0.36719999999999997</v>
          </cell>
          <cell r="L382">
            <v>0.25</v>
          </cell>
        </row>
        <row r="383">
          <cell r="A383" t="str">
            <v>87-10-0297</v>
          </cell>
          <cell r="B383" t="str">
            <v>Hypericum inod. 'Elstead'</v>
          </cell>
          <cell r="C383" t="str">
            <v>MP150</v>
          </cell>
          <cell r="D383" t="str">
            <v>Directly</v>
          </cell>
          <cell r="F383">
            <v>0.39999999999999997</v>
          </cell>
          <cell r="G383">
            <v>0.3</v>
          </cell>
          <cell r="H383">
            <v>0.25</v>
          </cell>
          <cell r="J383">
            <v>0.48959999999999992</v>
          </cell>
          <cell r="K383">
            <v>0.36719999999999997</v>
          </cell>
          <cell r="L383">
            <v>0.25</v>
          </cell>
        </row>
        <row r="384">
          <cell r="A384" t="str">
            <v>87-10-1331</v>
          </cell>
          <cell r="B384" t="str">
            <v>Hypericum inod. 'Excellent Flair'</v>
          </cell>
          <cell r="C384" t="str">
            <v>MP150</v>
          </cell>
          <cell r="D384" t="str">
            <v>Directly</v>
          </cell>
          <cell r="F384">
            <v>0.39999999999999997</v>
          </cell>
          <cell r="G384">
            <v>0.3</v>
          </cell>
          <cell r="H384">
            <v>0.25</v>
          </cell>
          <cell r="J384">
            <v>0.48959999999999992</v>
          </cell>
          <cell r="K384">
            <v>0.36719999999999997</v>
          </cell>
          <cell r="L384">
            <v>0.25</v>
          </cell>
        </row>
        <row r="385">
          <cell r="A385" t="str">
            <v>87-10-1332</v>
          </cell>
          <cell r="B385" t="str">
            <v>Hypericum inod. 'Orange Flair'</v>
          </cell>
          <cell r="C385" t="str">
            <v>MP150</v>
          </cell>
          <cell r="D385" t="str">
            <v>Directly</v>
          </cell>
          <cell r="F385">
            <v>0.39999999999999997</v>
          </cell>
          <cell r="G385">
            <v>0.3</v>
          </cell>
          <cell r="H385">
            <v>0.25</v>
          </cell>
          <cell r="J385">
            <v>0.48959999999999992</v>
          </cell>
          <cell r="K385">
            <v>0.36719999999999997</v>
          </cell>
          <cell r="L385">
            <v>0.25</v>
          </cell>
        </row>
        <row r="386">
          <cell r="A386" t="str">
            <v>87-10-0300</v>
          </cell>
          <cell r="B386" t="str">
            <v>Hypericum inod. 'Rheingold'</v>
          </cell>
          <cell r="C386" t="str">
            <v>MP150</v>
          </cell>
          <cell r="D386" t="str">
            <v>Directly</v>
          </cell>
          <cell r="F386">
            <v>0.39999999999999997</v>
          </cell>
          <cell r="G386">
            <v>0.3</v>
          </cell>
          <cell r="H386">
            <v>0.25</v>
          </cell>
          <cell r="J386">
            <v>0.48959999999999992</v>
          </cell>
          <cell r="K386">
            <v>0.36719999999999997</v>
          </cell>
          <cell r="L386">
            <v>0.25</v>
          </cell>
        </row>
        <row r="387">
          <cell r="A387" t="str">
            <v>87-10-0860</v>
          </cell>
          <cell r="B387" t="str">
            <v>Hypericum kalmianum 'Gemo'</v>
          </cell>
          <cell r="C387" t="str">
            <v>MP150</v>
          </cell>
          <cell r="D387" t="str">
            <v>Directly</v>
          </cell>
          <cell r="F387">
            <v>0.39999999999999997</v>
          </cell>
          <cell r="G387">
            <v>0.3</v>
          </cell>
          <cell r="H387">
            <v>0.25</v>
          </cell>
          <cell r="J387">
            <v>0.48959999999999992</v>
          </cell>
          <cell r="K387">
            <v>0.36719999999999997</v>
          </cell>
          <cell r="L387">
            <v>0.25</v>
          </cell>
        </row>
        <row r="388">
          <cell r="A388" t="str">
            <v>87-10-0303</v>
          </cell>
          <cell r="B388" t="str">
            <v>Hypericum moserianum</v>
          </cell>
          <cell r="C388" t="str">
            <v>MP150</v>
          </cell>
          <cell r="D388" t="str">
            <v>Directly</v>
          </cell>
          <cell r="F388">
            <v>0.39999999999999997</v>
          </cell>
          <cell r="G388">
            <v>0.3</v>
          </cell>
          <cell r="H388">
            <v>0.25</v>
          </cell>
          <cell r="J388">
            <v>0.48959999999999992</v>
          </cell>
          <cell r="K388">
            <v>0.36719999999999997</v>
          </cell>
          <cell r="L388">
            <v>0.25</v>
          </cell>
        </row>
        <row r="389">
          <cell r="A389" t="str">
            <v>87-10-0304</v>
          </cell>
          <cell r="B389" t="str">
            <v>Hypericum moserianum 'Tricolor'</v>
          </cell>
          <cell r="C389" t="str">
            <v>MP150</v>
          </cell>
          <cell r="D389" t="str">
            <v>Directly</v>
          </cell>
          <cell r="F389">
            <v>0.52</v>
          </cell>
          <cell r="G389">
            <v>0.41</v>
          </cell>
          <cell r="H389">
            <v>0.35</v>
          </cell>
          <cell r="J389">
            <v>0.63648000000000005</v>
          </cell>
          <cell r="K389">
            <v>0.50183999999999995</v>
          </cell>
          <cell r="L389">
            <v>0.35</v>
          </cell>
        </row>
        <row r="390">
          <cell r="A390" t="str">
            <v>87-10-1587</v>
          </cell>
          <cell r="B390" t="str">
            <v>Ilex crenata 'Golden Rock' PBR ®</v>
          </cell>
          <cell r="C390" t="str">
            <v>MP150</v>
          </cell>
          <cell r="D390" t="str">
            <v>Directly</v>
          </cell>
          <cell r="F390">
            <v>1.08</v>
          </cell>
          <cell r="G390">
            <v>0.97</v>
          </cell>
          <cell r="H390">
            <v>0.91</v>
          </cell>
          <cell r="J390">
            <v>1.32192</v>
          </cell>
          <cell r="K390">
            <v>1.1872799999999999</v>
          </cell>
          <cell r="L390">
            <v>0.91</v>
          </cell>
        </row>
        <row r="391">
          <cell r="A391" t="str">
            <v>87-10-1589</v>
          </cell>
          <cell r="B391" t="str">
            <v>Ilex crenata 'Convexa'</v>
          </cell>
          <cell r="C391" t="str">
            <v>MP150</v>
          </cell>
          <cell r="D391" t="str">
            <v>Directly</v>
          </cell>
          <cell r="F391">
            <v>0.43</v>
          </cell>
          <cell r="G391">
            <v>0.32</v>
          </cell>
          <cell r="H391">
            <v>0.27</v>
          </cell>
          <cell r="J391">
            <v>0.52632000000000001</v>
          </cell>
          <cell r="K391">
            <v>0.39168000000000003</v>
          </cell>
          <cell r="L391">
            <v>0.27</v>
          </cell>
        </row>
        <row r="392">
          <cell r="A392" t="str">
            <v>87-10-1590</v>
          </cell>
          <cell r="B392" t="str">
            <v>Ilex crenata 'Samuria'PBR ®</v>
          </cell>
          <cell r="C392" t="str">
            <v>MP150</v>
          </cell>
          <cell r="D392" t="str">
            <v>Directly</v>
          </cell>
          <cell r="F392">
            <v>0.98000000000000009</v>
          </cell>
          <cell r="G392">
            <v>0.87</v>
          </cell>
          <cell r="H392">
            <v>0.81</v>
          </cell>
          <cell r="J392">
            <v>1.1995200000000001</v>
          </cell>
          <cell r="K392">
            <v>1.06488</v>
          </cell>
          <cell r="L392">
            <v>0.81</v>
          </cell>
        </row>
        <row r="393">
          <cell r="A393" t="str">
            <v>87-10-1496</v>
          </cell>
          <cell r="B393" t="str">
            <v>Ilex crenata 'Shogun' PBR ®</v>
          </cell>
          <cell r="C393" t="str">
            <v>MP150</v>
          </cell>
          <cell r="D393" t="str">
            <v>Directly</v>
          </cell>
          <cell r="F393">
            <v>0.98000000000000009</v>
          </cell>
          <cell r="G393">
            <v>0.87</v>
          </cell>
          <cell r="H393">
            <v>0.81</v>
          </cell>
          <cell r="J393">
            <v>1.1995200000000001</v>
          </cell>
          <cell r="K393">
            <v>1.06488</v>
          </cell>
          <cell r="L393">
            <v>0.81</v>
          </cell>
        </row>
        <row r="394">
          <cell r="A394" t="str">
            <v>87-10-1160</v>
          </cell>
          <cell r="B394" t="str">
            <v>Ilex meserveae 'Blue Euro' PBR ®</v>
          </cell>
          <cell r="C394" t="str">
            <v>MP104</v>
          </cell>
          <cell r="D394" t="str">
            <v>Directly</v>
          </cell>
          <cell r="F394">
            <v>1.22</v>
          </cell>
          <cell r="G394">
            <v>1.1100000000000001</v>
          </cell>
          <cell r="H394">
            <v>1.05</v>
          </cell>
          <cell r="J394">
            <v>1.4932799999999999</v>
          </cell>
          <cell r="K394">
            <v>1.3586400000000001</v>
          </cell>
          <cell r="L394">
            <v>1.05</v>
          </cell>
        </row>
        <row r="395">
          <cell r="A395" t="str">
            <v>87-10-1333</v>
          </cell>
          <cell r="B395" t="str">
            <v>Ilex meserveae 'Blue Prince'</v>
          </cell>
          <cell r="C395" t="str">
            <v>MP104</v>
          </cell>
          <cell r="D395" t="str">
            <v>Directly</v>
          </cell>
          <cell r="F395">
            <v>0.63</v>
          </cell>
          <cell r="G395">
            <v>0.52</v>
          </cell>
          <cell r="H395">
            <v>0.46</v>
          </cell>
          <cell r="J395">
            <v>0.77112000000000003</v>
          </cell>
          <cell r="K395">
            <v>0.63648000000000005</v>
          </cell>
          <cell r="L395">
            <v>0.46</v>
          </cell>
        </row>
        <row r="396">
          <cell r="A396" t="str">
            <v>87-10-1161</v>
          </cell>
          <cell r="B396" t="str">
            <v>Ilex meserveae 'Blue Princess'</v>
          </cell>
          <cell r="C396" t="str">
            <v>MP104</v>
          </cell>
          <cell r="D396" t="str">
            <v>Directly</v>
          </cell>
          <cell r="F396">
            <v>0.63</v>
          </cell>
          <cell r="G396">
            <v>0.52</v>
          </cell>
          <cell r="H396">
            <v>0.46</v>
          </cell>
          <cell r="J396">
            <v>0.77112000000000003</v>
          </cell>
          <cell r="K396">
            <v>0.63648000000000005</v>
          </cell>
          <cell r="L396">
            <v>0.46</v>
          </cell>
        </row>
        <row r="397">
          <cell r="A397" t="str">
            <v>87-10-1334</v>
          </cell>
          <cell r="B397" t="str">
            <v>Ilex meserveae 'Heckenfee' PBR ®</v>
          </cell>
          <cell r="C397" t="str">
            <v>MP104</v>
          </cell>
          <cell r="D397" t="str">
            <v>WEEK 26</v>
          </cell>
          <cell r="F397">
            <v>1.29</v>
          </cell>
          <cell r="G397">
            <v>1.18</v>
          </cell>
          <cell r="H397">
            <v>1.1200000000000001</v>
          </cell>
          <cell r="J397">
            <v>1.5789600000000001</v>
          </cell>
          <cell r="K397">
            <v>1.44432</v>
          </cell>
          <cell r="L397">
            <v>1.1200000000000001</v>
          </cell>
        </row>
        <row r="398">
          <cell r="A398" t="str">
            <v>87-10-1335</v>
          </cell>
          <cell r="B398" t="str">
            <v>Ilex meserveae 'Heckenpracht' PBR ®</v>
          </cell>
          <cell r="C398" t="str">
            <v>MP104</v>
          </cell>
          <cell r="D398" t="str">
            <v>WEEK 26</v>
          </cell>
          <cell r="F398">
            <v>1.29</v>
          </cell>
          <cell r="G398">
            <v>1.18</v>
          </cell>
          <cell r="H398">
            <v>1.1200000000000001</v>
          </cell>
          <cell r="J398">
            <v>1.5789600000000001</v>
          </cell>
          <cell r="K398">
            <v>1.44432</v>
          </cell>
          <cell r="L398">
            <v>1.1200000000000001</v>
          </cell>
        </row>
        <row r="399">
          <cell r="A399" t="str">
            <v>87-10-1336</v>
          </cell>
          <cell r="B399" t="str">
            <v>Ilex meserveae 'Heckenstar' PBR ®</v>
          </cell>
          <cell r="C399" t="str">
            <v>MP104</v>
          </cell>
          <cell r="D399" t="str">
            <v>WEEK 26</v>
          </cell>
          <cell r="F399">
            <v>1.29</v>
          </cell>
          <cell r="G399">
            <v>1.18</v>
          </cell>
          <cell r="H399">
            <v>1.1200000000000001</v>
          </cell>
          <cell r="J399">
            <v>1.5789600000000001</v>
          </cell>
          <cell r="K399">
            <v>1.44432</v>
          </cell>
          <cell r="L399">
            <v>1.1200000000000001</v>
          </cell>
        </row>
        <row r="400">
          <cell r="A400" t="str">
            <v>87-10-1337</v>
          </cell>
          <cell r="B400" t="str">
            <v>Kerria japonica 'Golden Guinea'</v>
          </cell>
          <cell r="C400" t="str">
            <v>MP150</v>
          </cell>
          <cell r="D400" t="str">
            <v>Directly</v>
          </cell>
          <cell r="F400">
            <v>0.52</v>
          </cell>
          <cell r="G400">
            <v>0.41</v>
          </cell>
          <cell r="H400">
            <v>0.35</v>
          </cell>
          <cell r="J400">
            <v>0.63648000000000005</v>
          </cell>
          <cell r="K400">
            <v>0.50183999999999995</v>
          </cell>
          <cell r="L400">
            <v>0.35</v>
          </cell>
        </row>
        <row r="401">
          <cell r="A401" t="str">
            <v>87-10-1162</v>
          </cell>
          <cell r="B401" t="str">
            <v>Kerria japonica 'Picta'</v>
          </cell>
          <cell r="C401" t="str">
            <v>MP150</v>
          </cell>
          <cell r="D401" t="str">
            <v>Directly</v>
          </cell>
          <cell r="F401">
            <v>0.52</v>
          </cell>
          <cell r="G401">
            <v>0.41</v>
          </cell>
          <cell r="H401">
            <v>0.35</v>
          </cell>
          <cell r="J401">
            <v>0.63648000000000005</v>
          </cell>
          <cell r="K401">
            <v>0.50183999999999995</v>
          </cell>
          <cell r="L401">
            <v>0.35</v>
          </cell>
        </row>
        <row r="402">
          <cell r="A402" t="str">
            <v>87-10-1338</v>
          </cell>
          <cell r="B402" t="str">
            <v>Kerria japonica 'Pleniflora'</v>
          </cell>
          <cell r="C402" t="str">
            <v>MP150</v>
          </cell>
          <cell r="D402" t="str">
            <v>Directly</v>
          </cell>
          <cell r="F402">
            <v>0.52</v>
          </cell>
          <cell r="G402">
            <v>0.41</v>
          </cell>
          <cell r="H402">
            <v>0.35</v>
          </cell>
          <cell r="J402">
            <v>0.63648000000000005</v>
          </cell>
          <cell r="K402">
            <v>0.50183999999999995</v>
          </cell>
          <cell r="L402">
            <v>0.35</v>
          </cell>
        </row>
        <row r="403">
          <cell r="A403" t="str">
            <v>87-10-0864</v>
          </cell>
          <cell r="B403" t="str">
            <v>Kolkwitzia amabilis</v>
          </cell>
          <cell r="C403" t="str">
            <v>MP150</v>
          </cell>
          <cell r="D403" t="str">
            <v>Directly</v>
          </cell>
          <cell r="F403">
            <v>0.63</v>
          </cell>
          <cell r="G403">
            <v>0.52</v>
          </cell>
          <cell r="H403">
            <v>0.46</v>
          </cell>
          <cell r="J403">
            <v>0.77112000000000003</v>
          </cell>
          <cell r="K403">
            <v>0.63648000000000005</v>
          </cell>
          <cell r="L403">
            <v>0.46</v>
          </cell>
        </row>
        <row r="404">
          <cell r="A404" t="str">
            <v>87-10-0865</v>
          </cell>
          <cell r="B404" t="str">
            <v>Kolkwitzia amabilis 'Pink Cloud'</v>
          </cell>
          <cell r="C404" t="str">
            <v>MP150</v>
          </cell>
          <cell r="D404" t="str">
            <v>Directly</v>
          </cell>
          <cell r="F404">
            <v>0.63</v>
          </cell>
          <cell r="G404">
            <v>0.52</v>
          </cell>
          <cell r="H404">
            <v>0.46</v>
          </cell>
          <cell r="J404">
            <v>0.77112000000000003</v>
          </cell>
          <cell r="K404">
            <v>0.63648000000000005</v>
          </cell>
          <cell r="L404">
            <v>0.46</v>
          </cell>
        </row>
        <row r="405">
          <cell r="A405" t="str">
            <v>87-10-1119</v>
          </cell>
          <cell r="B405" t="str">
            <v>Lavandula ang. 'Alba'</v>
          </cell>
          <cell r="C405" t="str">
            <v>MP150</v>
          </cell>
          <cell r="D405" t="str">
            <v>week 20</v>
          </cell>
          <cell r="F405">
            <v>0.43</v>
          </cell>
          <cell r="G405">
            <v>0.32</v>
          </cell>
          <cell r="H405">
            <v>0.27</v>
          </cell>
          <cell r="J405">
            <v>0.52632000000000001</v>
          </cell>
          <cell r="K405">
            <v>0.39168000000000003</v>
          </cell>
          <cell r="L405">
            <v>0.27</v>
          </cell>
        </row>
        <row r="406">
          <cell r="A406" t="str">
            <v>87-10-0314</v>
          </cell>
          <cell r="B406" t="str">
            <v>Lavandula ang. 'Dwarf Blue'</v>
          </cell>
          <cell r="C406" t="str">
            <v>MP150</v>
          </cell>
          <cell r="D406" t="str">
            <v>week 20</v>
          </cell>
          <cell r="F406">
            <v>0.43</v>
          </cell>
          <cell r="G406">
            <v>0.32</v>
          </cell>
          <cell r="H406">
            <v>0.27</v>
          </cell>
          <cell r="J406">
            <v>0.52632000000000001</v>
          </cell>
          <cell r="K406">
            <v>0.39168000000000003</v>
          </cell>
          <cell r="L406">
            <v>0.27</v>
          </cell>
        </row>
        <row r="407">
          <cell r="A407" t="str">
            <v>87-10-0315</v>
          </cell>
          <cell r="B407" t="str">
            <v>Lavandula ang. 'Hidcote'</v>
          </cell>
          <cell r="C407" t="str">
            <v>MP150</v>
          </cell>
          <cell r="D407" t="str">
            <v>Directly</v>
          </cell>
          <cell r="F407">
            <v>0.43</v>
          </cell>
          <cell r="G407">
            <v>0.32</v>
          </cell>
          <cell r="H407">
            <v>0.27</v>
          </cell>
          <cell r="J407">
            <v>0.52632000000000001</v>
          </cell>
          <cell r="K407">
            <v>0.39168000000000003</v>
          </cell>
          <cell r="L407">
            <v>0.27</v>
          </cell>
        </row>
        <row r="408">
          <cell r="A408" t="str">
            <v>87-10-0316</v>
          </cell>
          <cell r="B408" t="str">
            <v>Lavandula ang. 'Munstead'</v>
          </cell>
          <cell r="C408" t="str">
            <v>MP150</v>
          </cell>
          <cell r="D408" t="str">
            <v>Directly</v>
          </cell>
          <cell r="F408">
            <v>0.43</v>
          </cell>
          <cell r="G408">
            <v>0.32</v>
          </cell>
          <cell r="H408">
            <v>0.27</v>
          </cell>
          <cell r="J408">
            <v>0.52632000000000001</v>
          </cell>
          <cell r="K408">
            <v>0.39168000000000003</v>
          </cell>
          <cell r="L408">
            <v>0.27</v>
          </cell>
        </row>
        <row r="409">
          <cell r="A409" t="str">
            <v>87-10-1681</v>
          </cell>
          <cell r="B409" t="str">
            <v>Lavandula angustifolia Platinum Blonde ('Momparler'PBR) ®</v>
          </cell>
          <cell r="C409" t="str">
            <v>MP150</v>
          </cell>
          <cell r="D409" t="str">
            <v>Directly</v>
          </cell>
          <cell r="F409">
            <v>0.94000000000000006</v>
          </cell>
          <cell r="G409">
            <v>0.83</v>
          </cell>
          <cell r="H409">
            <v>0.77</v>
          </cell>
          <cell r="J409">
            <v>1.15056</v>
          </cell>
          <cell r="K409">
            <v>1.0159199999999999</v>
          </cell>
          <cell r="L409">
            <v>0.77</v>
          </cell>
        </row>
        <row r="410">
          <cell r="A410" t="str">
            <v>87-10-1273</v>
          </cell>
          <cell r="B410" t="str">
            <v>Lavandula ang. 'Rosea'</v>
          </cell>
          <cell r="C410" t="str">
            <v>MP150</v>
          </cell>
          <cell r="D410" t="str">
            <v>week 20</v>
          </cell>
          <cell r="F410">
            <v>0.43</v>
          </cell>
          <cell r="G410">
            <v>0.32</v>
          </cell>
          <cell r="H410">
            <v>0.27</v>
          </cell>
          <cell r="J410">
            <v>0.52632000000000001</v>
          </cell>
          <cell r="K410">
            <v>0.39168000000000003</v>
          </cell>
          <cell r="L410">
            <v>0.27</v>
          </cell>
        </row>
        <row r="411">
          <cell r="A411" t="str">
            <v>87-10-1682</v>
          </cell>
          <cell r="B411" t="str">
            <v>Lavendula int. 'Grosso'</v>
          </cell>
          <cell r="C411" t="str">
            <v>MP150</v>
          </cell>
          <cell r="D411" t="str">
            <v>Directly</v>
          </cell>
          <cell r="F411">
            <v>0.43</v>
          </cell>
          <cell r="G411">
            <v>0.32</v>
          </cell>
          <cell r="H411">
            <v>0.27</v>
          </cell>
          <cell r="J411">
            <v>0.52632000000000001</v>
          </cell>
          <cell r="K411">
            <v>0.39168000000000003</v>
          </cell>
          <cell r="L411">
            <v>0.27</v>
          </cell>
        </row>
        <row r="412">
          <cell r="A412" t="str">
            <v>87-10-1280</v>
          </cell>
          <cell r="B412" t="str">
            <v>Lavandula intermedia Phenomenal ('Niko'PBR) ®</v>
          </cell>
          <cell r="C412" t="str">
            <v>MP150</v>
          </cell>
          <cell r="D412" t="str">
            <v>Directly</v>
          </cell>
          <cell r="F412">
            <v>0.94000000000000006</v>
          </cell>
          <cell r="G412">
            <v>0.83</v>
          </cell>
          <cell r="H412">
            <v>0.77</v>
          </cell>
          <cell r="J412">
            <v>1.15056</v>
          </cell>
          <cell r="K412">
            <v>1.0159199999999999</v>
          </cell>
          <cell r="L412">
            <v>0.77</v>
          </cell>
        </row>
        <row r="413">
          <cell r="A413" t="str">
            <v>87-10-1163</v>
          </cell>
          <cell r="B413" t="str">
            <v>Ligustrum ibota 'Musli' PBR ®</v>
          </cell>
          <cell r="C413" t="str">
            <v>MP150</v>
          </cell>
          <cell r="D413" t="str">
            <v>Directly</v>
          </cell>
          <cell r="F413">
            <v>1.01</v>
          </cell>
          <cell r="G413">
            <v>0.9</v>
          </cell>
          <cell r="H413">
            <v>0.84</v>
          </cell>
          <cell r="J413">
            <v>1.23624</v>
          </cell>
          <cell r="K413">
            <v>1.1016000000000001</v>
          </cell>
          <cell r="L413">
            <v>0.84</v>
          </cell>
        </row>
        <row r="414">
          <cell r="A414" t="str">
            <v>87-10-1339</v>
          </cell>
          <cell r="B414" t="str">
            <v>Ligustrum lucidum</v>
          </cell>
          <cell r="C414" t="str">
            <v>MP150</v>
          </cell>
          <cell r="D414" t="str">
            <v>Directly</v>
          </cell>
          <cell r="F414">
            <v>0.56000000000000005</v>
          </cell>
          <cell r="G414">
            <v>0.45</v>
          </cell>
          <cell r="H414">
            <v>0.39</v>
          </cell>
          <cell r="J414">
            <v>0.68544000000000005</v>
          </cell>
          <cell r="K414">
            <v>0.55080000000000007</v>
          </cell>
          <cell r="L414">
            <v>0.39</v>
          </cell>
        </row>
        <row r="415">
          <cell r="A415" t="str">
            <v>87-10-1340</v>
          </cell>
          <cell r="B415" t="str">
            <v>Ligustrum ovalifolium</v>
          </cell>
          <cell r="C415" t="str">
            <v>MP150</v>
          </cell>
          <cell r="D415" t="str">
            <v>Directly</v>
          </cell>
          <cell r="F415">
            <v>0.48</v>
          </cell>
          <cell r="G415">
            <v>0.37</v>
          </cell>
          <cell r="H415">
            <v>0.31</v>
          </cell>
          <cell r="J415">
            <v>0.58751999999999993</v>
          </cell>
          <cell r="K415">
            <v>0.45288</v>
          </cell>
          <cell r="L415">
            <v>0.31</v>
          </cell>
        </row>
        <row r="416">
          <cell r="A416" t="str">
            <v>87-10-1341</v>
          </cell>
          <cell r="B416" t="str">
            <v>Ligustrum oval. 'Argenteum'</v>
          </cell>
          <cell r="C416" t="str">
            <v>MP150</v>
          </cell>
          <cell r="D416" t="str">
            <v>Directly</v>
          </cell>
          <cell r="F416">
            <v>0.48</v>
          </cell>
          <cell r="G416">
            <v>0.37</v>
          </cell>
          <cell r="H416">
            <v>0.31</v>
          </cell>
          <cell r="J416">
            <v>0.58751999999999993</v>
          </cell>
          <cell r="K416">
            <v>0.45288</v>
          </cell>
          <cell r="L416">
            <v>0.31</v>
          </cell>
        </row>
        <row r="417">
          <cell r="A417" t="str">
            <v>87-10-1342</v>
          </cell>
          <cell r="B417" t="str">
            <v>Ligustrum oval. 'Aureum'</v>
          </cell>
          <cell r="C417" t="str">
            <v>MP150</v>
          </cell>
          <cell r="D417" t="str">
            <v>Directly</v>
          </cell>
          <cell r="F417">
            <v>0.48</v>
          </cell>
          <cell r="G417">
            <v>0.37</v>
          </cell>
          <cell r="H417">
            <v>0.31</v>
          </cell>
          <cell r="J417">
            <v>0.58751999999999993</v>
          </cell>
          <cell r="K417">
            <v>0.45288</v>
          </cell>
          <cell r="L417">
            <v>0.31</v>
          </cell>
        </row>
        <row r="418">
          <cell r="A418" t="str">
            <v>87-10-1164</v>
          </cell>
          <cell r="B418" t="str">
            <v>Ligustrum oval. 'Green Diamond' PBR ®</v>
          </cell>
          <cell r="C418" t="str">
            <v>MP150</v>
          </cell>
          <cell r="D418" t="str">
            <v>Directly</v>
          </cell>
          <cell r="F418">
            <v>0.94000000000000006</v>
          </cell>
          <cell r="G418">
            <v>0.83</v>
          </cell>
          <cell r="H418">
            <v>0.77</v>
          </cell>
          <cell r="J418">
            <v>1.15056</v>
          </cell>
          <cell r="K418">
            <v>1.0159199999999999</v>
          </cell>
          <cell r="L418">
            <v>0.77</v>
          </cell>
        </row>
        <row r="419">
          <cell r="A419" t="str">
            <v>87-10-0325</v>
          </cell>
          <cell r="B419" t="str">
            <v>Ligustrum quihoui</v>
          </cell>
          <cell r="C419" t="str">
            <v>MP144</v>
          </cell>
          <cell r="D419" t="str">
            <v>Directly</v>
          </cell>
          <cell r="F419">
            <v>0.52</v>
          </cell>
          <cell r="G419">
            <v>0.41</v>
          </cell>
          <cell r="H419">
            <v>0.35</v>
          </cell>
          <cell r="J419">
            <v>0.63648000000000005</v>
          </cell>
          <cell r="K419">
            <v>0.50183999999999995</v>
          </cell>
          <cell r="L419">
            <v>0.35</v>
          </cell>
        </row>
        <row r="420">
          <cell r="A420" t="str">
            <v>87-10-1343</v>
          </cell>
          <cell r="B420" t="str">
            <v>Ligustrum 'Vicaryi'</v>
          </cell>
          <cell r="C420" t="str">
            <v>MP150</v>
          </cell>
          <cell r="D420" t="str">
            <v>Directly</v>
          </cell>
          <cell r="F420">
            <v>0.52</v>
          </cell>
          <cell r="G420">
            <v>0.41</v>
          </cell>
          <cell r="H420">
            <v>0.35</v>
          </cell>
          <cell r="J420">
            <v>0.63648000000000005</v>
          </cell>
          <cell r="K420">
            <v>0.50183999999999995</v>
          </cell>
          <cell r="L420">
            <v>0.35</v>
          </cell>
        </row>
        <row r="421">
          <cell r="A421" t="str">
            <v>87-10-1232</v>
          </cell>
          <cell r="B421" t="str">
            <v>Ligustrum vulgare</v>
          </cell>
          <cell r="C421" t="str">
            <v>MP150</v>
          </cell>
          <cell r="D421" t="str">
            <v>Directly</v>
          </cell>
          <cell r="F421">
            <v>0.48</v>
          </cell>
          <cell r="G421">
            <v>0.37</v>
          </cell>
          <cell r="H421">
            <v>0.31</v>
          </cell>
          <cell r="J421">
            <v>0.58751999999999993</v>
          </cell>
          <cell r="K421">
            <v>0.45288</v>
          </cell>
          <cell r="L421">
            <v>0.31</v>
          </cell>
        </row>
        <row r="422">
          <cell r="A422" t="str">
            <v>87-10-1344</v>
          </cell>
          <cell r="B422" t="str">
            <v>Ligustrum vulg. 'Atrovirens'</v>
          </cell>
          <cell r="C422" t="str">
            <v>MP150</v>
          </cell>
          <cell r="D422" t="str">
            <v>Directly</v>
          </cell>
          <cell r="F422">
            <v>0.48</v>
          </cell>
          <cell r="G422">
            <v>0.37</v>
          </cell>
          <cell r="H422">
            <v>0.31</v>
          </cell>
          <cell r="J422">
            <v>0.58751999999999993</v>
          </cell>
          <cell r="K422">
            <v>0.45288</v>
          </cell>
          <cell r="L422">
            <v>0.31</v>
          </cell>
        </row>
        <row r="423">
          <cell r="A423" t="str">
            <v>87-10-1345</v>
          </cell>
          <cell r="B423" t="str">
            <v>Ligustrum vulg. 'Lodense'</v>
          </cell>
          <cell r="C423" t="str">
            <v>MP150</v>
          </cell>
          <cell r="D423" t="str">
            <v>Directly</v>
          </cell>
          <cell r="F423">
            <v>0.52</v>
          </cell>
          <cell r="G423">
            <v>0.41</v>
          </cell>
          <cell r="H423">
            <v>0.35</v>
          </cell>
          <cell r="J423">
            <v>0.63648000000000005</v>
          </cell>
          <cell r="K423">
            <v>0.50183999999999995</v>
          </cell>
          <cell r="L423">
            <v>0.35</v>
          </cell>
        </row>
        <row r="424">
          <cell r="A424" t="str">
            <v>87-10-1346</v>
          </cell>
          <cell r="B424" t="str">
            <v>Lonicera nit. 'Baggesen's Gold'</v>
          </cell>
          <cell r="C424" t="str">
            <v>MP150</v>
          </cell>
          <cell r="D424" t="str">
            <v>Directly</v>
          </cell>
          <cell r="F424">
            <v>0.39</v>
          </cell>
          <cell r="G424">
            <v>0.28999999999999998</v>
          </cell>
          <cell r="H424">
            <v>0.24</v>
          </cell>
          <cell r="J424">
            <v>0.47736000000000001</v>
          </cell>
          <cell r="K424">
            <v>0.35496</v>
          </cell>
          <cell r="L424">
            <v>0.24</v>
          </cell>
        </row>
        <row r="425">
          <cell r="A425" t="str">
            <v>87-10-1006</v>
          </cell>
          <cell r="B425" t="str">
            <v>Lonicera nit. 'Elegant'</v>
          </cell>
          <cell r="C425" t="str">
            <v>MP150</v>
          </cell>
          <cell r="D425" t="str">
            <v>Directly</v>
          </cell>
          <cell r="F425">
            <v>0.33999999999999997</v>
          </cell>
          <cell r="G425">
            <v>0.25</v>
          </cell>
          <cell r="H425">
            <v>0.21</v>
          </cell>
          <cell r="J425">
            <v>0.41615999999999997</v>
          </cell>
          <cell r="K425">
            <v>0.30599999999999999</v>
          </cell>
          <cell r="L425">
            <v>0.21</v>
          </cell>
        </row>
        <row r="426">
          <cell r="A426" t="str">
            <v>87-10-1007</v>
          </cell>
          <cell r="B426" t="str">
            <v>Lonicera nit. 'Hohenheim. Findling'</v>
          </cell>
          <cell r="C426" t="str">
            <v>MP150</v>
          </cell>
          <cell r="D426" t="str">
            <v>Directly</v>
          </cell>
          <cell r="F426">
            <v>0.33999999999999997</v>
          </cell>
          <cell r="G426">
            <v>0.25</v>
          </cell>
          <cell r="H426">
            <v>0.21</v>
          </cell>
          <cell r="J426">
            <v>0.41615999999999997</v>
          </cell>
          <cell r="K426">
            <v>0.30599999999999999</v>
          </cell>
          <cell r="L426">
            <v>0.21</v>
          </cell>
        </row>
        <row r="427">
          <cell r="A427" t="str">
            <v>87-10-0333</v>
          </cell>
          <cell r="B427" t="str">
            <v>Lonicera nit. 'Lemon Beauty'</v>
          </cell>
          <cell r="C427" t="str">
            <v>MP150</v>
          </cell>
          <cell r="D427" t="str">
            <v>Directly</v>
          </cell>
          <cell r="F427">
            <v>0.39999999999999997</v>
          </cell>
          <cell r="G427">
            <v>0.3</v>
          </cell>
          <cell r="H427">
            <v>0.25</v>
          </cell>
          <cell r="J427">
            <v>0.48959999999999992</v>
          </cell>
          <cell r="K427">
            <v>0.36719999999999997</v>
          </cell>
          <cell r="L427">
            <v>0.25</v>
          </cell>
        </row>
        <row r="428">
          <cell r="A428" t="str">
            <v>87-10-1008</v>
          </cell>
          <cell r="B428" t="str">
            <v>Lonicera nit. 'Maigrün'</v>
          </cell>
          <cell r="C428" t="str">
            <v>MP150</v>
          </cell>
          <cell r="D428" t="str">
            <v>Directly</v>
          </cell>
          <cell r="F428">
            <v>0.33999999999999997</v>
          </cell>
          <cell r="G428">
            <v>0.25</v>
          </cell>
          <cell r="H428">
            <v>0.21</v>
          </cell>
          <cell r="J428">
            <v>0.41615999999999997</v>
          </cell>
          <cell r="K428">
            <v>0.30599999999999999</v>
          </cell>
          <cell r="L428">
            <v>0.21</v>
          </cell>
        </row>
        <row r="429">
          <cell r="A429" t="str">
            <v>87-10-1009</v>
          </cell>
          <cell r="B429" t="str">
            <v>Lonicera pileata</v>
          </cell>
          <cell r="C429" t="str">
            <v>MP150</v>
          </cell>
          <cell r="D429" t="str">
            <v>Directly</v>
          </cell>
          <cell r="F429">
            <v>0.33999999999999997</v>
          </cell>
          <cell r="G429">
            <v>0.25</v>
          </cell>
          <cell r="H429">
            <v>0.21</v>
          </cell>
          <cell r="J429">
            <v>0.41615999999999997</v>
          </cell>
          <cell r="K429">
            <v>0.30599999999999999</v>
          </cell>
          <cell r="L429">
            <v>0.21</v>
          </cell>
        </row>
        <row r="430">
          <cell r="A430" t="str">
            <v>87-10-1010</v>
          </cell>
          <cell r="B430" t="str">
            <v>Lonicera pileata 'Moss Green'</v>
          </cell>
          <cell r="C430" t="str">
            <v>MP150</v>
          </cell>
          <cell r="D430" t="str">
            <v>Directly</v>
          </cell>
          <cell r="F430">
            <v>0.33999999999999997</v>
          </cell>
          <cell r="G430">
            <v>0.25</v>
          </cell>
          <cell r="H430">
            <v>0.21</v>
          </cell>
          <cell r="J430">
            <v>0.41615999999999997</v>
          </cell>
          <cell r="K430">
            <v>0.30599999999999999</v>
          </cell>
          <cell r="L430">
            <v>0.21</v>
          </cell>
        </row>
        <row r="431">
          <cell r="A431" t="str">
            <v>87-10-0869</v>
          </cell>
          <cell r="B431" t="str">
            <v>Magnolia 'Betty'</v>
          </cell>
          <cell r="C431" t="str">
            <v>MP66</v>
          </cell>
          <cell r="D431" t="str">
            <v>Directly</v>
          </cell>
          <cell r="F431">
            <v>1.01</v>
          </cell>
          <cell r="G431">
            <v>0.9</v>
          </cell>
          <cell r="H431">
            <v>0.84</v>
          </cell>
          <cell r="J431">
            <v>1.23624</v>
          </cell>
          <cell r="K431">
            <v>1.1016000000000001</v>
          </cell>
          <cell r="L431">
            <v>0.84</v>
          </cell>
        </row>
        <row r="432">
          <cell r="A432" t="str">
            <v>87-10-0870</v>
          </cell>
          <cell r="B432" t="str">
            <v>Magnolia 'Galaxy'</v>
          </cell>
          <cell r="C432" t="str">
            <v>MP66</v>
          </cell>
          <cell r="D432" t="str">
            <v>Directly</v>
          </cell>
          <cell r="F432">
            <v>1.01</v>
          </cell>
          <cell r="G432">
            <v>0.9</v>
          </cell>
          <cell r="H432">
            <v>0.84</v>
          </cell>
          <cell r="J432">
            <v>1.23624</v>
          </cell>
          <cell r="K432">
            <v>1.1016000000000001</v>
          </cell>
          <cell r="L432">
            <v>0.84</v>
          </cell>
        </row>
        <row r="433">
          <cell r="A433" t="str">
            <v>87-10-0871</v>
          </cell>
          <cell r="B433" t="str">
            <v>Magnolia 'George Henry Kern'</v>
          </cell>
          <cell r="C433" t="str">
            <v>MP66</v>
          </cell>
          <cell r="D433" t="str">
            <v>Directly</v>
          </cell>
          <cell r="F433">
            <v>1.01</v>
          </cell>
          <cell r="G433">
            <v>0.9</v>
          </cell>
          <cell r="H433">
            <v>0.84</v>
          </cell>
          <cell r="J433">
            <v>1.23624</v>
          </cell>
          <cell r="K433">
            <v>1.1016000000000001</v>
          </cell>
          <cell r="L433">
            <v>0.84</v>
          </cell>
        </row>
        <row r="434">
          <cell r="A434" t="str">
            <v>87-10-1011</v>
          </cell>
          <cell r="B434" t="str">
            <v>Magnolia 'Heaven Scent'</v>
          </cell>
          <cell r="C434" t="str">
            <v>MP66</v>
          </cell>
          <cell r="D434" t="str">
            <v>Directly</v>
          </cell>
          <cell r="F434">
            <v>1.01</v>
          </cell>
          <cell r="G434">
            <v>0.9</v>
          </cell>
          <cell r="H434">
            <v>0.84</v>
          </cell>
          <cell r="J434">
            <v>1.23624</v>
          </cell>
          <cell r="K434">
            <v>1.1016000000000001</v>
          </cell>
          <cell r="L434">
            <v>0.84</v>
          </cell>
        </row>
        <row r="435">
          <cell r="A435" t="str">
            <v>87-10-0872</v>
          </cell>
          <cell r="B435" t="str">
            <v>Magnolia liliiflora 'Nigra'</v>
          </cell>
          <cell r="C435" t="str">
            <v>MP66</v>
          </cell>
          <cell r="D435" t="str">
            <v>Directly</v>
          </cell>
          <cell r="F435">
            <v>1.01</v>
          </cell>
          <cell r="G435">
            <v>0.9</v>
          </cell>
          <cell r="H435">
            <v>0.84</v>
          </cell>
          <cell r="J435">
            <v>1.23624</v>
          </cell>
          <cell r="K435">
            <v>1.1016000000000001</v>
          </cell>
          <cell r="L435">
            <v>0.84</v>
          </cell>
        </row>
        <row r="436">
          <cell r="A436" t="str">
            <v>87-10-0873</v>
          </cell>
          <cell r="B436" t="str">
            <v>Magnolia loebneri 'Leonard Messel'</v>
          </cell>
          <cell r="C436" t="str">
            <v>MP66</v>
          </cell>
          <cell r="D436" t="str">
            <v>Directly</v>
          </cell>
          <cell r="F436">
            <v>1.01</v>
          </cell>
          <cell r="G436">
            <v>0.9</v>
          </cell>
          <cell r="H436">
            <v>0.84</v>
          </cell>
          <cell r="J436">
            <v>1.23624</v>
          </cell>
          <cell r="K436">
            <v>1.1016000000000001</v>
          </cell>
          <cell r="L436">
            <v>0.84</v>
          </cell>
        </row>
        <row r="437">
          <cell r="A437" t="str">
            <v>87-10-0874</v>
          </cell>
          <cell r="B437" t="str">
            <v>Magnolia loebneri 'Merrill'</v>
          </cell>
          <cell r="C437" t="str">
            <v>MP66</v>
          </cell>
          <cell r="D437" t="str">
            <v>Directly</v>
          </cell>
          <cell r="F437">
            <v>1.01</v>
          </cell>
          <cell r="G437">
            <v>0.9</v>
          </cell>
          <cell r="H437">
            <v>0.84</v>
          </cell>
          <cell r="J437">
            <v>1.23624</v>
          </cell>
          <cell r="K437">
            <v>1.1016000000000001</v>
          </cell>
          <cell r="L437">
            <v>0.84</v>
          </cell>
        </row>
        <row r="438">
          <cell r="A438" t="str">
            <v>87-10-1431</v>
          </cell>
          <cell r="B438" t="str">
            <v>Magnolia 'Ricki'</v>
          </cell>
          <cell r="C438" t="str">
            <v>MP66</v>
          </cell>
          <cell r="D438" t="str">
            <v>Directly</v>
          </cell>
          <cell r="F438">
            <v>1.01</v>
          </cell>
          <cell r="G438">
            <v>0.9</v>
          </cell>
          <cell r="H438">
            <v>0.84</v>
          </cell>
          <cell r="J438">
            <v>1.23624</v>
          </cell>
          <cell r="K438">
            <v>1.1016000000000001</v>
          </cell>
          <cell r="L438">
            <v>0.84</v>
          </cell>
        </row>
        <row r="439">
          <cell r="A439" t="str">
            <v>87-10-0918</v>
          </cell>
          <cell r="B439" t="str">
            <v>Magnolia soul. 'Alba Superba'</v>
          </cell>
          <cell r="C439" t="str">
            <v>MP66</v>
          </cell>
          <cell r="D439" t="str">
            <v>Directly</v>
          </cell>
          <cell r="F439">
            <v>1.01</v>
          </cell>
          <cell r="G439">
            <v>0.9</v>
          </cell>
          <cell r="H439">
            <v>0.84</v>
          </cell>
          <cell r="J439">
            <v>1.23624</v>
          </cell>
          <cell r="K439">
            <v>1.1016000000000001</v>
          </cell>
          <cell r="L439">
            <v>0.84</v>
          </cell>
        </row>
        <row r="440">
          <cell r="A440" t="str">
            <v>87-10-0875</v>
          </cell>
          <cell r="B440" t="str">
            <v>Magnolia soulangeana</v>
          </cell>
          <cell r="C440" t="str">
            <v>MP66</v>
          </cell>
          <cell r="D440" t="str">
            <v>Directly</v>
          </cell>
          <cell r="F440">
            <v>1.01</v>
          </cell>
          <cell r="G440">
            <v>0.9</v>
          </cell>
          <cell r="H440">
            <v>0.84</v>
          </cell>
          <cell r="J440">
            <v>1.23624</v>
          </cell>
          <cell r="K440">
            <v>1.1016000000000001</v>
          </cell>
          <cell r="L440">
            <v>0.84</v>
          </cell>
        </row>
        <row r="441">
          <cell r="A441" t="str">
            <v>87-10-1478</v>
          </cell>
          <cell r="B441" t="str">
            <v>Magnolia soul. 'Superba'</v>
          </cell>
          <cell r="C441" t="str">
            <v>MP66</v>
          </cell>
          <cell r="D441" t="str">
            <v>Directly</v>
          </cell>
          <cell r="F441">
            <v>1.01</v>
          </cell>
          <cell r="G441">
            <v>0.9</v>
          </cell>
          <cell r="H441">
            <v>0.84</v>
          </cell>
          <cell r="J441">
            <v>1.23624</v>
          </cell>
          <cell r="K441">
            <v>1.1016000000000001</v>
          </cell>
          <cell r="L441">
            <v>0.84</v>
          </cell>
        </row>
        <row r="442">
          <cell r="A442" t="str">
            <v>87-10-0876</v>
          </cell>
          <cell r="B442" t="str">
            <v>Magnolia stellata</v>
          </cell>
          <cell r="C442" t="str">
            <v>MP66</v>
          </cell>
          <cell r="D442" t="str">
            <v>Directly</v>
          </cell>
          <cell r="F442">
            <v>1.01</v>
          </cell>
          <cell r="G442">
            <v>0.9</v>
          </cell>
          <cell r="H442">
            <v>0.84</v>
          </cell>
          <cell r="J442">
            <v>1.23624</v>
          </cell>
          <cell r="K442">
            <v>1.1016000000000001</v>
          </cell>
          <cell r="L442">
            <v>0.84</v>
          </cell>
        </row>
        <row r="443">
          <cell r="A443" t="str">
            <v>87-10-0877</v>
          </cell>
          <cell r="B443" t="str">
            <v>Magnolia stellata 'Rosea'</v>
          </cell>
          <cell r="C443" t="str">
            <v>MP66</v>
          </cell>
          <cell r="D443" t="str">
            <v>Directly</v>
          </cell>
          <cell r="F443">
            <v>1.01</v>
          </cell>
          <cell r="G443">
            <v>0.9</v>
          </cell>
          <cell r="H443">
            <v>0.84</v>
          </cell>
          <cell r="J443">
            <v>1.23624</v>
          </cell>
          <cell r="K443">
            <v>1.1016000000000001</v>
          </cell>
          <cell r="L443">
            <v>0.84</v>
          </cell>
        </row>
        <row r="444">
          <cell r="A444" t="str">
            <v>87-10-0878</v>
          </cell>
          <cell r="B444" t="str">
            <v>Magnolia stellata 'Royal Star'</v>
          </cell>
          <cell r="C444" t="str">
            <v>MP66</v>
          </cell>
          <cell r="D444" t="str">
            <v>Directly</v>
          </cell>
          <cell r="F444">
            <v>1.01</v>
          </cell>
          <cell r="G444">
            <v>0.9</v>
          </cell>
          <cell r="H444">
            <v>0.84</v>
          </cell>
          <cell r="J444">
            <v>1.23624</v>
          </cell>
          <cell r="K444">
            <v>1.1016000000000001</v>
          </cell>
          <cell r="L444">
            <v>0.84</v>
          </cell>
        </row>
        <row r="445">
          <cell r="A445" t="str">
            <v>87-10-0879</v>
          </cell>
          <cell r="B445" t="str">
            <v>Magnolia 'Susan'</v>
          </cell>
          <cell r="C445" t="str">
            <v>MP66</v>
          </cell>
          <cell r="D445" t="str">
            <v>Directly</v>
          </cell>
          <cell r="F445">
            <v>1.01</v>
          </cell>
          <cell r="G445">
            <v>0.9</v>
          </cell>
          <cell r="H445">
            <v>0.84</v>
          </cell>
          <cell r="J445">
            <v>1.23624</v>
          </cell>
          <cell r="K445">
            <v>1.1016000000000001</v>
          </cell>
          <cell r="L445">
            <v>0.84</v>
          </cell>
        </row>
        <row r="446">
          <cell r="A446" t="str">
            <v>87-10-1432</v>
          </cell>
          <cell r="B446" t="str">
            <v>Mahonia aq. 'Apollo'</v>
          </cell>
          <cell r="C446" t="str">
            <v>MP66</v>
          </cell>
          <cell r="D446" t="str">
            <v>Directly</v>
          </cell>
          <cell r="F446">
            <v>0.94000000000000006</v>
          </cell>
          <cell r="G446">
            <v>0.83</v>
          </cell>
          <cell r="H446">
            <v>0.77</v>
          </cell>
          <cell r="J446">
            <v>1.15056</v>
          </cell>
          <cell r="K446">
            <v>1.0159199999999999</v>
          </cell>
          <cell r="L446">
            <v>0.77</v>
          </cell>
        </row>
        <row r="447">
          <cell r="A447" t="str">
            <v>87-10-1233</v>
          </cell>
          <cell r="B447" t="str">
            <v>Mahonia aq. 'Smaragd'</v>
          </cell>
          <cell r="C447" t="str">
            <v>MP66</v>
          </cell>
          <cell r="D447" t="str">
            <v>Directly</v>
          </cell>
          <cell r="F447">
            <v>0.94000000000000006</v>
          </cell>
          <cell r="G447">
            <v>0.83</v>
          </cell>
          <cell r="H447">
            <v>0.77</v>
          </cell>
          <cell r="J447">
            <v>1.15056</v>
          </cell>
          <cell r="K447">
            <v>1.0159199999999999</v>
          </cell>
          <cell r="L447">
            <v>0.77</v>
          </cell>
        </row>
        <row r="448">
          <cell r="A448" t="str">
            <v>87-10-1234</v>
          </cell>
          <cell r="B448" t="str">
            <v>Mahonia bealei</v>
          </cell>
          <cell r="C448" t="str">
            <v>MP66</v>
          </cell>
          <cell r="D448" t="str">
            <v>Directly</v>
          </cell>
          <cell r="F448">
            <v>0.94000000000000006</v>
          </cell>
          <cell r="G448">
            <v>0.83</v>
          </cell>
          <cell r="H448">
            <v>0.77</v>
          </cell>
          <cell r="J448">
            <v>1.15056</v>
          </cell>
          <cell r="K448">
            <v>1.0159199999999999</v>
          </cell>
          <cell r="L448">
            <v>0.77</v>
          </cell>
        </row>
        <row r="449">
          <cell r="A449" t="str">
            <v>87-10-1235</v>
          </cell>
          <cell r="B449" t="str">
            <v>Mahonia media 'Charity'</v>
          </cell>
          <cell r="C449" t="str">
            <v>MP66</v>
          </cell>
          <cell r="D449" t="str">
            <v>Directly</v>
          </cell>
          <cell r="F449">
            <v>0.94000000000000006</v>
          </cell>
          <cell r="G449">
            <v>0.83</v>
          </cell>
          <cell r="H449">
            <v>0.77</v>
          </cell>
          <cell r="J449">
            <v>1.15056</v>
          </cell>
          <cell r="K449">
            <v>1.0159199999999999</v>
          </cell>
          <cell r="L449">
            <v>0.77</v>
          </cell>
        </row>
        <row r="450">
          <cell r="A450" t="str">
            <v>87-10-1213</v>
          </cell>
          <cell r="B450" t="str">
            <v>Mahonia wagneri 'Pinnacle'</v>
          </cell>
          <cell r="C450" t="str">
            <v>MP66</v>
          </cell>
          <cell r="D450" t="str">
            <v>Directly</v>
          </cell>
          <cell r="F450">
            <v>0.94000000000000006</v>
          </cell>
          <cell r="G450">
            <v>0.83</v>
          </cell>
          <cell r="H450">
            <v>0.77</v>
          </cell>
          <cell r="J450">
            <v>1.15056</v>
          </cell>
          <cell r="K450">
            <v>1.0159199999999999</v>
          </cell>
          <cell r="L450">
            <v>0.77</v>
          </cell>
        </row>
        <row r="451">
          <cell r="A451" t="str">
            <v>87-10-1347</v>
          </cell>
          <cell r="B451" t="str">
            <v>Osmanthus burkwoodii</v>
          </cell>
          <cell r="C451" t="str">
            <v>MP150</v>
          </cell>
          <cell r="D451" t="str">
            <v>Directly</v>
          </cell>
          <cell r="F451">
            <v>0.59000000000000008</v>
          </cell>
          <cell r="G451">
            <v>0.48</v>
          </cell>
          <cell r="H451">
            <v>0.42</v>
          </cell>
          <cell r="J451">
            <v>0.72216000000000014</v>
          </cell>
          <cell r="K451">
            <v>0.58751999999999993</v>
          </cell>
          <cell r="L451">
            <v>0.42</v>
          </cell>
        </row>
        <row r="452">
          <cell r="A452" t="str">
            <v>87-10-1012</v>
          </cell>
          <cell r="B452" t="str">
            <v>Pachysandra term. 'Green Carpet'</v>
          </cell>
          <cell r="C452" t="str">
            <v>MP150</v>
          </cell>
          <cell r="D452" t="str">
            <v>Directly</v>
          </cell>
          <cell r="F452">
            <v>0.44</v>
          </cell>
          <cell r="G452">
            <v>0.34</v>
          </cell>
          <cell r="H452">
            <v>0.28000000000000003</v>
          </cell>
          <cell r="J452">
            <v>0.53856000000000004</v>
          </cell>
          <cell r="K452">
            <v>0.41616000000000003</v>
          </cell>
          <cell r="L452">
            <v>0.28000000000000003</v>
          </cell>
        </row>
        <row r="453">
          <cell r="A453" t="str">
            <v>87-10-1013</v>
          </cell>
          <cell r="B453" t="str">
            <v>Pachysandra term. 'Green Sheen'</v>
          </cell>
          <cell r="C453" t="str">
            <v>MP150</v>
          </cell>
          <cell r="D453" t="str">
            <v>Directly</v>
          </cell>
          <cell r="F453">
            <v>0.44</v>
          </cell>
          <cell r="G453">
            <v>0.34</v>
          </cell>
          <cell r="H453">
            <v>0.28000000000000003</v>
          </cell>
          <cell r="J453">
            <v>0.53856000000000004</v>
          </cell>
          <cell r="K453">
            <v>0.41616000000000003</v>
          </cell>
          <cell r="L453">
            <v>0.28000000000000003</v>
          </cell>
        </row>
        <row r="454">
          <cell r="A454" t="str">
            <v>87-10-1014</v>
          </cell>
          <cell r="B454" t="str">
            <v>Pachysandra terminalis</v>
          </cell>
          <cell r="C454" t="str">
            <v>MP150</v>
          </cell>
          <cell r="D454" t="str">
            <v>Directly</v>
          </cell>
          <cell r="F454">
            <v>0.44</v>
          </cell>
          <cell r="G454">
            <v>0.34</v>
          </cell>
          <cell r="H454">
            <v>0.28000000000000003</v>
          </cell>
          <cell r="J454">
            <v>0.53856000000000004</v>
          </cell>
          <cell r="K454">
            <v>0.41616000000000003</v>
          </cell>
          <cell r="L454">
            <v>0.28000000000000003</v>
          </cell>
        </row>
        <row r="455">
          <cell r="A455" t="str">
            <v>87-10-1348</v>
          </cell>
          <cell r="B455" t="str">
            <v>Perovskia atriplicif. 'Blue Spire'</v>
          </cell>
          <cell r="C455" t="str">
            <v>MP150</v>
          </cell>
          <cell r="D455" t="str">
            <v>Directly</v>
          </cell>
          <cell r="F455">
            <v>0.52</v>
          </cell>
          <cell r="G455">
            <v>0.41</v>
          </cell>
          <cell r="H455">
            <v>0.35</v>
          </cell>
          <cell r="J455">
            <v>0.63648000000000005</v>
          </cell>
          <cell r="K455">
            <v>0.50183999999999995</v>
          </cell>
          <cell r="L455">
            <v>0.35</v>
          </cell>
        </row>
        <row r="456">
          <cell r="A456" t="str">
            <v>87-10-0364</v>
          </cell>
          <cell r="B456" t="str">
            <v>Perovskia atriplicifolia Lacey Blue ('Lisslitt'PBR) ®</v>
          </cell>
          <cell r="C456" t="str">
            <v>MP150</v>
          </cell>
          <cell r="D456" t="str">
            <v>Directly</v>
          </cell>
          <cell r="F456">
            <v>0.97000000000000008</v>
          </cell>
          <cell r="G456">
            <v>0.86</v>
          </cell>
          <cell r="H456">
            <v>0.8</v>
          </cell>
          <cell r="J456">
            <v>1.1872800000000001</v>
          </cell>
          <cell r="K456">
            <v>1.05264</v>
          </cell>
          <cell r="L456">
            <v>0.8</v>
          </cell>
        </row>
        <row r="457">
          <cell r="A457" t="str">
            <v>87-10-0365</v>
          </cell>
          <cell r="B457" t="str">
            <v>Perovskia atriplicif. 'Little Spire' PBR ®</v>
          </cell>
          <cell r="C457" t="str">
            <v>MP150</v>
          </cell>
          <cell r="D457" t="str">
            <v>Directly</v>
          </cell>
          <cell r="F457">
            <v>0.97000000000000008</v>
          </cell>
          <cell r="G457">
            <v>0.86</v>
          </cell>
          <cell r="H457">
            <v>0.8</v>
          </cell>
          <cell r="J457">
            <v>1.1872800000000001</v>
          </cell>
          <cell r="K457">
            <v>1.05264</v>
          </cell>
          <cell r="L457">
            <v>0.8</v>
          </cell>
        </row>
        <row r="458">
          <cell r="A458" t="str">
            <v>87-10-1127</v>
          </cell>
          <cell r="B458" t="str">
            <v>Perovskia atriplicifolia Silvery Blue ('Lissvery'PBR) ®</v>
          </cell>
          <cell r="C458" t="str">
            <v>MP150</v>
          </cell>
          <cell r="D458" t="str">
            <v>Directly</v>
          </cell>
          <cell r="F458">
            <v>0.97000000000000008</v>
          </cell>
          <cell r="G458">
            <v>0.86</v>
          </cell>
          <cell r="H458">
            <v>0.8</v>
          </cell>
          <cell r="J458">
            <v>1.1872800000000001</v>
          </cell>
          <cell r="K458">
            <v>1.05264</v>
          </cell>
          <cell r="L458">
            <v>0.8</v>
          </cell>
        </row>
        <row r="459">
          <cell r="A459" t="str">
            <v>87-10-0887</v>
          </cell>
          <cell r="B459" t="str">
            <v>Philadelphus 'Beauclerk'</v>
          </cell>
          <cell r="C459" t="str">
            <v>MP104</v>
          </cell>
          <cell r="D459" t="str">
            <v>Directly</v>
          </cell>
          <cell r="F459">
            <v>0.63</v>
          </cell>
          <cell r="G459">
            <v>0.52</v>
          </cell>
          <cell r="H459">
            <v>0.46</v>
          </cell>
          <cell r="J459">
            <v>0.77112000000000003</v>
          </cell>
          <cell r="K459">
            <v>0.63648000000000005</v>
          </cell>
          <cell r="L459">
            <v>0.46</v>
          </cell>
        </row>
        <row r="460">
          <cell r="A460" t="str">
            <v>87-10-0888</v>
          </cell>
          <cell r="B460" t="str">
            <v>Philadelphus 'Belle Etoile'</v>
          </cell>
          <cell r="C460" t="str">
            <v>MP150</v>
          </cell>
          <cell r="D460" t="str">
            <v>Directly</v>
          </cell>
          <cell r="F460">
            <v>0.63</v>
          </cell>
          <cell r="G460">
            <v>0.52</v>
          </cell>
          <cell r="H460">
            <v>0.46</v>
          </cell>
          <cell r="J460">
            <v>0.77112000000000003</v>
          </cell>
          <cell r="K460">
            <v>0.63648000000000005</v>
          </cell>
          <cell r="L460">
            <v>0.46</v>
          </cell>
        </row>
        <row r="461">
          <cell r="A461" t="str">
            <v>87-10-1591</v>
          </cell>
          <cell r="B461" t="str">
            <v>Philadelphus 'Belle Etoile'</v>
          </cell>
          <cell r="C461" t="str">
            <v>MP104</v>
          </cell>
          <cell r="D461" t="str">
            <v>Directly</v>
          </cell>
          <cell r="F461">
            <v>0.63</v>
          </cell>
          <cell r="G461">
            <v>0.52</v>
          </cell>
          <cell r="H461">
            <v>0.46</v>
          </cell>
          <cell r="J461">
            <v>0.77112000000000003</v>
          </cell>
          <cell r="K461">
            <v>0.63648000000000005</v>
          </cell>
          <cell r="L461">
            <v>0.46</v>
          </cell>
        </row>
        <row r="462">
          <cell r="A462" t="str">
            <v>87-10-0920</v>
          </cell>
          <cell r="B462" t="str">
            <v>Philadelphus 'Bouquet Blanc'</v>
          </cell>
          <cell r="C462" t="str">
            <v>MP104</v>
          </cell>
          <cell r="D462" t="str">
            <v>Directly</v>
          </cell>
          <cell r="F462">
            <v>0.63</v>
          </cell>
          <cell r="G462">
            <v>0.52</v>
          </cell>
          <cell r="H462">
            <v>0.46</v>
          </cell>
          <cell r="J462">
            <v>0.77112000000000003</v>
          </cell>
          <cell r="K462">
            <v>0.63648000000000005</v>
          </cell>
          <cell r="L462">
            <v>0.46</v>
          </cell>
        </row>
        <row r="463">
          <cell r="A463" t="str">
            <v>87-10-0368</v>
          </cell>
          <cell r="B463" t="str">
            <v>Philadelphus cor. 'Aureus'</v>
          </cell>
          <cell r="C463" t="str">
            <v>MP104</v>
          </cell>
          <cell r="D463" t="str">
            <v>Directly</v>
          </cell>
          <cell r="F463">
            <v>0.63</v>
          </cell>
          <cell r="G463">
            <v>0.52</v>
          </cell>
          <cell r="H463">
            <v>0.46</v>
          </cell>
          <cell r="J463">
            <v>0.77112000000000003</v>
          </cell>
          <cell r="K463">
            <v>0.63648000000000005</v>
          </cell>
          <cell r="L463">
            <v>0.46</v>
          </cell>
        </row>
        <row r="464">
          <cell r="A464" t="str">
            <v>87-10-0367</v>
          </cell>
          <cell r="B464" t="str">
            <v>Philadelphus coronarius</v>
          </cell>
          <cell r="C464" t="str">
            <v>MP104</v>
          </cell>
          <cell r="D464" t="str">
            <v>Directly</v>
          </cell>
          <cell r="F464">
            <v>0.63</v>
          </cell>
          <cell r="G464">
            <v>0.52</v>
          </cell>
          <cell r="H464">
            <v>0.46</v>
          </cell>
          <cell r="J464">
            <v>0.77112000000000003</v>
          </cell>
          <cell r="K464">
            <v>0.63648000000000005</v>
          </cell>
          <cell r="L464">
            <v>0.46</v>
          </cell>
        </row>
        <row r="465">
          <cell r="A465" t="str">
            <v>87-10-1497</v>
          </cell>
          <cell r="B465" t="str">
            <v>Philadelphus 'Dame Blanche'</v>
          </cell>
          <cell r="C465" t="str">
            <v>MP104</v>
          </cell>
          <cell r="D465" t="str">
            <v>Directly</v>
          </cell>
          <cell r="F465">
            <v>0.63</v>
          </cell>
          <cell r="G465">
            <v>0.52</v>
          </cell>
          <cell r="H465">
            <v>0.46</v>
          </cell>
          <cell r="J465">
            <v>0.77112000000000003</v>
          </cell>
          <cell r="K465">
            <v>0.63648000000000005</v>
          </cell>
          <cell r="L465">
            <v>0.46</v>
          </cell>
        </row>
        <row r="466">
          <cell r="A466" t="str">
            <v>87-10-1592</v>
          </cell>
          <cell r="B466" t="str">
            <v>Philadelphus 'Frosty Morn'</v>
          </cell>
          <cell r="C466" t="str">
            <v>MP104</v>
          </cell>
          <cell r="D466" t="str">
            <v>Directly</v>
          </cell>
          <cell r="F466">
            <v>0.63</v>
          </cell>
          <cell r="G466">
            <v>0.52</v>
          </cell>
          <cell r="H466">
            <v>0.46</v>
          </cell>
          <cell r="J466">
            <v>0.77112000000000003</v>
          </cell>
          <cell r="K466">
            <v>0.63648000000000005</v>
          </cell>
          <cell r="L466">
            <v>0.46</v>
          </cell>
        </row>
        <row r="467">
          <cell r="A467" t="str">
            <v>87-10-1498</v>
          </cell>
          <cell r="B467" t="str">
            <v>Philadelphus 'Lemoinei'</v>
          </cell>
          <cell r="C467" t="str">
            <v>MP104</v>
          </cell>
          <cell r="D467" t="str">
            <v>Directly</v>
          </cell>
          <cell r="F467">
            <v>0.63</v>
          </cell>
          <cell r="G467">
            <v>0.52</v>
          </cell>
          <cell r="H467">
            <v>0.46</v>
          </cell>
          <cell r="J467">
            <v>0.77112000000000003</v>
          </cell>
          <cell r="K467">
            <v>0.63648000000000005</v>
          </cell>
          <cell r="L467">
            <v>0.46</v>
          </cell>
        </row>
        <row r="468">
          <cell r="A468" t="str">
            <v>87-10-1593</v>
          </cell>
          <cell r="B468" t="str">
            <v>Philadelphus 'Manteau d'Hermine'</v>
          </cell>
          <cell r="C468" t="str">
            <v>MP104</v>
          </cell>
          <cell r="D468" t="str">
            <v>Directly</v>
          </cell>
          <cell r="F468">
            <v>0.63</v>
          </cell>
          <cell r="G468">
            <v>0.52</v>
          </cell>
          <cell r="H468">
            <v>0.46</v>
          </cell>
          <cell r="J468">
            <v>0.77112000000000003</v>
          </cell>
          <cell r="K468">
            <v>0.63648000000000005</v>
          </cell>
          <cell r="L468">
            <v>0.46</v>
          </cell>
        </row>
        <row r="469">
          <cell r="A469" t="str">
            <v>87-10-1594</v>
          </cell>
          <cell r="B469" t="str">
            <v>Philadelphus 'Minnesota Snowflake'</v>
          </cell>
          <cell r="C469" t="str">
            <v>MP104</v>
          </cell>
          <cell r="D469" t="str">
            <v>Directly</v>
          </cell>
          <cell r="F469">
            <v>0.63</v>
          </cell>
          <cell r="G469">
            <v>0.52</v>
          </cell>
          <cell r="H469">
            <v>0.46</v>
          </cell>
          <cell r="J469">
            <v>0.77112000000000003</v>
          </cell>
          <cell r="K469">
            <v>0.63648000000000005</v>
          </cell>
          <cell r="L469">
            <v>0.46</v>
          </cell>
        </row>
        <row r="470">
          <cell r="A470" t="str">
            <v>87-10-1499</v>
          </cell>
          <cell r="B470" t="str">
            <v>Philadelphus 'Mont Blanc'</v>
          </cell>
          <cell r="C470" t="str">
            <v>MP104</v>
          </cell>
          <cell r="D470" t="str">
            <v>Directly</v>
          </cell>
          <cell r="F470">
            <v>0.63</v>
          </cell>
          <cell r="G470">
            <v>0.52</v>
          </cell>
          <cell r="H470">
            <v>0.46</v>
          </cell>
          <cell r="J470">
            <v>0.77112000000000003</v>
          </cell>
          <cell r="K470">
            <v>0.63648000000000005</v>
          </cell>
          <cell r="L470">
            <v>0.46</v>
          </cell>
        </row>
        <row r="471">
          <cell r="A471" t="str">
            <v>87-10-0377</v>
          </cell>
          <cell r="B471" t="str">
            <v>Philadelphus 'Schneesturm'</v>
          </cell>
          <cell r="C471" t="str">
            <v>MP104</v>
          </cell>
          <cell r="D471" t="str">
            <v>Directly</v>
          </cell>
          <cell r="F471">
            <v>0.63</v>
          </cell>
          <cell r="G471">
            <v>0.52</v>
          </cell>
          <cell r="H471">
            <v>0.46</v>
          </cell>
          <cell r="J471">
            <v>0.77112000000000003</v>
          </cell>
          <cell r="K471">
            <v>0.63648000000000005</v>
          </cell>
          <cell r="L471">
            <v>0.46</v>
          </cell>
        </row>
        <row r="472">
          <cell r="A472" t="str">
            <v>87-10-1595</v>
          </cell>
          <cell r="B472" t="str">
            <v>Philadelphus 'Silberregen'</v>
          </cell>
          <cell r="C472" t="str">
            <v>MP104</v>
          </cell>
          <cell r="D472" t="str">
            <v>Directly</v>
          </cell>
          <cell r="F472">
            <v>0.63</v>
          </cell>
          <cell r="G472">
            <v>0.52</v>
          </cell>
          <cell r="H472">
            <v>0.46</v>
          </cell>
          <cell r="J472">
            <v>0.77112000000000003</v>
          </cell>
          <cell r="K472">
            <v>0.63648000000000005</v>
          </cell>
          <cell r="L472">
            <v>0.46</v>
          </cell>
        </row>
        <row r="473">
          <cell r="A473" t="str">
            <v>87-10-0379</v>
          </cell>
          <cell r="B473" t="str">
            <v>Philadelphus 'Snowbelle'</v>
          </cell>
          <cell r="C473" t="str">
            <v>MP104</v>
          </cell>
          <cell r="D473" t="str">
            <v>Directly</v>
          </cell>
          <cell r="F473">
            <v>0.63</v>
          </cell>
          <cell r="G473">
            <v>0.52</v>
          </cell>
          <cell r="H473">
            <v>0.46</v>
          </cell>
          <cell r="J473">
            <v>0.77112000000000003</v>
          </cell>
          <cell r="K473">
            <v>0.63648000000000005</v>
          </cell>
          <cell r="L473">
            <v>0.46</v>
          </cell>
        </row>
        <row r="474">
          <cell r="A474" t="str">
            <v>87-10-1057</v>
          </cell>
          <cell r="B474" t="str">
            <v>Philadelphus ´Starbright´ PBR ®</v>
          </cell>
          <cell r="C474" t="str">
            <v>MP104</v>
          </cell>
          <cell r="D474" t="str">
            <v>Directly</v>
          </cell>
          <cell r="F474">
            <v>1.36</v>
          </cell>
          <cell r="G474">
            <v>1.25</v>
          </cell>
          <cell r="H474">
            <v>1.19</v>
          </cell>
          <cell r="J474">
            <v>1.6646400000000001</v>
          </cell>
          <cell r="K474">
            <v>1.53</v>
          </cell>
          <cell r="L474">
            <v>1.19</v>
          </cell>
        </row>
        <row r="475">
          <cell r="A475" t="str">
            <v>87-10-0380</v>
          </cell>
          <cell r="B475" t="str">
            <v>Philadelphus 'Virginal'</v>
          </cell>
          <cell r="C475" t="str">
            <v>MP104</v>
          </cell>
          <cell r="D475" t="str">
            <v>Directly</v>
          </cell>
          <cell r="F475">
            <v>0.63</v>
          </cell>
          <cell r="G475">
            <v>0.52</v>
          </cell>
          <cell r="H475">
            <v>0.46</v>
          </cell>
          <cell r="J475">
            <v>0.77112000000000003</v>
          </cell>
          <cell r="K475">
            <v>0.63648000000000005</v>
          </cell>
          <cell r="L475">
            <v>0.46</v>
          </cell>
        </row>
        <row r="476">
          <cell r="A476" t="str">
            <v>87-10-1596</v>
          </cell>
          <cell r="B476" t="str">
            <v>Philadelphus 'Yellow Cab'</v>
          </cell>
          <cell r="C476" t="str">
            <v>MP104</v>
          </cell>
          <cell r="D476" t="str">
            <v>Directly</v>
          </cell>
          <cell r="F476">
            <v>0.63</v>
          </cell>
          <cell r="G476">
            <v>0.52</v>
          </cell>
          <cell r="H476">
            <v>0.46</v>
          </cell>
          <cell r="J476">
            <v>0.77112000000000003</v>
          </cell>
          <cell r="K476">
            <v>0.63648000000000005</v>
          </cell>
          <cell r="L476">
            <v>0.46</v>
          </cell>
        </row>
        <row r="477">
          <cell r="A477" t="str">
            <v>87-10-0383</v>
          </cell>
          <cell r="B477" t="str">
            <v>Photinia fraseri 'Little Red Robin'</v>
          </cell>
          <cell r="C477" t="str">
            <v>MP150</v>
          </cell>
          <cell r="D477" t="str">
            <v>Directly</v>
          </cell>
          <cell r="F477">
            <v>0.56000000000000005</v>
          </cell>
          <cell r="G477">
            <v>0.45</v>
          </cell>
          <cell r="H477">
            <v>0.39</v>
          </cell>
          <cell r="J477">
            <v>0.68544000000000005</v>
          </cell>
          <cell r="K477">
            <v>0.55080000000000007</v>
          </cell>
          <cell r="L477">
            <v>0.39</v>
          </cell>
        </row>
        <row r="478">
          <cell r="A478" t="str">
            <v>87-10-0384</v>
          </cell>
          <cell r="B478" t="str">
            <v>Photinia fraseri 'Red Robin'</v>
          </cell>
          <cell r="C478" t="str">
            <v>MP104</v>
          </cell>
          <cell r="D478" t="str">
            <v>Directly</v>
          </cell>
          <cell r="F478">
            <v>0.63</v>
          </cell>
          <cell r="G478">
            <v>0.52</v>
          </cell>
          <cell r="H478">
            <v>0.46</v>
          </cell>
          <cell r="J478">
            <v>0.77112000000000003</v>
          </cell>
          <cell r="K478">
            <v>0.63648000000000005</v>
          </cell>
          <cell r="L478">
            <v>0.46</v>
          </cell>
        </row>
        <row r="479">
          <cell r="A479" t="str">
            <v>87-10-0385</v>
          </cell>
          <cell r="B479" t="str">
            <v>Physocarpus capitatus 'Tilden Park'</v>
          </cell>
          <cell r="C479" t="str">
            <v>MP104</v>
          </cell>
          <cell r="D479" t="str">
            <v>Directly</v>
          </cell>
          <cell r="F479">
            <v>0.56000000000000005</v>
          </cell>
          <cell r="G479">
            <v>0.45</v>
          </cell>
          <cell r="H479">
            <v>0.39</v>
          </cell>
          <cell r="J479">
            <v>0.68544000000000005</v>
          </cell>
          <cell r="K479">
            <v>0.55080000000000007</v>
          </cell>
          <cell r="L479">
            <v>0.39</v>
          </cell>
        </row>
        <row r="480">
          <cell r="A480" t="str">
            <v>87-10-0386</v>
          </cell>
          <cell r="B480" t="str">
            <v>Physocarpus opulif. 'Andre'</v>
          </cell>
          <cell r="C480" t="str">
            <v>MP104</v>
          </cell>
          <cell r="D480" t="str">
            <v>Directly</v>
          </cell>
          <cell r="F480">
            <v>0.59000000000000008</v>
          </cell>
          <cell r="G480">
            <v>0.48</v>
          </cell>
          <cell r="H480">
            <v>0.42</v>
          </cell>
          <cell r="J480">
            <v>0.72216000000000014</v>
          </cell>
          <cell r="K480">
            <v>0.58751999999999993</v>
          </cell>
          <cell r="L480">
            <v>0.42</v>
          </cell>
        </row>
        <row r="481">
          <cell r="A481" t="str">
            <v>87-10-0921</v>
          </cell>
          <cell r="B481" t="str">
            <v>Physocarpus opulifolius 'Annys Gold'PBR' PBR ®</v>
          </cell>
          <cell r="C481" t="str">
            <v>MP104</v>
          </cell>
          <cell r="D481" t="str">
            <v>Directly</v>
          </cell>
          <cell r="F481">
            <v>1.25</v>
          </cell>
          <cell r="G481">
            <v>1.1399999999999999</v>
          </cell>
          <cell r="H481">
            <v>1.08</v>
          </cell>
          <cell r="J481">
            <v>1.53</v>
          </cell>
          <cell r="K481">
            <v>1.3953599999999999</v>
          </cell>
          <cell r="L481">
            <v>1.08</v>
          </cell>
        </row>
        <row r="482">
          <cell r="A482" t="str">
            <v>87-10-0387</v>
          </cell>
          <cell r="B482" t="str">
            <v>Physocarpus opulif. 'Dart's Gold'</v>
          </cell>
          <cell r="C482" t="str">
            <v>MP104</v>
          </cell>
          <cell r="D482" t="str">
            <v>Directly</v>
          </cell>
          <cell r="F482">
            <v>0.59000000000000008</v>
          </cell>
          <cell r="G482">
            <v>0.48</v>
          </cell>
          <cell r="H482">
            <v>0.42</v>
          </cell>
          <cell r="J482">
            <v>0.72216000000000014</v>
          </cell>
          <cell r="K482">
            <v>0.58751999999999993</v>
          </cell>
          <cell r="L482">
            <v>0.42</v>
          </cell>
        </row>
        <row r="483">
          <cell r="A483" t="str">
            <v>87-10-0388</v>
          </cell>
          <cell r="B483" t="str">
            <v>Physocarpus opulifolius Diable d'Or® ('Mindia'PBR) ®</v>
          </cell>
          <cell r="C483" t="str">
            <v>MP104</v>
          </cell>
          <cell r="D483" t="str">
            <v>Directly</v>
          </cell>
          <cell r="F483">
            <v>1.25</v>
          </cell>
          <cell r="G483">
            <v>1.1399999999999999</v>
          </cell>
          <cell r="H483">
            <v>1.08</v>
          </cell>
          <cell r="J483">
            <v>1.53</v>
          </cell>
          <cell r="K483">
            <v>1.3953599999999999</v>
          </cell>
          <cell r="L483">
            <v>1.08</v>
          </cell>
        </row>
        <row r="484">
          <cell r="A484" t="str">
            <v>87-10-0389</v>
          </cell>
          <cell r="B484" t="str">
            <v>Physocarpus opulif. 'Diabolo' PBR ®</v>
          </cell>
          <cell r="C484" t="str">
            <v>MP104</v>
          </cell>
          <cell r="D484" t="str">
            <v>Directly</v>
          </cell>
          <cell r="F484">
            <v>1.08</v>
          </cell>
          <cell r="G484">
            <v>0.97</v>
          </cell>
          <cell r="H484">
            <v>0.91</v>
          </cell>
          <cell r="J484">
            <v>1.32192</v>
          </cell>
          <cell r="K484">
            <v>1.1872799999999999</v>
          </cell>
          <cell r="L484">
            <v>0.91</v>
          </cell>
        </row>
        <row r="485">
          <cell r="A485" t="str">
            <v>87-10-0391</v>
          </cell>
          <cell r="B485" t="str">
            <v>Physocarpus opulifolius Lady in Red ('Tuilad'PBR) ®</v>
          </cell>
          <cell r="C485" t="str">
            <v>MP104</v>
          </cell>
          <cell r="D485" t="str">
            <v>Directly</v>
          </cell>
          <cell r="F485">
            <v>1.25</v>
          </cell>
          <cell r="G485">
            <v>1.1399999999999999</v>
          </cell>
          <cell r="H485">
            <v>1.08</v>
          </cell>
          <cell r="J485">
            <v>1.53</v>
          </cell>
          <cell r="K485">
            <v>1.3953599999999999</v>
          </cell>
          <cell r="L485">
            <v>1.08</v>
          </cell>
        </row>
        <row r="486">
          <cell r="A486" t="str">
            <v>87-10-1058</v>
          </cell>
          <cell r="B486" t="str">
            <v>Physocarpus opulifolius Little Angel ('Hoogi016'PBR) ®</v>
          </cell>
          <cell r="C486" t="str">
            <v>MP104</v>
          </cell>
          <cell r="D486" t="str">
            <v>Directly</v>
          </cell>
          <cell r="F486">
            <v>1.25</v>
          </cell>
          <cell r="G486">
            <v>1.1399999999999999</v>
          </cell>
          <cell r="H486">
            <v>1.08</v>
          </cell>
          <cell r="J486">
            <v>1.53</v>
          </cell>
          <cell r="K486">
            <v>1.3953599999999999</v>
          </cell>
          <cell r="L486">
            <v>1.08</v>
          </cell>
        </row>
        <row r="487">
          <cell r="A487" t="str">
            <v>87-10-1779</v>
          </cell>
          <cell r="B487" t="str">
            <v>Physocarpos opulifolius 'Little Greeny' PBR ®</v>
          </cell>
          <cell r="C487" t="str">
            <v>MP150</v>
          </cell>
          <cell r="D487" t="str">
            <v>Directly</v>
          </cell>
          <cell r="F487">
            <v>1.25</v>
          </cell>
          <cell r="G487">
            <v>1.1399999999999999</v>
          </cell>
          <cell r="H487">
            <v>1.08</v>
          </cell>
          <cell r="J487">
            <v>1.53</v>
          </cell>
          <cell r="K487">
            <v>1.3953599999999999</v>
          </cell>
          <cell r="L487">
            <v>1.08</v>
          </cell>
        </row>
        <row r="488">
          <cell r="A488" t="str">
            <v>87-10-1278</v>
          </cell>
          <cell r="B488" t="str">
            <v>Physocarpus opulifolius Little Joker ('Hoogi021'PBR) ®</v>
          </cell>
          <cell r="C488" t="str">
            <v>MP150</v>
          </cell>
          <cell r="D488" t="str">
            <v>Directly</v>
          </cell>
          <cell r="F488">
            <v>1.25</v>
          </cell>
          <cell r="G488">
            <v>1.1399999999999999</v>
          </cell>
          <cell r="H488">
            <v>1.08</v>
          </cell>
          <cell r="J488">
            <v>1.53</v>
          </cell>
          <cell r="K488">
            <v>1.3953599999999999</v>
          </cell>
          <cell r="L488">
            <v>1.08</v>
          </cell>
        </row>
        <row r="489">
          <cell r="A489" t="str">
            <v>87-10-0392</v>
          </cell>
          <cell r="B489" t="str">
            <v>Physocarpus opulif. 'Luteus'</v>
          </cell>
          <cell r="C489" t="str">
            <v>MP104</v>
          </cell>
          <cell r="D489" t="str">
            <v>Directly</v>
          </cell>
          <cell r="F489">
            <v>0.59000000000000008</v>
          </cell>
          <cell r="G489">
            <v>0.48</v>
          </cell>
          <cell r="H489">
            <v>0.42</v>
          </cell>
          <cell r="J489">
            <v>0.72216000000000014</v>
          </cell>
          <cell r="K489">
            <v>0.58751999999999993</v>
          </cell>
          <cell r="L489">
            <v>0.42</v>
          </cell>
        </row>
        <row r="490">
          <cell r="A490" t="str">
            <v>87-10-0922</v>
          </cell>
          <cell r="B490" t="str">
            <v>Physocarpus opulif. 'Midnight' PBR ®</v>
          </cell>
          <cell r="C490" t="str">
            <v>MP104</v>
          </cell>
          <cell r="D490" t="str">
            <v>Directly</v>
          </cell>
          <cell r="F490">
            <v>1.25</v>
          </cell>
          <cell r="G490">
            <v>1.1399999999999999</v>
          </cell>
          <cell r="H490">
            <v>1.08</v>
          </cell>
          <cell r="J490">
            <v>1.53</v>
          </cell>
          <cell r="K490">
            <v>1.3953599999999999</v>
          </cell>
          <cell r="L490">
            <v>1.08</v>
          </cell>
        </row>
        <row r="491">
          <cell r="A491" t="str">
            <v>87-10-0393</v>
          </cell>
          <cell r="B491" t="str">
            <v>Physocarpus opulif. 'Nugget'</v>
          </cell>
          <cell r="C491" t="str">
            <v>MP104</v>
          </cell>
          <cell r="D491" t="str">
            <v>Directly</v>
          </cell>
          <cell r="F491">
            <v>0.59000000000000008</v>
          </cell>
          <cell r="G491">
            <v>0.48</v>
          </cell>
          <cell r="H491">
            <v>0.42</v>
          </cell>
          <cell r="J491">
            <v>0.72216000000000014</v>
          </cell>
          <cell r="K491">
            <v>0.58751999999999993</v>
          </cell>
          <cell r="L491">
            <v>0.42</v>
          </cell>
        </row>
        <row r="492">
          <cell r="A492" t="str">
            <v>87-10-0394</v>
          </cell>
          <cell r="B492" t="str">
            <v>Physocarpus opulif. 'Red Baron'</v>
          </cell>
          <cell r="C492" t="str">
            <v>MP104</v>
          </cell>
          <cell r="D492" t="str">
            <v>Directly</v>
          </cell>
          <cell r="F492">
            <v>0.59000000000000008</v>
          </cell>
          <cell r="G492">
            <v>0.48</v>
          </cell>
          <cell r="H492">
            <v>0.42</v>
          </cell>
          <cell r="J492">
            <v>0.72216000000000014</v>
          </cell>
          <cell r="K492">
            <v>0.58751999999999993</v>
          </cell>
          <cell r="L492">
            <v>0.42</v>
          </cell>
        </row>
        <row r="493">
          <cell r="A493" t="str">
            <v>87-10-0395</v>
          </cell>
          <cell r="B493" t="str">
            <v>Physocarpus opulif. 'Red Esquire' PBR ®</v>
          </cell>
          <cell r="C493" t="str">
            <v>MP104</v>
          </cell>
          <cell r="D493" t="str">
            <v>Directly</v>
          </cell>
          <cell r="F493">
            <v>1.25</v>
          </cell>
          <cell r="G493">
            <v>1.1399999999999999</v>
          </cell>
          <cell r="H493">
            <v>1.08</v>
          </cell>
          <cell r="J493">
            <v>1.53</v>
          </cell>
          <cell r="K493">
            <v>1.3953599999999999</v>
          </cell>
          <cell r="L493">
            <v>1.08</v>
          </cell>
        </row>
        <row r="494">
          <cell r="A494" t="str">
            <v>87-10-1349</v>
          </cell>
          <cell r="B494" t="str">
            <v>Physocarpus opulif. 'Schuch'</v>
          </cell>
          <cell r="C494" t="str">
            <v>MP104</v>
          </cell>
          <cell r="D494" t="str">
            <v>Directly</v>
          </cell>
          <cell r="F494">
            <v>0.63</v>
          </cell>
          <cell r="G494">
            <v>0.52</v>
          </cell>
          <cell r="H494">
            <v>0.46</v>
          </cell>
          <cell r="J494">
            <v>0.77112000000000003</v>
          </cell>
          <cell r="K494">
            <v>0.63648000000000005</v>
          </cell>
          <cell r="L494">
            <v>0.46</v>
          </cell>
        </row>
        <row r="495">
          <cell r="A495" t="str">
            <v>87-10-0397</v>
          </cell>
          <cell r="B495" t="str">
            <v>Physocarpus opulif. 'Summer Wine' PBR ® (Seward)</v>
          </cell>
          <cell r="C495" t="str">
            <v>MP104</v>
          </cell>
          <cell r="D495" t="str">
            <v>Directly</v>
          </cell>
          <cell r="F495">
            <v>1.25</v>
          </cell>
          <cell r="G495">
            <v>1.1399999999999999</v>
          </cell>
          <cell r="H495">
            <v>1.08</v>
          </cell>
          <cell r="J495">
            <v>1.53</v>
          </cell>
          <cell r="K495">
            <v>1.3953599999999999</v>
          </cell>
          <cell r="L495">
            <v>1.08</v>
          </cell>
        </row>
        <row r="496">
          <cell r="A496" t="str">
            <v>87-10-1350</v>
          </cell>
          <cell r="B496" t="str">
            <v>Physocarpus opulif. 'Tiny Wine' PBR ®</v>
          </cell>
          <cell r="C496" t="str">
            <v>MP104</v>
          </cell>
          <cell r="D496" t="str">
            <v>Directly</v>
          </cell>
          <cell r="F496">
            <v>1.25</v>
          </cell>
          <cell r="G496">
            <v>1.1399999999999999</v>
          </cell>
          <cell r="H496">
            <v>1.08</v>
          </cell>
          <cell r="J496">
            <v>1.53</v>
          </cell>
          <cell r="K496">
            <v>1.3953599999999999</v>
          </cell>
          <cell r="L496">
            <v>1.08</v>
          </cell>
        </row>
        <row r="497">
          <cell r="A497" t="str">
            <v>87-10-0880</v>
          </cell>
          <cell r="B497" t="str">
            <v>Physocarpus opulif. 'Zdechovice'</v>
          </cell>
          <cell r="C497" t="str">
            <v>MP104</v>
          </cell>
          <cell r="D497" t="str">
            <v>Directly</v>
          </cell>
          <cell r="F497">
            <v>0.59000000000000008</v>
          </cell>
          <cell r="G497">
            <v>0.48</v>
          </cell>
          <cell r="H497">
            <v>0.42</v>
          </cell>
          <cell r="J497">
            <v>0.72216000000000014</v>
          </cell>
          <cell r="K497">
            <v>0.58751999999999993</v>
          </cell>
          <cell r="L497">
            <v>0.42</v>
          </cell>
        </row>
        <row r="498">
          <cell r="A498" t="str">
            <v>87-10-0404</v>
          </cell>
          <cell r="B498" t="str">
            <v>Potentilla f. 'Abbotswood'</v>
          </cell>
          <cell r="C498" t="str">
            <v>MP150</v>
          </cell>
          <cell r="D498" t="str">
            <v>Directly</v>
          </cell>
          <cell r="F498">
            <v>0.36</v>
          </cell>
          <cell r="G498">
            <v>0.26</v>
          </cell>
          <cell r="H498">
            <v>0.22</v>
          </cell>
          <cell r="J498">
            <v>0.44063999999999998</v>
          </cell>
          <cell r="K498">
            <v>0.31824000000000002</v>
          </cell>
          <cell r="L498">
            <v>0.22</v>
          </cell>
        </row>
        <row r="499">
          <cell r="A499" t="str">
            <v>87-10-0405</v>
          </cell>
          <cell r="B499" t="str">
            <v>Potentilla f. 'Annette'</v>
          </cell>
          <cell r="C499" t="str">
            <v>MP150</v>
          </cell>
          <cell r="D499" t="str">
            <v>Directly</v>
          </cell>
          <cell r="F499">
            <v>0.36</v>
          </cell>
          <cell r="G499">
            <v>0.26</v>
          </cell>
          <cell r="H499">
            <v>0.22</v>
          </cell>
          <cell r="J499">
            <v>0.44063999999999998</v>
          </cell>
          <cell r="K499">
            <v>0.31824000000000002</v>
          </cell>
          <cell r="L499">
            <v>0.22</v>
          </cell>
        </row>
        <row r="500">
          <cell r="A500" t="str">
            <v>87-10-1597</v>
          </cell>
          <cell r="B500" t="str">
            <v>Potentilla f. 'Bella Bianca' PBR ®</v>
          </cell>
          <cell r="C500" t="str">
            <v>MP150</v>
          </cell>
          <cell r="D500" t="str">
            <v>Directly</v>
          </cell>
          <cell r="F500">
            <v>1.08</v>
          </cell>
          <cell r="G500">
            <v>0.97</v>
          </cell>
          <cell r="H500">
            <v>0.91</v>
          </cell>
          <cell r="J500">
            <v>1.32192</v>
          </cell>
          <cell r="K500">
            <v>1.1872799999999999</v>
          </cell>
          <cell r="L500">
            <v>0.91</v>
          </cell>
        </row>
        <row r="501">
          <cell r="A501" t="str">
            <v>87-10-1433</v>
          </cell>
          <cell r="B501" t="str">
            <v>Potentilla f. 'Bellissima' PBR ®</v>
          </cell>
          <cell r="C501" t="str">
            <v>MP150</v>
          </cell>
          <cell r="D501" t="str">
            <v>Directly</v>
          </cell>
          <cell r="F501">
            <v>1.08</v>
          </cell>
          <cell r="G501">
            <v>0.97</v>
          </cell>
          <cell r="H501">
            <v>0.91</v>
          </cell>
          <cell r="J501">
            <v>1.32192</v>
          </cell>
          <cell r="K501">
            <v>1.1872799999999999</v>
          </cell>
          <cell r="L501">
            <v>0.91</v>
          </cell>
        </row>
        <row r="502">
          <cell r="A502" t="str">
            <v>87-10-1683</v>
          </cell>
          <cell r="B502" t="str">
            <v>Potentilla f. 'Bella Lindsey' PBR ®</v>
          </cell>
          <cell r="C502" t="str">
            <v>MP150</v>
          </cell>
          <cell r="D502" t="str">
            <v>Directly</v>
          </cell>
          <cell r="F502">
            <v>1.08</v>
          </cell>
          <cell r="G502">
            <v>0.97</v>
          </cell>
          <cell r="H502">
            <v>0.91</v>
          </cell>
          <cell r="J502">
            <v>1.32192</v>
          </cell>
          <cell r="K502">
            <v>1.1872799999999999</v>
          </cell>
          <cell r="L502">
            <v>0.91</v>
          </cell>
        </row>
        <row r="503">
          <cell r="A503" t="str">
            <v>87-10-1434</v>
          </cell>
          <cell r="B503" t="str">
            <v>Potentilla f. 'Bella Sol' PBR ®</v>
          </cell>
          <cell r="C503" t="str">
            <v>MP150</v>
          </cell>
          <cell r="D503" t="str">
            <v>Directly</v>
          </cell>
          <cell r="F503">
            <v>1.08</v>
          </cell>
          <cell r="G503">
            <v>0.97</v>
          </cell>
          <cell r="H503">
            <v>0.91</v>
          </cell>
          <cell r="J503">
            <v>1.32192</v>
          </cell>
          <cell r="K503">
            <v>1.1872799999999999</v>
          </cell>
          <cell r="L503">
            <v>0.91</v>
          </cell>
        </row>
        <row r="504">
          <cell r="A504" t="str">
            <v>87-10-0406</v>
          </cell>
          <cell r="B504" t="str">
            <v>Potentilla f. 'Blink' (Pink Queen / Princess)</v>
          </cell>
          <cell r="C504" t="str">
            <v>MP150</v>
          </cell>
          <cell r="D504" t="str">
            <v>Directly</v>
          </cell>
          <cell r="F504">
            <v>0.36</v>
          </cell>
          <cell r="G504">
            <v>0.26</v>
          </cell>
          <cell r="H504">
            <v>0.22</v>
          </cell>
          <cell r="J504">
            <v>0.44063999999999998</v>
          </cell>
          <cell r="K504">
            <v>0.31824000000000002</v>
          </cell>
          <cell r="L504">
            <v>0.22</v>
          </cell>
        </row>
        <row r="505">
          <cell r="A505" t="str">
            <v>87-10-0924</v>
          </cell>
          <cell r="B505" t="str">
            <v>Potentilla f. Danny Boy ('Lissdan'PBR) ®</v>
          </cell>
          <cell r="C505" t="str">
            <v>MP150</v>
          </cell>
          <cell r="D505" t="str">
            <v>Directly</v>
          </cell>
          <cell r="F505">
            <v>1.08</v>
          </cell>
          <cell r="G505">
            <v>0.97</v>
          </cell>
          <cell r="H505">
            <v>0.91</v>
          </cell>
          <cell r="J505">
            <v>1.32192</v>
          </cell>
          <cell r="K505">
            <v>1.1872799999999999</v>
          </cell>
          <cell r="L505">
            <v>0.91</v>
          </cell>
        </row>
        <row r="506">
          <cell r="A506" t="str">
            <v>87-10-0407</v>
          </cell>
          <cell r="B506" t="str">
            <v>Potentilla f. 'Dart's Golddigger'</v>
          </cell>
          <cell r="C506" t="str">
            <v>MP150</v>
          </cell>
          <cell r="D506" t="str">
            <v>Directly</v>
          </cell>
          <cell r="F506">
            <v>0.36</v>
          </cell>
          <cell r="G506">
            <v>0.26</v>
          </cell>
          <cell r="H506">
            <v>0.22</v>
          </cell>
          <cell r="J506">
            <v>0.44063999999999998</v>
          </cell>
          <cell r="K506">
            <v>0.31824000000000002</v>
          </cell>
          <cell r="L506">
            <v>0.22</v>
          </cell>
        </row>
        <row r="507">
          <cell r="A507" t="str">
            <v>87-10-0408</v>
          </cell>
          <cell r="B507" t="str">
            <v>Potentilla f. 'Daydawn'</v>
          </cell>
          <cell r="C507" t="str">
            <v>MP150</v>
          </cell>
          <cell r="D507" t="str">
            <v>Directly</v>
          </cell>
          <cell r="F507">
            <v>0.36</v>
          </cell>
          <cell r="G507">
            <v>0.26</v>
          </cell>
          <cell r="H507">
            <v>0.22</v>
          </cell>
          <cell r="J507">
            <v>0.44063999999999998</v>
          </cell>
          <cell r="K507">
            <v>0.31824000000000002</v>
          </cell>
          <cell r="L507">
            <v>0.22</v>
          </cell>
        </row>
        <row r="508">
          <cell r="A508" t="str">
            <v>87-10-1684</v>
          </cell>
          <cell r="B508" t="str">
            <v>Potentilla fruticosa 'Elfenbein'</v>
          </cell>
          <cell r="C508" t="str">
            <v>MP150</v>
          </cell>
          <cell r="D508" t="str">
            <v>Directly</v>
          </cell>
          <cell r="F508">
            <v>0.36</v>
          </cell>
          <cell r="G508">
            <v>0.26</v>
          </cell>
          <cell r="H508">
            <v>0.22</v>
          </cell>
          <cell r="J508">
            <v>0.44063999999999998</v>
          </cell>
          <cell r="K508">
            <v>0.31824000000000002</v>
          </cell>
          <cell r="L508">
            <v>0.22</v>
          </cell>
        </row>
        <row r="509">
          <cell r="A509" t="str">
            <v>87-10-0409</v>
          </cell>
          <cell r="B509" t="str">
            <v>Potentilla f. 'Elizabeth'</v>
          </cell>
          <cell r="C509" t="str">
            <v>MP150</v>
          </cell>
          <cell r="D509" t="str">
            <v>Directly</v>
          </cell>
          <cell r="F509">
            <v>0.36</v>
          </cell>
          <cell r="G509">
            <v>0.26</v>
          </cell>
          <cell r="H509">
            <v>0.22</v>
          </cell>
          <cell r="J509">
            <v>0.44063999999999998</v>
          </cell>
          <cell r="K509">
            <v>0.31824000000000002</v>
          </cell>
          <cell r="L509">
            <v>0.22</v>
          </cell>
        </row>
        <row r="510">
          <cell r="A510" t="str">
            <v>87-10-0410</v>
          </cell>
          <cell r="B510" t="str">
            <v>Potentilla f. 'Floppy Disk'</v>
          </cell>
          <cell r="C510" t="str">
            <v>MP150</v>
          </cell>
          <cell r="D510" t="str">
            <v>Directly</v>
          </cell>
          <cell r="F510">
            <v>0.36</v>
          </cell>
          <cell r="G510">
            <v>0.26</v>
          </cell>
          <cell r="H510">
            <v>0.22</v>
          </cell>
          <cell r="J510">
            <v>0.44063999999999998</v>
          </cell>
          <cell r="K510">
            <v>0.31824000000000002</v>
          </cell>
          <cell r="L510">
            <v>0.22</v>
          </cell>
        </row>
        <row r="511">
          <cell r="A511" t="str">
            <v>87-10-1115</v>
          </cell>
          <cell r="B511" t="str">
            <v>Potentilla f. 'Glamour Girl' PBR ®</v>
          </cell>
          <cell r="C511" t="str">
            <v>MP150</v>
          </cell>
          <cell r="D511" t="str">
            <v>Directly</v>
          </cell>
          <cell r="F511">
            <v>1.08</v>
          </cell>
          <cell r="G511">
            <v>0.97</v>
          </cell>
          <cell r="H511">
            <v>0.91</v>
          </cell>
          <cell r="J511">
            <v>1.32192</v>
          </cell>
          <cell r="K511">
            <v>1.1872799999999999</v>
          </cell>
          <cell r="L511">
            <v>0.91</v>
          </cell>
        </row>
        <row r="512">
          <cell r="A512" t="str">
            <v>87-10-1020</v>
          </cell>
          <cell r="B512" t="str">
            <v>Potentilla f. 'Golden Dwarf'</v>
          </cell>
          <cell r="C512" t="str">
            <v>MP150</v>
          </cell>
          <cell r="D512" t="str">
            <v>Directly</v>
          </cell>
          <cell r="F512">
            <v>0.36</v>
          </cell>
          <cell r="G512">
            <v>0.26</v>
          </cell>
          <cell r="H512">
            <v>0.22</v>
          </cell>
          <cell r="J512">
            <v>0.44063999999999998</v>
          </cell>
          <cell r="K512">
            <v>0.31824000000000002</v>
          </cell>
          <cell r="L512">
            <v>0.22</v>
          </cell>
        </row>
        <row r="513">
          <cell r="A513" t="str">
            <v>87-10-0412</v>
          </cell>
          <cell r="B513" t="str">
            <v>Potentilla f. 'Goldfinger'</v>
          </cell>
          <cell r="C513" t="str">
            <v>MP150</v>
          </cell>
          <cell r="D513" t="str">
            <v>Directly</v>
          </cell>
          <cell r="F513">
            <v>0.36</v>
          </cell>
          <cell r="G513">
            <v>0.26</v>
          </cell>
          <cell r="H513">
            <v>0.22</v>
          </cell>
          <cell r="J513">
            <v>0.44063999999999998</v>
          </cell>
          <cell r="K513">
            <v>0.31824000000000002</v>
          </cell>
          <cell r="L513">
            <v>0.22</v>
          </cell>
        </row>
        <row r="514">
          <cell r="A514" t="str">
            <v>87-10-0413</v>
          </cell>
          <cell r="B514" t="str">
            <v>Potentilla f. 'Goldstar'</v>
          </cell>
          <cell r="C514" t="str">
            <v>MP150</v>
          </cell>
          <cell r="D514" t="str">
            <v>Directly</v>
          </cell>
          <cell r="F514">
            <v>0.36</v>
          </cell>
          <cell r="G514">
            <v>0.26</v>
          </cell>
          <cell r="H514">
            <v>0.22</v>
          </cell>
          <cell r="J514">
            <v>0.44063999999999998</v>
          </cell>
          <cell r="K514">
            <v>0.31824000000000002</v>
          </cell>
          <cell r="L514">
            <v>0.22</v>
          </cell>
        </row>
        <row r="515">
          <cell r="A515" t="str">
            <v>87-10-0414</v>
          </cell>
          <cell r="B515" t="str">
            <v>Potentilla f. 'Goldteppich'</v>
          </cell>
          <cell r="C515" t="str">
            <v>MP150</v>
          </cell>
          <cell r="D515" t="str">
            <v>Directly</v>
          </cell>
          <cell r="F515">
            <v>0.36</v>
          </cell>
          <cell r="G515">
            <v>0.26</v>
          </cell>
          <cell r="H515">
            <v>0.22</v>
          </cell>
          <cell r="J515">
            <v>0.44063999999999998</v>
          </cell>
          <cell r="K515">
            <v>0.31824000000000002</v>
          </cell>
          <cell r="L515">
            <v>0.22</v>
          </cell>
        </row>
        <row r="516">
          <cell r="A516" t="str">
            <v>87-10-0415</v>
          </cell>
          <cell r="B516" t="str">
            <v>Potentilla f. 'Grandiflora'</v>
          </cell>
          <cell r="C516" t="str">
            <v>MP150</v>
          </cell>
          <cell r="D516" t="str">
            <v>Directly</v>
          </cell>
          <cell r="F516">
            <v>0.36</v>
          </cell>
          <cell r="G516">
            <v>0.26</v>
          </cell>
          <cell r="H516">
            <v>0.22</v>
          </cell>
          <cell r="J516">
            <v>0.44063999999999998</v>
          </cell>
          <cell r="K516">
            <v>0.31824000000000002</v>
          </cell>
          <cell r="L516">
            <v>0.22</v>
          </cell>
        </row>
        <row r="517">
          <cell r="A517" t="str">
            <v>87-10-1354</v>
          </cell>
          <cell r="B517" t="str">
            <v>Potentilla f. 'Hachmann's Gigant'</v>
          </cell>
          <cell r="C517" t="str">
            <v>MP150</v>
          </cell>
          <cell r="D517" t="str">
            <v>Directly</v>
          </cell>
          <cell r="F517">
            <v>0.36</v>
          </cell>
          <cell r="G517">
            <v>0.26</v>
          </cell>
          <cell r="H517">
            <v>0.22</v>
          </cell>
          <cell r="J517">
            <v>0.44063999999999998</v>
          </cell>
          <cell r="K517">
            <v>0.31824000000000002</v>
          </cell>
          <cell r="L517">
            <v>0.22</v>
          </cell>
        </row>
        <row r="518">
          <cell r="A518" t="str">
            <v>87-10-0867</v>
          </cell>
          <cell r="B518" t="str">
            <v>Potentilla f. 'Hopleys Orange'</v>
          </cell>
          <cell r="C518" t="str">
            <v>MP150</v>
          </cell>
          <cell r="D518" t="str">
            <v>Directly</v>
          </cell>
          <cell r="F518">
            <v>0.36</v>
          </cell>
          <cell r="G518">
            <v>0.26</v>
          </cell>
          <cell r="H518">
            <v>0.22</v>
          </cell>
          <cell r="J518">
            <v>0.44063999999999998</v>
          </cell>
          <cell r="K518">
            <v>0.31824000000000002</v>
          </cell>
          <cell r="L518">
            <v>0.22</v>
          </cell>
        </row>
        <row r="519">
          <cell r="A519" t="str">
            <v>87-10-0418</v>
          </cell>
          <cell r="B519" t="str">
            <v>Potentilla f. 'Katherine Dykes'</v>
          </cell>
          <cell r="C519" t="str">
            <v>MP150</v>
          </cell>
          <cell r="D519" t="str">
            <v>Directly</v>
          </cell>
          <cell r="F519">
            <v>0.36</v>
          </cell>
          <cell r="G519">
            <v>0.26</v>
          </cell>
          <cell r="H519">
            <v>0.22</v>
          </cell>
          <cell r="J519">
            <v>0.44063999999999998</v>
          </cell>
          <cell r="K519">
            <v>0.31824000000000002</v>
          </cell>
          <cell r="L519">
            <v>0.22</v>
          </cell>
        </row>
        <row r="520">
          <cell r="A520" t="str">
            <v>87-10-0419</v>
          </cell>
          <cell r="B520" t="str">
            <v>Potentilla f. 'Klondike'</v>
          </cell>
          <cell r="C520" t="str">
            <v>MP150</v>
          </cell>
          <cell r="D520" t="str">
            <v>Directly</v>
          </cell>
          <cell r="F520">
            <v>0.36</v>
          </cell>
          <cell r="G520">
            <v>0.26</v>
          </cell>
          <cell r="H520">
            <v>0.22</v>
          </cell>
          <cell r="J520">
            <v>0.44063999999999998</v>
          </cell>
          <cell r="K520">
            <v>0.31824000000000002</v>
          </cell>
          <cell r="L520">
            <v>0.22</v>
          </cell>
        </row>
        <row r="521">
          <cell r="A521" t="str">
            <v>87-10-0420</v>
          </cell>
          <cell r="B521" t="str">
            <v>Potentilla f. 'Kobold'</v>
          </cell>
          <cell r="C521" t="str">
            <v>MP150</v>
          </cell>
          <cell r="D521" t="str">
            <v>Directly</v>
          </cell>
          <cell r="F521">
            <v>0.36</v>
          </cell>
          <cell r="G521">
            <v>0.26</v>
          </cell>
          <cell r="H521">
            <v>0.22</v>
          </cell>
          <cell r="J521">
            <v>0.44063999999999998</v>
          </cell>
          <cell r="K521">
            <v>0.31824000000000002</v>
          </cell>
          <cell r="L521">
            <v>0.22</v>
          </cell>
        </row>
        <row r="522">
          <cell r="A522" t="str">
            <v>87-10-0421</v>
          </cell>
          <cell r="B522" t="str">
            <v>Potentilla f. 'Limelight'</v>
          </cell>
          <cell r="C522" t="str">
            <v>MP150</v>
          </cell>
          <cell r="D522" t="str">
            <v>Directly</v>
          </cell>
          <cell r="F522">
            <v>0.36</v>
          </cell>
          <cell r="G522">
            <v>0.26</v>
          </cell>
          <cell r="H522">
            <v>0.22</v>
          </cell>
          <cell r="J522">
            <v>0.44063999999999998</v>
          </cell>
          <cell r="K522">
            <v>0.31824000000000002</v>
          </cell>
          <cell r="L522">
            <v>0.22</v>
          </cell>
        </row>
        <row r="523">
          <cell r="A523" t="str">
            <v>87-10-0422</v>
          </cell>
          <cell r="B523" t="str">
            <v>Potentilla f. 'Living Daylight'</v>
          </cell>
          <cell r="C523" t="str">
            <v>MP150</v>
          </cell>
          <cell r="D523" t="str">
            <v>Directly</v>
          </cell>
          <cell r="F523">
            <v>0.36</v>
          </cell>
          <cell r="G523">
            <v>0.26</v>
          </cell>
          <cell r="H523">
            <v>0.22</v>
          </cell>
          <cell r="J523">
            <v>0.44063999999999998</v>
          </cell>
          <cell r="K523">
            <v>0.31824000000000002</v>
          </cell>
          <cell r="L523">
            <v>0.22</v>
          </cell>
        </row>
        <row r="524">
          <cell r="A524" t="str">
            <v>87-10-0423</v>
          </cell>
          <cell r="B524" t="str">
            <v>Potentilla f. 'Longacre'</v>
          </cell>
          <cell r="C524" t="str">
            <v>MP150</v>
          </cell>
          <cell r="D524" t="str">
            <v>Directly</v>
          </cell>
          <cell r="F524">
            <v>0.36</v>
          </cell>
          <cell r="G524">
            <v>0.26</v>
          </cell>
          <cell r="H524">
            <v>0.22</v>
          </cell>
          <cell r="J524">
            <v>0.44063999999999998</v>
          </cell>
          <cell r="K524">
            <v>0.31824000000000002</v>
          </cell>
          <cell r="L524">
            <v>0.22</v>
          </cell>
        </row>
        <row r="525">
          <cell r="A525" t="str">
            <v>87-10-0424</v>
          </cell>
          <cell r="B525" t="str">
            <v>Potentilla f. 'Lovely Pink' (Pink Beauty) PBR ®</v>
          </cell>
          <cell r="C525" t="str">
            <v>MP150</v>
          </cell>
          <cell r="D525" t="str">
            <v>Directly</v>
          </cell>
          <cell r="F525">
            <v>1.08</v>
          </cell>
          <cell r="G525">
            <v>0.97</v>
          </cell>
          <cell r="H525">
            <v>0.91</v>
          </cell>
          <cell r="J525">
            <v>1.32192</v>
          </cell>
          <cell r="K525">
            <v>1.1872799999999999</v>
          </cell>
          <cell r="L525">
            <v>0.91</v>
          </cell>
        </row>
        <row r="526">
          <cell r="A526" t="str">
            <v>87-10-0425</v>
          </cell>
          <cell r="B526" t="str">
            <v>Potentilla f. 'Maanelys'</v>
          </cell>
          <cell r="C526" t="str">
            <v>MP150</v>
          </cell>
          <cell r="D526" t="str">
            <v>Directly</v>
          </cell>
          <cell r="F526">
            <v>0.36</v>
          </cell>
          <cell r="G526">
            <v>0.26</v>
          </cell>
          <cell r="H526">
            <v>0.22</v>
          </cell>
          <cell r="J526">
            <v>0.44063999999999998</v>
          </cell>
          <cell r="K526">
            <v>0.31824000000000002</v>
          </cell>
          <cell r="L526">
            <v>0.22</v>
          </cell>
        </row>
        <row r="527">
          <cell r="A527" t="str">
            <v>87-10-0868</v>
          </cell>
          <cell r="B527" t="str">
            <v>Potentilla f. 'Manchu'</v>
          </cell>
          <cell r="C527" t="str">
            <v>MP150</v>
          </cell>
          <cell r="D527" t="str">
            <v>Directly</v>
          </cell>
          <cell r="F527">
            <v>0.36</v>
          </cell>
          <cell r="G527">
            <v>0.26</v>
          </cell>
          <cell r="H527">
            <v>0.22</v>
          </cell>
          <cell r="J527">
            <v>0.44063999999999998</v>
          </cell>
          <cell r="K527">
            <v>0.31824000000000002</v>
          </cell>
          <cell r="L527">
            <v>0.22</v>
          </cell>
        </row>
        <row r="528">
          <cell r="A528" t="str">
            <v>87-10-0427</v>
          </cell>
          <cell r="B528" t="str">
            <v>Potentilla f. 'Mango Tango' PBR ®</v>
          </cell>
          <cell r="C528" t="str">
            <v>MP150</v>
          </cell>
          <cell r="D528" t="str">
            <v>Directly</v>
          </cell>
          <cell r="F528">
            <v>1.08</v>
          </cell>
          <cell r="G528">
            <v>0.97</v>
          </cell>
          <cell r="H528">
            <v>0.91</v>
          </cell>
          <cell r="J528">
            <v>1.32192</v>
          </cell>
          <cell r="K528">
            <v>1.1872799999999999</v>
          </cell>
          <cell r="L528">
            <v>0.91</v>
          </cell>
        </row>
        <row r="529">
          <cell r="A529" t="str">
            <v>87-10-0428</v>
          </cell>
          <cell r="B529" t="str">
            <v>Potentilla f. 'Marian Red Robin' (Marrob)</v>
          </cell>
          <cell r="C529" t="str">
            <v>MP150</v>
          </cell>
          <cell r="D529" t="str">
            <v>Directly</v>
          </cell>
          <cell r="F529">
            <v>0.36</v>
          </cell>
          <cell r="G529">
            <v>0.26</v>
          </cell>
          <cell r="H529">
            <v>0.22</v>
          </cell>
          <cell r="J529">
            <v>0.44063999999999998</v>
          </cell>
          <cell r="K529">
            <v>0.31824000000000002</v>
          </cell>
          <cell r="L529">
            <v>0.22</v>
          </cell>
        </row>
        <row r="530">
          <cell r="A530" t="str">
            <v>87-10-0429</v>
          </cell>
          <cell r="B530" t="str">
            <v>Potentilla f. 'McKay's White'</v>
          </cell>
          <cell r="C530" t="str">
            <v>MP150</v>
          </cell>
          <cell r="D530" t="str">
            <v>Directly</v>
          </cell>
          <cell r="F530">
            <v>0.36</v>
          </cell>
          <cell r="G530">
            <v>0.26</v>
          </cell>
          <cell r="H530">
            <v>0.22</v>
          </cell>
          <cell r="J530">
            <v>0.44063999999999998</v>
          </cell>
          <cell r="K530">
            <v>0.31824000000000002</v>
          </cell>
          <cell r="L530">
            <v>0.22</v>
          </cell>
        </row>
        <row r="531">
          <cell r="A531" t="str">
            <v>87-10-1435</v>
          </cell>
          <cell r="B531" t="str">
            <v>Potentilla f. 'Medicine Wheel Mountain'</v>
          </cell>
          <cell r="C531" t="str">
            <v>MP150</v>
          </cell>
          <cell r="D531" t="str">
            <v>Directly</v>
          </cell>
          <cell r="F531">
            <v>0.36</v>
          </cell>
          <cell r="G531">
            <v>0.26</v>
          </cell>
          <cell r="H531">
            <v>0.22</v>
          </cell>
          <cell r="J531">
            <v>0.44063999999999998</v>
          </cell>
          <cell r="K531">
            <v>0.31824000000000002</v>
          </cell>
          <cell r="L531">
            <v>0.22</v>
          </cell>
        </row>
        <row r="532">
          <cell r="A532" t="str">
            <v>87-10-0431</v>
          </cell>
          <cell r="B532" t="str">
            <v>Potentilla f. 'New Dawn'</v>
          </cell>
          <cell r="C532" t="str">
            <v>MP150</v>
          </cell>
          <cell r="D532" t="str">
            <v>Directly</v>
          </cell>
          <cell r="F532">
            <v>0.36</v>
          </cell>
          <cell r="G532">
            <v>0.26</v>
          </cell>
          <cell r="H532">
            <v>0.22</v>
          </cell>
          <cell r="J532">
            <v>0.44063999999999998</v>
          </cell>
          <cell r="K532">
            <v>0.31824000000000002</v>
          </cell>
          <cell r="L532">
            <v>0.22</v>
          </cell>
        </row>
        <row r="533">
          <cell r="A533" t="str">
            <v>87-10-1167</v>
          </cell>
          <cell r="B533" t="str">
            <v>Potentilla f. 'Orange Lady'</v>
          </cell>
          <cell r="C533" t="str">
            <v>MP150</v>
          </cell>
          <cell r="D533" t="str">
            <v>Directly</v>
          </cell>
          <cell r="F533">
            <v>1.08</v>
          </cell>
          <cell r="G533">
            <v>0.97</v>
          </cell>
          <cell r="H533">
            <v>0.91</v>
          </cell>
          <cell r="J533">
            <v>1.32192</v>
          </cell>
          <cell r="K533">
            <v>1.1872799999999999</v>
          </cell>
          <cell r="L533">
            <v>0.91</v>
          </cell>
        </row>
        <row r="534">
          <cell r="A534" t="str">
            <v>87-10-1436</v>
          </cell>
          <cell r="B534" t="str">
            <v>Potentilla f. 'Orange Star'</v>
          </cell>
          <cell r="C534" t="str">
            <v>MP150</v>
          </cell>
          <cell r="D534" t="str">
            <v>Directly</v>
          </cell>
          <cell r="F534">
            <v>0.36</v>
          </cell>
          <cell r="G534">
            <v>0.26</v>
          </cell>
          <cell r="H534">
            <v>0.22</v>
          </cell>
          <cell r="J534">
            <v>0.44063999999999998</v>
          </cell>
          <cell r="K534">
            <v>0.31824000000000002</v>
          </cell>
          <cell r="L534">
            <v>0.22</v>
          </cell>
        </row>
        <row r="535">
          <cell r="A535" t="str">
            <v>87-10-1437</v>
          </cell>
          <cell r="B535" t="str">
            <v>Potentilla f. 'Novo'</v>
          </cell>
          <cell r="C535" t="str">
            <v>MP150</v>
          </cell>
          <cell r="D535" t="str">
            <v>Directly</v>
          </cell>
          <cell r="F535">
            <v>0.36</v>
          </cell>
          <cell r="G535">
            <v>0.26</v>
          </cell>
          <cell r="H535">
            <v>0.22</v>
          </cell>
          <cell r="J535">
            <v>0.44063999999999998</v>
          </cell>
          <cell r="K535">
            <v>0.31824000000000002</v>
          </cell>
          <cell r="L535">
            <v>0.22</v>
          </cell>
        </row>
        <row r="536">
          <cell r="A536" t="str">
            <v>87-10-0432</v>
          </cell>
          <cell r="B536" t="str">
            <v>Potentilla f. 'Orangeade'</v>
          </cell>
          <cell r="C536" t="str">
            <v>MP150</v>
          </cell>
          <cell r="D536" t="str">
            <v>Directly</v>
          </cell>
          <cell r="F536">
            <v>0.36</v>
          </cell>
          <cell r="G536">
            <v>0.26</v>
          </cell>
          <cell r="H536">
            <v>0.22</v>
          </cell>
          <cell r="J536">
            <v>0.44063999999999998</v>
          </cell>
          <cell r="K536">
            <v>0.31824000000000002</v>
          </cell>
          <cell r="L536">
            <v>0.22</v>
          </cell>
        </row>
        <row r="537">
          <cell r="A537" t="str">
            <v>87-10-1355</v>
          </cell>
          <cell r="B537" t="str">
            <v>Potentilla f. 'Pretty Polly'</v>
          </cell>
          <cell r="C537" t="str">
            <v>MP150</v>
          </cell>
          <cell r="D537" t="str">
            <v>Directly</v>
          </cell>
          <cell r="F537">
            <v>0.36</v>
          </cell>
          <cell r="G537">
            <v>0.26</v>
          </cell>
          <cell r="H537">
            <v>0.22</v>
          </cell>
          <cell r="J537">
            <v>0.44063999999999998</v>
          </cell>
          <cell r="K537">
            <v>0.31824000000000002</v>
          </cell>
          <cell r="L537">
            <v>0.22</v>
          </cell>
        </row>
        <row r="538">
          <cell r="A538" t="str">
            <v>87-10-0435</v>
          </cell>
          <cell r="B538" t="str">
            <v>Potentilla f. 'Primrose Beauty'</v>
          </cell>
          <cell r="C538" t="str">
            <v>MP150</v>
          </cell>
          <cell r="D538" t="str">
            <v>Directly</v>
          </cell>
          <cell r="F538">
            <v>0.36</v>
          </cell>
          <cell r="G538">
            <v>0.26</v>
          </cell>
          <cell r="H538">
            <v>0.22</v>
          </cell>
          <cell r="J538">
            <v>0.44063999999999998</v>
          </cell>
          <cell r="K538">
            <v>0.31824000000000002</v>
          </cell>
          <cell r="L538">
            <v>0.22</v>
          </cell>
        </row>
        <row r="539">
          <cell r="A539" t="str">
            <v>87-10-0436</v>
          </cell>
          <cell r="B539" t="str">
            <v>Potentilla f. 'Princess'</v>
          </cell>
          <cell r="C539" t="str">
            <v>MP150</v>
          </cell>
          <cell r="D539" t="str">
            <v>Directly</v>
          </cell>
          <cell r="F539">
            <v>0.36</v>
          </cell>
          <cell r="G539">
            <v>0.26</v>
          </cell>
          <cell r="H539">
            <v>0.22</v>
          </cell>
          <cell r="J539">
            <v>0.44063999999999998</v>
          </cell>
          <cell r="K539">
            <v>0.31824000000000002</v>
          </cell>
          <cell r="L539">
            <v>0.22</v>
          </cell>
        </row>
        <row r="540">
          <cell r="A540" t="str">
            <v>87-10-0437</v>
          </cell>
          <cell r="B540" t="str">
            <v>Potentilla f. 'Red Ace'</v>
          </cell>
          <cell r="C540" t="str">
            <v>MP150</v>
          </cell>
          <cell r="D540" t="str">
            <v>Directly</v>
          </cell>
          <cell r="F540">
            <v>0.36</v>
          </cell>
          <cell r="G540">
            <v>0.26</v>
          </cell>
          <cell r="H540">
            <v>0.22</v>
          </cell>
          <cell r="J540">
            <v>0.44063999999999998</v>
          </cell>
          <cell r="K540">
            <v>0.31824000000000002</v>
          </cell>
          <cell r="L540">
            <v>0.22</v>
          </cell>
        </row>
        <row r="541">
          <cell r="A541" t="str">
            <v>87-10-1116</v>
          </cell>
          <cell r="B541" t="str">
            <v>Potentilla f. 'Red Lady' PBR ®</v>
          </cell>
          <cell r="C541" t="str">
            <v>MP150</v>
          </cell>
          <cell r="D541" t="str">
            <v>Directly</v>
          </cell>
          <cell r="F541">
            <v>1.08</v>
          </cell>
          <cell r="G541">
            <v>0.97</v>
          </cell>
          <cell r="H541">
            <v>0.91</v>
          </cell>
          <cell r="J541">
            <v>1.32192</v>
          </cell>
          <cell r="K541">
            <v>1.1872799999999999</v>
          </cell>
          <cell r="L541">
            <v>0.91</v>
          </cell>
        </row>
        <row r="542">
          <cell r="A542" t="str">
            <v>87-10-0438</v>
          </cell>
          <cell r="B542" t="str">
            <v>Potentilla f. 'Snowflake'</v>
          </cell>
          <cell r="C542" t="str">
            <v>MP150</v>
          </cell>
          <cell r="D542" t="str">
            <v>Directly</v>
          </cell>
          <cell r="F542">
            <v>0.36</v>
          </cell>
          <cell r="G542">
            <v>0.26</v>
          </cell>
          <cell r="H542">
            <v>0.22</v>
          </cell>
          <cell r="J542">
            <v>0.44063999999999998</v>
          </cell>
          <cell r="K542">
            <v>0.31824000000000002</v>
          </cell>
          <cell r="L542">
            <v>0.22</v>
          </cell>
        </row>
        <row r="543">
          <cell r="A543" t="str">
            <v>87-10-0439</v>
          </cell>
          <cell r="B543" t="str">
            <v>Potentilla f. 'Sommerflor'</v>
          </cell>
          <cell r="C543" t="str">
            <v>MP150</v>
          </cell>
          <cell r="D543" t="str">
            <v>Directly</v>
          </cell>
          <cell r="F543">
            <v>0.36</v>
          </cell>
          <cell r="G543">
            <v>0.26</v>
          </cell>
          <cell r="H543">
            <v>0.22</v>
          </cell>
          <cell r="J543">
            <v>0.44063999999999998</v>
          </cell>
          <cell r="K543">
            <v>0.31824000000000002</v>
          </cell>
          <cell r="L543">
            <v>0.22</v>
          </cell>
        </row>
        <row r="544">
          <cell r="A544" t="str">
            <v>87-10-0440</v>
          </cell>
          <cell r="B544" t="str">
            <v>Potentilla f. 'Sunset'</v>
          </cell>
          <cell r="C544" t="str">
            <v>MP150</v>
          </cell>
          <cell r="D544" t="str">
            <v>Directly</v>
          </cell>
          <cell r="F544">
            <v>0.36</v>
          </cell>
          <cell r="G544">
            <v>0.26</v>
          </cell>
          <cell r="H544">
            <v>0.22</v>
          </cell>
          <cell r="J544">
            <v>0.44063999999999998</v>
          </cell>
          <cell r="K544">
            <v>0.31824000000000002</v>
          </cell>
          <cell r="L544">
            <v>0.22</v>
          </cell>
        </row>
        <row r="545">
          <cell r="A545" t="str">
            <v>87-10-0441</v>
          </cell>
          <cell r="B545" t="str">
            <v>Potentilla f. 'Tangerine'</v>
          </cell>
          <cell r="C545" t="str">
            <v>MP150</v>
          </cell>
          <cell r="D545" t="str">
            <v>Directly</v>
          </cell>
          <cell r="F545">
            <v>0.36</v>
          </cell>
          <cell r="G545">
            <v>0.26</v>
          </cell>
          <cell r="H545">
            <v>0.22</v>
          </cell>
          <cell r="J545">
            <v>0.44063999999999998</v>
          </cell>
          <cell r="K545">
            <v>0.31824000000000002</v>
          </cell>
          <cell r="L545">
            <v>0.22</v>
          </cell>
        </row>
        <row r="546">
          <cell r="A546" t="str">
            <v>87-10-0442</v>
          </cell>
          <cell r="B546" t="str">
            <v>Potentilla f. 'Tilford Cream'</v>
          </cell>
          <cell r="C546" t="str">
            <v>MP150</v>
          </cell>
          <cell r="D546" t="str">
            <v>Directly</v>
          </cell>
          <cell r="F546">
            <v>0.36</v>
          </cell>
          <cell r="G546">
            <v>0.26</v>
          </cell>
          <cell r="H546">
            <v>0.22</v>
          </cell>
          <cell r="J546">
            <v>0.44063999999999998</v>
          </cell>
          <cell r="K546">
            <v>0.31824000000000002</v>
          </cell>
          <cell r="L546">
            <v>0.22</v>
          </cell>
        </row>
        <row r="547">
          <cell r="A547" t="str">
            <v>87-10-1168</v>
          </cell>
          <cell r="B547" t="str">
            <v>Potentilla f. 'White Lady' PBR ®</v>
          </cell>
          <cell r="C547" t="str">
            <v>MP150</v>
          </cell>
          <cell r="D547" t="str">
            <v>Directly</v>
          </cell>
          <cell r="F547">
            <v>1.08</v>
          </cell>
          <cell r="G547">
            <v>0.97</v>
          </cell>
          <cell r="H547">
            <v>0.91</v>
          </cell>
          <cell r="J547">
            <v>1.32192</v>
          </cell>
          <cell r="K547">
            <v>1.1872799999999999</v>
          </cell>
          <cell r="L547">
            <v>0.91</v>
          </cell>
        </row>
        <row r="548">
          <cell r="A548" t="str">
            <v>87-10-0433</v>
          </cell>
          <cell r="B548" t="str">
            <v>Potentilla frut. 'Pink Queen'</v>
          </cell>
          <cell r="C548" t="str">
            <v>MP150</v>
          </cell>
          <cell r="D548" t="str">
            <v>Directly</v>
          </cell>
          <cell r="F548">
            <v>0.36</v>
          </cell>
          <cell r="G548">
            <v>0.26</v>
          </cell>
          <cell r="H548">
            <v>0.22</v>
          </cell>
          <cell r="J548">
            <v>0.44063999999999998</v>
          </cell>
          <cell r="K548">
            <v>0.31824000000000002</v>
          </cell>
          <cell r="L548">
            <v>0.22</v>
          </cell>
        </row>
        <row r="549">
          <cell r="A549" t="str">
            <v>87-10-0443</v>
          </cell>
          <cell r="B549" t="str">
            <v>Potentilla tridentata 'Nuuk'</v>
          </cell>
          <cell r="C549" t="str">
            <v>MP150</v>
          </cell>
          <cell r="D549" t="str">
            <v>Directly</v>
          </cell>
          <cell r="F549">
            <v>0.36</v>
          </cell>
          <cell r="G549">
            <v>0.26</v>
          </cell>
          <cell r="H549">
            <v>0.22</v>
          </cell>
          <cell r="J549">
            <v>0.44063999999999998</v>
          </cell>
          <cell r="K549">
            <v>0.31824000000000002</v>
          </cell>
          <cell r="L549">
            <v>0.22</v>
          </cell>
        </row>
        <row r="550">
          <cell r="A550" t="str">
            <v>87-10-0444</v>
          </cell>
          <cell r="B550" t="str">
            <v>Prunus laur. 'Ani' PBR ®</v>
          </cell>
          <cell r="C550" t="str">
            <v>MP104</v>
          </cell>
          <cell r="D550" t="str">
            <v>Directly</v>
          </cell>
          <cell r="F550">
            <v>0.94000000000000006</v>
          </cell>
          <cell r="G550">
            <v>0.83</v>
          </cell>
          <cell r="H550">
            <v>0.77</v>
          </cell>
          <cell r="J550">
            <v>1.15056</v>
          </cell>
          <cell r="K550">
            <v>1.0159199999999999</v>
          </cell>
          <cell r="L550">
            <v>0.77</v>
          </cell>
        </row>
        <row r="551">
          <cell r="A551" t="str">
            <v>87-10-1021</v>
          </cell>
          <cell r="B551" t="str">
            <v>Prunus laur. 'Antonius' PBR ®</v>
          </cell>
          <cell r="C551" t="str">
            <v>MP104</v>
          </cell>
          <cell r="D551" t="str">
            <v>Directly</v>
          </cell>
          <cell r="F551">
            <v>1.01</v>
          </cell>
          <cell r="G551">
            <v>0.9</v>
          </cell>
          <cell r="H551">
            <v>0.84</v>
          </cell>
          <cell r="J551">
            <v>1.23624</v>
          </cell>
          <cell r="K551">
            <v>1.1016000000000001</v>
          </cell>
          <cell r="L551">
            <v>0.84</v>
          </cell>
        </row>
        <row r="552">
          <cell r="A552" t="str">
            <v>87-10-0445</v>
          </cell>
          <cell r="B552" t="str">
            <v>Prunus laur. 'Caucasica'</v>
          </cell>
          <cell r="C552" t="str">
            <v>MP104</v>
          </cell>
          <cell r="D552" t="str">
            <v>week 18</v>
          </cell>
          <cell r="F552">
            <v>0.43</v>
          </cell>
          <cell r="G552">
            <v>0.32</v>
          </cell>
          <cell r="H552">
            <v>0.27</v>
          </cell>
          <cell r="J552">
            <v>0.52632000000000001</v>
          </cell>
          <cell r="K552">
            <v>0.39168000000000003</v>
          </cell>
          <cell r="L552">
            <v>0.27</v>
          </cell>
        </row>
        <row r="553">
          <cell r="A553" t="str">
            <v>87-10-1169</v>
          </cell>
          <cell r="B553" t="str">
            <v>Prunus laur. 'Cherry Brandy'</v>
          </cell>
          <cell r="C553" t="str">
            <v>MP104</v>
          </cell>
          <cell r="D553" t="str">
            <v>week 18</v>
          </cell>
          <cell r="F553">
            <v>0.43</v>
          </cell>
          <cell r="G553">
            <v>0.32</v>
          </cell>
          <cell r="H553">
            <v>0.27</v>
          </cell>
          <cell r="J553">
            <v>0.52632000000000001</v>
          </cell>
          <cell r="K553">
            <v>0.39168000000000003</v>
          </cell>
          <cell r="L553">
            <v>0.27</v>
          </cell>
        </row>
        <row r="554">
          <cell r="A554" t="str">
            <v>87-10-1500</v>
          </cell>
          <cell r="B554" t="str">
            <v>Prunus laurocerasus Elly® ('VERSTRA'PBR) ®</v>
          </cell>
          <cell r="C554" t="str">
            <v>MP104</v>
          </cell>
          <cell r="D554" t="str">
            <v>week 18</v>
          </cell>
          <cell r="F554">
            <v>1.08</v>
          </cell>
          <cell r="G554">
            <v>0.97</v>
          </cell>
          <cell r="H554">
            <v>0.91</v>
          </cell>
          <cell r="J554">
            <v>1.32192</v>
          </cell>
          <cell r="K554">
            <v>1.1872799999999999</v>
          </cell>
          <cell r="L554">
            <v>0.91</v>
          </cell>
        </row>
        <row r="555">
          <cell r="A555" t="str">
            <v>87-10-1022</v>
          </cell>
          <cell r="B555" t="str">
            <v>Prunus laurocerasus Etna® ('Anbri'PBR) ®</v>
          </cell>
          <cell r="C555" t="str">
            <v>MP104</v>
          </cell>
          <cell r="D555" t="str">
            <v>week 18</v>
          </cell>
          <cell r="F555">
            <v>1.01</v>
          </cell>
          <cell r="G555">
            <v>0.9</v>
          </cell>
          <cell r="H555">
            <v>0.84</v>
          </cell>
          <cell r="J555">
            <v>1.23624</v>
          </cell>
          <cell r="K555">
            <v>1.1016000000000001</v>
          </cell>
          <cell r="L555">
            <v>0.84</v>
          </cell>
        </row>
        <row r="556">
          <cell r="A556" t="str">
            <v>87-10-0447</v>
          </cell>
          <cell r="B556" t="str">
            <v>Prunus laur. 'Gabi' PBR ®</v>
          </cell>
          <cell r="C556" t="str">
            <v>MP104</v>
          </cell>
          <cell r="D556" t="str">
            <v>Directly</v>
          </cell>
          <cell r="F556">
            <v>0.94000000000000006</v>
          </cell>
          <cell r="G556">
            <v>0.83</v>
          </cell>
          <cell r="H556">
            <v>0.77</v>
          </cell>
          <cell r="J556">
            <v>1.15056</v>
          </cell>
          <cell r="K556">
            <v>1.0159199999999999</v>
          </cell>
          <cell r="L556">
            <v>0.77</v>
          </cell>
        </row>
        <row r="557">
          <cell r="A557" t="str">
            <v>87-10-1438</v>
          </cell>
          <cell r="B557" t="str">
            <v>Prunus laur. 'Gajo' PBR ®</v>
          </cell>
          <cell r="C557" t="str">
            <v>MP104</v>
          </cell>
          <cell r="D557" t="str">
            <v>week 18</v>
          </cell>
          <cell r="F557">
            <v>1.08</v>
          </cell>
          <cell r="G557">
            <v>0.97</v>
          </cell>
          <cell r="H557">
            <v>0.91</v>
          </cell>
          <cell r="J557">
            <v>1.32192</v>
          </cell>
          <cell r="K557">
            <v>1.1872799999999999</v>
          </cell>
          <cell r="L557">
            <v>0.91</v>
          </cell>
        </row>
        <row r="558">
          <cell r="A558" t="str">
            <v>87-10-0449</v>
          </cell>
          <cell r="B558" t="str">
            <v>Prunus laur. 'Hagar' PBR ®</v>
          </cell>
          <cell r="C558" t="str">
            <v>MP104</v>
          </cell>
          <cell r="D558" t="str">
            <v>week 18</v>
          </cell>
          <cell r="F558">
            <v>1.01</v>
          </cell>
          <cell r="G558">
            <v>0.9</v>
          </cell>
          <cell r="H558">
            <v>0.84</v>
          </cell>
          <cell r="J558">
            <v>1.23624</v>
          </cell>
          <cell r="K558">
            <v>1.1016000000000001</v>
          </cell>
          <cell r="L558">
            <v>0.84</v>
          </cell>
        </row>
        <row r="559">
          <cell r="A559" t="str">
            <v>87-10-1023</v>
          </cell>
          <cell r="B559" t="str">
            <v>Prunus laur. 'Herbergii'</v>
          </cell>
          <cell r="C559" t="str">
            <v>MP104</v>
          </cell>
          <cell r="D559" t="str">
            <v>week 18</v>
          </cell>
          <cell r="F559">
            <v>0.43</v>
          </cell>
          <cell r="G559">
            <v>0.32</v>
          </cell>
          <cell r="H559">
            <v>0.27</v>
          </cell>
          <cell r="J559">
            <v>0.52632000000000001</v>
          </cell>
          <cell r="K559">
            <v>0.39168000000000003</v>
          </cell>
          <cell r="L559">
            <v>0.27</v>
          </cell>
        </row>
        <row r="560">
          <cell r="A560" t="str">
            <v>87-10-0452</v>
          </cell>
          <cell r="B560" t="str">
            <v>Prunus laur. 'Josa' PBR ®</v>
          </cell>
          <cell r="C560" t="str">
            <v>MP104</v>
          </cell>
          <cell r="D560" t="str">
            <v>Directly</v>
          </cell>
          <cell r="F560">
            <v>0.94000000000000006</v>
          </cell>
          <cell r="G560">
            <v>0.83</v>
          </cell>
          <cell r="H560">
            <v>0.77</v>
          </cell>
          <cell r="J560">
            <v>1.15056</v>
          </cell>
          <cell r="K560">
            <v>1.0159199999999999</v>
          </cell>
          <cell r="L560">
            <v>0.77</v>
          </cell>
        </row>
        <row r="561">
          <cell r="A561" t="str">
            <v>87-10-0453</v>
          </cell>
          <cell r="B561" t="str">
            <v>Prunus laur. 'Kleopatra' PBR ®</v>
          </cell>
          <cell r="C561" t="str">
            <v>MP104</v>
          </cell>
          <cell r="D561" t="str">
            <v>week 18</v>
          </cell>
          <cell r="F561">
            <v>1.01</v>
          </cell>
          <cell r="G561">
            <v>0.9</v>
          </cell>
          <cell r="H561">
            <v>0.84</v>
          </cell>
          <cell r="J561">
            <v>1.23624</v>
          </cell>
          <cell r="K561">
            <v>1.1016000000000001</v>
          </cell>
          <cell r="L561">
            <v>0.84</v>
          </cell>
        </row>
        <row r="562">
          <cell r="A562" t="str">
            <v>87-10-1439</v>
          </cell>
          <cell r="B562" t="str">
            <v>Prunus laur. 'Marbled White'</v>
          </cell>
          <cell r="C562" t="str">
            <v>MP104</v>
          </cell>
          <cell r="D562" t="str">
            <v>week 18</v>
          </cell>
          <cell r="F562">
            <v>0.52</v>
          </cell>
          <cell r="G562">
            <v>0.41</v>
          </cell>
          <cell r="H562">
            <v>0.35</v>
          </cell>
          <cell r="J562">
            <v>0.63648000000000005</v>
          </cell>
          <cell r="K562">
            <v>0.50183999999999995</v>
          </cell>
          <cell r="L562">
            <v>0.35</v>
          </cell>
        </row>
        <row r="563">
          <cell r="A563" t="str">
            <v>87-10-1598</v>
          </cell>
          <cell r="B563" t="str">
            <v>Prunus laurocerasus Genolia® ('Mariblon'PBR) ®</v>
          </cell>
          <cell r="C563" t="str">
            <v>MP104</v>
          </cell>
          <cell r="D563" t="str">
            <v>week 18</v>
          </cell>
          <cell r="F563">
            <v>1.01</v>
          </cell>
          <cell r="G563">
            <v>0.9</v>
          </cell>
          <cell r="H563">
            <v>0.84</v>
          </cell>
          <cell r="J563">
            <v>1.23624</v>
          </cell>
          <cell r="K563">
            <v>1.1016000000000001</v>
          </cell>
          <cell r="L563">
            <v>0.84</v>
          </cell>
        </row>
        <row r="564">
          <cell r="A564" t="str">
            <v>87-10-1501</v>
          </cell>
          <cell r="B564" t="str">
            <v>Prunus laur. 'Mount Vernon'</v>
          </cell>
          <cell r="C564" t="str">
            <v>MP104</v>
          </cell>
          <cell r="D564" t="str">
            <v>week 18</v>
          </cell>
          <cell r="F564">
            <v>0.44</v>
          </cell>
          <cell r="G564">
            <v>0.34</v>
          </cell>
          <cell r="H564">
            <v>0.28000000000000003</v>
          </cell>
          <cell r="J564">
            <v>0.53856000000000004</v>
          </cell>
          <cell r="K564">
            <v>0.41616000000000003</v>
          </cell>
          <cell r="L564">
            <v>0.28000000000000003</v>
          </cell>
        </row>
        <row r="565">
          <cell r="A565" t="str">
            <v>87-10-1628</v>
          </cell>
          <cell r="B565" t="str">
            <v>Prinus laur. 'Nero' PBR ®</v>
          </cell>
          <cell r="C565" t="str">
            <v>mp104</v>
          </cell>
          <cell r="D565" t="str">
            <v>Directly</v>
          </cell>
          <cell r="F565">
            <v>0.94000000000000006</v>
          </cell>
          <cell r="G565">
            <v>0.83</v>
          </cell>
          <cell r="H565">
            <v>0.77</v>
          </cell>
          <cell r="J565">
            <v>1.15056</v>
          </cell>
          <cell r="K565">
            <v>1.0159199999999999</v>
          </cell>
          <cell r="L565">
            <v>0.77</v>
          </cell>
        </row>
        <row r="566">
          <cell r="A566" t="str">
            <v>87-10-1025</v>
          </cell>
          <cell r="B566" t="str">
            <v>Prunus laur. 'Novita'</v>
          </cell>
          <cell r="C566" t="str">
            <v>MP104</v>
          </cell>
          <cell r="D566" t="str">
            <v>week 18</v>
          </cell>
          <cell r="F566">
            <v>0.39</v>
          </cell>
          <cell r="G566">
            <v>0.28999999999999998</v>
          </cell>
          <cell r="H566">
            <v>0.24</v>
          </cell>
          <cell r="J566">
            <v>0.47736000000000001</v>
          </cell>
          <cell r="K566">
            <v>0.35496</v>
          </cell>
          <cell r="L566">
            <v>0.24</v>
          </cell>
        </row>
        <row r="567">
          <cell r="A567" t="str">
            <v>87-10-1685</v>
          </cell>
          <cell r="B567" t="str">
            <v>Prunus laur. 'Otto Luyken'</v>
          </cell>
          <cell r="C567" t="str">
            <v>MP150</v>
          </cell>
          <cell r="D567" t="str">
            <v>week 18</v>
          </cell>
          <cell r="F567">
            <v>0.43</v>
          </cell>
          <cell r="G567">
            <v>0.32</v>
          </cell>
          <cell r="H567">
            <v>0.27</v>
          </cell>
          <cell r="J567">
            <v>0.52632000000000001</v>
          </cell>
          <cell r="K567">
            <v>0.39168000000000003</v>
          </cell>
          <cell r="L567">
            <v>0.27</v>
          </cell>
        </row>
        <row r="568">
          <cell r="A568" t="str">
            <v>87-10-1170</v>
          </cell>
          <cell r="B568" t="str">
            <v>Prunus laur. 'Polster'</v>
          </cell>
          <cell r="C568" t="str">
            <v>MP104</v>
          </cell>
          <cell r="D568" t="str">
            <v>week 18</v>
          </cell>
          <cell r="F568">
            <v>0.44</v>
          </cell>
          <cell r="G568">
            <v>0.34</v>
          </cell>
          <cell r="H568">
            <v>0.28000000000000003</v>
          </cell>
          <cell r="J568">
            <v>0.53856000000000004</v>
          </cell>
          <cell r="K568">
            <v>0.41616000000000003</v>
          </cell>
          <cell r="L568">
            <v>0.28000000000000003</v>
          </cell>
        </row>
        <row r="569">
          <cell r="A569" t="str">
            <v>87-10-1171</v>
          </cell>
          <cell r="B569" t="str">
            <v>Prunus laur. 'Reynvaanii'</v>
          </cell>
          <cell r="C569" t="str">
            <v>MP104</v>
          </cell>
          <cell r="D569" t="str">
            <v>week 18</v>
          </cell>
          <cell r="F569">
            <v>0.43</v>
          </cell>
          <cell r="G569">
            <v>0.32</v>
          </cell>
          <cell r="H569">
            <v>0.27</v>
          </cell>
          <cell r="J569">
            <v>0.52632000000000001</v>
          </cell>
          <cell r="K569">
            <v>0.39168000000000003</v>
          </cell>
          <cell r="L569">
            <v>0.27</v>
          </cell>
        </row>
        <row r="570">
          <cell r="A570" t="str">
            <v>87-10-1027</v>
          </cell>
          <cell r="B570" t="str">
            <v>Prunus laur. 'Rotundifolia'</v>
          </cell>
          <cell r="C570" t="str">
            <v>MP104</v>
          </cell>
          <cell r="D570" t="str">
            <v>week 18</v>
          </cell>
          <cell r="F570">
            <v>0.43</v>
          </cell>
          <cell r="G570">
            <v>0.32</v>
          </cell>
          <cell r="H570">
            <v>0.27</v>
          </cell>
          <cell r="J570">
            <v>0.52632000000000001</v>
          </cell>
          <cell r="K570">
            <v>0.39168000000000003</v>
          </cell>
          <cell r="L570">
            <v>0.27</v>
          </cell>
        </row>
        <row r="571">
          <cell r="A571" t="str">
            <v>87-10-1356</v>
          </cell>
          <cell r="B571" t="str">
            <v>Prunus laur. 'Van Nes'</v>
          </cell>
          <cell r="C571" t="str">
            <v>MP104</v>
          </cell>
          <cell r="D571" t="str">
            <v>week 18</v>
          </cell>
          <cell r="F571">
            <v>0.43</v>
          </cell>
          <cell r="G571">
            <v>0.32</v>
          </cell>
          <cell r="H571">
            <v>0.27</v>
          </cell>
          <cell r="J571">
            <v>0.52632000000000001</v>
          </cell>
          <cell r="K571">
            <v>0.39168000000000003</v>
          </cell>
          <cell r="L571">
            <v>0.27</v>
          </cell>
        </row>
        <row r="572">
          <cell r="A572" t="str">
            <v>87-10-1357</v>
          </cell>
          <cell r="B572" t="str">
            <v>Prunus laur. 'Zabeliana'</v>
          </cell>
          <cell r="C572" t="str">
            <v>MP104</v>
          </cell>
          <cell r="D572" t="str">
            <v>week 18</v>
          </cell>
          <cell r="F572">
            <v>0.44</v>
          </cell>
          <cell r="G572">
            <v>0.34</v>
          </cell>
          <cell r="H572">
            <v>0.28000000000000003</v>
          </cell>
          <cell r="J572">
            <v>0.53856000000000004</v>
          </cell>
          <cell r="K572">
            <v>0.41616000000000003</v>
          </cell>
          <cell r="L572">
            <v>0.28000000000000003</v>
          </cell>
        </row>
        <row r="573">
          <cell r="A573" t="str">
            <v>87-10-0866</v>
          </cell>
          <cell r="B573" t="str">
            <v>Prunus lusitanica</v>
          </cell>
          <cell r="C573" t="str">
            <v>MP104</v>
          </cell>
          <cell r="D573" t="str">
            <v>week 18</v>
          </cell>
          <cell r="F573">
            <v>0.52</v>
          </cell>
          <cell r="G573">
            <v>0.41</v>
          </cell>
          <cell r="H573">
            <v>0.35</v>
          </cell>
          <cell r="J573">
            <v>0.63648000000000005</v>
          </cell>
          <cell r="K573">
            <v>0.50183999999999995</v>
          </cell>
          <cell r="L573">
            <v>0.35</v>
          </cell>
        </row>
        <row r="574">
          <cell r="A574" t="str">
            <v>87-10-0462</v>
          </cell>
          <cell r="B574" t="str">
            <v>Prunus lus. 'Angustifolia'</v>
          </cell>
          <cell r="C574" t="str">
            <v>MP104</v>
          </cell>
          <cell r="D574" t="str">
            <v>Directly</v>
          </cell>
          <cell r="F574">
            <v>0.52</v>
          </cell>
          <cell r="G574">
            <v>0.41</v>
          </cell>
          <cell r="H574">
            <v>0.35</v>
          </cell>
          <cell r="J574">
            <v>0.63648000000000005</v>
          </cell>
          <cell r="K574">
            <v>0.50183999999999995</v>
          </cell>
          <cell r="L574">
            <v>0.35</v>
          </cell>
        </row>
        <row r="575">
          <cell r="A575" t="str">
            <v>87-10-1599</v>
          </cell>
          <cell r="B575" t="str">
            <v>Prunus lusitanica 'Brenelia' PBR ®</v>
          </cell>
          <cell r="C575" t="str">
            <v>MP104</v>
          </cell>
          <cell r="D575" t="str">
            <v>Directly</v>
          </cell>
          <cell r="F575">
            <v>1.29</v>
          </cell>
          <cell r="G575">
            <v>1.18</v>
          </cell>
          <cell r="H575">
            <v>1.1200000000000001</v>
          </cell>
          <cell r="J575">
            <v>1.5789600000000001</v>
          </cell>
          <cell r="K575">
            <v>1.44432</v>
          </cell>
          <cell r="L575">
            <v>1.1200000000000001</v>
          </cell>
        </row>
        <row r="576">
          <cell r="A576" t="str">
            <v>87-10-1600</v>
          </cell>
          <cell r="B576" t="str">
            <v>Prunus lusitanica Tico ('Ybrazo01'PBR) ®</v>
          </cell>
          <cell r="C576" t="str">
            <v>mp104</v>
          </cell>
          <cell r="D576" t="str">
            <v>Directly</v>
          </cell>
          <cell r="F576">
            <v>1.29</v>
          </cell>
          <cell r="G576">
            <v>1.18</v>
          </cell>
          <cell r="H576">
            <v>1.1200000000000001</v>
          </cell>
          <cell r="J576">
            <v>1.5789600000000001</v>
          </cell>
          <cell r="K576">
            <v>1.44432</v>
          </cell>
          <cell r="L576">
            <v>1.1200000000000001</v>
          </cell>
        </row>
        <row r="577">
          <cell r="A577" t="str">
            <v>87-10-1601</v>
          </cell>
          <cell r="B577" t="str">
            <v>Pyracantha 'Cadaune' (Saphyr Jaune) PBR ®</v>
          </cell>
          <cell r="C577" t="str">
            <v>MP150</v>
          </cell>
          <cell r="D577" t="str">
            <v>Directly</v>
          </cell>
          <cell r="F577">
            <v>1.22</v>
          </cell>
          <cell r="G577">
            <v>1.1100000000000001</v>
          </cell>
          <cell r="H577">
            <v>1.05</v>
          </cell>
          <cell r="J577">
            <v>1.4932799999999999</v>
          </cell>
          <cell r="K577">
            <v>1.3586400000000001</v>
          </cell>
          <cell r="L577">
            <v>1.05</v>
          </cell>
        </row>
        <row r="578">
          <cell r="A578" t="str">
            <v>87-10-1602</v>
          </cell>
          <cell r="B578" t="str">
            <v>Pyracantha 'Cadvar' (Saphyr Panache) PBR ®</v>
          </cell>
          <cell r="C578" t="str">
            <v>MP150</v>
          </cell>
          <cell r="D578" t="str">
            <v>Directly</v>
          </cell>
          <cell r="F578">
            <v>1.22</v>
          </cell>
          <cell r="G578">
            <v>1.1100000000000001</v>
          </cell>
          <cell r="H578">
            <v>1.05</v>
          </cell>
          <cell r="J578">
            <v>1.4932799999999999</v>
          </cell>
          <cell r="K578">
            <v>1.3586400000000001</v>
          </cell>
          <cell r="L578">
            <v>1.05</v>
          </cell>
        </row>
        <row r="579">
          <cell r="A579" t="str">
            <v>87-10-0465</v>
          </cell>
          <cell r="B579" t="str">
            <v>Pyracantha cocc. 'Red Column'</v>
          </cell>
          <cell r="C579" t="str">
            <v>MP150</v>
          </cell>
          <cell r="D579" t="str">
            <v>Directly</v>
          </cell>
          <cell r="F579">
            <v>0.53</v>
          </cell>
          <cell r="G579">
            <v>0.42</v>
          </cell>
          <cell r="H579">
            <v>0.36</v>
          </cell>
          <cell r="J579">
            <v>0.64872000000000007</v>
          </cell>
          <cell r="K579">
            <v>0.51407999999999998</v>
          </cell>
          <cell r="L579">
            <v>0.36</v>
          </cell>
        </row>
        <row r="580">
          <cell r="A580" t="str">
            <v>87-10-0466</v>
          </cell>
          <cell r="B580" t="str">
            <v>Pyracantha cocc. 'Red Cushion'</v>
          </cell>
          <cell r="C580" t="str">
            <v>MP150</v>
          </cell>
          <cell r="D580" t="str">
            <v>Directly</v>
          </cell>
          <cell r="F580">
            <v>0.53</v>
          </cell>
          <cell r="G580">
            <v>0.42</v>
          </cell>
          <cell r="H580">
            <v>0.36</v>
          </cell>
          <cell r="J580">
            <v>0.64872000000000007</v>
          </cell>
          <cell r="K580">
            <v>0.51407999999999998</v>
          </cell>
          <cell r="L580">
            <v>0.36</v>
          </cell>
        </row>
        <row r="581">
          <cell r="A581" t="str">
            <v>87-10-1358</v>
          </cell>
          <cell r="B581" t="str">
            <v>Pyracantha 'Firelight'</v>
          </cell>
          <cell r="C581" t="str">
            <v>MP150</v>
          </cell>
          <cell r="D581" t="str">
            <v>Directly</v>
          </cell>
          <cell r="F581">
            <v>0.53</v>
          </cell>
          <cell r="G581">
            <v>0.42</v>
          </cell>
          <cell r="H581">
            <v>0.36</v>
          </cell>
          <cell r="J581">
            <v>0.64872000000000007</v>
          </cell>
          <cell r="K581">
            <v>0.51407999999999998</v>
          </cell>
          <cell r="L581">
            <v>0.36</v>
          </cell>
        </row>
        <row r="582">
          <cell r="A582" t="str">
            <v>87-10-0468</v>
          </cell>
          <cell r="B582" t="str">
            <v>Pyracantha 'Golden Charmer'</v>
          </cell>
          <cell r="C582" t="str">
            <v>MP150</v>
          </cell>
          <cell r="D582" t="str">
            <v>Directly</v>
          </cell>
          <cell r="F582">
            <v>0.53</v>
          </cell>
          <cell r="G582">
            <v>0.42</v>
          </cell>
          <cell r="H582">
            <v>0.36</v>
          </cell>
          <cell r="J582">
            <v>0.64872000000000007</v>
          </cell>
          <cell r="K582">
            <v>0.51407999999999998</v>
          </cell>
          <cell r="L582">
            <v>0.36</v>
          </cell>
        </row>
        <row r="583">
          <cell r="A583" t="str">
            <v>87-10-1503</v>
          </cell>
          <cell r="B583" t="str">
            <v>Pyracantha 'Mohave'</v>
          </cell>
          <cell r="C583" t="str">
            <v>MP150</v>
          </cell>
          <cell r="D583" t="str">
            <v>Directly</v>
          </cell>
          <cell r="F583">
            <v>0.53</v>
          </cell>
          <cell r="G583">
            <v>0.42</v>
          </cell>
          <cell r="H583">
            <v>0.36</v>
          </cell>
          <cell r="J583">
            <v>0.64872000000000007</v>
          </cell>
          <cell r="K583">
            <v>0.51407999999999998</v>
          </cell>
          <cell r="L583">
            <v>0.36</v>
          </cell>
        </row>
        <row r="584">
          <cell r="A584" t="str">
            <v>87-10-1504</v>
          </cell>
          <cell r="B584" t="str">
            <v>Pyracantha 'Orange charmer'</v>
          </cell>
          <cell r="C584" t="str">
            <v>MP150</v>
          </cell>
          <cell r="D584" t="str">
            <v>Directly</v>
          </cell>
          <cell r="F584">
            <v>0.53</v>
          </cell>
          <cell r="G584">
            <v>0.42</v>
          </cell>
          <cell r="H584">
            <v>0.36</v>
          </cell>
          <cell r="J584">
            <v>0.64872000000000007</v>
          </cell>
          <cell r="K584">
            <v>0.51407999999999998</v>
          </cell>
          <cell r="L584">
            <v>0.36</v>
          </cell>
        </row>
        <row r="585">
          <cell r="A585" t="str">
            <v>87-10-0469</v>
          </cell>
          <cell r="B585" t="str">
            <v>Pyracantha 'Orange Glow'</v>
          </cell>
          <cell r="C585" t="str">
            <v>MP150</v>
          </cell>
          <cell r="D585" t="str">
            <v>Directly</v>
          </cell>
          <cell r="F585">
            <v>0.53</v>
          </cell>
          <cell r="G585">
            <v>0.42</v>
          </cell>
          <cell r="H585">
            <v>0.36</v>
          </cell>
          <cell r="J585">
            <v>0.64872000000000007</v>
          </cell>
          <cell r="K585">
            <v>0.51407999999999998</v>
          </cell>
          <cell r="L585">
            <v>0.36</v>
          </cell>
        </row>
        <row r="586">
          <cell r="A586" t="str">
            <v>87-10-0470</v>
          </cell>
          <cell r="B586" t="str">
            <v>Pyracantha 'Soleil d'Or'</v>
          </cell>
          <cell r="C586" t="str">
            <v>MP150</v>
          </cell>
          <cell r="D586" t="str">
            <v>Directly</v>
          </cell>
          <cell r="F586">
            <v>0.53</v>
          </cell>
          <cell r="G586">
            <v>0.42</v>
          </cell>
          <cell r="H586">
            <v>0.36</v>
          </cell>
          <cell r="J586">
            <v>0.64872000000000007</v>
          </cell>
          <cell r="K586">
            <v>0.51407999999999998</v>
          </cell>
          <cell r="L586">
            <v>0.36</v>
          </cell>
        </row>
        <row r="587">
          <cell r="A587" t="str">
            <v>87-10-0471</v>
          </cell>
          <cell r="B587" t="str">
            <v>Pyracantha 'Teton'</v>
          </cell>
          <cell r="C587" t="str">
            <v>MP150</v>
          </cell>
          <cell r="D587" t="str">
            <v>Directly</v>
          </cell>
          <cell r="F587">
            <v>0.53</v>
          </cell>
          <cell r="G587">
            <v>0.42</v>
          </cell>
          <cell r="H587">
            <v>0.36</v>
          </cell>
          <cell r="J587">
            <v>0.64872000000000007</v>
          </cell>
          <cell r="K587">
            <v>0.51407999999999998</v>
          </cell>
          <cell r="L587">
            <v>0.36</v>
          </cell>
        </row>
        <row r="588">
          <cell r="A588" t="str">
            <v>87-10-0491</v>
          </cell>
          <cell r="B588" t="str">
            <v>Ribes sang. 'King Edward VII'</v>
          </cell>
          <cell r="C588" t="str">
            <v>MP104</v>
          </cell>
          <cell r="D588" t="str">
            <v>Directly</v>
          </cell>
          <cell r="F588">
            <v>0.63</v>
          </cell>
          <cell r="G588">
            <v>0.52</v>
          </cell>
          <cell r="H588">
            <v>0.46</v>
          </cell>
          <cell r="J588">
            <v>0.77112000000000003</v>
          </cell>
          <cell r="K588">
            <v>0.63648000000000005</v>
          </cell>
          <cell r="L588">
            <v>0.46</v>
          </cell>
        </row>
        <row r="589">
          <cell r="A589" t="str">
            <v>87-10-1028</v>
          </cell>
          <cell r="B589" t="str">
            <v>Rubus 'Betty Ashburner'</v>
          </cell>
          <cell r="C589" t="str">
            <v>MP150</v>
          </cell>
          <cell r="D589" t="str">
            <v>Directly</v>
          </cell>
          <cell r="F589">
            <v>0.39</v>
          </cell>
          <cell r="G589">
            <v>0.28999999999999998</v>
          </cell>
          <cell r="H589">
            <v>0.24</v>
          </cell>
          <cell r="J589">
            <v>0.47736000000000001</v>
          </cell>
          <cell r="K589">
            <v>0.35496</v>
          </cell>
          <cell r="L589">
            <v>0.24</v>
          </cell>
        </row>
        <row r="590">
          <cell r="A590" t="str">
            <v>87-10-0861</v>
          </cell>
          <cell r="B590" t="str">
            <v>Salix integra 'Hakuro-nishiki'</v>
          </cell>
          <cell r="C590" t="str">
            <v>MP150</v>
          </cell>
          <cell r="D590" t="str">
            <v>Directly</v>
          </cell>
          <cell r="F590">
            <v>0.39</v>
          </cell>
          <cell r="G590">
            <v>0.28999999999999998</v>
          </cell>
          <cell r="H590">
            <v>0.24</v>
          </cell>
          <cell r="J590">
            <v>0.47736000000000001</v>
          </cell>
          <cell r="K590">
            <v>0.35496</v>
          </cell>
          <cell r="L590">
            <v>0.24</v>
          </cell>
        </row>
        <row r="591">
          <cell r="A591" t="str">
            <v>87-10-1236</v>
          </cell>
          <cell r="B591" t="str">
            <v>Sambucus nigra</v>
          </cell>
          <cell r="C591" t="str">
            <v>MP104</v>
          </cell>
          <cell r="D591" t="str">
            <v>Directly</v>
          </cell>
          <cell r="F591">
            <v>0.94000000000000006</v>
          </cell>
          <cell r="G591">
            <v>0.83</v>
          </cell>
          <cell r="H591">
            <v>0.77</v>
          </cell>
          <cell r="J591">
            <v>1.15056</v>
          </cell>
          <cell r="K591">
            <v>1.0159199999999999</v>
          </cell>
          <cell r="L591">
            <v>0.77</v>
          </cell>
        </row>
        <row r="592">
          <cell r="A592" t="str">
            <v>87-10-0494</v>
          </cell>
          <cell r="B592" t="str">
            <v>Sambucus nigra Black Beauty ('Gerda'PBR) ®</v>
          </cell>
          <cell r="C592" t="str">
            <v>MP104</v>
          </cell>
          <cell r="D592" t="str">
            <v>Directly</v>
          </cell>
          <cell r="F592">
            <v>1.5</v>
          </cell>
          <cell r="G592">
            <v>1.39</v>
          </cell>
          <cell r="H592">
            <v>1.33</v>
          </cell>
          <cell r="J592">
            <v>1.8359999999999999</v>
          </cell>
          <cell r="K592">
            <v>1.70136</v>
          </cell>
          <cell r="L592">
            <v>1.33</v>
          </cell>
        </row>
        <row r="593">
          <cell r="A593" t="str">
            <v>87-10-0495</v>
          </cell>
          <cell r="B593" t="str">
            <v>Sambucus nigra Black Lace ('Eva'PBR) ®</v>
          </cell>
          <cell r="C593" t="str">
            <v>MP104</v>
          </cell>
          <cell r="D593" t="str">
            <v>Directly</v>
          </cell>
          <cell r="F593">
            <v>1.6400000000000001</v>
          </cell>
          <cell r="G593">
            <v>1.53</v>
          </cell>
          <cell r="H593">
            <v>1.47</v>
          </cell>
          <cell r="J593">
            <v>2.0073599999999998</v>
          </cell>
          <cell r="K593">
            <v>1.8727199999999999</v>
          </cell>
          <cell r="L593">
            <v>1.47</v>
          </cell>
        </row>
        <row r="594">
          <cell r="A594" t="str">
            <v>87-10-1029</v>
          </cell>
          <cell r="B594" t="str">
            <v>Sambucus nigra Black Tower ('Eiffel 1'PBR) ®</v>
          </cell>
          <cell r="C594" t="str">
            <v>MP104</v>
          </cell>
          <cell r="D594" t="str">
            <v>Directly</v>
          </cell>
          <cell r="F594">
            <v>1.6400000000000001</v>
          </cell>
          <cell r="G594">
            <v>1.53</v>
          </cell>
          <cell r="H594">
            <v>1.47</v>
          </cell>
          <cell r="J594">
            <v>2.0073599999999998</v>
          </cell>
          <cell r="K594">
            <v>1.8727199999999999</v>
          </cell>
          <cell r="L594">
            <v>1.47</v>
          </cell>
        </row>
        <row r="595">
          <cell r="A595" t="str">
            <v>87-10-1177</v>
          </cell>
          <cell r="B595" t="str">
            <v>Sambucus nigra 'Golden Tower' PBR ®</v>
          </cell>
          <cell r="C595" t="str">
            <v>MP104</v>
          </cell>
          <cell r="D595" t="str">
            <v>Directly</v>
          </cell>
          <cell r="F595">
            <v>1.6400000000000001</v>
          </cell>
          <cell r="G595">
            <v>1.53</v>
          </cell>
          <cell r="H595">
            <v>1.47</v>
          </cell>
          <cell r="J595">
            <v>2.0073599999999998</v>
          </cell>
          <cell r="K595">
            <v>1.8727199999999999</v>
          </cell>
          <cell r="L595">
            <v>1.47</v>
          </cell>
        </row>
        <row r="596">
          <cell r="A596" t="str">
            <v>87-10-1780</v>
          </cell>
          <cell r="B596" t="str">
            <v>Sambucus nigra 'Obelisk' PBR ®</v>
          </cell>
          <cell r="C596" t="str">
            <v>MP84</v>
          </cell>
          <cell r="D596" t="str">
            <v>Directly</v>
          </cell>
          <cell r="F596">
            <v>1.6400000000000001</v>
          </cell>
          <cell r="G596">
            <v>1.53</v>
          </cell>
          <cell r="H596">
            <v>1.47</v>
          </cell>
          <cell r="J596">
            <v>2.0073599999999998</v>
          </cell>
          <cell r="K596">
            <v>1.8727199999999999</v>
          </cell>
          <cell r="L596">
            <v>1.47</v>
          </cell>
        </row>
        <row r="597">
          <cell r="A597" t="str">
            <v>87-10-0845</v>
          </cell>
          <cell r="B597" t="str">
            <v>Sambucus racemosa 'Plumosa Aurea'</v>
          </cell>
          <cell r="C597" t="str">
            <v>MP104</v>
          </cell>
          <cell r="D597" t="str">
            <v>Directly</v>
          </cell>
          <cell r="F597">
            <v>0.94000000000000006</v>
          </cell>
          <cell r="G597">
            <v>0.83</v>
          </cell>
          <cell r="H597">
            <v>0.77</v>
          </cell>
          <cell r="J597">
            <v>1.15056</v>
          </cell>
          <cell r="K597">
            <v>1.0159199999999999</v>
          </cell>
          <cell r="L597">
            <v>0.77</v>
          </cell>
        </row>
        <row r="598">
          <cell r="A598" t="str">
            <v>87-10-1179</v>
          </cell>
          <cell r="B598" t="str">
            <v>Sambucus racemosa 'Sutherland Gold'</v>
          </cell>
          <cell r="C598" t="str">
            <v>MP104</v>
          </cell>
          <cell r="D598" t="str">
            <v>Directly</v>
          </cell>
          <cell r="F598">
            <v>0.94000000000000006</v>
          </cell>
          <cell r="G598">
            <v>0.83</v>
          </cell>
          <cell r="H598">
            <v>0.77</v>
          </cell>
          <cell r="J598">
            <v>1.15056</v>
          </cell>
          <cell r="K598">
            <v>1.0159199999999999</v>
          </cell>
          <cell r="L598">
            <v>0.77</v>
          </cell>
        </row>
        <row r="599">
          <cell r="A599" t="str">
            <v>87-10-1180</v>
          </cell>
          <cell r="B599" t="str">
            <v>Sambucus racemosa 'Welsh Gold' PBR ®</v>
          </cell>
          <cell r="C599" t="str">
            <v>MP104</v>
          </cell>
          <cell r="D599" t="str">
            <v>Directly</v>
          </cell>
          <cell r="F599">
            <v>1.6400000000000001</v>
          </cell>
          <cell r="G599">
            <v>1.53</v>
          </cell>
          <cell r="H599">
            <v>1.47</v>
          </cell>
          <cell r="J599">
            <v>2.0073599999999998</v>
          </cell>
          <cell r="K599">
            <v>1.8727199999999999</v>
          </cell>
          <cell r="L599">
            <v>1.47</v>
          </cell>
        </row>
        <row r="600">
          <cell r="A600" t="str">
            <v>87-10-1608</v>
          </cell>
          <cell r="B600" t="str">
            <v>Sarcococca confusa</v>
          </cell>
          <cell r="C600" t="str">
            <v>MP150</v>
          </cell>
          <cell r="D600" t="str">
            <v>Directly</v>
          </cell>
          <cell r="F600">
            <v>0.66</v>
          </cell>
          <cell r="G600">
            <v>0.55000000000000004</v>
          </cell>
          <cell r="H600">
            <v>0.49</v>
          </cell>
          <cell r="J600">
            <v>0.80784</v>
          </cell>
          <cell r="K600">
            <v>0.67320000000000002</v>
          </cell>
          <cell r="L600">
            <v>0.49</v>
          </cell>
        </row>
        <row r="601">
          <cell r="A601" t="str">
            <v>87-10-1609</v>
          </cell>
          <cell r="B601" t="str">
            <v>Sarcococca hookeriana humilis</v>
          </cell>
          <cell r="C601" t="str">
            <v>MP150</v>
          </cell>
          <cell r="D601" t="str">
            <v>Directly</v>
          </cell>
          <cell r="F601">
            <v>0.66</v>
          </cell>
          <cell r="G601">
            <v>0.55000000000000004</v>
          </cell>
          <cell r="H601">
            <v>0.49</v>
          </cell>
          <cell r="J601">
            <v>0.80784</v>
          </cell>
          <cell r="K601">
            <v>0.67320000000000002</v>
          </cell>
          <cell r="L601">
            <v>0.49</v>
          </cell>
        </row>
        <row r="602">
          <cell r="A602" t="str">
            <v>87-10-0502</v>
          </cell>
          <cell r="B602" t="str">
            <v>Sorbaria sorbifolia 'Sem' PBR ®</v>
          </cell>
          <cell r="C602" t="str">
            <v>MP104</v>
          </cell>
          <cell r="D602" t="str">
            <v>Directly</v>
          </cell>
          <cell r="F602">
            <v>1.29</v>
          </cell>
          <cell r="G602">
            <v>1.18</v>
          </cell>
          <cell r="H602">
            <v>1.1200000000000001</v>
          </cell>
          <cell r="J602">
            <v>1.5789600000000001</v>
          </cell>
          <cell r="K602">
            <v>1.44432</v>
          </cell>
          <cell r="L602">
            <v>1.1200000000000001</v>
          </cell>
        </row>
        <row r="603">
          <cell r="A603" t="str">
            <v>87-10-0503</v>
          </cell>
          <cell r="B603" t="str">
            <v>Spiraea arguta</v>
          </cell>
          <cell r="C603" t="str">
            <v>MP150</v>
          </cell>
          <cell r="D603" t="str">
            <v>Directly</v>
          </cell>
          <cell r="F603">
            <v>0.39</v>
          </cell>
          <cell r="G603">
            <v>0.28999999999999998</v>
          </cell>
          <cell r="H603">
            <v>0.24</v>
          </cell>
          <cell r="J603">
            <v>0.47736000000000001</v>
          </cell>
          <cell r="K603">
            <v>0.35496</v>
          </cell>
          <cell r="L603">
            <v>0.24</v>
          </cell>
        </row>
        <row r="604">
          <cell r="A604" t="str">
            <v>87-10-0504</v>
          </cell>
          <cell r="B604" t="str">
            <v>Spiraea betulifolia</v>
          </cell>
          <cell r="C604" t="str">
            <v>MP150</v>
          </cell>
          <cell r="D604" t="str">
            <v>Directly</v>
          </cell>
          <cell r="F604">
            <v>0.36</v>
          </cell>
          <cell r="G604">
            <v>0.26</v>
          </cell>
          <cell r="H604">
            <v>0.22</v>
          </cell>
          <cell r="J604">
            <v>0.44063999999999998</v>
          </cell>
          <cell r="K604">
            <v>0.31824000000000002</v>
          </cell>
          <cell r="L604">
            <v>0.22</v>
          </cell>
        </row>
        <row r="605">
          <cell r="A605" t="str">
            <v>87-10-0505</v>
          </cell>
          <cell r="B605" t="str">
            <v>Spiraea betulifolia 'Island'</v>
          </cell>
          <cell r="C605" t="str">
            <v>MP150</v>
          </cell>
          <cell r="D605" t="str">
            <v>Directly</v>
          </cell>
          <cell r="F605">
            <v>0.36</v>
          </cell>
          <cell r="G605">
            <v>0.26</v>
          </cell>
          <cell r="H605">
            <v>0.22</v>
          </cell>
          <cell r="J605">
            <v>0.44063999999999998</v>
          </cell>
          <cell r="K605">
            <v>0.31824000000000002</v>
          </cell>
          <cell r="L605">
            <v>0.22</v>
          </cell>
        </row>
        <row r="606">
          <cell r="A606" t="str">
            <v>87-10-1360</v>
          </cell>
          <cell r="B606" t="str">
            <v>Spiraea betulifolia 'Tor'</v>
          </cell>
          <cell r="C606" t="str">
            <v>MP150</v>
          </cell>
          <cell r="D606" t="str">
            <v>Directly</v>
          </cell>
          <cell r="F606">
            <v>0.36</v>
          </cell>
          <cell r="G606">
            <v>0.26</v>
          </cell>
          <cell r="H606">
            <v>0.22</v>
          </cell>
          <cell r="J606">
            <v>0.44063999999999998</v>
          </cell>
          <cell r="K606">
            <v>0.31824000000000002</v>
          </cell>
          <cell r="L606">
            <v>0.22</v>
          </cell>
        </row>
        <row r="607">
          <cell r="A607" t="str">
            <v>87-10-1181</v>
          </cell>
          <cell r="B607" t="str">
            <v>Spiraea betulifolia 'Tor Gold' PBR ®</v>
          </cell>
          <cell r="C607" t="str">
            <v>MP150</v>
          </cell>
          <cell r="D607" t="str">
            <v>Directly</v>
          </cell>
          <cell r="F607">
            <v>0.97000000000000008</v>
          </cell>
          <cell r="G607">
            <v>0.86</v>
          </cell>
          <cell r="H607">
            <v>0.8</v>
          </cell>
          <cell r="J607">
            <v>1.1872800000000001</v>
          </cell>
          <cell r="K607">
            <v>1.05264</v>
          </cell>
          <cell r="L607">
            <v>0.8</v>
          </cell>
        </row>
        <row r="608">
          <cell r="A608" t="str">
            <v>87-10-1361</v>
          </cell>
          <cell r="B608" t="str">
            <v>Spiraea billiardii</v>
          </cell>
          <cell r="C608" t="str">
            <v>MP150</v>
          </cell>
          <cell r="D608" t="str">
            <v>Directly</v>
          </cell>
          <cell r="F608">
            <v>0.36</v>
          </cell>
          <cell r="G608">
            <v>0.26</v>
          </cell>
          <cell r="H608">
            <v>0.22</v>
          </cell>
          <cell r="J608">
            <v>0.44063999999999998</v>
          </cell>
          <cell r="K608">
            <v>0.31824000000000002</v>
          </cell>
          <cell r="L608">
            <v>0.22</v>
          </cell>
        </row>
        <row r="609">
          <cell r="A609" t="str">
            <v>87-10-0508</v>
          </cell>
          <cell r="B609" t="str">
            <v>Spiraea cinerea 'Grefsheim'</v>
          </cell>
          <cell r="C609" t="str">
            <v>MP150</v>
          </cell>
          <cell r="D609" t="str">
            <v>Directly</v>
          </cell>
          <cell r="F609">
            <v>0.36</v>
          </cell>
          <cell r="G609">
            <v>0.26</v>
          </cell>
          <cell r="H609">
            <v>0.22</v>
          </cell>
          <cell r="J609">
            <v>0.44063999999999998</v>
          </cell>
          <cell r="K609">
            <v>0.31824000000000002</v>
          </cell>
          <cell r="L609">
            <v>0.22</v>
          </cell>
        </row>
        <row r="610">
          <cell r="A610" t="str">
            <v>87-10-1781</v>
          </cell>
          <cell r="B610" t="str">
            <v>Spiraea cinerea 'Kazia' PBR ®</v>
          </cell>
          <cell r="C610" t="str">
            <v>MP150</v>
          </cell>
          <cell r="D610" t="str">
            <v>Directly</v>
          </cell>
          <cell r="F610">
            <v>0.94000000000000006</v>
          </cell>
          <cell r="G610">
            <v>0.83</v>
          </cell>
          <cell r="H610">
            <v>0.77</v>
          </cell>
          <cell r="J610">
            <v>1.15056</v>
          </cell>
          <cell r="K610">
            <v>1.0159199999999999</v>
          </cell>
          <cell r="L610">
            <v>0.77</v>
          </cell>
        </row>
        <row r="611">
          <cell r="A611" t="str">
            <v>87-10-0509</v>
          </cell>
          <cell r="B611" t="str">
            <v>Spiraea decumbens</v>
          </cell>
          <cell r="C611" t="str">
            <v>MP150</v>
          </cell>
          <cell r="D611" t="str">
            <v>Directly</v>
          </cell>
          <cell r="F611">
            <v>0.39</v>
          </cell>
          <cell r="G611">
            <v>0.28999999999999998</v>
          </cell>
          <cell r="H611">
            <v>0.24</v>
          </cell>
          <cell r="J611">
            <v>0.47736000000000001</v>
          </cell>
          <cell r="K611">
            <v>0.35496</v>
          </cell>
          <cell r="L611">
            <v>0.24</v>
          </cell>
        </row>
        <row r="612">
          <cell r="A612" t="str">
            <v>87-10-0510</v>
          </cell>
          <cell r="B612" t="str">
            <v>Spiraea densiflora</v>
          </cell>
          <cell r="C612" t="str">
            <v>MP150</v>
          </cell>
          <cell r="D612" t="str">
            <v>Directly</v>
          </cell>
          <cell r="F612">
            <v>0.36</v>
          </cell>
          <cell r="G612">
            <v>0.26</v>
          </cell>
          <cell r="H612">
            <v>0.22</v>
          </cell>
          <cell r="J612">
            <v>0.44063999999999998</v>
          </cell>
          <cell r="K612">
            <v>0.31824000000000002</v>
          </cell>
          <cell r="L612">
            <v>0.22</v>
          </cell>
        </row>
        <row r="613">
          <cell r="A613" t="str">
            <v>87-10-0512</v>
          </cell>
          <cell r="B613" t="str">
            <v>Spiraea japonica 'Albiflora'</v>
          </cell>
          <cell r="C613" t="str">
            <v>MP150</v>
          </cell>
          <cell r="D613" t="str">
            <v>Directly</v>
          </cell>
          <cell r="F613">
            <v>0.36</v>
          </cell>
          <cell r="G613">
            <v>0.26</v>
          </cell>
          <cell r="H613">
            <v>0.22</v>
          </cell>
          <cell r="J613">
            <v>0.44063999999999998</v>
          </cell>
          <cell r="K613">
            <v>0.31824000000000002</v>
          </cell>
          <cell r="L613">
            <v>0.22</v>
          </cell>
        </row>
        <row r="614">
          <cell r="A614" t="str">
            <v>87-10-0513</v>
          </cell>
          <cell r="B614" t="str">
            <v>Spiraea japonica 'Anthony Waterer'</v>
          </cell>
          <cell r="C614" t="str">
            <v>MP150</v>
          </cell>
          <cell r="D614" t="str">
            <v>Directly</v>
          </cell>
          <cell r="F614">
            <v>0.36</v>
          </cell>
          <cell r="G614">
            <v>0.26</v>
          </cell>
          <cell r="H614">
            <v>0.22</v>
          </cell>
          <cell r="J614">
            <v>0.44063999999999998</v>
          </cell>
          <cell r="K614">
            <v>0.31824000000000002</v>
          </cell>
          <cell r="L614">
            <v>0.22</v>
          </cell>
        </row>
        <row r="615">
          <cell r="A615" t="str">
            <v>87-10-1055</v>
          </cell>
          <cell r="B615" t="str">
            <v>Spiraea japonica 'Crispa'</v>
          </cell>
          <cell r="C615" t="str">
            <v>MP150</v>
          </cell>
          <cell r="D615" t="str">
            <v>Directly</v>
          </cell>
          <cell r="F615">
            <v>0.39</v>
          </cell>
          <cell r="G615">
            <v>0.28999999999999998</v>
          </cell>
          <cell r="H615">
            <v>0.24</v>
          </cell>
          <cell r="J615">
            <v>0.47736000000000001</v>
          </cell>
          <cell r="K615">
            <v>0.35496</v>
          </cell>
          <cell r="L615">
            <v>0.24</v>
          </cell>
        </row>
        <row r="616">
          <cell r="A616" t="str">
            <v>87-10-0515</v>
          </cell>
          <cell r="B616" t="str">
            <v>Spiraea japonica 'Dart's Red'</v>
          </cell>
          <cell r="C616" t="str">
            <v>MP150</v>
          </cell>
          <cell r="D616" t="str">
            <v>Directly</v>
          </cell>
          <cell r="F616">
            <v>0.36</v>
          </cell>
          <cell r="G616">
            <v>0.26</v>
          </cell>
          <cell r="H616">
            <v>0.22</v>
          </cell>
          <cell r="J616">
            <v>0.44063999999999998</v>
          </cell>
          <cell r="K616">
            <v>0.31824000000000002</v>
          </cell>
          <cell r="L616">
            <v>0.22</v>
          </cell>
        </row>
        <row r="617">
          <cell r="A617" t="str">
            <v>87-10-0516</v>
          </cell>
          <cell r="B617" t="str">
            <v>Spiraea japonica 'Firelight'</v>
          </cell>
          <cell r="C617" t="str">
            <v>MP150</v>
          </cell>
          <cell r="D617" t="str">
            <v>Directly</v>
          </cell>
          <cell r="F617">
            <v>0.36</v>
          </cell>
          <cell r="G617">
            <v>0.26</v>
          </cell>
          <cell r="H617">
            <v>0.22</v>
          </cell>
          <cell r="J617">
            <v>0.44063999999999998</v>
          </cell>
          <cell r="K617">
            <v>0.31824000000000002</v>
          </cell>
          <cell r="L617">
            <v>0.22</v>
          </cell>
        </row>
        <row r="618">
          <cell r="A618" t="str">
            <v>87-10-0517</v>
          </cell>
          <cell r="B618" t="str">
            <v>Spiraea japonica 'Froebelii'</v>
          </cell>
          <cell r="C618" t="str">
            <v>MP150</v>
          </cell>
          <cell r="D618" t="str">
            <v>Directly</v>
          </cell>
          <cell r="F618">
            <v>0.36</v>
          </cell>
          <cell r="G618">
            <v>0.26</v>
          </cell>
          <cell r="H618">
            <v>0.22</v>
          </cell>
          <cell r="J618">
            <v>0.44063999999999998</v>
          </cell>
          <cell r="K618">
            <v>0.31824000000000002</v>
          </cell>
          <cell r="L618">
            <v>0.22</v>
          </cell>
        </row>
        <row r="619">
          <cell r="A619" t="str">
            <v>87-10-0518</v>
          </cell>
          <cell r="B619" t="str">
            <v>Spiraea japonica 'Genpei'</v>
          </cell>
          <cell r="C619" t="str">
            <v>MP150</v>
          </cell>
          <cell r="D619" t="str">
            <v>Directly</v>
          </cell>
          <cell r="F619">
            <v>0.36</v>
          </cell>
          <cell r="G619">
            <v>0.26</v>
          </cell>
          <cell r="H619">
            <v>0.22</v>
          </cell>
          <cell r="J619">
            <v>0.44063999999999998</v>
          </cell>
          <cell r="K619">
            <v>0.31824000000000002</v>
          </cell>
          <cell r="L619">
            <v>0.22</v>
          </cell>
        </row>
        <row r="620">
          <cell r="A620" t="str">
            <v>87-10-1030</v>
          </cell>
          <cell r="B620" t="str">
            <v>Spiraea japonica 'Golden Carpet' PBR ®</v>
          </cell>
          <cell r="C620" t="str">
            <v>MP150</v>
          </cell>
          <cell r="D620" t="str">
            <v>Directly</v>
          </cell>
          <cell r="F620">
            <v>0.94000000000000006</v>
          </cell>
          <cell r="G620">
            <v>0.83</v>
          </cell>
          <cell r="H620">
            <v>0.77</v>
          </cell>
          <cell r="J620">
            <v>1.15056</v>
          </cell>
          <cell r="K620">
            <v>1.0159199999999999</v>
          </cell>
          <cell r="L620">
            <v>0.77</v>
          </cell>
        </row>
        <row r="621">
          <cell r="A621" t="str">
            <v>87-10-0519</v>
          </cell>
          <cell r="B621" t="str">
            <v>Spiraea japonica 'Golden Princess'</v>
          </cell>
          <cell r="C621" t="str">
            <v>MP150</v>
          </cell>
          <cell r="D621" t="str">
            <v>Directly</v>
          </cell>
          <cell r="F621">
            <v>0.36</v>
          </cell>
          <cell r="G621">
            <v>0.26</v>
          </cell>
          <cell r="H621">
            <v>0.22</v>
          </cell>
          <cell r="J621">
            <v>0.44063999999999998</v>
          </cell>
          <cell r="K621">
            <v>0.31824000000000002</v>
          </cell>
          <cell r="L621">
            <v>0.22</v>
          </cell>
        </row>
        <row r="622">
          <cell r="A622" t="str">
            <v>87-10-1610</v>
          </cell>
          <cell r="B622" t="str">
            <v>Spiraea japonica 'Goldfire'   PBR ®</v>
          </cell>
          <cell r="C622" t="str">
            <v>MP150</v>
          </cell>
          <cell r="D622" t="str">
            <v>Directly</v>
          </cell>
          <cell r="F622">
            <v>1.01</v>
          </cell>
          <cell r="G622">
            <v>0.9</v>
          </cell>
          <cell r="H622">
            <v>0.84</v>
          </cell>
          <cell r="J622">
            <v>1.23624</v>
          </cell>
          <cell r="K622">
            <v>1.1016000000000001</v>
          </cell>
          <cell r="L622">
            <v>0.84</v>
          </cell>
        </row>
        <row r="623">
          <cell r="A623" t="str">
            <v>87-10-0520</v>
          </cell>
          <cell r="B623" t="str">
            <v>Spiraea japonica 'Goldflame'</v>
          </cell>
          <cell r="C623" t="str">
            <v>MP150</v>
          </cell>
          <cell r="D623" t="str">
            <v>Directly</v>
          </cell>
          <cell r="F623">
            <v>0.36</v>
          </cell>
          <cell r="G623">
            <v>0.26</v>
          </cell>
          <cell r="H623">
            <v>0.22</v>
          </cell>
          <cell r="J623">
            <v>0.44063999999999998</v>
          </cell>
          <cell r="K623">
            <v>0.31824000000000002</v>
          </cell>
          <cell r="L623">
            <v>0.22</v>
          </cell>
        </row>
        <row r="624">
          <cell r="A624" t="str">
            <v>87-10-0521</v>
          </cell>
          <cell r="B624" t="str">
            <v>Spiraea japonica 'Goldmound'</v>
          </cell>
          <cell r="C624" t="str">
            <v>MP150</v>
          </cell>
          <cell r="D624" t="str">
            <v>Directly</v>
          </cell>
          <cell r="F624">
            <v>0.36</v>
          </cell>
          <cell r="G624">
            <v>0.26</v>
          </cell>
          <cell r="H624">
            <v>0.22</v>
          </cell>
          <cell r="J624">
            <v>0.44063999999999998</v>
          </cell>
          <cell r="K624">
            <v>0.31824000000000002</v>
          </cell>
          <cell r="L624">
            <v>0.22</v>
          </cell>
        </row>
        <row r="625">
          <cell r="A625" t="str">
            <v>87-10-1031</v>
          </cell>
          <cell r="B625" t="str">
            <v>Spiraea japonica 'Green Carpet' PBR ®</v>
          </cell>
          <cell r="C625" t="str">
            <v>MP150</v>
          </cell>
          <cell r="D625" t="str">
            <v>Directly</v>
          </cell>
          <cell r="F625">
            <v>0.94000000000000006</v>
          </cell>
          <cell r="G625">
            <v>0.83</v>
          </cell>
          <cell r="H625">
            <v>0.77</v>
          </cell>
          <cell r="J625">
            <v>1.15056</v>
          </cell>
          <cell r="K625">
            <v>1.0159199999999999</v>
          </cell>
          <cell r="L625">
            <v>0.77</v>
          </cell>
        </row>
        <row r="626">
          <cell r="A626" t="str">
            <v>87-10-0522</v>
          </cell>
          <cell r="B626" t="str">
            <v>Spiraea japonica 'Little Princess'</v>
          </cell>
          <cell r="C626" t="str">
            <v>MP150</v>
          </cell>
          <cell r="D626" t="str">
            <v>Directly</v>
          </cell>
          <cell r="F626">
            <v>0.36</v>
          </cell>
          <cell r="G626">
            <v>0.26</v>
          </cell>
          <cell r="H626">
            <v>0.22</v>
          </cell>
          <cell r="J626">
            <v>0.44063999999999998</v>
          </cell>
          <cell r="K626">
            <v>0.31824000000000002</v>
          </cell>
          <cell r="L626">
            <v>0.22</v>
          </cell>
        </row>
        <row r="627">
          <cell r="A627" t="str">
            <v>87-10-1505</v>
          </cell>
          <cell r="B627" t="str">
            <v>Spiraea japonica 'Macrophylla'</v>
          </cell>
          <cell r="C627" t="str">
            <v>MP150</v>
          </cell>
          <cell r="D627" t="str">
            <v>Directly</v>
          </cell>
          <cell r="F627">
            <v>0.36</v>
          </cell>
          <cell r="G627">
            <v>0.26</v>
          </cell>
          <cell r="H627">
            <v>0.22</v>
          </cell>
          <cell r="J627">
            <v>0.44063999999999998</v>
          </cell>
          <cell r="K627">
            <v>0.31824000000000002</v>
          </cell>
          <cell r="L627">
            <v>0.22</v>
          </cell>
        </row>
        <row r="628">
          <cell r="A628" t="str">
            <v>87-10-1032</v>
          </cell>
          <cell r="B628" t="str">
            <v>Spiraea japonica 'Magic Carpet' PBR ®</v>
          </cell>
          <cell r="C628" t="str">
            <v>MP150</v>
          </cell>
          <cell r="D628" t="str">
            <v>Directly</v>
          </cell>
          <cell r="F628">
            <v>1.01</v>
          </cell>
          <cell r="G628">
            <v>0.9</v>
          </cell>
          <cell r="H628">
            <v>0.84</v>
          </cell>
          <cell r="J628">
            <v>1.23624</v>
          </cell>
          <cell r="K628">
            <v>1.1016000000000001</v>
          </cell>
          <cell r="L628">
            <v>0.84</v>
          </cell>
        </row>
        <row r="629">
          <cell r="A629" t="str">
            <v>87-10-0523</v>
          </cell>
          <cell r="B629" t="str">
            <v>Spiraea japonica 'Manon'</v>
          </cell>
          <cell r="C629" t="str">
            <v>MP150</v>
          </cell>
          <cell r="D629" t="str">
            <v>Directly</v>
          </cell>
          <cell r="F629">
            <v>0.36</v>
          </cell>
          <cell r="G629">
            <v>0.26</v>
          </cell>
          <cell r="H629">
            <v>0.22</v>
          </cell>
          <cell r="J629">
            <v>0.44063999999999998</v>
          </cell>
          <cell r="K629">
            <v>0.31824000000000002</v>
          </cell>
          <cell r="L629">
            <v>0.22</v>
          </cell>
        </row>
        <row r="630">
          <cell r="A630" t="str">
            <v>87-10-0524</v>
          </cell>
          <cell r="B630" t="str">
            <v>Spiraea japonica 'Nana'</v>
          </cell>
          <cell r="C630" t="str">
            <v>MP150</v>
          </cell>
          <cell r="D630" t="str">
            <v>Directly</v>
          </cell>
          <cell r="F630">
            <v>0.36</v>
          </cell>
          <cell r="G630">
            <v>0.26</v>
          </cell>
          <cell r="H630">
            <v>0.22</v>
          </cell>
          <cell r="J630">
            <v>0.44063999999999998</v>
          </cell>
          <cell r="K630">
            <v>0.31824000000000002</v>
          </cell>
          <cell r="L630">
            <v>0.22</v>
          </cell>
        </row>
        <row r="631">
          <cell r="A631" t="str">
            <v>87-10-0525</v>
          </cell>
          <cell r="B631" t="str">
            <v>Spiraea japonica 'Neon Flash'</v>
          </cell>
          <cell r="C631" t="str">
            <v>MP150</v>
          </cell>
          <cell r="D631" t="str">
            <v>Directly</v>
          </cell>
          <cell r="F631">
            <v>0.36</v>
          </cell>
          <cell r="G631">
            <v>0.26</v>
          </cell>
          <cell r="H631">
            <v>0.22</v>
          </cell>
          <cell r="J631">
            <v>0.44063999999999998</v>
          </cell>
          <cell r="K631">
            <v>0.31824000000000002</v>
          </cell>
          <cell r="L631">
            <v>0.22</v>
          </cell>
        </row>
        <row r="632">
          <cell r="A632" t="str">
            <v>87-10-1441</v>
          </cell>
          <cell r="B632" t="str">
            <v>Spiraea japonica 'Odensala'</v>
          </cell>
          <cell r="C632" t="str">
            <v>MP150</v>
          </cell>
          <cell r="D632" t="str">
            <v>Directly</v>
          </cell>
          <cell r="F632">
            <v>0.36</v>
          </cell>
          <cell r="G632">
            <v>0.26</v>
          </cell>
          <cell r="H632">
            <v>0.22</v>
          </cell>
          <cell r="J632">
            <v>0.44063999999999998</v>
          </cell>
          <cell r="K632">
            <v>0.31824000000000002</v>
          </cell>
          <cell r="L632">
            <v>0.22</v>
          </cell>
        </row>
        <row r="633">
          <cell r="A633" t="str">
            <v>87-10-1182</v>
          </cell>
          <cell r="B633" t="str">
            <v>Spiraea japonica 'Odessa' PBR ®</v>
          </cell>
          <cell r="C633" t="str">
            <v>MP150</v>
          </cell>
          <cell r="D633" t="str">
            <v>Directly</v>
          </cell>
          <cell r="F633">
            <v>1.08</v>
          </cell>
          <cell r="G633">
            <v>0.97</v>
          </cell>
          <cell r="H633">
            <v>0.91</v>
          </cell>
          <cell r="J633">
            <v>1.32192</v>
          </cell>
          <cell r="K633">
            <v>1.1872799999999999</v>
          </cell>
          <cell r="L633">
            <v>0.91</v>
          </cell>
        </row>
        <row r="634">
          <cell r="A634" t="str">
            <v>87-10-1183</v>
          </cell>
          <cell r="B634" t="str">
            <v>Spiraea japonica 'Ruberrima'</v>
          </cell>
          <cell r="C634" t="str">
            <v>MP150</v>
          </cell>
          <cell r="D634" t="str">
            <v>Directly</v>
          </cell>
          <cell r="F634">
            <v>0.36</v>
          </cell>
          <cell r="G634">
            <v>0.26</v>
          </cell>
          <cell r="H634">
            <v>0.22</v>
          </cell>
          <cell r="J634">
            <v>0.44063999999999998</v>
          </cell>
          <cell r="K634">
            <v>0.31824000000000002</v>
          </cell>
          <cell r="L634">
            <v>0.22</v>
          </cell>
        </row>
        <row r="635">
          <cell r="A635" t="str">
            <v>87-10-1033</v>
          </cell>
          <cell r="B635" t="str">
            <v>Spiraea japonica Sparkling Carpet PBR ®</v>
          </cell>
          <cell r="C635" t="str">
            <v>MP150</v>
          </cell>
          <cell r="D635" t="str">
            <v>Directly</v>
          </cell>
          <cell r="F635">
            <v>0.94000000000000006</v>
          </cell>
          <cell r="G635">
            <v>0.83</v>
          </cell>
          <cell r="H635">
            <v>0.77</v>
          </cell>
          <cell r="J635">
            <v>1.15056</v>
          </cell>
          <cell r="K635">
            <v>1.0159199999999999</v>
          </cell>
          <cell r="L635">
            <v>0.77</v>
          </cell>
        </row>
        <row r="636">
          <cell r="A636" t="str">
            <v>87-10-1034</v>
          </cell>
          <cell r="B636" t="str">
            <v>Spiraea japonica ' Sparkling Champagne ('Lonspi'PBR) ®</v>
          </cell>
          <cell r="C636" t="str">
            <v>MP150</v>
          </cell>
          <cell r="D636" t="str">
            <v>Directly</v>
          </cell>
          <cell r="F636">
            <v>0.94000000000000006</v>
          </cell>
          <cell r="G636">
            <v>0.83</v>
          </cell>
          <cell r="H636">
            <v>0.77</v>
          </cell>
          <cell r="J636">
            <v>1.15056</v>
          </cell>
          <cell r="K636">
            <v>1.0159199999999999</v>
          </cell>
          <cell r="L636">
            <v>0.77</v>
          </cell>
        </row>
        <row r="637">
          <cell r="A637" t="str">
            <v>87-10-1102</v>
          </cell>
          <cell r="B637" t="str">
            <v>Spiraea japonica 'White Gold' PBR ®</v>
          </cell>
          <cell r="C637" t="str">
            <v>MP150</v>
          </cell>
          <cell r="D637" t="str">
            <v>Directly</v>
          </cell>
          <cell r="F637">
            <v>0.94000000000000006</v>
          </cell>
          <cell r="G637">
            <v>0.83</v>
          </cell>
          <cell r="H637">
            <v>0.77</v>
          </cell>
          <cell r="J637">
            <v>1.15056</v>
          </cell>
          <cell r="K637">
            <v>1.0159199999999999</v>
          </cell>
          <cell r="L637">
            <v>0.77</v>
          </cell>
        </row>
        <row r="638">
          <cell r="A638" t="str">
            <v>87-10-0526</v>
          </cell>
          <cell r="B638" t="str">
            <v>Spiraea japonica 'Zigeunerblut'</v>
          </cell>
          <cell r="C638" t="str">
            <v>MP150</v>
          </cell>
          <cell r="D638" t="str">
            <v>Directly</v>
          </cell>
          <cell r="F638">
            <v>0.36</v>
          </cell>
          <cell r="G638">
            <v>0.26</v>
          </cell>
          <cell r="H638">
            <v>0.22</v>
          </cell>
          <cell r="J638">
            <v>0.44063999999999998</v>
          </cell>
          <cell r="K638">
            <v>0.31824000000000002</v>
          </cell>
          <cell r="L638">
            <v>0.22</v>
          </cell>
        </row>
        <row r="639">
          <cell r="A639" t="str">
            <v>87-10-1442</v>
          </cell>
          <cell r="B639" t="str">
            <v>Spiraea nipp. 'Flächenfüller'</v>
          </cell>
          <cell r="C639" t="str">
            <v>MP150</v>
          </cell>
          <cell r="D639" t="str">
            <v>Directly</v>
          </cell>
          <cell r="F639">
            <v>0.39999999999999997</v>
          </cell>
          <cell r="G639">
            <v>0.3</v>
          </cell>
          <cell r="H639">
            <v>0.25</v>
          </cell>
          <cell r="J639">
            <v>0.48959999999999992</v>
          </cell>
          <cell r="K639">
            <v>0.36719999999999997</v>
          </cell>
          <cell r="L639">
            <v>0.25</v>
          </cell>
        </row>
        <row r="640">
          <cell r="A640" t="str">
            <v>87-10-0527</v>
          </cell>
          <cell r="B640" t="str">
            <v>Spiraea nipp. 'Halward's Silver'</v>
          </cell>
          <cell r="C640" t="str">
            <v>MP150</v>
          </cell>
          <cell r="D640" t="str">
            <v>Directly</v>
          </cell>
          <cell r="F640">
            <v>0.39999999999999997</v>
          </cell>
          <cell r="G640">
            <v>0.3</v>
          </cell>
          <cell r="H640">
            <v>0.25</v>
          </cell>
          <cell r="J640">
            <v>0.48959999999999992</v>
          </cell>
          <cell r="K640">
            <v>0.36719999999999997</v>
          </cell>
          <cell r="L640">
            <v>0.25</v>
          </cell>
        </row>
        <row r="641">
          <cell r="A641" t="str">
            <v>87-10-1443</v>
          </cell>
          <cell r="B641" t="str">
            <v>Spiraea nipp. 'Inez'</v>
          </cell>
          <cell r="C641" t="str">
            <v>MP150</v>
          </cell>
          <cell r="D641" t="str">
            <v>Directly</v>
          </cell>
          <cell r="F641">
            <v>0.39999999999999997</v>
          </cell>
          <cell r="G641">
            <v>0.3</v>
          </cell>
          <cell r="H641">
            <v>0.25</v>
          </cell>
          <cell r="J641">
            <v>0.48959999999999992</v>
          </cell>
          <cell r="K641">
            <v>0.36719999999999997</v>
          </cell>
          <cell r="L641">
            <v>0.25</v>
          </cell>
        </row>
        <row r="642">
          <cell r="A642" t="str">
            <v>87-10-0528</v>
          </cell>
          <cell r="B642" t="str">
            <v>Spiraea nipp. 'June Bride'</v>
          </cell>
          <cell r="C642" t="str">
            <v>MP150</v>
          </cell>
          <cell r="D642" t="str">
            <v>Directly</v>
          </cell>
          <cell r="F642">
            <v>0.39999999999999997</v>
          </cell>
          <cell r="G642">
            <v>0.3</v>
          </cell>
          <cell r="H642">
            <v>0.25</v>
          </cell>
          <cell r="J642">
            <v>0.48959999999999992</v>
          </cell>
          <cell r="K642">
            <v>0.36719999999999997</v>
          </cell>
          <cell r="L642">
            <v>0.25</v>
          </cell>
        </row>
        <row r="643">
          <cell r="A643" t="str">
            <v>87-10-0529</v>
          </cell>
          <cell r="B643" t="str">
            <v>Spiraea nipp. 'Snowmound'</v>
          </cell>
          <cell r="C643" t="str">
            <v>MP150</v>
          </cell>
          <cell r="D643" t="str">
            <v>Directly</v>
          </cell>
          <cell r="F643">
            <v>0.39999999999999997</v>
          </cell>
          <cell r="G643">
            <v>0.3</v>
          </cell>
          <cell r="H643">
            <v>0.25</v>
          </cell>
          <cell r="J643">
            <v>0.48959999999999992</v>
          </cell>
          <cell r="K643">
            <v>0.36719999999999997</v>
          </cell>
          <cell r="L643">
            <v>0.25</v>
          </cell>
        </row>
        <row r="644">
          <cell r="A644" t="str">
            <v>87-10-1117</v>
          </cell>
          <cell r="B644" t="str">
            <v>Spiraea nipp. 'White Carpet' PBR ®</v>
          </cell>
          <cell r="C644" t="str">
            <v>MP150</v>
          </cell>
          <cell r="D644" t="str">
            <v>Directly</v>
          </cell>
          <cell r="F644">
            <v>0.94000000000000006</v>
          </cell>
          <cell r="G644">
            <v>0.83</v>
          </cell>
          <cell r="H644">
            <v>0.77</v>
          </cell>
          <cell r="J644">
            <v>1.15056</v>
          </cell>
          <cell r="K644">
            <v>1.0159199999999999</v>
          </cell>
          <cell r="L644">
            <v>0.77</v>
          </cell>
        </row>
        <row r="645">
          <cell r="A645" t="str">
            <v>87-10-1611</v>
          </cell>
          <cell r="B645" t="str">
            <v>Spiraea salicifolia</v>
          </cell>
          <cell r="C645" t="str">
            <v>MP150</v>
          </cell>
          <cell r="D645" t="str">
            <v>Directly</v>
          </cell>
          <cell r="F645">
            <v>0.36</v>
          </cell>
          <cell r="G645">
            <v>0.26</v>
          </cell>
          <cell r="H645">
            <v>0.22</v>
          </cell>
          <cell r="J645">
            <v>0.44063999999999998</v>
          </cell>
          <cell r="K645">
            <v>0.31824000000000002</v>
          </cell>
          <cell r="L645">
            <v>0.22</v>
          </cell>
        </row>
        <row r="646">
          <cell r="A646" t="str">
            <v>87-10-0530</v>
          </cell>
          <cell r="B646" t="str">
            <v>Spiraea thunbergii</v>
          </cell>
          <cell r="C646" t="str">
            <v>MP150</v>
          </cell>
          <cell r="D646" t="str">
            <v>Directly</v>
          </cell>
          <cell r="F646">
            <v>0.39</v>
          </cell>
          <cell r="G646">
            <v>0.28999999999999998</v>
          </cell>
          <cell r="H646">
            <v>0.24</v>
          </cell>
          <cell r="J646">
            <v>0.47736000000000001</v>
          </cell>
          <cell r="K646">
            <v>0.35496</v>
          </cell>
          <cell r="L646">
            <v>0.24</v>
          </cell>
        </row>
        <row r="647">
          <cell r="A647" t="str">
            <v>87-10-1444</v>
          </cell>
          <cell r="B647" t="str">
            <v>Spiraea thunb. 'Ogon'</v>
          </cell>
          <cell r="C647" t="str">
            <v>MP150</v>
          </cell>
          <cell r="D647" t="str">
            <v>Directly</v>
          </cell>
          <cell r="F647">
            <v>0.39</v>
          </cell>
          <cell r="G647">
            <v>0.28999999999999998</v>
          </cell>
          <cell r="H647">
            <v>0.24</v>
          </cell>
          <cell r="J647">
            <v>0.47736000000000001</v>
          </cell>
          <cell r="K647">
            <v>0.35496</v>
          </cell>
          <cell r="L647">
            <v>0.24</v>
          </cell>
        </row>
        <row r="648">
          <cell r="A648" t="str">
            <v>87-10-0531</v>
          </cell>
          <cell r="B648" t="str">
            <v>Spiraea trilobata</v>
          </cell>
          <cell r="C648" t="str">
            <v>MP150</v>
          </cell>
          <cell r="D648" t="str">
            <v>Directly</v>
          </cell>
          <cell r="F648">
            <v>0.39</v>
          </cell>
          <cell r="G648">
            <v>0.28999999999999998</v>
          </cell>
          <cell r="H648">
            <v>0.24</v>
          </cell>
          <cell r="J648">
            <v>0.47736000000000001</v>
          </cell>
          <cell r="K648">
            <v>0.35496</v>
          </cell>
          <cell r="L648">
            <v>0.24</v>
          </cell>
        </row>
        <row r="649">
          <cell r="A649" t="str">
            <v>87-10-0885</v>
          </cell>
          <cell r="B649" t="str">
            <v>Spiraea vanh. 'Gold Fountain'</v>
          </cell>
          <cell r="C649" t="str">
            <v>MP150</v>
          </cell>
          <cell r="D649" t="str">
            <v>Directly</v>
          </cell>
          <cell r="F649">
            <v>0.39</v>
          </cell>
          <cell r="G649">
            <v>0.28999999999999998</v>
          </cell>
          <cell r="H649">
            <v>0.24</v>
          </cell>
          <cell r="J649">
            <v>0.47736000000000001</v>
          </cell>
          <cell r="K649">
            <v>0.35496</v>
          </cell>
          <cell r="L649">
            <v>0.24</v>
          </cell>
        </row>
        <row r="650">
          <cell r="A650" t="str">
            <v>87-10-0886</v>
          </cell>
          <cell r="B650" t="str">
            <v>Spiraea vanh. 'Pink Ice'</v>
          </cell>
          <cell r="C650" t="str">
            <v>MP150</v>
          </cell>
          <cell r="D650" t="str">
            <v>Directly</v>
          </cell>
          <cell r="F650">
            <v>0.39</v>
          </cell>
          <cell r="G650">
            <v>0.28999999999999998</v>
          </cell>
          <cell r="H650">
            <v>0.24</v>
          </cell>
          <cell r="J650">
            <v>0.47736000000000001</v>
          </cell>
          <cell r="K650">
            <v>0.35496</v>
          </cell>
          <cell r="L650">
            <v>0.24</v>
          </cell>
        </row>
        <row r="651">
          <cell r="A651" t="str">
            <v>87-10-0532</v>
          </cell>
          <cell r="B651" t="str">
            <v>Spiraea vanhouttei</v>
          </cell>
          <cell r="C651" t="str">
            <v>MP150</v>
          </cell>
          <cell r="D651" t="str">
            <v>Directly</v>
          </cell>
          <cell r="F651">
            <v>0.39999999999999997</v>
          </cell>
          <cell r="G651">
            <v>0.3</v>
          </cell>
          <cell r="H651">
            <v>0.25</v>
          </cell>
          <cell r="J651">
            <v>0.48959999999999992</v>
          </cell>
          <cell r="K651">
            <v>0.36719999999999997</v>
          </cell>
          <cell r="L651">
            <v>0.25</v>
          </cell>
        </row>
        <row r="652">
          <cell r="A652" t="str">
            <v>87-10-0535</v>
          </cell>
          <cell r="B652" t="str">
            <v>Stephanandra incisa 'Crispa'</v>
          </cell>
          <cell r="C652" t="str">
            <v>MP150</v>
          </cell>
          <cell r="D652" t="str">
            <v>Directly</v>
          </cell>
          <cell r="F652">
            <v>0.33999999999999997</v>
          </cell>
          <cell r="G652">
            <v>0.25</v>
          </cell>
          <cell r="H652">
            <v>0.21</v>
          </cell>
          <cell r="J652">
            <v>0.41615999999999997</v>
          </cell>
          <cell r="K652">
            <v>0.30599999999999999</v>
          </cell>
          <cell r="L652">
            <v>0.21</v>
          </cell>
        </row>
        <row r="653">
          <cell r="A653" t="str">
            <v>87-10-1445</v>
          </cell>
          <cell r="B653" t="str">
            <v>Symphoricarpos albus 'Arvid'</v>
          </cell>
          <cell r="C653" t="str">
            <v>MP150</v>
          </cell>
          <cell r="D653" t="str">
            <v>Directly</v>
          </cell>
          <cell r="F653">
            <v>0.33999999999999997</v>
          </cell>
          <cell r="G653">
            <v>0.25</v>
          </cell>
          <cell r="H653">
            <v>0.21</v>
          </cell>
          <cell r="J653">
            <v>0.41615999999999997</v>
          </cell>
          <cell r="K653">
            <v>0.30599999999999999</v>
          </cell>
          <cell r="L653">
            <v>0.21</v>
          </cell>
        </row>
        <row r="654">
          <cell r="A654" t="str">
            <v>87-10-1362</v>
          </cell>
          <cell r="B654" t="str">
            <v>Symphoricarpos chen. 'Hancock'</v>
          </cell>
          <cell r="C654" t="str">
            <v>MP150</v>
          </cell>
          <cell r="D654" t="str">
            <v>Directly</v>
          </cell>
          <cell r="F654">
            <v>0.33999999999999997</v>
          </cell>
          <cell r="G654">
            <v>0.25</v>
          </cell>
          <cell r="H654">
            <v>0.21</v>
          </cell>
          <cell r="J654">
            <v>0.41615999999999997</v>
          </cell>
          <cell r="K654">
            <v>0.30599999999999999</v>
          </cell>
          <cell r="L654">
            <v>0.21</v>
          </cell>
        </row>
        <row r="655">
          <cell r="A655" t="str">
            <v>87-10-1054</v>
          </cell>
          <cell r="B655" t="str">
            <v>Symphoricarpos d. 'Magic Berry'</v>
          </cell>
          <cell r="C655" t="str">
            <v>MP150</v>
          </cell>
          <cell r="D655" t="str">
            <v>Directly</v>
          </cell>
          <cell r="F655">
            <v>0.36</v>
          </cell>
          <cell r="G655">
            <v>0.26</v>
          </cell>
          <cell r="H655">
            <v>0.22</v>
          </cell>
          <cell r="J655">
            <v>0.44063999999999998</v>
          </cell>
          <cell r="K655">
            <v>0.31824000000000002</v>
          </cell>
          <cell r="L655">
            <v>0.22</v>
          </cell>
        </row>
        <row r="656">
          <cell r="A656" t="str">
            <v>87-10-0930</v>
          </cell>
          <cell r="B656" t="str">
            <v>Symphoricarpos d. 'Mother of Pearl'</v>
          </cell>
          <cell r="C656" t="str">
            <v>MP150</v>
          </cell>
          <cell r="D656" t="str">
            <v>Directly</v>
          </cell>
          <cell r="F656">
            <v>0.36</v>
          </cell>
          <cell r="G656">
            <v>0.26</v>
          </cell>
          <cell r="H656">
            <v>0.22</v>
          </cell>
          <cell r="J656">
            <v>0.44063999999999998</v>
          </cell>
          <cell r="K656">
            <v>0.31824000000000002</v>
          </cell>
          <cell r="L656">
            <v>0.22</v>
          </cell>
        </row>
        <row r="657">
          <cell r="A657" t="str">
            <v>87-10-1035</v>
          </cell>
          <cell r="B657" t="str">
            <v>Symphoricarpos d. 'White Hedge'</v>
          </cell>
          <cell r="C657" t="str">
            <v>MP150</v>
          </cell>
          <cell r="D657" t="str">
            <v>Directly</v>
          </cell>
          <cell r="F657">
            <v>0.36</v>
          </cell>
          <cell r="G657">
            <v>0.26</v>
          </cell>
          <cell r="H657">
            <v>0.22</v>
          </cell>
          <cell r="J657">
            <v>0.44063999999999998</v>
          </cell>
          <cell r="K657">
            <v>0.31824000000000002</v>
          </cell>
          <cell r="L657">
            <v>0.22</v>
          </cell>
        </row>
        <row r="658">
          <cell r="A658" t="str">
            <v>87-10-0983</v>
          </cell>
          <cell r="B658" t="str">
            <v>Symphoricarpos orb. 'Foliis Variegatis'</v>
          </cell>
          <cell r="C658" t="str">
            <v>MP150</v>
          </cell>
          <cell r="D658" t="str">
            <v>Directly</v>
          </cell>
          <cell r="F658">
            <v>0.39</v>
          </cell>
          <cell r="G658">
            <v>0.28999999999999998</v>
          </cell>
          <cell r="H658">
            <v>0.24</v>
          </cell>
          <cell r="J658">
            <v>0.47736000000000001</v>
          </cell>
          <cell r="K658">
            <v>0.35496</v>
          </cell>
          <cell r="L658">
            <v>0.24</v>
          </cell>
        </row>
        <row r="659">
          <cell r="A659" t="str">
            <v>87-10-1363</v>
          </cell>
          <cell r="B659" t="str">
            <v>Syringa 'Agnes Smith'</v>
          </cell>
          <cell r="C659" t="str">
            <v>MP150</v>
          </cell>
          <cell r="D659" t="str">
            <v>Directly</v>
          </cell>
          <cell r="F659">
            <v>0.79</v>
          </cell>
          <cell r="G659">
            <v>0.68</v>
          </cell>
          <cell r="H659">
            <v>0.62</v>
          </cell>
          <cell r="J659">
            <v>0.96695999999999993</v>
          </cell>
          <cell r="K659">
            <v>0.83232000000000006</v>
          </cell>
          <cell r="L659">
            <v>0.62</v>
          </cell>
        </row>
        <row r="660">
          <cell r="A660" t="str">
            <v>87-10-0881</v>
          </cell>
          <cell r="B660" t="str">
            <v>Syringa chinensis 'Saugeana'</v>
          </cell>
          <cell r="C660" t="str">
            <v>MP150</v>
          </cell>
          <cell r="D660" t="str">
            <v>Directly</v>
          </cell>
          <cell r="F660">
            <v>0.79</v>
          </cell>
          <cell r="G660">
            <v>0.68</v>
          </cell>
          <cell r="H660">
            <v>0.62</v>
          </cell>
          <cell r="J660">
            <v>0.96695999999999993</v>
          </cell>
          <cell r="K660">
            <v>0.83232000000000006</v>
          </cell>
          <cell r="L660">
            <v>0.62</v>
          </cell>
        </row>
        <row r="661">
          <cell r="A661" t="str">
            <v>87-10-1092</v>
          </cell>
          <cell r="B661" t="str">
            <v>Syringa 'Josée'</v>
          </cell>
          <cell r="C661" t="str">
            <v>MP150</v>
          </cell>
          <cell r="D661" t="str">
            <v>Directly</v>
          </cell>
          <cell r="F661">
            <v>0.79</v>
          </cell>
          <cell r="G661">
            <v>0.68</v>
          </cell>
          <cell r="H661">
            <v>0.62</v>
          </cell>
          <cell r="J661">
            <v>0.96695999999999993</v>
          </cell>
          <cell r="K661">
            <v>0.83232000000000006</v>
          </cell>
          <cell r="L661">
            <v>0.62</v>
          </cell>
        </row>
        <row r="662">
          <cell r="A662" t="str">
            <v>87-10-0931</v>
          </cell>
          <cell r="B662" t="str">
            <v>Syringa josikaea</v>
          </cell>
          <cell r="C662" t="str">
            <v>MP150</v>
          </cell>
          <cell r="D662" t="str">
            <v>Directly</v>
          </cell>
          <cell r="F662">
            <v>0.79</v>
          </cell>
          <cell r="G662">
            <v>0.68</v>
          </cell>
          <cell r="H662">
            <v>0.62</v>
          </cell>
          <cell r="J662">
            <v>0.96695999999999993</v>
          </cell>
          <cell r="K662">
            <v>0.83232000000000006</v>
          </cell>
          <cell r="L662">
            <v>0.62</v>
          </cell>
        </row>
        <row r="663">
          <cell r="A663" t="str">
            <v>87-10-0883</v>
          </cell>
          <cell r="B663" t="str">
            <v>Syringa meyeri 'Palibin'</v>
          </cell>
          <cell r="C663" t="str">
            <v>MP150</v>
          </cell>
          <cell r="D663" t="str">
            <v>Directly</v>
          </cell>
          <cell r="F663">
            <v>0.79</v>
          </cell>
          <cell r="G663">
            <v>0.68</v>
          </cell>
          <cell r="H663">
            <v>0.62</v>
          </cell>
          <cell r="J663">
            <v>0.96695999999999993</v>
          </cell>
          <cell r="K663">
            <v>0.83232000000000006</v>
          </cell>
          <cell r="L663">
            <v>0.62</v>
          </cell>
        </row>
        <row r="664">
          <cell r="A664" t="str">
            <v>87-10-0884</v>
          </cell>
          <cell r="B664" t="str">
            <v>Syringa microphylla 'Superba'</v>
          </cell>
          <cell r="C664" t="str">
            <v>MP150</v>
          </cell>
          <cell r="D664" t="str">
            <v>Directly</v>
          </cell>
          <cell r="F664">
            <v>0.79</v>
          </cell>
          <cell r="G664">
            <v>0.68</v>
          </cell>
          <cell r="H664">
            <v>0.62</v>
          </cell>
          <cell r="J664">
            <v>0.96695999999999993</v>
          </cell>
          <cell r="K664">
            <v>0.83232000000000006</v>
          </cell>
          <cell r="L664">
            <v>0.62</v>
          </cell>
        </row>
        <row r="665">
          <cell r="A665" t="str">
            <v>87-10-1036</v>
          </cell>
          <cell r="B665" t="str">
            <v>Syringa patula 'Miss Kim'</v>
          </cell>
          <cell r="C665" t="str">
            <v>MP150</v>
          </cell>
          <cell r="D665" t="str">
            <v>Directly</v>
          </cell>
          <cell r="F665">
            <v>0.79</v>
          </cell>
          <cell r="G665">
            <v>0.68</v>
          </cell>
          <cell r="H665">
            <v>0.62</v>
          </cell>
          <cell r="J665">
            <v>0.96695999999999993</v>
          </cell>
          <cell r="K665">
            <v>0.83232000000000006</v>
          </cell>
          <cell r="L665">
            <v>0.62</v>
          </cell>
        </row>
        <row r="666">
          <cell r="A666" t="str">
            <v>87-10-1185</v>
          </cell>
          <cell r="B666" t="str">
            <v>Viburnum bodn. 'Charles Lamont'</v>
          </cell>
          <cell r="C666" t="str">
            <v>MP104</v>
          </cell>
          <cell r="D666" t="str">
            <v>Directly</v>
          </cell>
          <cell r="F666">
            <v>0.63</v>
          </cell>
          <cell r="G666">
            <v>0.52</v>
          </cell>
          <cell r="H666">
            <v>0.46</v>
          </cell>
          <cell r="J666">
            <v>0.77112000000000003</v>
          </cell>
          <cell r="K666">
            <v>0.63648000000000005</v>
          </cell>
          <cell r="L666">
            <v>0.46</v>
          </cell>
        </row>
        <row r="667">
          <cell r="A667" t="str">
            <v>87-10-0551</v>
          </cell>
          <cell r="B667" t="str">
            <v>Viburnum bodn. 'Dawn'</v>
          </cell>
          <cell r="C667" t="str">
            <v>MP104</v>
          </cell>
          <cell r="D667" t="str">
            <v>Directly</v>
          </cell>
          <cell r="F667">
            <v>0.63</v>
          </cell>
          <cell r="G667">
            <v>0.52</v>
          </cell>
          <cell r="H667">
            <v>0.46</v>
          </cell>
          <cell r="J667">
            <v>0.77112000000000003</v>
          </cell>
          <cell r="K667">
            <v>0.63648000000000005</v>
          </cell>
          <cell r="L667">
            <v>0.46</v>
          </cell>
        </row>
        <row r="668">
          <cell r="A668" t="str">
            <v>87-10-0552</v>
          </cell>
          <cell r="B668" t="str">
            <v>Viburnum burkwoodii</v>
          </cell>
          <cell r="C668" t="str">
            <v>MP104</v>
          </cell>
          <cell r="D668" t="str">
            <v>Directly</v>
          </cell>
          <cell r="F668">
            <v>0.69000000000000006</v>
          </cell>
          <cell r="G668">
            <v>0.57999999999999996</v>
          </cell>
          <cell r="H668">
            <v>0.52</v>
          </cell>
          <cell r="J668">
            <v>0.84456000000000009</v>
          </cell>
          <cell r="K668">
            <v>0.70992</v>
          </cell>
          <cell r="L668">
            <v>0.52</v>
          </cell>
        </row>
        <row r="669">
          <cell r="A669" t="str">
            <v>87-10-1365</v>
          </cell>
          <cell r="B669" t="str">
            <v>Viburnum davidii</v>
          </cell>
          <cell r="C669" t="str">
            <v>MP104</v>
          </cell>
          <cell r="D669" t="str">
            <v>Directly</v>
          </cell>
          <cell r="F669">
            <v>0.94000000000000006</v>
          </cell>
          <cell r="G669">
            <v>0.83</v>
          </cell>
          <cell r="H669">
            <v>0.77</v>
          </cell>
          <cell r="J669">
            <v>1.15056</v>
          </cell>
          <cell r="K669">
            <v>1.0159199999999999</v>
          </cell>
          <cell r="L669">
            <v>0.77</v>
          </cell>
        </row>
        <row r="670">
          <cell r="A670" t="str">
            <v>87-10-1366</v>
          </cell>
          <cell r="B670" t="str">
            <v>Viburnum 'Eskimo'</v>
          </cell>
          <cell r="C670" t="str">
            <v>MP104</v>
          </cell>
          <cell r="D670" t="str">
            <v>Directly</v>
          </cell>
          <cell r="F670">
            <v>0.94000000000000006</v>
          </cell>
          <cell r="G670">
            <v>0.83</v>
          </cell>
          <cell r="H670">
            <v>0.77</v>
          </cell>
          <cell r="J670">
            <v>1.15056</v>
          </cell>
          <cell r="K670">
            <v>1.0159199999999999</v>
          </cell>
          <cell r="L670">
            <v>0.77</v>
          </cell>
        </row>
        <row r="671">
          <cell r="A671" t="str">
            <v>87-10-1240</v>
          </cell>
          <cell r="B671" t="str">
            <v>Viburnum davidii</v>
          </cell>
          <cell r="C671" t="str">
            <v>MP66</v>
          </cell>
          <cell r="D671" t="str">
            <v>Directly</v>
          </cell>
          <cell r="F671">
            <v>0.94000000000000006</v>
          </cell>
          <cell r="G671">
            <v>0.83</v>
          </cell>
          <cell r="H671">
            <v>0.77</v>
          </cell>
          <cell r="J671">
            <v>1.15056</v>
          </cell>
          <cell r="K671">
            <v>1.0159199999999999</v>
          </cell>
          <cell r="L671">
            <v>0.77</v>
          </cell>
        </row>
        <row r="672">
          <cell r="A672" t="str">
            <v>87-10-0558</v>
          </cell>
          <cell r="B672" t="str">
            <v>Viburnum farreri</v>
          </cell>
          <cell r="C672" t="str">
            <v>MP104</v>
          </cell>
          <cell r="D672" t="str">
            <v>Directly</v>
          </cell>
          <cell r="F672">
            <v>0.63</v>
          </cell>
          <cell r="G672">
            <v>0.52</v>
          </cell>
          <cell r="H672">
            <v>0.46</v>
          </cell>
          <cell r="J672">
            <v>0.77112000000000003</v>
          </cell>
          <cell r="K672">
            <v>0.63648000000000005</v>
          </cell>
          <cell r="L672">
            <v>0.46</v>
          </cell>
        </row>
        <row r="673">
          <cell r="A673" t="str">
            <v>87-10-0561</v>
          </cell>
          <cell r="B673" t="str">
            <v>Viburnum opulus 'Compactum'</v>
          </cell>
          <cell r="C673" t="str">
            <v>MP104</v>
          </cell>
          <cell r="D673" t="str">
            <v>Directly</v>
          </cell>
          <cell r="F673">
            <v>0.59000000000000008</v>
          </cell>
          <cell r="G673">
            <v>0.48</v>
          </cell>
          <cell r="H673">
            <v>0.42</v>
          </cell>
          <cell r="J673">
            <v>0.72216000000000014</v>
          </cell>
          <cell r="K673">
            <v>0.58751999999999993</v>
          </cell>
          <cell r="L673">
            <v>0.42</v>
          </cell>
        </row>
        <row r="674">
          <cell r="A674" t="str">
            <v>87-10-0563</v>
          </cell>
          <cell r="B674" t="str">
            <v>Viburnum opulus 'Roseum'</v>
          </cell>
          <cell r="C674" t="str">
            <v>MP104</v>
          </cell>
          <cell r="D674" t="str">
            <v>Directly</v>
          </cell>
          <cell r="F674">
            <v>0.59000000000000008</v>
          </cell>
          <cell r="G674">
            <v>0.48</v>
          </cell>
          <cell r="H674">
            <v>0.42</v>
          </cell>
          <cell r="J674">
            <v>0.72216000000000014</v>
          </cell>
          <cell r="K674">
            <v>0.58751999999999993</v>
          </cell>
          <cell r="L674">
            <v>0.42</v>
          </cell>
        </row>
        <row r="675">
          <cell r="A675" t="str">
            <v>87-10-0564</v>
          </cell>
          <cell r="B675" t="str">
            <v>Viburnum plic. 'Cascade'</v>
          </cell>
          <cell r="C675" t="str">
            <v>MP104</v>
          </cell>
          <cell r="D675" t="str">
            <v>Directly</v>
          </cell>
          <cell r="F675">
            <v>0.66</v>
          </cell>
          <cell r="G675">
            <v>0.55000000000000004</v>
          </cell>
          <cell r="H675">
            <v>0.49</v>
          </cell>
          <cell r="J675">
            <v>0.80784</v>
          </cell>
          <cell r="K675">
            <v>0.67320000000000002</v>
          </cell>
          <cell r="L675">
            <v>0.49</v>
          </cell>
        </row>
        <row r="676">
          <cell r="A676" t="str">
            <v>87-10-0566</v>
          </cell>
          <cell r="B676" t="str">
            <v>Viburnum plic. 'Kilimandjaro' PBR ®</v>
          </cell>
          <cell r="C676" t="str">
            <v>MP104</v>
          </cell>
          <cell r="D676" t="str">
            <v>Directly</v>
          </cell>
          <cell r="F676">
            <v>1.5</v>
          </cell>
          <cell r="G676">
            <v>1.39</v>
          </cell>
          <cell r="H676">
            <v>1.33</v>
          </cell>
          <cell r="J676">
            <v>1.8359999999999999</v>
          </cell>
          <cell r="K676">
            <v>1.70136</v>
          </cell>
          <cell r="L676">
            <v>1.33</v>
          </cell>
        </row>
        <row r="677">
          <cell r="A677" t="str">
            <v>87-10-0568</v>
          </cell>
          <cell r="B677" t="str">
            <v>Viburnum plic. 'Mariesii'</v>
          </cell>
          <cell r="C677" t="str">
            <v>MP104</v>
          </cell>
          <cell r="D677" t="str">
            <v>Directly</v>
          </cell>
          <cell r="F677">
            <v>0.66</v>
          </cell>
          <cell r="G677">
            <v>0.55000000000000004</v>
          </cell>
          <cell r="H677">
            <v>0.49</v>
          </cell>
          <cell r="J677">
            <v>0.80784</v>
          </cell>
          <cell r="K677">
            <v>0.67320000000000002</v>
          </cell>
          <cell r="L677">
            <v>0.49</v>
          </cell>
        </row>
        <row r="678">
          <cell r="A678" t="str">
            <v>87-10-0573</v>
          </cell>
          <cell r="B678" t="str">
            <v>Viburnum plic. 'Watanabe'</v>
          </cell>
          <cell r="C678" t="str">
            <v>MP104</v>
          </cell>
          <cell r="D678" t="str">
            <v>Directly</v>
          </cell>
          <cell r="F678">
            <v>0.66</v>
          </cell>
          <cell r="G678">
            <v>0.55000000000000004</v>
          </cell>
          <cell r="H678">
            <v>0.49</v>
          </cell>
          <cell r="J678">
            <v>0.80784</v>
          </cell>
          <cell r="K678">
            <v>0.67320000000000002</v>
          </cell>
          <cell r="L678">
            <v>0.49</v>
          </cell>
        </row>
        <row r="679">
          <cell r="A679" t="str">
            <v>87-10-0863</v>
          </cell>
          <cell r="B679" t="str">
            <v>Viburnum rhytidophyllum</v>
          </cell>
          <cell r="C679" t="str">
            <v>MP104</v>
          </cell>
          <cell r="D679" t="str">
            <v>WEEK 20</v>
          </cell>
          <cell r="F679">
            <v>1.01</v>
          </cell>
          <cell r="G679">
            <v>0.9</v>
          </cell>
          <cell r="H679">
            <v>0.84</v>
          </cell>
          <cell r="J679">
            <v>1.23624</v>
          </cell>
          <cell r="K679">
            <v>1.1016000000000001</v>
          </cell>
          <cell r="L679">
            <v>0.84</v>
          </cell>
        </row>
        <row r="680">
          <cell r="A680" t="str">
            <v>87-10-1506</v>
          </cell>
          <cell r="B680" t="str">
            <v>Viburnum rhytid. 'Little Snowball' PBR ®</v>
          </cell>
          <cell r="C680" t="str">
            <v>MP104</v>
          </cell>
          <cell r="D680" t="str">
            <v>week 20</v>
          </cell>
          <cell r="F680">
            <v>1.51</v>
          </cell>
          <cell r="G680">
            <v>1.4</v>
          </cell>
          <cell r="H680">
            <v>1.34</v>
          </cell>
          <cell r="J680">
            <v>1.8482399999999999</v>
          </cell>
          <cell r="K680">
            <v>1.7136</v>
          </cell>
          <cell r="L680">
            <v>1.34</v>
          </cell>
        </row>
        <row r="681">
          <cell r="A681" t="str">
            <v>87-10-1241</v>
          </cell>
          <cell r="B681" t="str">
            <v>Viburnum tinus</v>
          </cell>
          <cell r="C681" t="str">
            <v>MP104</v>
          </cell>
          <cell r="D681" t="str">
            <v>Directly</v>
          </cell>
          <cell r="F681">
            <v>0.66</v>
          </cell>
          <cell r="G681">
            <v>0.55000000000000004</v>
          </cell>
          <cell r="H681">
            <v>0.49</v>
          </cell>
          <cell r="J681">
            <v>0.80784</v>
          </cell>
          <cell r="K681">
            <v>0.67320000000000002</v>
          </cell>
          <cell r="L681">
            <v>0.49</v>
          </cell>
        </row>
        <row r="682">
          <cell r="A682" t="str">
            <v>87-10-1642</v>
          </cell>
          <cell r="B682" t="str">
            <v>Viburnum tinus 'Eve Price'</v>
          </cell>
          <cell r="C682" t="str">
            <v>MP150</v>
          </cell>
          <cell r="D682" t="str">
            <v>Directly</v>
          </cell>
          <cell r="F682">
            <v>0.66</v>
          </cell>
          <cell r="G682">
            <v>0.55000000000000004</v>
          </cell>
          <cell r="H682">
            <v>0.49</v>
          </cell>
          <cell r="J682">
            <v>0.80784</v>
          </cell>
          <cell r="K682">
            <v>0.67320000000000002</v>
          </cell>
          <cell r="L682">
            <v>0.49</v>
          </cell>
        </row>
        <row r="683">
          <cell r="A683" t="str">
            <v>87-10-1369</v>
          </cell>
          <cell r="B683" t="str">
            <v>Vinca major</v>
          </cell>
          <cell r="C683" t="str">
            <v>MP150</v>
          </cell>
          <cell r="D683" t="str">
            <v>week 20</v>
          </cell>
          <cell r="F683">
            <v>0.49</v>
          </cell>
          <cell r="G683">
            <v>0.38</v>
          </cell>
          <cell r="H683">
            <v>0.32</v>
          </cell>
          <cell r="J683">
            <v>0.59975999999999996</v>
          </cell>
          <cell r="K683">
            <v>0.46511999999999998</v>
          </cell>
          <cell r="L683">
            <v>0.32</v>
          </cell>
        </row>
        <row r="684">
          <cell r="A684" t="str">
            <v>87-10-1446</v>
          </cell>
          <cell r="B684" t="str">
            <v>Vinca major 'Maculata'</v>
          </cell>
          <cell r="C684" t="str">
            <v>MP150</v>
          </cell>
          <cell r="D684" t="str">
            <v>Directly</v>
          </cell>
          <cell r="F684">
            <v>0.49</v>
          </cell>
          <cell r="G684">
            <v>0.38</v>
          </cell>
          <cell r="H684">
            <v>0.32</v>
          </cell>
          <cell r="J684">
            <v>0.59975999999999996</v>
          </cell>
          <cell r="K684">
            <v>0.46511999999999998</v>
          </cell>
          <cell r="L684">
            <v>0.32</v>
          </cell>
        </row>
        <row r="685">
          <cell r="A685" t="str">
            <v>87-10-1037</v>
          </cell>
          <cell r="B685" t="str">
            <v>Vinca major 'Variegata'</v>
          </cell>
          <cell r="C685" t="str">
            <v>MP150</v>
          </cell>
          <cell r="D685" t="str">
            <v>week 27</v>
          </cell>
          <cell r="F685">
            <v>0.49</v>
          </cell>
          <cell r="G685">
            <v>0.38</v>
          </cell>
          <cell r="H685">
            <v>0.32</v>
          </cell>
          <cell r="J685">
            <v>0.59975999999999996</v>
          </cell>
          <cell r="K685">
            <v>0.46511999999999998</v>
          </cell>
          <cell r="L685">
            <v>0.32</v>
          </cell>
        </row>
        <row r="686">
          <cell r="A686" t="str">
            <v>87-10-1038</v>
          </cell>
          <cell r="B686" t="str">
            <v>Vinca minor</v>
          </cell>
          <cell r="C686" t="str">
            <v>MP150</v>
          </cell>
          <cell r="D686" t="str">
            <v>WEEK 13</v>
          </cell>
          <cell r="F686">
            <v>0.49</v>
          </cell>
          <cell r="G686">
            <v>0.38</v>
          </cell>
          <cell r="H686">
            <v>0.32</v>
          </cell>
          <cell r="J686">
            <v>0.59975999999999996</v>
          </cell>
          <cell r="K686">
            <v>0.46511999999999998</v>
          </cell>
          <cell r="L686">
            <v>0.32</v>
          </cell>
        </row>
        <row r="687">
          <cell r="A687" t="str">
            <v>87-10-1039</v>
          </cell>
          <cell r="B687" t="str">
            <v>Vinca minor 'Alba'</v>
          </cell>
          <cell r="C687" t="str">
            <v>MP150</v>
          </cell>
          <cell r="D687" t="str">
            <v>week 26</v>
          </cell>
          <cell r="F687">
            <v>0.49</v>
          </cell>
          <cell r="G687">
            <v>0.38</v>
          </cell>
          <cell r="H687">
            <v>0.32</v>
          </cell>
          <cell r="J687">
            <v>0.59975999999999996</v>
          </cell>
          <cell r="K687">
            <v>0.46511999999999998</v>
          </cell>
          <cell r="L687">
            <v>0.32</v>
          </cell>
        </row>
        <row r="688">
          <cell r="A688" t="str">
            <v>87-10-1186</v>
          </cell>
          <cell r="B688" t="str">
            <v>Vinca minor 'Argenteovariegata'</v>
          </cell>
          <cell r="C688" t="str">
            <v>MP150</v>
          </cell>
          <cell r="D688" t="str">
            <v>WEEK 13</v>
          </cell>
          <cell r="F688">
            <v>0.49</v>
          </cell>
          <cell r="G688">
            <v>0.38</v>
          </cell>
          <cell r="H688">
            <v>0.32</v>
          </cell>
          <cell r="J688">
            <v>0.59975999999999996</v>
          </cell>
          <cell r="K688">
            <v>0.46511999999999998</v>
          </cell>
          <cell r="L688">
            <v>0.32</v>
          </cell>
        </row>
        <row r="689">
          <cell r="A689" t="str">
            <v>87-10-1040</v>
          </cell>
          <cell r="B689" t="str">
            <v>Vinca minor 'Atropurpurea'</v>
          </cell>
          <cell r="C689" t="str">
            <v>MP150</v>
          </cell>
          <cell r="D689" t="str">
            <v>week 13</v>
          </cell>
          <cell r="F689">
            <v>0.49</v>
          </cell>
          <cell r="G689">
            <v>0.38</v>
          </cell>
          <cell r="H689">
            <v>0.32</v>
          </cell>
          <cell r="J689">
            <v>0.59975999999999996</v>
          </cell>
          <cell r="K689">
            <v>0.46511999999999998</v>
          </cell>
          <cell r="L689">
            <v>0.32</v>
          </cell>
        </row>
        <row r="690">
          <cell r="A690" t="str">
            <v>87-10-1041</v>
          </cell>
          <cell r="B690" t="str">
            <v>Vinca minor 'Aureovariegata'</v>
          </cell>
          <cell r="C690" t="str">
            <v>MP150</v>
          </cell>
          <cell r="D690" t="str">
            <v>week 13</v>
          </cell>
          <cell r="F690">
            <v>0.49</v>
          </cell>
          <cell r="G690">
            <v>0.38</v>
          </cell>
          <cell r="H690">
            <v>0.32</v>
          </cell>
          <cell r="J690">
            <v>0.59975999999999996</v>
          </cell>
          <cell r="K690">
            <v>0.46511999999999998</v>
          </cell>
          <cell r="L690">
            <v>0.32</v>
          </cell>
        </row>
        <row r="691">
          <cell r="A691" t="str">
            <v>87-10-1069</v>
          </cell>
          <cell r="B691" t="str">
            <v>Vinca minor 'Blue and Gold'</v>
          </cell>
          <cell r="C691" t="str">
            <v>MP150</v>
          </cell>
          <cell r="D691" t="str">
            <v>week 20</v>
          </cell>
          <cell r="F691">
            <v>0.49</v>
          </cell>
          <cell r="G691">
            <v>0.38</v>
          </cell>
          <cell r="H691">
            <v>0.32</v>
          </cell>
          <cell r="J691">
            <v>0.59975999999999996</v>
          </cell>
          <cell r="K691">
            <v>0.46511999999999998</v>
          </cell>
          <cell r="L691">
            <v>0.32</v>
          </cell>
        </row>
        <row r="692">
          <cell r="A692" t="str">
            <v>87-10-1447</v>
          </cell>
          <cell r="B692" t="str">
            <v>Vinca minor 'Bowles Variety' La Grave</v>
          </cell>
          <cell r="C692" t="str">
            <v>MP150</v>
          </cell>
          <cell r="D692" t="str">
            <v>WEEK 13</v>
          </cell>
          <cell r="F692">
            <v>0.49</v>
          </cell>
          <cell r="G692">
            <v>0.38</v>
          </cell>
          <cell r="H692">
            <v>0.32</v>
          </cell>
          <cell r="J692">
            <v>0.59975999999999996</v>
          </cell>
          <cell r="K692">
            <v>0.46511999999999998</v>
          </cell>
          <cell r="L692">
            <v>0.32</v>
          </cell>
        </row>
        <row r="693">
          <cell r="A693" t="str">
            <v>87-10-1271</v>
          </cell>
          <cell r="B693" t="str">
            <v>Vinca minor 'Gertrude Jekyll'</v>
          </cell>
          <cell r="C693" t="str">
            <v>MP150</v>
          </cell>
          <cell r="D693" t="str">
            <v>week 26</v>
          </cell>
          <cell r="F693">
            <v>0.49</v>
          </cell>
          <cell r="G693">
            <v>0.38</v>
          </cell>
          <cell r="H693">
            <v>0.32</v>
          </cell>
          <cell r="J693">
            <v>0.59975999999999996</v>
          </cell>
          <cell r="K693">
            <v>0.46511999999999998</v>
          </cell>
          <cell r="L693">
            <v>0.32</v>
          </cell>
        </row>
        <row r="694">
          <cell r="A694" t="str">
            <v>87-10-1507</v>
          </cell>
          <cell r="B694" t="str">
            <v>Vinca minor 'Grüner Teppich'</v>
          </cell>
          <cell r="C694" t="str">
            <v>MP150</v>
          </cell>
          <cell r="D694" t="str">
            <v>WEEK 20</v>
          </cell>
          <cell r="F694">
            <v>0.49</v>
          </cell>
          <cell r="G694">
            <v>0.38</v>
          </cell>
          <cell r="H694">
            <v>0.32</v>
          </cell>
          <cell r="J694">
            <v>0.59975999999999996</v>
          </cell>
          <cell r="K694">
            <v>0.46511999999999998</v>
          </cell>
          <cell r="L694">
            <v>0.32</v>
          </cell>
        </row>
        <row r="695">
          <cell r="A695" t="str">
            <v>87-10-1508</v>
          </cell>
          <cell r="B695" t="str">
            <v>Vinca minor 'Multiplex'</v>
          </cell>
          <cell r="C695" t="str">
            <v>MP150</v>
          </cell>
          <cell r="D695" t="str">
            <v>week 26</v>
          </cell>
          <cell r="F695">
            <v>0.49</v>
          </cell>
          <cell r="G695">
            <v>0.38</v>
          </cell>
          <cell r="H695">
            <v>0.32</v>
          </cell>
          <cell r="J695">
            <v>0.59975999999999996</v>
          </cell>
          <cell r="K695">
            <v>0.46511999999999998</v>
          </cell>
          <cell r="L695">
            <v>0.32</v>
          </cell>
        </row>
        <row r="696">
          <cell r="A696" t="str">
            <v>87-10-1065</v>
          </cell>
          <cell r="B696" t="str">
            <v>Vinca minor 'Compacta'</v>
          </cell>
          <cell r="C696" t="str">
            <v>MP150</v>
          </cell>
          <cell r="D696" t="str">
            <v>Directly</v>
          </cell>
          <cell r="F696">
            <v>0.49</v>
          </cell>
          <cell r="G696">
            <v>0.38</v>
          </cell>
          <cell r="H696">
            <v>0.32</v>
          </cell>
          <cell r="J696">
            <v>0.59975999999999996</v>
          </cell>
          <cell r="K696">
            <v>0.46511999999999998</v>
          </cell>
          <cell r="L696">
            <v>0.32</v>
          </cell>
        </row>
        <row r="697">
          <cell r="A697" t="str">
            <v>87-10-1187</v>
          </cell>
          <cell r="B697" t="str">
            <v>Vinca minor 'Illumination'</v>
          </cell>
          <cell r="C697" t="str">
            <v>MP150</v>
          </cell>
          <cell r="D697" t="str">
            <v>Directly</v>
          </cell>
          <cell r="F697">
            <v>0.49</v>
          </cell>
          <cell r="G697">
            <v>0.38</v>
          </cell>
          <cell r="H697">
            <v>0.32</v>
          </cell>
          <cell r="J697">
            <v>0.59975999999999996</v>
          </cell>
          <cell r="K697">
            <v>0.46511999999999998</v>
          </cell>
          <cell r="L697">
            <v>0.32</v>
          </cell>
        </row>
        <row r="698">
          <cell r="A698" t="str">
            <v>87-10-1070</v>
          </cell>
          <cell r="B698" t="str">
            <v>Vinca minor 'Ralph Shugert'</v>
          </cell>
          <cell r="C698" t="str">
            <v>MP150</v>
          </cell>
          <cell r="D698" t="str">
            <v>week 20</v>
          </cell>
          <cell r="F698">
            <v>0.49</v>
          </cell>
          <cell r="G698">
            <v>0.38</v>
          </cell>
          <cell r="H698">
            <v>0.32</v>
          </cell>
          <cell r="J698">
            <v>0.59975999999999996</v>
          </cell>
          <cell r="K698">
            <v>0.46511999999999998</v>
          </cell>
          <cell r="L698">
            <v>0.32</v>
          </cell>
        </row>
        <row r="699">
          <cell r="A699" t="str">
            <v>87-10-1064</v>
          </cell>
          <cell r="B699" t="str">
            <v>Vinca minor 'Seng'</v>
          </cell>
          <cell r="C699" t="str">
            <v>MP150</v>
          </cell>
          <cell r="D699" t="str">
            <v>week 20</v>
          </cell>
          <cell r="F699">
            <v>0.49</v>
          </cell>
          <cell r="G699">
            <v>0.38</v>
          </cell>
          <cell r="H699">
            <v>0.32</v>
          </cell>
          <cell r="J699">
            <v>0.59975999999999996</v>
          </cell>
          <cell r="K699">
            <v>0.46511999999999998</v>
          </cell>
          <cell r="L699">
            <v>0.32</v>
          </cell>
        </row>
        <row r="700">
          <cell r="A700" t="str">
            <v>87-10-1509</v>
          </cell>
          <cell r="B700" t="str">
            <v>Vinca minor 'Variegata'</v>
          </cell>
          <cell r="C700" t="str">
            <v>MP150</v>
          </cell>
          <cell r="D700" t="str">
            <v>Directly</v>
          </cell>
          <cell r="F700">
            <v>0.49</v>
          </cell>
          <cell r="G700">
            <v>0.38</v>
          </cell>
          <cell r="H700">
            <v>0.32</v>
          </cell>
          <cell r="J700">
            <v>0.59975999999999996</v>
          </cell>
          <cell r="K700">
            <v>0.46511999999999998</v>
          </cell>
          <cell r="L700">
            <v>0.32</v>
          </cell>
        </row>
        <row r="701">
          <cell r="A701" t="str">
            <v>87-10-1686</v>
          </cell>
          <cell r="B701" t="str">
            <v>Weigela florida Black and White® ('Courtacad 1'PBR) ®</v>
          </cell>
          <cell r="C701" t="str">
            <v>MP150</v>
          </cell>
          <cell r="D701" t="str">
            <v>Directly</v>
          </cell>
          <cell r="F701">
            <v>1.22</v>
          </cell>
          <cell r="G701">
            <v>1.1100000000000001</v>
          </cell>
          <cell r="H701">
            <v>1.05</v>
          </cell>
          <cell r="J701">
            <v>1.4932799999999999</v>
          </cell>
          <cell r="K701">
            <v>1.3586400000000001</v>
          </cell>
          <cell r="L701">
            <v>1.05</v>
          </cell>
        </row>
        <row r="702">
          <cell r="A702" t="str">
            <v>87-10-1043</v>
          </cell>
          <cell r="B702" t="str">
            <v>Weigela 'Briant Rubidor'</v>
          </cell>
          <cell r="C702" t="str">
            <v>MP104</v>
          </cell>
          <cell r="D702" t="str">
            <v>Directly</v>
          </cell>
          <cell r="F702">
            <v>0.43</v>
          </cell>
          <cell r="G702">
            <v>0.32</v>
          </cell>
          <cell r="H702">
            <v>0.27</v>
          </cell>
          <cell r="J702">
            <v>0.52632000000000001</v>
          </cell>
          <cell r="K702">
            <v>0.39168000000000003</v>
          </cell>
          <cell r="L702">
            <v>0.27</v>
          </cell>
        </row>
        <row r="703">
          <cell r="A703" t="str">
            <v>87-10-0586</v>
          </cell>
          <cell r="B703" t="str">
            <v>Weigela 'Bristol Ruby'</v>
          </cell>
          <cell r="C703" t="str">
            <v>MP104</v>
          </cell>
          <cell r="D703" t="str">
            <v>Directly</v>
          </cell>
          <cell r="F703">
            <v>0.43</v>
          </cell>
          <cell r="G703">
            <v>0.32</v>
          </cell>
          <cell r="H703">
            <v>0.27</v>
          </cell>
          <cell r="J703">
            <v>0.52632000000000001</v>
          </cell>
          <cell r="K703">
            <v>0.39168000000000003</v>
          </cell>
          <cell r="L703">
            <v>0.27</v>
          </cell>
        </row>
        <row r="704">
          <cell r="A704" t="str">
            <v>87-10-1450</v>
          </cell>
          <cell r="B704" t="str">
            <v>Weigela 'Bristol Snowflake'</v>
          </cell>
          <cell r="C704" t="str">
            <v>MP104</v>
          </cell>
          <cell r="D704" t="str">
            <v>Directly</v>
          </cell>
          <cell r="F704">
            <v>0.43</v>
          </cell>
          <cell r="G704">
            <v>0.32</v>
          </cell>
          <cell r="H704">
            <v>0.27</v>
          </cell>
          <cell r="J704">
            <v>0.52632000000000001</v>
          </cell>
          <cell r="K704">
            <v>0.39168000000000003</v>
          </cell>
          <cell r="L704">
            <v>0.27</v>
          </cell>
        </row>
        <row r="705">
          <cell r="A705" t="str">
            <v>87-10-0587</v>
          </cell>
          <cell r="B705" t="str">
            <v>Weigela 'Candida'</v>
          </cell>
          <cell r="C705" t="str">
            <v>MP104</v>
          </cell>
          <cell r="D705" t="str">
            <v>Directly</v>
          </cell>
          <cell r="F705">
            <v>0.43</v>
          </cell>
          <cell r="G705">
            <v>0.32</v>
          </cell>
          <cell r="H705">
            <v>0.27</v>
          </cell>
          <cell r="J705">
            <v>0.52632000000000001</v>
          </cell>
          <cell r="K705">
            <v>0.39168000000000003</v>
          </cell>
          <cell r="L705">
            <v>0.27</v>
          </cell>
        </row>
        <row r="706">
          <cell r="A706" t="str">
            <v>87-10-0588</v>
          </cell>
          <cell r="B706" t="str">
            <v>Weigela 'Eva Rathke'</v>
          </cell>
          <cell r="C706" t="str">
            <v>MP104</v>
          </cell>
          <cell r="D706" t="str">
            <v>Directly</v>
          </cell>
          <cell r="F706">
            <v>0.43</v>
          </cell>
          <cell r="G706">
            <v>0.32</v>
          </cell>
          <cell r="H706">
            <v>0.27</v>
          </cell>
          <cell r="J706">
            <v>0.52632000000000001</v>
          </cell>
          <cell r="K706">
            <v>0.39168000000000003</v>
          </cell>
          <cell r="L706">
            <v>0.27</v>
          </cell>
        </row>
        <row r="707">
          <cell r="A707" t="str">
            <v>87-10-0589</v>
          </cell>
          <cell r="B707" t="str">
            <v>Weigela 'Evita'</v>
          </cell>
          <cell r="C707" t="str">
            <v>MP104</v>
          </cell>
          <cell r="D707" t="str">
            <v>Directly</v>
          </cell>
          <cell r="F707">
            <v>0.43</v>
          </cell>
          <cell r="G707">
            <v>0.32</v>
          </cell>
          <cell r="H707">
            <v>0.27</v>
          </cell>
          <cell r="J707">
            <v>0.52632000000000001</v>
          </cell>
          <cell r="K707">
            <v>0.39168000000000003</v>
          </cell>
          <cell r="L707">
            <v>0.27</v>
          </cell>
        </row>
        <row r="708">
          <cell r="A708" t="str">
            <v>87-10-0590</v>
          </cell>
          <cell r="B708" t="str">
            <v>Weigela florida 'Alexandra'PBR ®</v>
          </cell>
          <cell r="C708" t="str">
            <v>MP104</v>
          </cell>
          <cell r="D708" t="str">
            <v>Directly</v>
          </cell>
          <cell r="F708">
            <v>1.08</v>
          </cell>
          <cell r="G708">
            <v>0.97</v>
          </cell>
          <cell r="H708">
            <v>0.91</v>
          </cell>
          <cell r="J708">
            <v>1.32192</v>
          </cell>
          <cell r="K708">
            <v>1.1872799999999999</v>
          </cell>
          <cell r="L708">
            <v>0.91</v>
          </cell>
        </row>
        <row r="709">
          <cell r="A709" t="str">
            <v>87-10-0592</v>
          </cell>
          <cell r="B709" t="str">
            <v>Weigela florida Moulin Rouge ('Brigela'PBR) ®</v>
          </cell>
          <cell r="C709" t="str">
            <v>MP104</v>
          </cell>
          <cell r="D709" t="str">
            <v>Directly</v>
          </cell>
          <cell r="F709">
            <v>1.05</v>
          </cell>
          <cell r="G709">
            <v>0.94</v>
          </cell>
          <cell r="H709">
            <v>0.88</v>
          </cell>
          <cell r="J709">
            <v>1.2852000000000001</v>
          </cell>
          <cell r="K709">
            <v>1.1505599999999998</v>
          </cell>
          <cell r="L709">
            <v>0.88</v>
          </cell>
        </row>
        <row r="710">
          <cell r="A710" t="str">
            <v>87-10-1613</v>
          </cell>
          <cell r="B710" t="str">
            <v>Weigela flor. 'Cappuccino' PBR ®</v>
          </cell>
          <cell r="C710" t="str">
            <v>MP104</v>
          </cell>
          <cell r="D710" t="str">
            <v>Directly</v>
          </cell>
          <cell r="F710">
            <v>1.05</v>
          </cell>
          <cell r="G710">
            <v>0.94</v>
          </cell>
          <cell r="H710">
            <v>0.88</v>
          </cell>
          <cell r="J710">
            <v>1.2852000000000001</v>
          </cell>
          <cell r="K710">
            <v>1.1505599999999998</v>
          </cell>
          <cell r="L710">
            <v>0.88</v>
          </cell>
        </row>
        <row r="711">
          <cell r="A711" t="str">
            <v>87-10-1511</v>
          </cell>
          <cell r="B711" t="str">
            <v>Weigela florida 'Elvera'PBR ®</v>
          </cell>
          <cell r="C711" t="str">
            <v>MP150</v>
          </cell>
          <cell r="D711" t="str">
            <v>Directly</v>
          </cell>
          <cell r="F711">
            <v>1.05</v>
          </cell>
          <cell r="G711">
            <v>0.94</v>
          </cell>
          <cell r="H711">
            <v>0.88</v>
          </cell>
          <cell r="J711">
            <v>1.2852000000000001</v>
          </cell>
          <cell r="K711">
            <v>1.1505599999999998</v>
          </cell>
          <cell r="L711">
            <v>0.88</v>
          </cell>
        </row>
        <row r="712">
          <cell r="A712" t="str">
            <v>87-10-1512</v>
          </cell>
          <cell r="B712" t="str">
            <v>Weigela flor. 'Foliis Purpureis'</v>
          </cell>
          <cell r="C712" t="str">
            <v>MP150</v>
          </cell>
          <cell r="D712" t="str">
            <v>Directly</v>
          </cell>
          <cell r="F712">
            <v>0.43</v>
          </cell>
          <cell r="G712">
            <v>0.32</v>
          </cell>
          <cell r="H712">
            <v>0.27</v>
          </cell>
          <cell r="J712">
            <v>0.52632000000000001</v>
          </cell>
          <cell r="K712">
            <v>0.39168000000000003</v>
          </cell>
          <cell r="L712">
            <v>0.27</v>
          </cell>
        </row>
        <row r="713">
          <cell r="A713" t="str">
            <v>87-10-1123</v>
          </cell>
          <cell r="B713" t="str">
            <v>Weigela flor. 'Minor Black' PBR ®</v>
          </cell>
          <cell r="C713" t="str">
            <v>MP150</v>
          </cell>
          <cell r="D713" t="str">
            <v>Directly</v>
          </cell>
          <cell r="F713">
            <v>1.08</v>
          </cell>
          <cell r="G713">
            <v>0.97</v>
          </cell>
          <cell r="H713">
            <v>0.91</v>
          </cell>
          <cell r="J713">
            <v>1.32192</v>
          </cell>
          <cell r="K713">
            <v>1.1872799999999999</v>
          </cell>
          <cell r="L713">
            <v>0.91</v>
          </cell>
        </row>
        <row r="714">
          <cell r="A714" t="str">
            <v>87-10-0598</v>
          </cell>
          <cell r="B714" t="str">
            <v>Weigela flor. 'Monet' PBR ®</v>
          </cell>
          <cell r="C714" t="str">
            <v>MP104</v>
          </cell>
          <cell r="D714" t="str">
            <v>Directly</v>
          </cell>
          <cell r="F714">
            <v>1.29</v>
          </cell>
          <cell r="G714">
            <v>1.18</v>
          </cell>
          <cell r="H714">
            <v>1.1200000000000001</v>
          </cell>
          <cell r="J714">
            <v>1.5789600000000001</v>
          </cell>
          <cell r="K714">
            <v>1.44432</v>
          </cell>
          <cell r="L714">
            <v>1.1200000000000001</v>
          </cell>
        </row>
        <row r="715">
          <cell r="A715" t="str">
            <v>87-10-1513</v>
          </cell>
          <cell r="B715" t="str">
            <v>Weigela flor. 'Nana Purpurea'</v>
          </cell>
          <cell r="C715" t="str">
            <v>MP150</v>
          </cell>
          <cell r="D715" t="str">
            <v>Directly</v>
          </cell>
          <cell r="F715">
            <v>0.43</v>
          </cell>
          <cell r="G715">
            <v>0.32</v>
          </cell>
          <cell r="H715">
            <v>0.27</v>
          </cell>
          <cell r="J715">
            <v>0.52632000000000001</v>
          </cell>
          <cell r="K715">
            <v>0.39168000000000003</v>
          </cell>
          <cell r="L715">
            <v>0.27</v>
          </cell>
        </row>
        <row r="716">
          <cell r="A716" t="str">
            <v>87-10-0601</v>
          </cell>
          <cell r="B716" t="str">
            <v>Weigela florida Pink Poppet ('Plangen'PBR) ®</v>
          </cell>
          <cell r="C716" t="str">
            <v>MP104</v>
          </cell>
          <cell r="D716" t="str">
            <v>Directly</v>
          </cell>
          <cell r="F716">
            <v>1.08</v>
          </cell>
          <cell r="G716">
            <v>0.97</v>
          </cell>
          <cell r="H716">
            <v>0.91</v>
          </cell>
          <cell r="J716">
            <v>1.32192</v>
          </cell>
          <cell r="K716">
            <v>1.1872799999999999</v>
          </cell>
          <cell r="L716">
            <v>0.91</v>
          </cell>
        </row>
        <row r="717">
          <cell r="A717" t="str">
            <v>87-10-1453</v>
          </cell>
          <cell r="B717" t="str">
            <v>Weigela flor. 'Pink Princess'</v>
          </cell>
          <cell r="C717" t="str">
            <v>MP150</v>
          </cell>
          <cell r="D717" t="str">
            <v>Directly</v>
          </cell>
          <cell r="F717">
            <v>0.43</v>
          </cell>
          <cell r="G717">
            <v>0.32</v>
          </cell>
          <cell r="H717">
            <v>0.27</v>
          </cell>
          <cell r="J717">
            <v>0.52632000000000001</v>
          </cell>
          <cell r="K717">
            <v>0.39168000000000003</v>
          </cell>
          <cell r="L717">
            <v>0.27</v>
          </cell>
        </row>
        <row r="718">
          <cell r="A718" t="str">
            <v>87-10-0602</v>
          </cell>
          <cell r="B718" t="str">
            <v>Weigela flor. 'Pink Princess'</v>
          </cell>
          <cell r="C718" t="str">
            <v>MP104</v>
          </cell>
          <cell r="D718" t="str">
            <v>Directly</v>
          </cell>
          <cell r="F718">
            <v>0.43</v>
          </cell>
          <cell r="G718">
            <v>0.32</v>
          </cell>
          <cell r="H718">
            <v>0.27</v>
          </cell>
          <cell r="J718">
            <v>0.52632000000000001</v>
          </cell>
          <cell r="K718">
            <v>0.39168000000000003</v>
          </cell>
          <cell r="L718">
            <v>0.27</v>
          </cell>
        </row>
        <row r="719">
          <cell r="A719" t="str">
            <v>87-10-1514</v>
          </cell>
          <cell r="B719" t="str">
            <v>Weigela flor. 'Ruby Queen' PBR ®</v>
          </cell>
          <cell r="C719" t="str">
            <v>MP150</v>
          </cell>
          <cell r="D719" t="str">
            <v>Directly</v>
          </cell>
          <cell r="F719">
            <v>1.08</v>
          </cell>
          <cell r="G719">
            <v>0.97</v>
          </cell>
          <cell r="H719">
            <v>0.91</v>
          </cell>
          <cell r="J719">
            <v>1.32192</v>
          </cell>
          <cell r="K719">
            <v>1.1872799999999999</v>
          </cell>
          <cell r="L719">
            <v>0.91</v>
          </cell>
        </row>
        <row r="720">
          <cell r="A720" t="str">
            <v>87-10-1455</v>
          </cell>
          <cell r="B720" t="str">
            <v>Weigela flor. 'Sunny Princess'</v>
          </cell>
          <cell r="C720" t="str">
            <v>MP150</v>
          </cell>
          <cell r="D720" t="str">
            <v>Directly</v>
          </cell>
          <cell r="F720">
            <v>0.43</v>
          </cell>
          <cell r="G720">
            <v>0.32</v>
          </cell>
          <cell r="H720">
            <v>0.27</v>
          </cell>
          <cell r="J720">
            <v>0.52632000000000001</v>
          </cell>
          <cell r="K720">
            <v>0.39168000000000003</v>
          </cell>
          <cell r="L720">
            <v>0.27</v>
          </cell>
        </row>
        <row r="721">
          <cell r="A721" t="str">
            <v>87-10-0604</v>
          </cell>
          <cell r="B721" t="str">
            <v>Weigela flor. 'Sunny Princess'</v>
          </cell>
          <cell r="C721" t="str">
            <v>MP104</v>
          </cell>
          <cell r="D721" t="str">
            <v>Directly</v>
          </cell>
          <cell r="F721">
            <v>0.43</v>
          </cell>
          <cell r="G721">
            <v>0.32</v>
          </cell>
          <cell r="H721">
            <v>0.27</v>
          </cell>
          <cell r="J721">
            <v>0.52632000000000001</v>
          </cell>
          <cell r="K721">
            <v>0.39168000000000003</v>
          </cell>
          <cell r="L721">
            <v>0.27</v>
          </cell>
        </row>
        <row r="722">
          <cell r="A722" t="str">
            <v>87-10-0605</v>
          </cell>
          <cell r="B722" t="str">
            <v>Weigela flor. 'Suzanne'</v>
          </cell>
          <cell r="C722" t="str">
            <v>MP104</v>
          </cell>
          <cell r="D722" t="str">
            <v>Directly</v>
          </cell>
          <cell r="F722">
            <v>0.43</v>
          </cell>
          <cell r="G722">
            <v>0.32</v>
          </cell>
          <cell r="H722">
            <v>0.27</v>
          </cell>
          <cell r="J722">
            <v>0.52632000000000001</v>
          </cell>
          <cell r="K722">
            <v>0.39168000000000003</v>
          </cell>
          <cell r="L722">
            <v>0.27</v>
          </cell>
        </row>
        <row r="723">
          <cell r="A723" t="str">
            <v>87-10-1614</v>
          </cell>
          <cell r="B723" t="str">
            <v>Weigela flor. 'Suzanne'</v>
          </cell>
          <cell r="C723" t="str">
            <v>MP150</v>
          </cell>
          <cell r="D723" t="str">
            <v>Directly</v>
          </cell>
          <cell r="F723">
            <v>0.43</v>
          </cell>
          <cell r="G723">
            <v>0.32</v>
          </cell>
          <cell r="H723">
            <v>0.27</v>
          </cell>
          <cell r="J723">
            <v>0.52632000000000001</v>
          </cell>
          <cell r="K723">
            <v>0.39168000000000003</v>
          </cell>
          <cell r="L723">
            <v>0.27</v>
          </cell>
        </row>
        <row r="724">
          <cell r="A724" t="str">
            <v>87-10-1457</v>
          </cell>
          <cell r="B724" t="str">
            <v>Weigela flor. 'Tango'</v>
          </cell>
          <cell r="C724" t="str">
            <v>MP150</v>
          </cell>
          <cell r="D724" t="str">
            <v>Directly</v>
          </cell>
          <cell r="F724">
            <v>0.43</v>
          </cell>
          <cell r="G724">
            <v>0.32</v>
          </cell>
          <cell r="H724">
            <v>0.27</v>
          </cell>
          <cell r="J724">
            <v>0.52632000000000001</v>
          </cell>
          <cell r="K724">
            <v>0.39168000000000003</v>
          </cell>
          <cell r="L724">
            <v>0.27</v>
          </cell>
        </row>
        <row r="725">
          <cell r="A725" t="str">
            <v>87-10-0607</v>
          </cell>
          <cell r="B725" t="str">
            <v>Weigela flor. 'Variegata'</v>
          </cell>
          <cell r="C725" t="str">
            <v>MP104</v>
          </cell>
          <cell r="D725" t="str">
            <v>Directly</v>
          </cell>
          <cell r="F725">
            <v>0.43</v>
          </cell>
          <cell r="G725">
            <v>0.32</v>
          </cell>
          <cell r="H725">
            <v>0.27</v>
          </cell>
          <cell r="J725">
            <v>0.52632000000000001</v>
          </cell>
          <cell r="K725">
            <v>0.39168000000000003</v>
          </cell>
          <cell r="L725">
            <v>0.27</v>
          </cell>
        </row>
        <row r="726">
          <cell r="A726" t="str">
            <v>87-10-1615</v>
          </cell>
          <cell r="B726" t="str">
            <v>Weigela flor. 'Victoria'</v>
          </cell>
          <cell r="C726" t="str">
            <v>MP150</v>
          </cell>
          <cell r="D726" t="str">
            <v>Directly</v>
          </cell>
          <cell r="F726">
            <v>0.43</v>
          </cell>
          <cell r="G726">
            <v>0.32</v>
          </cell>
          <cell r="H726">
            <v>0.27</v>
          </cell>
          <cell r="J726">
            <v>0.52632000000000001</v>
          </cell>
          <cell r="K726">
            <v>0.39168000000000003</v>
          </cell>
          <cell r="L726">
            <v>0.27</v>
          </cell>
        </row>
        <row r="727">
          <cell r="A727" t="str">
            <v>87-10-0608</v>
          </cell>
          <cell r="B727" t="str">
            <v>Weigela flor. 'Victoria'</v>
          </cell>
          <cell r="C727" t="str">
            <v>MP104</v>
          </cell>
          <cell r="D727" t="str">
            <v>Directly</v>
          </cell>
          <cell r="F727">
            <v>0.43</v>
          </cell>
          <cell r="G727">
            <v>0.32</v>
          </cell>
          <cell r="H727">
            <v>0.27</v>
          </cell>
          <cell r="J727">
            <v>0.52632000000000001</v>
          </cell>
          <cell r="K727">
            <v>0.39168000000000003</v>
          </cell>
          <cell r="L727">
            <v>0.27</v>
          </cell>
        </row>
        <row r="728">
          <cell r="A728" t="str">
            <v>87-10-1515</v>
          </cell>
          <cell r="B728" t="str">
            <v>Weigela flor. 'Marjorie'</v>
          </cell>
          <cell r="C728" t="str">
            <v>MP104</v>
          </cell>
          <cell r="D728" t="str">
            <v>Directly</v>
          </cell>
          <cell r="F728">
            <v>0.43</v>
          </cell>
          <cell r="G728">
            <v>0.32</v>
          </cell>
          <cell r="H728">
            <v>0.27</v>
          </cell>
          <cell r="J728">
            <v>0.52632000000000001</v>
          </cell>
          <cell r="K728">
            <v>0.39168000000000003</v>
          </cell>
          <cell r="L728">
            <v>0.27</v>
          </cell>
        </row>
        <row r="729">
          <cell r="A729" t="str">
            <v>87-10-0609</v>
          </cell>
          <cell r="B729" t="str">
            <v>Weigela middendorffiana</v>
          </cell>
          <cell r="C729" t="str">
            <v>MP104</v>
          </cell>
          <cell r="D729" t="str">
            <v>Directly</v>
          </cell>
          <cell r="F729">
            <v>0.44</v>
          </cell>
          <cell r="G729">
            <v>0.34</v>
          </cell>
          <cell r="H729">
            <v>0.28000000000000003</v>
          </cell>
          <cell r="J729">
            <v>0.53856000000000004</v>
          </cell>
          <cell r="K729">
            <v>0.41616000000000003</v>
          </cell>
          <cell r="L729">
            <v>0.28000000000000003</v>
          </cell>
        </row>
        <row r="730">
          <cell r="A730" t="str">
            <v>87-10-1460</v>
          </cell>
          <cell r="B730" t="str">
            <v>Weigela 'Minuet'</v>
          </cell>
          <cell r="C730" t="str">
            <v>MP150</v>
          </cell>
          <cell r="D730" t="str">
            <v>Directly</v>
          </cell>
          <cell r="F730">
            <v>0.43</v>
          </cell>
          <cell r="G730">
            <v>0.32</v>
          </cell>
          <cell r="H730">
            <v>0.27</v>
          </cell>
          <cell r="J730">
            <v>0.52632000000000001</v>
          </cell>
          <cell r="K730">
            <v>0.39168000000000003</v>
          </cell>
          <cell r="L730">
            <v>0.27</v>
          </cell>
        </row>
        <row r="731">
          <cell r="A731" t="str">
            <v>87-10-0610</v>
          </cell>
          <cell r="B731" t="str">
            <v>Weigela 'Minuet'</v>
          </cell>
          <cell r="C731" t="str">
            <v>MP104</v>
          </cell>
          <cell r="D731" t="str">
            <v>Directly</v>
          </cell>
          <cell r="F731">
            <v>0.43</v>
          </cell>
          <cell r="G731">
            <v>0.32</v>
          </cell>
          <cell r="H731">
            <v>0.27</v>
          </cell>
          <cell r="J731">
            <v>0.52632000000000001</v>
          </cell>
          <cell r="K731">
            <v>0.39168000000000003</v>
          </cell>
          <cell r="L731">
            <v>0.27</v>
          </cell>
        </row>
        <row r="732">
          <cell r="A732" t="str">
            <v>87-10-0600</v>
          </cell>
          <cell r="B732" t="str">
            <v>Weigela 'Nana Variegata'</v>
          </cell>
          <cell r="C732" t="str">
            <v>MP104</v>
          </cell>
          <cell r="D732" t="str">
            <v>Directly</v>
          </cell>
          <cell r="F732">
            <v>0.43</v>
          </cell>
          <cell r="G732">
            <v>0.32</v>
          </cell>
          <cell r="H732">
            <v>0.27</v>
          </cell>
          <cell r="J732">
            <v>0.52632000000000001</v>
          </cell>
          <cell r="K732">
            <v>0.39168000000000003</v>
          </cell>
          <cell r="L732">
            <v>0.27</v>
          </cell>
        </row>
        <row r="733">
          <cell r="A733" t="str">
            <v>87-10-0611</v>
          </cell>
          <cell r="B733" t="str">
            <v>Weigela 'Newport Red'</v>
          </cell>
          <cell r="C733" t="str">
            <v>MP104</v>
          </cell>
          <cell r="D733" t="str">
            <v>Directly</v>
          </cell>
          <cell r="F733">
            <v>0.43</v>
          </cell>
          <cell r="G733">
            <v>0.32</v>
          </cell>
          <cell r="H733">
            <v>0.27</v>
          </cell>
          <cell r="J733">
            <v>0.52632000000000001</v>
          </cell>
          <cell r="K733">
            <v>0.39168000000000003</v>
          </cell>
          <cell r="L733">
            <v>0.27</v>
          </cell>
        </row>
        <row r="734">
          <cell r="A734" t="str">
            <v>87-10-1122</v>
          </cell>
          <cell r="B734" t="str">
            <v>Weigela 'Olympiade'</v>
          </cell>
          <cell r="C734" t="str">
            <v>MP104</v>
          </cell>
          <cell r="D734" t="str">
            <v>Directly</v>
          </cell>
          <cell r="F734">
            <v>0.43</v>
          </cell>
          <cell r="G734">
            <v>0.32</v>
          </cell>
          <cell r="H734">
            <v>0.27</v>
          </cell>
          <cell r="J734">
            <v>0.52632000000000001</v>
          </cell>
          <cell r="K734">
            <v>0.39168000000000003</v>
          </cell>
          <cell r="L734">
            <v>0.27</v>
          </cell>
        </row>
        <row r="735">
          <cell r="A735" t="str">
            <v>87-10-1616</v>
          </cell>
          <cell r="B735" t="str">
            <v>Weigela 'Piccolo'</v>
          </cell>
          <cell r="C735" t="str">
            <v>MP104</v>
          </cell>
          <cell r="D735" t="str">
            <v>Directly</v>
          </cell>
          <cell r="F735">
            <v>0.52</v>
          </cell>
          <cell r="G735">
            <v>0.41</v>
          </cell>
          <cell r="H735">
            <v>0.35</v>
          </cell>
          <cell r="J735">
            <v>0.63648000000000005</v>
          </cell>
          <cell r="K735">
            <v>0.50183999999999995</v>
          </cell>
          <cell r="L735">
            <v>0.35</v>
          </cell>
        </row>
        <row r="736">
          <cell r="A736" t="str">
            <v>87-10-1617</v>
          </cell>
          <cell r="B736" t="str">
            <v>Weigela praecox 'Bouquet Rose'</v>
          </cell>
          <cell r="C736" t="str">
            <v>MP104</v>
          </cell>
          <cell r="D736" t="str">
            <v>Directly</v>
          </cell>
          <cell r="F736">
            <v>0.43</v>
          </cell>
          <cell r="G736">
            <v>0.32</v>
          </cell>
          <cell r="H736">
            <v>0.27</v>
          </cell>
          <cell r="J736">
            <v>0.52632000000000001</v>
          </cell>
          <cell r="K736">
            <v>0.39168000000000003</v>
          </cell>
          <cell r="L736">
            <v>0.27</v>
          </cell>
        </row>
        <row r="737">
          <cell r="A737" t="str">
            <v>87-10-0614</v>
          </cell>
          <cell r="B737" t="str">
            <v>Weigela 'Red Prince'</v>
          </cell>
          <cell r="C737" t="str">
            <v>MP104</v>
          </cell>
          <cell r="D737" t="str">
            <v>Directly</v>
          </cell>
          <cell r="F737">
            <v>0.43</v>
          </cell>
          <cell r="G737">
            <v>0.32</v>
          </cell>
          <cell r="H737">
            <v>0.27</v>
          </cell>
          <cell r="J737">
            <v>0.52632000000000001</v>
          </cell>
          <cell r="K737">
            <v>0.39168000000000003</v>
          </cell>
          <cell r="L737">
            <v>0.27</v>
          </cell>
        </row>
        <row r="738">
          <cell r="A738" t="str">
            <v>87-10-0615</v>
          </cell>
          <cell r="B738" t="str">
            <v>Weigela 'Rosea'</v>
          </cell>
          <cell r="C738" t="str">
            <v>MP104</v>
          </cell>
          <cell r="D738" t="str">
            <v>Directly</v>
          </cell>
          <cell r="F738">
            <v>0.43</v>
          </cell>
          <cell r="G738">
            <v>0.32</v>
          </cell>
          <cell r="H738">
            <v>0.27</v>
          </cell>
          <cell r="J738">
            <v>0.52632000000000001</v>
          </cell>
          <cell r="K738">
            <v>0.39168000000000003</v>
          </cell>
          <cell r="L738">
            <v>0.27</v>
          </cell>
        </row>
        <row r="739">
          <cell r="A739" t="str">
            <v>87-10-1687</v>
          </cell>
          <cell r="B739" t="str">
            <v>Weigela 'Rumba'</v>
          </cell>
          <cell r="C739" t="str">
            <v>MP150</v>
          </cell>
          <cell r="D739" t="str">
            <v>Directly</v>
          </cell>
          <cell r="F739">
            <v>0.43</v>
          </cell>
          <cell r="G739">
            <v>0.32</v>
          </cell>
          <cell r="H739">
            <v>0.27</v>
          </cell>
          <cell r="J739">
            <v>0.52632000000000001</v>
          </cell>
          <cell r="K739">
            <v>0.39168000000000003</v>
          </cell>
          <cell r="L739">
            <v>0.27</v>
          </cell>
        </row>
        <row r="740">
          <cell r="A740" t="str">
            <v>87-10-0617</v>
          </cell>
          <cell r="B740" t="str">
            <v>Weigela 'Styriaca'</v>
          </cell>
          <cell r="C740" t="str">
            <v>MP104</v>
          </cell>
          <cell r="D740" t="str">
            <v>Directly</v>
          </cell>
          <cell r="F740">
            <v>0.43</v>
          </cell>
          <cell r="G740">
            <v>0.32</v>
          </cell>
          <cell r="H740">
            <v>0.27</v>
          </cell>
          <cell r="J740">
            <v>0.52632000000000001</v>
          </cell>
          <cell r="K740">
            <v>0.39168000000000003</v>
          </cell>
          <cell r="L740">
            <v>0.27</v>
          </cell>
        </row>
        <row r="741">
          <cell r="A741" t="str">
            <v>87-10-0618</v>
          </cell>
          <cell r="B741" t="str">
            <v>Weigela florida 'Wings of Fire'PBR ®</v>
          </cell>
          <cell r="C741" t="str">
            <v>MP104</v>
          </cell>
          <cell r="D741" t="str">
            <v>Directly</v>
          </cell>
          <cell r="F741">
            <v>1.22</v>
          </cell>
          <cell r="G741">
            <v>1.1100000000000001</v>
          </cell>
          <cell r="H741">
            <v>1.05</v>
          </cell>
          <cell r="J741">
            <v>1.4932799999999999</v>
          </cell>
          <cell r="K741">
            <v>1.3586400000000001</v>
          </cell>
          <cell r="L741">
            <v>1.05</v>
          </cell>
        </row>
        <row r="742">
          <cell r="A742" t="str">
            <v>87-10-1688</v>
          </cell>
          <cell r="B742" t="str">
            <v>Weigela florida 'Wings of Fire'PBR ®</v>
          </cell>
          <cell r="C742" t="str">
            <v>MP150</v>
          </cell>
          <cell r="D742" t="str">
            <v>Directly</v>
          </cell>
          <cell r="F742">
            <v>1.22</v>
          </cell>
          <cell r="G742">
            <v>1.1100000000000001</v>
          </cell>
          <cell r="H742">
            <v>1.05</v>
          </cell>
          <cell r="J742">
            <v>1.4932799999999999</v>
          </cell>
          <cell r="K742">
            <v>1.3586400000000001</v>
          </cell>
          <cell r="L742">
            <v>1.05</v>
          </cell>
        </row>
        <row r="743">
          <cell r="A743" t="str">
            <v>87-10-0932</v>
          </cell>
          <cell r="B743" t="str">
            <v>Rosa miniature 'Orange'</v>
          </cell>
          <cell r="C743" t="str">
            <v>MP104</v>
          </cell>
          <cell r="D743" t="str">
            <v>Week 17</v>
          </cell>
          <cell r="F743">
            <v>0.66</v>
          </cell>
          <cell r="G743">
            <v>0.55000000000000004</v>
          </cell>
          <cell r="H743">
            <v>0.49</v>
          </cell>
          <cell r="J743">
            <v>0.80784</v>
          </cell>
          <cell r="K743">
            <v>0.67320000000000002</v>
          </cell>
          <cell r="L743">
            <v>0.49</v>
          </cell>
        </row>
        <row r="744">
          <cell r="A744" t="str">
            <v>87-10-0933</v>
          </cell>
          <cell r="B744" t="str">
            <v>Rosa miniature 'Pink'</v>
          </cell>
          <cell r="C744" t="str">
            <v>MP104</v>
          </cell>
          <cell r="D744" t="str">
            <v>Week 17</v>
          </cell>
          <cell r="F744">
            <v>0.66</v>
          </cell>
          <cell r="G744">
            <v>0.55000000000000004</v>
          </cell>
          <cell r="H744">
            <v>0.49</v>
          </cell>
          <cell r="J744">
            <v>0.80784</v>
          </cell>
          <cell r="K744">
            <v>0.67320000000000002</v>
          </cell>
          <cell r="L744">
            <v>0.49</v>
          </cell>
        </row>
        <row r="745">
          <cell r="A745" t="str">
            <v>87-10-0934</v>
          </cell>
          <cell r="B745" t="str">
            <v>Rosa miniature 'Red'</v>
          </cell>
          <cell r="C745" t="str">
            <v>MP104</v>
          </cell>
          <cell r="D745" t="str">
            <v>Week 17</v>
          </cell>
          <cell r="F745">
            <v>0.66</v>
          </cell>
          <cell r="G745">
            <v>0.55000000000000004</v>
          </cell>
          <cell r="H745">
            <v>0.49</v>
          </cell>
          <cell r="J745">
            <v>0.80784</v>
          </cell>
          <cell r="K745">
            <v>0.67320000000000002</v>
          </cell>
          <cell r="L745">
            <v>0.49</v>
          </cell>
        </row>
        <row r="746">
          <cell r="A746" t="str">
            <v>87-10-1243</v>
          </cell>
          <cell r="B746" t="str">
            <v xml:space="preserve">Rosa miniature 'Tricolor' </v>
          </cell>
          <cell r="C746" t="str">
            <v>MP104</v>
          </cell>
          <cell r="D746" t="str">
            <v>Week 17</v>
          </cell>
          <cell r="F746">
            <v>0.66</v>
          </cell>
          <cell r="G746">
            <v>0.55000000000000004</v>
          </cell>
          <cell r="H746">
            <v>0.49</v>
          </cell>
          <cell r="J746">
            <v>0.80784</v>
          </cell>
          <cell r="K746">
            <v>0.67320000000000002</v>
          </cell>
          <cell r="L746">
            <v>0.49</v>
          </cell>
        </row>
        <row r="747">
          <cell r="A747" t="str">
            <v>87-10-0935</v>
          </cell>
          <cell r="B747" t="str">
            <v>Rosa miniature 'White'</v>
          </cell>
          <cell r="C747" t="str">
            <v>MP104</v>
          </cell>
          <cell r="D747" t="str">
            <v>Week 17</v>
          </cell>
          <cell r="F747">
            <v>0.66</v>
          </cell>
          <cell r="G747">
            <v>0.55000000000000004</v>
          </cell>
          <cell r="H747">
            <v>0.49</v>
          </cell>
          <cell r="J747">
            <v>0.80784</v>
          </cell>
          <cell r="K747">
            <v>0.67320000000000002</v>
          </cell>
          <cell r="L747">
            <v>0.49</v>
          </cell>
        </row>
        <row r="748">
          <cell r="A748" t="str">
            <v>87-10-0936</v>
          </cell>
          <cell r="B748" t="str">
            <v>Rosa miniature 'Yellow'</v>
          </cell>
          <cell r="C748" t="str">
            <v>MP104</v>
          </cell>
          <cell r="D748" t="str">
            <v>Week 17</v>
          </cell>
          <cell r="F748">
            <v>0.66</v>
          </cell>
          <cell r="G748">
            <v>0.55000000000000004</v>
          </cell>
          <cell r="H748">
            <v>0.49</v>
          </cell>
          <cell r="J748">
            <v>0.80784</v>
          </cell>
          <cell r="K748">
            <v>0.67320000000000002</v>
          </cell>
          <cell r="L748">
            <v>0.49</v>
          </cell>
        </row>
        <row r="749">
          <cell r="A749" t="str">
            <v>87-10-1062</v>
          </cell>
          <cell r="B749" t="str">
            <v>Rosa (H) 'Sea Foam'</v>
          </cell>
          <cell r="C749" t="str">
            <v>MP104</v>
          </cell>
          <cell r="D749" t="str">
            <v>Week 17</v>
          </cell>
          <cell r="F749">
            <v>0.66</v>
          </cell>
          <cell r="G749">
            <v>0.55000000000000004</v>
          </cell>
          <cell r="H749">
            <v>0.49</v>
          </cell>
          <cell r="J749">
            <v>0.80784</v>
          </cell>
          <cell r="K749">
            <v>0.67320000000000002</v>
          </cell>
          <cell r="L749">
            <v>0.49</v>
          </cell>
        </row>
        <row r="750">
          <cell r="A750" t="str">
            <v>87-10-0625</v>
          </cell>
          <cell r="B750" t="str">
            <v>Chamaecyparis l. 'Alumigold'</v>
          </cell>
          <cell r="C750" t="str">
            <v>MP144</v>
          </cell>
          <cell r="D750" t="str">
            <v>Directly</v>
          </cell>
          <cell r="F750">
            <v>0.39999999999999997</v>
          </cell>
          <cell r="G750">
            <v>0.3</v>
          </cell>
          <cell r="H750">
            <v>0.25</v>
          </cell>
          <cell r="J750">
            <v>0.48959999999999992</v>
          </cell>
          <cell r="K750">
            <v>0.36719999999999997</v>
          </cell>
          <cell r="L750">
            <v>0.25</v>
          </cell>
        </row>
        <row r="751">
          <cell r="A751" t="str">
            <v>87-10-0626</v>
          </cell>
          <cell r="B751" t="str">
            <v>Chamaecyparis l. 'Columnaris'</v>
          </cell>
          <cell r="C751" t="str">
            <v>MP144</v>
          </cell>
          <cell r="D751" t="str">
            <v>Directly</v>
          </cell>
          <cell r="F751">
            <v>0.39999999999999997</v>
          </cell>
          <cell r="G751">
            <v>0.3</v>
          </cell>
          <cell r="H751">
            <v>0.25</v>
          </cell>
          <cell r="J751">
            <v>0.48959999999999992</v>
          </cell>
          <cell r="K751">
            <v>0.36719999999999997</v>
          </cell>
          <cell r="L751">
            <v>0.25</v>
          </cell>
        </row>
        <row r="752">
          <cell r="A752" t="str">
            <v>87-10-1463</v>
          </cell>
          <cell r="B752" t="str">
            <v>Chamaecyparis l. 'Ellwoodii'</v>
          </cell>
          <cell r="C752" t="str">
            <v>MP150</v>
          </cell>
          <cell r="D752" t="str">
            <v>Directly</v>
          </cell>
          <cell r="F752">
            <v>0.39999999999999997</v>
          </cell>
          <cell r="G752">
            <v>0.3</v>
          </cell>
          <cell r="H752">
            <v>0.25</v>
          </cell>
          <cell r="J752">
            <v>0.48959999999999992</v>
          </cell>
          <cell r="K752">
            <v>0.36719999999999997</v>
          </cell>
          <cell r="L752">
            <v>0.25</v>
          </cell>
        </row>
        <row r="753">
          <cell r="A753" t="str">
            <v>87-10-0939</v>
          </cell>
          <cell r="B753" t="str">
            <v>Chamaecyparis l. 'Ellwood's Empire'</v>
          </cell>
          <cell r="C753" t="str">
            <v>MP144</v>
          </cell>
          <cell r="D753" t="str">
            <v>Directly</v>
          </cell>
          <cell r="F753">
            <v>0.39999999999999997</v>
          </cell>
          <cell r="G753">
            <v>0.3</v>
          </cell>
          <cell r="H753">
            <v>0.25</v>
          </cell>
          <cell r="J753">
            <v>0.48959999999999992</v>
          </cell>
          <cell r="K753">
            <v>0.36719999999999997</v>
          </cell>
          <cell r="L753">
            <v>0.25</v>
          </cell>
        </row>
        <row r="754">
          <cell r="A754" t="str">
            <v>87-10-0629</v>
          </cell>
          <cell r="B754" t="str">
            <v>Chamaecyparis l. 'Ellwood's Gold'</v>
          </cell>
          <cell r="C754" t="str">
            <v>MP144</v>
          </cell>
          <cell r="D754" t="str">
            <v>week 18</v>
          </cell>
          <cell r="F754">
            <v>0.39999999999999997</v>
          </cell>
          <cell r="G754">
            <v>0.3</v>
          </cell>
          <cell r="H754">
            <v>0.25</v>
          </cell>
          <cell r="J754">
            <v>0.48959999999999992</v>
          </cell>
          <cell r="K754">
            <v>0.36719999999999997</v>
          </cell>
          <cell r="L754">
            <v>0.25</v>
          </cell>
        </row>
        <row r="755">
          <cell r="A755" t="str">
            <v>87-10-1464</v>
          </cell>
          <cell r="B755" t="str">
            <v>Chamaecyparis l. 'Ivonne'</v>
          </cell>
          <cell r="C755" t="str">
            <v>MP150</v>
          </cell>
          <cell r="D755" t="str">
            <v>Directly</v>
          </cell>
          <cell r="F755">
            <v>0.43</v>
          </cell>
          <cell r="G755">
            <v>0.32</v>
          </cell>
          <cell r="H755">
            <v>0.27</v>
          </cell>
          <cell r="J755">
            <v>0.52632000000000001</v>
          </cell>
          <cell r="K755">
            <v>0.39168000000000003</v>
          </cell>
          <cell r="L755">
            <v>0.27</v>
          </cell>
        </row>
        <row r="756">
          <cell r="A756" t="str">
            <v>87-10-0636</v>
          </cell>
          <cell r="B756" t="str">
            <v>Chamaecyparis l. 'Snow White'</v>
          </cell>
          <cell r="C756" t="str">
            <v>MP144</v>
          </cell>
          <cell r="D756" t="str">
            <v>Directly</v>
          </cell>
          <cell r="F756">
            <v>0.39999999999999997</v>
          </cell>
          <cell r="G756">
            <v>0.3</v>
          </cell>
          <cell r="H756">
            <v>0.25</v>
          </cell>
          <cell r="J756">
            <v>0.48959999999999992</v>
          </cell>
          <cell r="K756">
            <v>0.36719999999999997</v>
          </cell>
          <cell r="L756">
            <v>0.25</v>
          </cell>
        </row>
        <row r="757">
          <cell r="A757" t="str">
            <v>87-10-1465</v>
          </cell>
          <cell r="B757" t="str">
            <v>Chamaecyparis l. 'Stardust'</v>
          </cell>
          <cell r="C757" t="str">
            <v>MP150</v>
          </cell>
          <cell r="D757" t="str">
            <v>Directly</v>
          </cell>
          <cell r="F757">
            <v>0.39999999999999997</v>
          </cell>
          <cell r="G757">
            <v>0.3</v>
          </cell>
          <cell r="H757">
            <v>0.25</v>
          </cell>
          <cell r="J757">
            <v>0.48959999999999992</v>
          </cell>
          <cell r="K757">
            <v>0.36719999999999997</v>
          </cell>
          <cell r="L757">
            <v>0.25</v>
          </cell>
        </row>
        <row r="758">
          <cell r="A758" t="str">
            <v>87-10-0638</v>
          </cell>
          <cell r="B758" t="str">
            <v>Chamaecyparis l. 'Sunkist'</v>
          </cell>
          <cell r="C758" t="str">
            <v>MP144</v>
          </cell>
          <cell r="D758" t="str">
            <v>Directly</v>
          </cell>
          <cell r="F758">
            <v>0.43</v>
          </cell>
          <cell r="G758">
            <v>0.32</v>
          </cell>
          <cell r="H758">
            <v>0.27</v>
          </cell>
          <cell r="J758">
            <v>0.52632000000000001</v>
          </cell>
          <cell r="K758">
            <v>0.39168000000000003</v>
          </cell>
          <cell r="L758">
            <v>0.27</v>
          </cell>
        </row>
        <row r="759">
          <cell r="A759" t="str">
            <v>87-10-0639</v>
          </cell>
          <cell r="B759" t="str">
            <v>Chamaecyparis l. 'Susan'</v>
          </cell>
          <cell r="C759" t="str">
            <v>MP144</v>
          </cell>
          <cell r="D759" t="str">
            <v>Directly</v>
          </cell>
          <cell r="F759">
            <v>0.39999999999999997</v>
          </cell>
          <cell r="G759">
            <v>0.3</v>
          </cell>
          <cell r="H759">
            <v>0.25</v>
          </cell>
          <cell r="J759">
            <v>0.48959999999999992</v>
          </cell>
          <cell r="K759">
            <v>0.36719999999999997</v>
          </cell>
          <cell r="L759">
            <v>0.25</v>
          </cell>
        </row>
        <row r="760">
          <cell r="A760" t="str">
            <v>87-10-1466</v>
          </cell>
          <cell r="B760" t="str">
            <v>Chamaecyparis l. 'Van Pelt's Blue'</v>
          </cell>
          <cell r="C760" t="str">
            <v>MP150</v>
          </cell>
          <cell r="D760" t="str">
            <v>Directly</v>
          </cell>
          <cell r="F760">
            <v>0.39999999999999997</v>
          </cell>
          <cell r="G760">
            <v>0.3</v>
          </cell>
          <cell r="H760">
            <v>0.25</v>
          </cell>
          <cell r="J760">
            <v>0.48959999999999992</v>
          </cell>
          <cell r="K760">
            <v>0.36719999999999997</v>
          </cell>
          <cell r="L760">
            <v>0.25</v>
          </cell>
        </row>
        <row r="761">
          <cell r="A761" t="str">
            <v>87-10-0641</v>
          </cell>
          <cell r="B761" t="str">
            <v>Chamaecyparis l. 'White Spot'</v>
          </cell>
          <cell r="C761" t="str">
            <v>MP144</v>
          </cell>
          <cell r="D761" t="str">
            <v>week 26</v>
          </cell>
          <cell r="F761">
            <v>0.39999999999999997</v>
          </cell>
          <cell r="G761">
            <v>0.3</v>
          </cell>
          <cell r="H761">
            <v>0.25</v>
          </cell>
          <cell r="J761">
            <v>0.48959999999999992</v>
          </cell>
          <cell r="K761">
            <v>0.36719999999999997</v>
          </cell>
          <cell r="L761">
            <v>0.25</v>
          </cell>
        </row>
        <row r="762">
          <cell r="A762" t="str">
            <v>87-10-0651</v>
          </cell>
          <cell r="B762" t="str">
            <v>Cupressocyparis leylandii</v>
          </cell>
          <cell r="C762" t="str">
            <v>MP144</v>
          </cell>
          <cell r="D762" t="str">
            <v>Directly</v>
          </cell>
          <cell r="F762">
            <v>0.66</v>
          </cell>
          <cell r="G762">
            <v>0.55000000000000004</v>
          </cell>
          <cell r="H762">
            <v>0.49</v>
          </cell>
          <cell r="J762">
            <v>0.80784</v>
          </cell>
          <cell r="K762">
            <v>0.67320000000000002</v>
          </cell>
          <cell r="L762">
            <v>0.49</v>
          </cell>
        </row>
        <row r="763">
          <cell r="A763" t="str">
            <v>87-10-0652</v>
          </cell>
          <cell r="B763" t="str">
            <v>Cupressocyparis l. 'Blue Jeans' PBR ®</v>
          </cell>
          <cell r="C763" t="str">
            <v>MP144</v>
          </cell>
          <cell r="D763" t="str">
            <v>Directly</v>
          </cell>
          <cell r="F763">
            <v>1.01</v>
          </cell>
          <cell r="G763">
            <v>0.9</v>
          </cell>
          <cell r="H763">
            <v>0.84</v>
          </cell>
          <cell r="J763">
            <v>1.23624</v>
          </cell>
          <cell r="K763">
            <v>1.1016000000000001</v>
          </cell>
          <cell r="L763">
            <v>0.84</v>
          </cell>
        </row>
        <row r="764">
          <cell r="A764" t="str">
            <v>87-10-1620</v>
          </cell>
          <cell r="B764" t="str">
            <v>Cupressocyparis l. Castlewallen Gold´</v>
          </cell>
          <cell r="C764" t="str">
            <v>MP144</v>
          </cell>
          <cell r="D764" t="str">
            <v>Directly</v>
          </cell>
          <cell r="F764">
            <v>0.66</v>
          </cell>
          <cell r="G764">
            <v>0.55000000000000004</v>
          </cell>
          <cell r="H764">
            <v>0.49</v>
          </cell>
          <cell r="J764">
            <v>0.80784</v>
          </cell>
          <cell r="K764">
            <v>0.67320000000000002</v>
          </cell>
          <cell r="L764">
            <v>0.49</v>
          </cell>
        </row>
        <row r="765">
          <cell r="A765" t="str">
            <v>87-10-1374</v>
          </cell>
          <cell r="B765" t="str">
            <v>Cupressocyparis l. 'Clone 2001'</v>
          </cell>
          <cell r="C765" t="str">
            <v>MP144</v>
          </cell>
          <cell r="D765" t="str">
            <v>Directly</v>
          </cell>
          <cell r="F765">
            <v>0.66</v>
          </cell>
          <cell r="G765">
            <v>0.55000000000000004</v>
          </cell>
          <cell r="H765">
            <v>0.49</v>
          </cell>
          <cell r="J765">
            <v>0.80784</v>
          </cell>
          <cell r="K765">
            <v>0.67320000000000002</v>
          </cell>
          <cell r="L765">
            <v>0.49</v>
          </cell>
        </row>
        <row r="766">
          <cell r="A766" t="str">
            <v>87-10-1246</v>
          </cell>
          <cell r="B766" t="str">
            <v xml:space="preserve">Copressocyparis l. 'Green Rocket' </v>
          </cell>
          <cell r="C766" t="str">
            <v>MP150</v>
          </cell>
          <cell r="D766" t="str">
            <v>Directly</v>
          </cell>
          <cell r="F766">
            <v>1.01</v>
          </cell>
          <cell r="G766">
            <v>0.9</v>
          </cell>
          <cell r="H766">
            <v>0.84</v>
          </cell>
          <cell r="J766">
            <v>1.23624</v>
          </cell>
          <cell r="K766">
            <v>1.1016000000000001</v>
          </cell>
          <cell r="L766">
            <v>0.84</v>
          </cell>
        </row>
        <row r="767">
          <cell r="A767" t="str">
            <v>87-10-0656</v>
          </cell>
          <cell r="B767" t="str">
            <v>Cupressocyparis l. 'Gold Rider'</v>
          </cell>
          <cell r="C767" t="str">
            <v>MP144</v>
          </cell>
          <cell r="D767" t="str">
            <v>Directly</v>
          </cell>
          <cell r="F767">
            <v>0.66</v>
          </cell>
          <cell r="G767">
            <v>0.55000000000000004</v>
          </cell>
          <cell r="H767">
            <v>0.49</v>
          </cell>
          <cell r="J767">
            <v>0.80784</v>
          </cell>
          <cell r="K767">
            <v>0.67320000000000002</v>
          </cell>
          <cell r="L767">
            <v>0.49</v>
          </cell>
        </row>
        <row r="768">
          <cell r="A768" t="str">
            <v>87-10-1782</v>
          </cell>
          <cell r="B768" t="str">
            <v>Cupressocyparis l. 'Green Rocket' PBR ®</v>
          </cell>
          <cell r="C768" t="str">
            <v>MP150</v>
          </cell>
          <cell r="D768" t="str">
            <v>Directly</v>
          </cell>
          <cell r="F768">
            <v>1.08</v>
          </cell>
          <cell r="G768">
            <v>0.97</v>
          </cell>
          <cell r="H768">
            <v>0.91</v>
          </cell>
          <cell r="J768">
            <v>1.32192</v>
          </cell>
          <cell r="K768">
            <v>1.1872799999999999</v>
          </cell>
          <cell r="L768">
            <v>0.91</v>
          </cell>
        </row>
        <row r="769">
          <cell r="A769" t="str">
            <v>87-10-1773</v>
          </cell>
          <cell r="B769" t="str">
            <v>Juniperus chin. 'Blue Alps'</v>
          </cell>
          <cell r="C769" t="str">
            <v>MP150</v>
          </cell>
          <cell r="D769" t="str">
            <v>Directly</v>
          </cell>
          <cell r="F769">
            <v>0.48</v>
          </cell>
          <cell r="G769">
            <v>0.37</v>
          </cell>
          <cell r="H769">
            <v>0.31</v>
          </cell>
          <cell r="J769">
            <v>0.58751999999999993</v>
          </cell>
          <cell r="K769">
            <v>0.45288</v>
          </cell>
          <cell r="L769">
            <v>0.31</v>
          </cell>
        </row>
        <row r="770">
          <cell r="A770" t="str">
            <v>87-10-1690</v>
          </cell>
          <cell r="B770" t="str">
            <v>Juniperus chin. 'Kuriwao Gold'</v>
          </cell>
          <cell r="C770" t="str">
            <v>MP150</v>
          </cell>
          <cell r="D770" t="str">
            <v>Directly</v>
          </cell>
          <cell r="F770">
            <v>0.44</v>
          </cell>
          <cell r="G770">
            <v>0.34</v>
          </cell>
          <cell r="H770">
            <v>0.28000000000000003</v>
          </cell>
          <cell r="J770">
            <v>0.53856000000000004</v>
          </cell>
          <cell r="K770">
            <v>0.41616000000000003</v>
          </cell>
          <cell r="L770">
            <v>0.28000000000000003</v>
          </cell>
        </row>
        <row r="771">
          <cell r="A771" t="str">
            <v>87-10-0664</v>
          </cell>
          <cell r="B771" t="str">
            <v>Juniperus chin. 'Stricta'</v>
          </cell>
          <cell r="C771" t="str">
            <v>MP144</v>
          </cell>
          <cell r="D771" t="str">
            <v>Directly</v>
          </cell>
          <cell r="F771">
            <v>0.48</v>
          </cell>
          <cell r="G771">
            <v>0.37</v>
          </cell>
          <cell r="H771">
            <v>0.31</v>
          </cell>
          <cell r="J771">
            <v>0.58751999999999993</v>
          </cell>
          <cell r="K771">
            <v>0.45288</v>
          </cell>
          <cell r="L771">
            <v>0.31</v>
          </cell>
        </row>
        <row r="772">
          <cell r="A772" t="str">
            <v>87-10-1516</v>
          </cell>
          <cell r="B772" t="str">
            <v>Juniperus chin. 'Stricta'</v>
          </cell>
          <cell r="C772" t="str">
            <v>MP150</v>
          </cell>
          <cell r="D772" t="str">
            <v>Directly</v>
          </cell>
          <cell r="F772">
            <v>0.48</v>
          </cell>
          <cell r="G772">
            <v>0.37</v>
          </cell>
          <cell r="H772">
            <v>0.31</v>
          </cell>
          <cell r="J772">
            <v>0.58751999999999993</v>
          </cell>
          <cell r="K772">
            <v>0.45288</v>
          </cell>
          <cell r="L772">
            <v>0.31</v>
          </cell>
        </row>
        <row r="773">
          <cell r="A773" t="str">
            <v>87-10-1517</v>
          </cell>
          <cell r="B773" t="str">
            <v>Juniperus comm. 'Arnold'</v>
          </cell>
          <cell r="C773" t="str">
            <v>MP150</v>
          </cell>
          <cell r="D773" t="str">
            <v>Directly</v>
          </cell>
          <cell r="F773">
            <v>0.43</v>
          </cell>
          <cell r="G773">
            <v>0.32</v>
          </cell>
          <cell r="H773">
            <v>0.27</v>
          </cell>
          <cell r="J773">
            <v>0.52632000000000001</v>
          </cell>
          <cell r="K773">
            <v>0.39168000000000003</v>
          </cell>
          <cell r="L773">
            <v>0.27</v>
          </cell>
        </row>
        <row r="774">
          <cell r="A774" t="str">
            <v>87-10-1518</v>
          </cell>
          <cell r="B774" t="str">
            <v>Juniperus comm. 'Gold Cone'</v>
          </cell>
          <cell r="C774" t="str">
            <v>MP150</v>
          </cell>
          <cell r="D774" t="str">
            <v>Directly</v>
          </cell>
          <cell r="F774">
            <v>0.44</v>
          </cell>
          <cell r="G774">
            <v>0.34</v>
          </cell>
          <cell r="H774">
            <v>0.28000000000000003</v>
          </cell>
          <cell r="J774">
            <v>0.53856000000000004</v>
          </cell>
          <cell r="K774">
            <v>0.41616000000000003</v>
          </cell>
          <cell r="L774">
            <v>0.28000000000000003</v>
          </cell>
        </row>
        <row r="775">
          <cell r="A775" t="str">
            <v>87-10-0666</v>
          </cell>
          <cell r="B775" t="str">
            <v>Juniperus comm. 'Gold Cone'</v>
          </cell>
          <cell r="C775" t="str">
            <v>MP144</v>
          </cell>
          <cell r="D775" t="str">
            <v>Directly</v>
          </cell>
          <cell r="F775">
            <v>0.44</v>
          </cell>
          <cell r="G775">
            <v>0.34</v>
          </cell>
          <cell r="H775">
            <v>0.28000000000000003</v>
          </cell>
          <cell r="J775">
            <v>0.53856000000000004</v>
          </cell>
          <cell r="K775">
            <v>0.41616000000000003</v>
          </cell>
          <cell r="L775">
            <v>0.28000000000000003</v>
          </cell>
        </row>
        <row r="776">
          <cell r="A776" t="str">
            <v>87-10-1519</v>
          </cell>
          <cell r="B776" t="str">
            <v>Juniperus comm. 'Goldschatz'</v>
          </cell>
          <cell r="C776" t="str">
            <v>MP150</v>
          </cell>
          <cell r="D776" t="str">
            <v>Directly</v>
          </cell>
          <cell r="F776">
            <v>0.44</v>
          </cell>
          <cell r="G776">
            <v>0.34</v>
          </cell>
          <cell r="H776">
            <v>0.28000000000000003</v>
          </cell>
          <cell r="J776">
            <v>0.53856000000000004</v>
          </cell>
          <cell r="K776">
            <v>0.41616000000000003</v>
          </cell>
          <cell r="L776">
            <v>0.28000000000000003</v>
          </cell>
        </row>
        <row r="777">
          <cell r="A777" t="str">
            <v>87-10-1520</v>
          </cell>
          <cell r="B777" t="str">
            <v>Juniperus comm. 'Green Carpet'</v>
          </cell>
          <cell r="C777" t="str">
            <v>MP150</v>
          </cell>
          <cell r="D777" t="str">
            <v>Directly</v>
          </cell>
          <cell r="F777">
            <v>0.44</v>
          </cell>
          <cell r="G777">
            <v>0.34</v>
          </cell>
          <cell r="H777">
            <v>0.28000000000000003</v>
          </cell>
          <cell r="J777">
            <v>0.53856000000000004</v>
          </cell>
          <cell r="K777">
            <v>0.41616000000000003</v>
          </cell>
          <cell r="L777">
            <v>0.28000000000000003</v>
          </cell>
        </row>
        <row r="778">
          <cell r="A778" t="str">
            <v>87-10-0667</v>
          </cell>
          <cell r="B778" t="str">
            <v>Juniperus comm. 'Green Carpet'</v>
          </cell>
          <cell r="C778" t="str">
            <v>MP144</v>
          </cell>
          <cell r="D778" t="str">
            <v>Directly</v>
          </cell>
          <cell r="F778">
            <v>0.44</v>
          </cell>
          <cell r="G778">
            <v>0.34</v>
          </cell>
          <cell r="H778">
            <v>0.28000000000000003</v>
          </cell>
          <cell r="J778">
            <v>0.53856000000000004</v>
          </cell>
          <cell r="K778">
            <v>0.41616000000000003</v>
          </cell>
          <cell r="L778">
            <v>0.28000000000000003</v>
          </cell>
        </row>
        <row r="779">
          <cell r="A779" t="str">
            <v>87-10-0668</v>
          </cell>
          <cell r="B779" t="str">
            <v>Juniperus comm. 'Hibernica'</v>
          </cell>
          <cell r="C779" t="str">
            <v>MP144</v>
          </cell>
          <cell r="D779" t="str">
            <v>Directly</v>
          </cell>
          <cell r="F779">
            <v>0.43</v>
          </cell>
          <cell r="G779">
            <v>0.32</v>
          </cell>
          <cell r="H779">
            <v>0.27</v>
          </cell>
          <cell r="J779">
            <v>0.52632000000000001</v>
          </cell>
          <cell r="K779">
            <v>0.39168000000000003</v>
          </cell>
          <cell r="L779">
            <v>0.27</v>
          </cell>
        </row>
        <row r="780">
          <cell r="A780" t="str">
            <v>87-10-1521</v>
          </cell>
          <cell r="B780" t="str">
            <v>Juniperus comm. 'Hibernica'</v>
          </cell>
          <cell r="C780" t="str">
            <v>MP150</v>
          </cell>
          <cell r="D780" t="str">
            <v>Directly</v>
          </cell>
          <cell r="F780">
            <v>0.43</v>
          </cell>
          <cell r="G780">
            <v>0.32</v>
          </cell>
          <cell r="H780">
            <v>0.27</v>
          </cell>
          <cell r="J780">
            <v>0.52632000000000001</v>
          </cell>
          <cell r="K780">
            <v>0.39168000000000003</v>
          </cell>
          <cell r="L780">
            <v>0.27</v>
          </cell>
        </row>
        <row r="781">
          <cell r="A781" t="str">
            <v>87-10-1522</v>
          </cell>
          <cell r="B781" t="str">
            <v>Juniperus comm. 'Repanda'</v>
          </cell>
          <cell r="C781" t="str">
            <v>MP150</v>
          </cell>
          <cell r="D781" t="str">
            <v>Directly</v>
          </cell>
          <cell r="F781">
            <v>0.43</v>
          </cell>
          <cell r="G781">
            <v>0.32</v>
          </cell>
          <cell r="H781">
            <v>0.27</v>
          </cell>
          <cell r="J781">
            <v>0.52632000000000001</v>
          </cell>
          <cell r="K781">
            <v>0.39168000000000003</v>
          </cell>
          <cell r="L781">
            <v>0.27</v>
          </cell>
        </row>
        <row r="782">
          <cell r="A782" t="str">
            <v>87-10-0670</v>
          </cell>
          <cell r="B782" t="str">
            <v>Juniperus comm. 'Repanda'</v>
          </cell>
          <cell r="C782" t="str">
            <v>MP144</v>
          </cell>
          <cell r="D782" t="str">
            <v>Directly</v>
          </cell>
          <cell r="F782">
            <v>0.43</v>
          </cell>
          <cell r="G782">
            <v>0.32</v>
          </cell>
          <cell r="H782">
            <v>0.27</v>
          </cell>
          <cell r="J782">
            <v>0.52632000000000001</v>
          </cell>
          <cell r="K782">
            <v>0.39168000000000003</v>
          </cell>
          <cell r="L782">
            <v>0.27</v>
          </cell>
        </row>
        <row r="783">
          <cell r="A783" t="str">
            <v>87-10-1046</v>
          </cell>
          <cell r="B783" t="str">
            <v>Juniperus comm. 'Sentinel'</v>
          </cell>
          <cell r="C783" t="str">
            <v>MP144</v>
          </cell>
          <cell r="D783" t="str">
            <v>Directly</v>
          </cell>
          <cell r="F783">
            <v>0.43</v>
          </cell>
          <cell r="G783">
            <v>0.32</v>
          </cell>
          <cell r="H783">
            <v>0.27</v>
          </cell>
          <cell r="J783">
            <v>0.52632000000000001</v>
          </cell>
          <cell r="K783">
            <v>0.39168000000000003</v>
          </cell>
          <cell r="L783">
            <v>0.27</v>
          </cell>
        </row>
        <row r="784">
          <cell r="A784" t="str">
            <v>87-10-1523</v>
          </cell>
          <cell r="B784" t="str">
            <v>Juniperus comm. 'Suecica'</v>
          </cell>
          <cell r="C784" t="str">
            <v>MP150</v>
          </cell>
          <cell r="D784" t="str">
            <v>Directly</v>
          </cell>
          <cell r="F784">
            <v>0.43</v>
          </cell>
          <cell r="G784">
            <v>0.32</v>
          </cell>
          <cell r="H784">
            <v>0.27</v>
          </cell>
          <cell r="J784">
            <v>0.52632000000000001</v>
          </cell>
          <cell r="K784">
            <v>0.39168000000000003</v>
          </cell>
          <cell r="L784">
            <v>0.27</v>
          </cell>
        </row>
        <row r="785">
          <cell r="A785" t="str">
            <v>87-10-0821</v>
          </cell>
          <cell r="B785" t="str">
            <v>Juniperus comm. 'Suecica'</v>
          </cell>
          <cell r="C785" t="str">
            <v>MP144</v>
          </cell>
          <cell r="D785" t="str">
            <v>Directly</v>
          </cell>
          <cell r="F785">
            <v>0.43</v>
          </cell>
          <cell r="G785">
            <v>0.32</v>
          </cell>
          <cell r="H785">
            <v>0.27</v>
          </cell>
          <cell r="J785">
            <v>0.52632000000000001</v>
          </cell>
          <cell r="K785">
            <v>0.39168000000000003</v>
          </cell>
          <cell r="L785">
            <v>0.27</v>
          </cell>
        </row>
        <row r="786">
          <cell r="A786" t="str">
            <v>87-10-0671</v>
          </cell>
          <cell r="B786" t="str">
            <v>Juniperus conferta 'All Gold'</v>
          </cell>
          <cell r="C786" t="str">
            <v>MP144</v>
          </cell>
          <cell r="D786" t="str">
            <v>Directly</v>
          </cell>
          <cell r="F786">
            <v>0.48</v>
          </cell>
          <cell r="G786">
            <v>0.37</v>
          </cell>
          <cell r="H786">
            <v>0.31</v>
          </cell>
          <cell r="J786">
            <v>0.58751999999999993</v>
          </cell>
          <cell r="K786">
            <v>0.45288</v>
          </cell>
          <cell r="L786">
            <v>0.31</v>
          </cell>
        </row>
        <row r="787">
          <cell r="A787" t="str">
            <v>87-10-0672</v>
          </cell>
          <cell r="B787" t="str">
            <v>Juniperus conferta 'Blue Pacific'</v>
          </cell>
          <cell r="C787" t="str">
            <v>MP144</v>
          </cell>
          <cell r="D787" t="str">
            <v>week 26</v>
          </cell>
          <cell r="F787">
            <v>0.48</v>
          </cell>
          <cell r="G787">
            <v>0.37</v>
          </cell>
          <cell r="H787">
            <v>0.31</v>
          </cell>
          <cell r="J787">
            <v>0.58751999999999993</v>
          </cell>
          <cell r="K787">
            <v>0.45288</v>
          </cell>
          <cell r="L787">
            <v>0.31</v>
          </cell>
        </row>
        <row r="788">
          <cell r="A788" t="str">
            <v>87-10-1524</v>
          </cell>
          <cell r="B788" t="str">
            <v>Juniperus conferta 'Schlager'</v>
          </cell>
          <cell r="C788" t="str">
            <v>MP150</v>
          </cell>
          <cell r="D788" t="str">
            <v>Directly</v>
          </cell>
          <cell r="F788">
            <v>0.48</v>
          </cell>
          <cell r="G788">
            <v>0.37</v>
          </cell>
          <cell r="H788">
            <v>0.31</v>
          </cell>
          <cell r="J788">
            <v>0.58751999999999993</v>
          </cell>
          <cell r="K788">
            <v>0.45288</v>
          </cell>
          <cell r="L788">
            <v>0.31</v>
          </cell>
        </row>
        <row r="789">
          <cell r="A789" t="str">
            <v>87-10-0673</v>
          </cell>
          <cell r="B789" t="str">
            <v>Juniperus conferta 'Schlager'</v>
          </cell>
          <cell r="C789" t="str">
            <v>MP144</v>
          </cell>
          <cell r="D789" t="str">
            <v>Directly</v>
          </cell>
          <cell r="F789">
            <v>0.48</v>
          </cell>
          <cell r="G789">
            <v>0.37</v>
          </cell>
          <cell r="H789">
            <v>0.31</v>
          </cell>
          <cell r="J789">
            <v>0.58751999999999993</v>
          </cell>
          <cell r="K789">
            <v>0.45288</v>
          </cell>
          <cell r="L789">
            <v>0.31</v>
          </cell>
        </row>
        <row r="790">
          <cell r="A790" t="str">
            <v>87-10-1525</v>
          </cell>
          <cell r="B790" t="str">
            <v>Juniperus hor. 'Andorra Compact'</v>
          </cell>
          <cell r="C790" t="str">
            <v>MP150</v>
          </cell>
          <cell r="D790" t="str">
            <v>Directly</v>
          </cell>
          <cell r="F790">
            <v>0.43</v>
          </cell>
          <cell r="G790">
            <v>0.32</v>
          </cell>
          <cell r="H790">
            <v>0.27</v>
          </cell>
          <cell r="J790">
            <v>0.52632000000000001</v>
          </cell>
          <cell r="K790">
            <v>0.39168000000000003</v>
          </cell>
          <cell r="L790">
            <v>0.27</v>
          </cell>
        </row>
        <row r="791">
          <cell r="A791" t="str">
            <v>87-10-0674</v>
          </cell>
          <cell r="B791" t="str">
            <v>Juniperus hor. 'Andorra Compact'</v>
          </cell>
          <cell r="C791" t="str">
            <v>MP144</v>
          </cell>
          <cell r="D791" t="str">
            <v>Directly</v>
          </cell>
          <cell r="F791">
            <v>0.44</v>
          </cell>
          <cell r="G791">
            <v>0.34</v>
          </cell>
          <cell r="H791">
            <v>0.28000000000000003</v>
          </cell>
          <cell r="J791">
            <v>0.53856000000000004</v>
          </cell>
          <cell r="K791">
            <v>0.41616000000000003</v>
          </cell>
          <cell r="L791">
            <v>0.28000000000000003</v>
          </cell>
        </row>
        <row r="792">
          <cell r="A792" t="str">
            <v>87-10-1691</v>
          </cell>
          <cell r="B792" t="str">
            <v>Juniperus hor. 'Blue Chip'</v>
          </cell>
          <cell r="C792" t="str">
            <v>MP150</v>
          </cell>
          <cell r="D792" t="str">
            <v>WEEK 26</v>
          </cell>
          <cell r="F792">
            <v>0.45999999999999996</v>
          </cell>
          <cell r="G792">
            <v>0.35</v>
          </cell>
          <cell r="H792">
            <v>0.28999999999999998</v>
          </cell>
          <cell r="J792">
            <v>0.56303999999999998</v>
          </cell>
          <cell r="K792">
            <v>0.4284</v>
          </cell>
          <cell r="L792">
            <v>0.28999999999999998</v>
          </cell>
        </row>
        <row r="793">
          <cell r="A793" t="str">
            <v>87-10-0675</v>
          </cell>
          <cell r="B793" t="str">
            <v>Juniperus hor. 'Blue Chip'</v>
          </cell>
          <cell r="C793" t="str">
            <v>MP144</v>
          </cell>
          <cell r="D793" t="str">
            <v>WEEK 26</v>
          </cell>
          <cell r="F793">
            <v>0.45999999999999996</v>
          </cell>
          <cell r="G793">
            <v>0.35</v>
          </cell>
          <cell r="H793">
            <v>0.28999999999999998</v>
          </cell>
          <cell r="J793">
            <v>0.56303999999999998</v>
          </cell>
          <cell r="K793">
            <v>0.4284</v>
          </cell>
          <cell r="L793">
            <v>0.28999999999999998</v>
          </cell>
        </row>
        <row r="794">
          <cell r="A794" t="str">
            <v>87-10-1526</v>
          </cell>
          <cell r="B794" t="str">
            <v>Juniperus hor. 'Golden Carpet'</v>
          </cell>
          <cell r="C794" t="str">
            <v>MP150</v>
          </cell>
          <cell r="D794" t="str">
            <v>Directly</v>
          </cell>
          <cell r="F794">
            <v>0.52</v>
          </cell>
          <cell r="G794">
            <v>0.41</v>
          </cell>
          <cell r="H794">
            <v>0.35</v>
          </cell>
          <cell r="J794">
            <v>0.63648000000000005</v>
          </cell>
          <cell r="K794">
            <v>0.50183999999999995</v>
          </cell>
          <cell r="L794">
            <v>0.35</v>
          </cell>
        </row>
        <row r="795">
          <cell r="A795" t="str">
            <v>87-10-1783</v>
          </cell>
          <cell r="B795" t="str">
            <v>Juniperus hor. 'Golden Carpet'</v>
          </cell>
          <cell r="C795" t="str">
            <v>MP144</v>
          </cell>
          <cell r="D795" t="str">
            <v>WEEK 26</v>
          </cell>
          <cell r="F795">
            <v>0.45999999999999996</v>
          </cell>
          <cell r="G795">
            <v>0.35</v>
          </cell>
          <cell r="H795">
            <v>0.28999999999999998</v>
          </cell>
          <cell r="J795">
            <v>0.56303999999999998</v>
          </cell>
          <cell r="K795">
            <v>0.4284</v>
          </cell>
          <cell r="L795">
            <v>0.28999999999999998</v>
          </cell>
        </row>
        <row r="796">
          <cell r="A796" t="str">
            <v>87-10-1527</v>
          </cell>
          <cell r="B796" t="str">
            <v>Juniperus hor. 'Limeglow'</v>
          </cell>
          <cell r="C796" t="str">
            <v>MP150</v>
          </cell>
          <cell r="D796" t="str">
            <v>WEEK 26</v>
          </cell>
          <cell r="F796">
            <v>0.43</v>
          </cell>
          <cell r="G796">
            <v>0.32</v>
          </cell>
          <cell r="H796">
            <v>0.27</v>
          </cell>
          <cell r="J796">
            <v>0.52632000000000001</v>
          </cell>
          <cell r="K796">
            <v>0.39168000000000003</v>
          </cell>
          <cell r="L796">
            <v>0.27</v>
          </cell>
        </row>
        <row r="797">
          <cell r="A797" t="str">
            <v>87-10-0678</v>
          </cell>
          <cell r="B797" t="str">
            <v>Juniperus hor. 'Limeglow'</v>
          </cell>
          <cell r="C797" t="str">
            <v>MP144</v>
          </cell>
          <cell r="D797" t="str">
            <v>week 24</v>
          </cell>
          <cell r="F797">
            <v>0.43</v>
          </cell>
          <cell r="G797">
            <v>0.32</v>
          </cell>
          <cell r="H797">
            <v>0.27</v>
          </cell>
          <cell r="J797">
            <v>0.52632000000000001</v>
          </cell>
          <cell r="K797">
            <v>0.39168000000000003</v>
          </cell>
          <cell r="L797">
            <v>0.27</v>
          </cell>
        </row>
        <row r="798">
          <cell r="A798" t="str">
            <v>87-10-1621</v>
          </cell>
          <cell r="B798" t="str">
            <v>Juniperus hor. 'Pancake'</v>
          </cell>
          <cell r="C798" t="str">
            <v>MP150</v>
          </cell>
          <cell r="D798" t="str">
            <v>Directly</v>
          </cell>
          <cell r="F798">
            <v>0.48</v>
          </cell>
          <cell r="G798">
            <v>0.37</v>
          </cell>
          <cell r="H798">
            <v>0.31</v>
          </cell>
          <cell r="J798">
            <v>0.58751999999999993</v>
          </cell>
          <cell r="K798">
            <v>0.45288</v>
          </cell>
          <cell r="L798">
            <v>0.31</v>
          </cell>
        </row>
        <row r="799">
          <cell r="A799" t="str">
            <v>87-10-1047</v>
          </cell>
          <cell r="B799" t="str">
            <v>Juniperus hor. 'Pancake'</v>
          </cell>
          <cell r="C799" t="str">
            <v>MP144</v>
          </cell>
          <cell r="D799" t="str">
            <v>Directly</v>
          </cell>
          <cell r="F799">
            <v>0.48</v>
          </cell>
          <cell r="G799">
            <v>0.37</v>
          </cell>
          <cell r="H799">
            <v>0.31</v>
          </cell>
          <cell r="J799">
            <v>0.58751999999999993</v>
          </cell>
          <cell r="K799">
            <v>0.45288</v>
          </cell>
          <cell r="L799">
            <v>0.31</v>
          </cell>
        </row>
        <row r="800">
          <cell r="A800" t="str">
            <v>87-10-1622</v>
          </cell>
          <cell r="B800" t="str">
            <v>Juniperus hor. 'Prince of Wales'</v>
          </cell>
          <cell r="C800" t="str">
            <v>MP150</v>
          </cell>
          <cell r="D800" t="str">
            <v>Directly</v>
          </cell>
          <cell r="F800">
            <v>0.45999999999999996</v>
          </cell>
          <cell r="G800">
            <v>0.35</v>
          </cell>
          <cell r="H800">
            <v>0.28999999999999998</v>
          </cell>
          <cell r="J800">
            <v>0.56303999999999998</v>
          </cell>
          <cell r="K800">
            <v>0.4284</v>
          </cell>
          <cell r="L800">
            <v>0.28999999999999998</v>
          </cell>
        </row>
        <row r="801">
          <cell r="A801" t="str">
            <v>87-10-1528</v>
          </cell>
          <cell r="B801" t="str">
            <v>Juniperus hor. 'Wiltonii'</v>
          </cell>
          <cell r="C801" t="str">
            <v>MP150</v>
          </cell>
          <cell r="D801" t="str">
            <v>WEEK 26</v>
          </cell>
          <cell r="F801">
            <v>0.45999999999999996</v>
          </cell>
          <cell r="G801">
            <v>0.35</v>
          </cell>
          <cell r="H801">
            <v>0.28999999999999998</v>
          </cell>
          <cell r="J801">
            <v>0.56303999999999998</v>
          </cell>
          <cell r="K801">
            <v>0.4284</v>
          </cell>
          <cell r="L801">
            <v>0.28999999999999998</v>
          </cell>
        </row>
        <row r="802">
          <cell r="A802" t="str">
            <v>87-10-0680</v>
          </cell>
          <cell r="B802" t="str">
            <v>Juniperus hor. 'Wiltonii'</v>
          </cell>
          <cell r="C802" t="str">
            <v>MP144</v>
          </cell>
          <cell r="D802" t="str">
            <v>WEEK 26</v>
          </cell>
          <cell r="F802">
            <v>0.45999999999999996</v>
          </cell>
          <cell r="G802">
            <v>0.35</v>
          </cell>
          <cell r="H802">
            <v>0.28999999999999998</v>
          </cell>
          <cell r="J802">
            <v>0.56303999999999998</v>
          </cell>
          <cell r="K802">
            <v>0.4284</v>
          </cell>
          <cell r="L802">
            <v>0.28999999999999998</v>
          </cell>
        </row>
        <row r="803">
          <cell r="A803" t="str">
            <v>87-10-1529</v>
          </cell>
          <cell r="B803" t="str">
            <v>Juniperus pfitzeriana 'Gold Coast'</v>
          </cell>
          <cell r="C803" t="str">
            <v>MP150</v>
          </cell>
          <cell r="D803" t="str">
            <v>Directly</v>
          </cell>
          <cell r="F803">
            <v>0.43</v>
          </cell>
          <cell r="G803">
            <v>0.32</v>
          </cell>
          <cell r="H803">
            <v>0.27</v>
          </cell>
          <cell r="J803">
            <v>0.52632000000000001</v>
          </cell>
          <cell r="K803">
            <v>0.39168000000000003</v>
          </cell>
          <cell r="L803">
            <v>0.27</v>
          </cell>
        </row>
        <row r="804">
          <cell r="A804" t="str">
            <v>87-10-0681</v>
          </cell>
          <cell r="B804" t="str">
            <v>Juniperus pfitzeriana 'Gold Coast'</v>
          </cell>
          <cell r="C804" t="str">
            <v>MP144</v>
          </cell>
          <cell r="D804" t="str">
            <v>Directly</v>
          </cell>
          <cell r="F804">
            <v>0.43</v>
          </cell>
          <cell r="G804">
            <v>0.32</v>
          </cell>
          <cell r="H804">
            <v>0.27</v>
          </cell>
          <cell r="J804">
            <v>0.52632000000000001</v>
          </cell>
          <cell r="K804">
            <v>0.39168000000000003</v>
          </cell>
          <cell r="L804">
            <v>0.27</v>
          </cell>
        </row>
        <row r="805">
          <cell r="A805" t="str">
            <v>87-10-1530</v>
          </cell>
          <cell r="B805" t="str">
            <v>Juniperus pfitzeriana 'Gold Star'</v>
          </cell>
          <cell r="C805" t="str">
            <v>MP150</v>
          </cell>
          <cell r="D805" t="str">
            <v>Directly</v>
          </cell>
          <cell r="F805">
            <v>0.43</v>
          </cell>
          <cell r="G805">
            <v>0.32</v>
          </cell>
          <cell r="H805">
            <v>0.27</v>
          </cell>
          <cell r="J805">
            <v>0.52632000000000001</v>
          </cell>
          <cell r="K805">
            <v>0.39168000000000003</v>
          </cell>
          <cell r="L805">
            <v>0.27</v>
          </cell>
        </row>
        <row r="806">
          <cell r="A806" t="str">
            <v>87-10-0682</v>
          </cell>
          <cell r="B806" t="str">
            <v>Juniperus pfitzeriana 'Gold Star'</v>
          </cell>
          <cell r="C806" t="str">
            <v>MP144</v>
          </cell>
          <cell r="D806" t="str">
            <v>Directly</v>
          </cell>
          <cell r="F806">
            <v>0.43</v>
          </cell>
          <cell r="G806">
            <v>0.32</v>
          </cell>
          <cell r="H806">
            <v>0.27</v>
          </cell>
          <cell r="J806">
            <v>0.52632000000000001</v>
          </cell>
          <cell r="K806">
            <v>0.39168000000000003</v>
          </cell>
          <cell r="L806">
            <v>0.27</v>
          </cell>
        </row>
        <row r="807">
          <cell r="A807" t="str">
            <v>87-10-1774</v>
          </cell>
          <cell r="B807" t="str">
            <v>Juniperus pfitzeriana 'Goldkissen'</v>
          </cell>
          <cell r="C807" t="str">
            <v>MP150</v>
          </cell>
          <cell r="D807" t="str">
            <v>Directly</v>
          </cell>
          <cell r="F807">
            <v>0.43</v>
          </cell>
          <cell r="G807">
            <v>0.32</v>
          </cell>
          <cell r="H807">
            <v>0.27</v>
          </cell>
          <cell r="J807">
            <v>0.52632000000000001</v>
          </cell>
          <cell r="K807">
            <v>0.39168000000000003</v>
          </cell>
          <cell r="L807">
            <v>0.27</v>
          </cell>
        </row>
        <row r="808">
          <cell r="A808" t="str">
            <v>87-10-1531</v>
          </cell>
          <cell r="B808" t="str">
            <v>Juniperus pfitzeriana 'King of Spring'</v>
          </cell>
          <cell r="C808" t="str">
            <v>MP150</v>
          </cell>
          <cell r="D808" t="str">
            <v>Directly</v>
          </cell>
          <cell r="F808">
            <v>0.44</v>
          </cell>
          <cell r="G808">
            <v>0.34</v>
          </cell>
          <cell r="H808">
            <v>0.28000000000000003</v>
          </cell>
          <cell r="J808">
            <v>0.53856000000000004</v>
          </cell>
          <cell r="K808">
            <v>0.41616000000000003</v>
          </cell>
          <cell r="L808">
            <v>0.28000000000000003</v>
          </cell>
        </row>
        <row r="809">
          <cell r="A809" t="str">
            <v>87-10-0684</v>
          </cell>
          <cell r="B809" t="str">
            <v>Juniperus pfitzeriana 'King of Spring'</v>
          </cell>
          <cell r="C809" t="str">
            <v>MP144</v>
          </cell>
          <cell r="D809" t="str">
            <v>Directly</v>
          </cell>
          <cell r="F809">
            <v>0.43</v>
          </cell>
          <cell r="G809">
            <v>0.32</v>
          </cell>
          <cell r="H809">
            <v>0.27</v>
          </cell>
          <cell r="J809">
            <v>0.52632000000000001</v>
          </cell>
          <cell r="K809">
            <v>0.39168000000000003</v>
          </cell>
          <cell r="L809">
            <v>0.27</v>
          </cell>
        </row>
        <row r="810">
          <cell r="A810" t="str">
            <v>87-10-1532</v>
          </cell>
          <cell r="B810" t="str">
            <v>Juniperus pfitzeriana 'Mint Julep'</v>
          </cell>
          <cell r="C810" t="str">
            <v>MP150</v>
          </cell>
          <cell r="D810" t="str">
            <v>Directly</v>
          </cell>
          <cell r="F810">
            <v>0.43</v>
          </cell>
          <cell r="G810">
            <v>0.32</v>
          </cell>
          <cell r="H810">
            <v>0.27</v>
          </cell>
          <cell r="J810">
            <v>0.52632000000000001</v>
          </cell>
          <cell r="K810">
            <v>0.39168000000000003</v>
          </cell>
          <cell r="L810">
            <v>0.27</v>
          </cell>
        </row>
        <row r="811">
          <cell r="A811" t="str">
            <v>87-10-0685</v>
          </cell>
          <cell r="B811" t="str">
            <v>Juniperus pfitzeriana 'Mint Julep'</v>
          </cell>
          <cell r="C811" t="str">
            <v>MP144</v>
          </cell>
          <cell r="D811" t="str">
            <v>Directly</v>
          </cell>
          <cell r="F811">
            <v>0.43</v>
          </cell>
          <cell r="G811">
            <v>0.32</v>
          </cell>
          <cell r="H811">
            <v>0.27</v>
          </cell>
          <cell r="J811">
            <v>0.52632000000000001</v>
          </cell>
          <cell r="K811">
            <v>0.39168000000000003</v>
          </cell>
          <cell r="L811">
            <v>0.27</v>
          </cell>
        </row>
        <row r="812">
          <cell r="A812" t="str">
            <v>87-10-0686</v>
          </cell>
          <cell r="B812" t="str">
            <v>Juniperus pfitzeriana 'Old Gold'</v>
          </cell>
          <cell r="C812" t="str">
            <v>MP144</v>
          </cell>
          <cell r="D812" t="str">
            <v>Directly</v>
          </cell>
          <cell r="F812">
            <v>0.43</v>
          </cell>
          <cell r="G812">
            <v>0.32</v>
          </cell>
          <cell r="H812">
            <v>0.27</v>
          </cell>
          <cell r="J812">
            <v>0.52632000000000001</v>
          </cell>
          <cell r="K812">
            <v>0.39168000000000003</v>
          </cell>
          <cell r="L812">
            <v>0.27</v>
          </cell>
        </row>
        <row r="813">
          <cell r="A813" t="str">
            <v>87-10-1533</v>
          </cell>
          <cell r="B813" t="str">
            <v>Juniperus pfitzeriana 'Old Gold'</v>
          </cell>
          <cell r="C813" t="str">
            <v>MP150</v>
          </cell>
          <cell r="D813" t="str">
            <v>Directly</v>
          </cell>
          <cell r="F813">
            <v>0.43</v>
          </cell>
          <cell r="G813">
            <v>0.32</v>
          </cell>
          <cell r="H813">
            <v>0.27</v>
          </cell>
          <cell r="J813">
            <v>0.52632000000000001</v>
          </cell>
          <cell r="K813">
            <v>0.39168000000000003</v>
          </cell>
          <cell r="L813">
            <v>0.27</v>
          </cell>
        </row>
        <row r="814">
          <cell r="A814" t="str">
            <v>87-10-1623</v>
          </cell>
          <cell r="B814" t="str">
            <v>Juniperus pfitzeriana 'Pfitz. Aurea'</v>
          </cell>
          <cell r="C814" t="str">
            <v>MP150</v>
          </cell>
          <cell r="D814" t="str">
            <v>Directly</v>
          </cell>
          <cell r="F814">
            <v>0.43</v>
          </cell>
          <cell r="G814">
            <v>0.32</v>
          </cell>
          <cell r="H814">
            <v>0.27</v>
          </cell>
          <cell r="J814">
            <v>0.52632000000000001</v>
          </cell>
          <cell r="K814">
            <v>0.39168000000000003</v>
          </cell>
          <cell r="L814">
            <v>0.27</v>
          </cell>
        </row>
        <row r="815">
          <cell r="A815" t="str">
            <v>87-10-0688</v>
          </cell>
          <cell r="B815" t="str">
            <v>Juniperus pfitzeriana 'Pfitz. Aurea'</v>
          </cell>
          <cell r="C815" t="str">
            <v>MP144</v>
          </cell>
          <cell r="D815" t="str">
            <v>Directly</v>
          </cell>
          <cell r="F815">
            <v>0.43</v>
          </cell>
          <cell r="G815">
            <v>0.32</v>
          </cell>
          <cell r="H815">
            <v>0.27</v>
          </cell>
          <cell r="J815">
            <v>0.52632000000000001</v>
          </cell>
          <cell r="K815">
            <v>0.39168000000000003</v>
          </cell>
          <cell r="L815">
            <v>0.27</v>
          </cell>
        </row>
        <row r="816">
          <cell r="A816" t="str">
            <v>87-10-1624</v>
          </cell>
          <cell r="B816" t="str">
            <v>Juniperus pfitzeriana 'Pfitz. Glauca'</v>
          </cell>
          <cell r="C816" t="str">
            <v>MP150</v>
          </cell>
          <cell r="D816" t="str">
            <v>Directly</v>
          </cell>
          <cell r="F816">
            <v>0.44</v>
          </cell>
          <cell r="G816">
            <v>0.34</v>
          </cell>
          <cell r="H816">
            <v>0.28000000000000003</v>
          </cell>
          <cell r="J816">
            <v>0.53856000000000004</v>
          </cell>
          <cell r="K816">
            <v>0.41616000000000003</v>
          </cell>
          <cell r="L816">
            <v>0.28000000000000003</v>
          </cell>
        </row>
        <row r="817">
          <cell r="A817" t="str">
            <v>87-10-1534</v>
          </cell>
          <cell r="B817" t="str">
            <v>Juniperus med. 'Pfitzer. Compacta'</v>
          </cell>
          <cell r="C817" t="str">
            <v>MP150</v>
          </cell>
          <cell r="D817" t="str">
            <v>Directly</v>
          </cell>
          <cell r="F817">
            <v>0.44</v>
          </cell>
          <cell r="G817">
            <v>0.34</v>
          </cell>
          <cell r="H817">
            <v>0.28000000000000003</v>
          </cell>
          <cell r="J817">
            <v>0.53856000000000004</v>
          </cell>
          <cell r="K817">
            <v>0.41616000000000003</v>
          </cell>
          <cell r="L817">
            <v>0.28000000000000003</v>
          </cell>
        </row>
        <row r="818">
          <cell r="A818" t="str">
            <v>87-10-1625</v>
          </cell>
          <cell r="B818" t="str">
            <v>Juniperus pfitzeriana 'Wilhelm Pfitzer' (media 'Pfitzeriana')</v>
          </cell>
          <cell r="C818" t="str">
            <v>MP150</v>
          </cell>
          <cell r="D818" t="str">
            <v>Directly</v>
          </cell>
          <cell r="F818">
            <v>0.43</v>
          </cell>
          <cell r="G818">
            <v>0.32</v>
          </cell>
          <cell r="H818">
            <v>0.27</v>
          </cell>
          <cell r="J818">
            <v>0.52632000000000001</v>
          </cell>
          <cell r="K818">
            <v>0.39168000000000003</v>
          </cell>
          <cell r="L818">
            <v>0.27</v>
          </cell>
        </row>
        <row r="819">
          <cell r="A819" t="str">
            <v>87-10-0965</v>
          </cell>
          <cell r="B819" t="str">
            <v>Juniperus pfitzeriana 'Wilhelm Pfitzer' (media 'Pfitzeriana')</v>
          </cell>
          <cell r="C819" t="str">
            <v>MP144</v>
          </cell>
          <cell r="D819" t="str">
            <v>Directly</v>
          </cell>
          <cell r="F819">
            <v>0.43</v>
          </cell>
          <cell r="G819">
            <v>0.32</v>
          </cell>
          <cell r="H819">
            <v>0.27</v>
          </cell>
          <cell r="J819">
            <v>0.52632000000000001</v>
          </cell>
          <cell r="K819">
            <v>0.39168000000000003</v>
          </cell>
          <cell r="L819">
            <v>0.27</v>
          </cell>
        </row>
        <row r="820">
          <cell r="A820" t="str">
            <v>87-10-1626</v>
          </cell>
          <cell r="B820" t="str">
            <v>Juniperus pingii 'Loderi'</v>
          </cell>
          <cell r="C820" t="str">
            <v>MP150</v>
          </cell>
          <cell r="F820">
            <v>0.48</v>
          </cell>
          <cell r="G820">
            <v>0.37</v>
          </cell>
          <cell r="H820">
            <v>0.31</v>
          </cell>
          <cell r="J820">
            <v>0.58751999999999993</v>
          </cell>
          <cell r="K820">
            <v>0.45288</v>
          </cell>
          <cell r="L820">
            <v>0.31</v>
          </cell>
        </row>
        <row r="821">
          <cell r="A821" t="str">
            <v>87-10-1377</v>
          </cell>
          <cell r="B821" t="str">
            <v>Juniperus procumbens 'Nana'</v>
          </cell>
          <cell r="C821" t="str">
            <v>MP150</v>
          </cell>
          <cell r="D821" t="str">
            <v>Directly</v>
          </cell>
          <cell r="F821">
            <v>0.79</v>
          </cell>
          <cell r="G821">
            <v>0.68</v>
          </cell>
          <cell r="H821">
            <v>0.62</v>
          </cell>
          <cell r="J821">
            <v>0.96695999999999993</v>
          </cell>
          <cell r="K821">
            <v>0.83232000000000006</v>
          </cell>
          <cell r="L821">
            <v>0.62</v>
          </cell>
        </row>
        <row r="822">
          <cell r="A822" t="str">
            <v>87-10-1481</v>
          </cell>
          <cell r="B822" t="str">
            <v>Juniperus sabina 'Tamariscifolia'</v>
          </cell>
          <cell r="C822" t="str">
            <v>MP150</v>
          </cell>
          <cell r="D822" t="str">
            <v>WEEK 26</v>
          </cell>
          <cell r="F822">
            <v>0.51</v>
          </cell>
          <cell r="G822">
            <v>0.4</v>
          </cell>
          <cell r="H822">
            <v>0.34</v>
          </cell>
          <cell r="J822">
            <v>0.62424000000000002</v>
          </cell>
          <cell r="K822">
            <v>0.48959999999999998</v>
          </cell>
          <cell r="L822">
            <v>0.34</v>
          </cell>
        </row>
        <row r="823">
          <cell r="A823" t="str">
            <v>87-10-1048</v>
          </cell>
          <cell r="B823" t="str">
            <v>Juniperus sabina 'Tamariscifolia'</v>
          </cell>
          <cell r="C823" t="str">
            <v>MP144</v>
          </cell>
          <cell r="D823" t="str">
            <v>Directly</v>
          </cell>
          <cell r="F823">
            <v>0.51</v>
          </cell>
          <cell r="G823">
            <v>0.4</v>
          </cell>
          <cell r="H823">
            <v>0.34</v>
          </cell>
          <cell r="J823">
            <v>0.62424000000000002</v>
          </cell>
          <cell r="K823">
            <v>0.48959999999999998</v>
          </cell>
          <cell r="L823">
            <v>0.34</v>
          </cell>
        </row>
        <row r="824">
          <cell r="A824" t="str">
            <v>87-10-1627</v>
          </cell>
          <cell r="B824" t="str">
            <v>Juniperus scop. 'Blue Arrow'</v>
          </cell>
          <cell r="C824" t="str">
            <v>MP150</v>
          </cell>
          <cell r="D824" t="str">
            <v>Directly</v>
          </cell>
          <cell r="F824">
            <v>0.67</v>
          </cell>
          <cell r="G824">
            <v>0.56000000000000005</v>
          </cell>
          <cell r="H824">
            <v>0.5</v>
          </cell>
          <cell r="J824">
            <v>0.82008000000000003</v>
          </cell>
          <cell r="K824">
            <v>0.68544000000000005</v>
          </cell>
          <cell r="L824">
            <v>0.5</v>
          </cell>
        </row>
        <row r="825">
          <cell r="A825" t="str">
            <v>87-10-0692</v>
          </cell>
          <cell r="B825" t="str">
            <v>Juniperus scop. 'Blue Arrow'</v>
          </cell>
          <cell r="C825" t="str">
            <v>MP144</v>
          </cell>
          <cell r="D825" t="str">
            <v>Directly</v>
          </cell>
          <cell r="F825">
            <v>0.67</v>
          </cell>
          <cell r="G825">
            <v>0.56000000000000005</v>
          </cell>
          <cell r="H825">
            <v>0.5</v>
          </cell>
          <cell r="J825">
            <v>0.82008000000000003</v>
          </cell>
          <cell r="K825">
            <v>0.68544000000000005</v>
          </cell>
          <cell r="L825">
            <v>0.5</v>
          </cell>
        </row>
        <row r="826">
          <cell r="A826" t="str">
            <v>87-10-0694</v>
          </cell>
          <cell r="B826" t="str">
            <v>Juniperus scop. 'Skyrocket'</v>
          </cell>
          <cell r="C826" t="str">
            <v>MP144</v>
          </cell>
          <cell r="D826" t="str">
            <v>Directly</v>
          </cell>
          <cell r="F826">
            <v>0.67</v>
          </cell>
          <cell r="G826">
            <v>0.56000000000000005</v>
          </cell>
          <cell r="H826">
            <v>0.5</v>
          </cell>
          <cell r="J826">
            <v>0.82008000000000003</v>
          </cell>
          <cell r="K826">
            <v>0.68544000000000005</v>
          </cell>
          <cell r="L826">
            <v>0.5</v>
          </cell>
        </row>
        <row r="827">
          <cell r="A827" t="str">
            <v>87-10-0695</v>
          </cell>
          <cell r="B827" t="str">
            <v>Juniperus squamata 'Blue Carpet'</v>
          </cell>
          <cell r="C827" t="str">
            <v>MP144</v>
          </cell>
          <cell r="D827" t="str">
            <v>Directly</v>
          </cell>
          <cell r="F827">
            <v>0.43</v>
          </cell>
          <cell r="G827">
            <v>0.32</v>
          </cell>
          <cell r="H827">
            <v>0.27</v>
          </cell>
          <cell r="J827">
            <v>0.52632000000000001</v>
          </cell>
          <cell r="K827">
            <v>0.39168000000000003</v>
          </cell>
          <cell r="L827">
            <v>0.27</v>
          </cell>
        </row>
        <row r="828">
          <cell r="A828" t="str">
            <v>87-10-1248</v>
          </cell>
          <cell r="B828" t="str">
            <v>Juniperus squamata 'Blue Carpet'</v>
          </cell>
          <cell r="C828" t="str">
            <v>MP150</v>
          </cell>
          <cell r="D828" t="str">
            <v>Directly</v>
          </cell>
          <cell r="F828">
            <v>0.39999999999999997</v>
          </cell>
          <cell r="G828">
            <v>0.3</v>
          </cell>
          <cell r="H828">
            <v>0.25</v>
          </cell>
          <cell r="J828">
            <v>0.48959999999999992</v>
          </cell>
          <cell r="K828">
            <v>0.36719999999999997</v>
          </cell>
          <cell r="L828">
            <v>0.25</v>
          </cell>
        </row>
        <row r="829">
          <cell r="A829" t="str">
            <v>87-10-1535</v>
          </cell>
          <cell r="B829" t="str">
            <v>Juniperus squamata 'Blue Compact'</v>
          </cell>
          <cell r="C829" t="str">
            <v>MP150</v>
          </cell>
          <cell r="D829" t="str">
            <v>Directly</v>
          </cell>
          <cell r="F829">
            <v>0.39999999999999997</v>
          </cell>
          <cell r="G829">
            <v>0.3</v>
          </cell>
          <cell r="H829">
            <v>0.25</v>
          </cell>
          <cell r="J829">
            <v>0.48959999999999992</v>
          </cell>
          <cell r="K829">
            <v>0.36719999999999997</v>
          </cell>
          <cell r="L829">
            <v>0.25</v>
          </cell>
        </row>
        <row r="830">
          <cell r="A830" t="str">
            <v>87-10-1049</v>
          </cell>
          <cell r="B830" t="str">
            <v>Juniperus squamata 'Blue Compact'</v>
          </cell>
          <cell r="C830" t="str">
            <v>MP144</v>
          </cell>
          <cell r="D830" t="str">
            <v>Directly</v>
          </cell>
          <cell r="F830">
            <v>0.39999999999999997</v>
          </cell>
          <cell r="G830">
            <v>0.3</v>
          </cell>
          <cell r="H830">
            <v>0.25</v>
          </cell>
          <cell r="J830">
            <v>0.48959999999999992</v>
          </cell>
          <cell r="K830">
            <v>0.36719999999999997</v>
          </cell>
          <cell r="L830">
            <v>0.25</v>
          </cell>
        </row>
        <row r="831">
          <cell r="A831" t="str">
            <v>87-10-1378</v>
          </cell>
          <cell r="B831" t="str">
            <v>Juniperus squamata 'Blue Star'</v>
          </cell>
          <cell r="C831" t="str">
            <v>MP150</v>
          </cell>
          <cell r="D831" t="str">
            <v>WEEK 26</v>
          </cell>
          <cell r="F831">
            <v>0.59000000000000008</v>
          </cell>
          <cell r="G831">
            <v>0.48</v>
          </cell>
          <cell r="H831">
            <v>0.42</v>
          </cell>
          <cell r="J831">
            <v>0.72216000000000014</v>
          </cell>
          <cell r="K831">
            <v>0.58751999999999993</v>
          </cell>
          <cell r="L831">
            <v>0.42</v>
          </cell>
        </row>
        <row r="832">
          <cell r="A832" t="str">
            <v>87-10-0697</v>
          </cell>
          <cell r="B832" t="str">
            <v>Juniperus squamata 'Blue Swede'</v>
          </cell>
          <cell r="C832" t="str">
            <v>MP144</v>
          </cell>
          <cell r="D832" t="str">
            <v>Directly</v>
          </cell>
          <cell r="F832">
            <v>0.43</v>
          </cell>
          <cell r="G832">
            <v>0.32</v>
          </cell>
          <cell r="H832">
            <v>0.27</v>
          </cell>
          <cell r="J832">
            <v>0.52632000000000001</v>
          </cell>
          <cell r="K832">
            <v>0.39168000000000003</v>
          </cell>
          <cell r="L832">
            <v>0.27</v>
          </cell>
        </row>
        <row r="833">
          <cell r="A833" t="str">
            <v>87-10-1770</v>
          </cell>
          <cell r="B833" t="str">
            <v>Juniperus squamata 'Blue Swede'</v>
          </cell>
          <cell r="C833" t="str">
            <v>MP150</v>
          </cell>
          <cell r="D833" t="str">
            <v>Directly</v>
          </cell>
          <cell r="F833">
            <v>0.43</v>
          </cell>
          <cell r="G833">
            <v>0.32</v>
          </cell>
          <cell r="H833">
            <v>0.27</v>
          </cell>
          <cell r="J833">
            <v>0.52632000000000001</v>
          </cell>
          <cell r="K833">
            <v>0.39168000000000003</v>
          </cell>
          <cell r="L833">
            <v>0.27</v>
          </cell>
        </row>
        <row r="834">
          <cell r="A834" t="str">
            <v>87-10-1768</v>
          </cell>
          <cell r="B834" t="str">
            <v>Juniperus squamata 'Holger'</v>
          </cell>
          <cell r="C834" t="str">
            <v>MP150</v>
          </cell>
          <cell r="D834" t="str">
            <v>Directly</v>
          </cell>
          <cell r="F834">
            <v>0.49</v>
          </cell>
          <cell r="G834">
            <v>0.38</v>
          </cell>
          <cell r="H834">
            <v>0.32</v>
          </cell>
          <cell r="J834">
            <v>0.59975999999999996</v>
          </cell>
          <cell r="K834">
            <v>0.46511999999999998</v>
          </cell>
          <cell r="L834">
            <v>0.32</v>
          </cell>
        </row>
        <row r="835">
          <cell r="A835" t="str">
            <v>87-10-1536</v>
          </cell>
          <cell r="B835" t="str">
            <v>Juniperus squamata 'Meyeri'</v>
          </cell>
          <cell r="C835" t="str">
            <v>MP150</v>
          </cell>
          <cell r="D835" t="str">
            <v>Directly</v>
          </cell>
          <cell r="F835">
            <v>0.44</v>
          </cell>
          <cell r="G835">
            <v>0.34</v>
          </cell>
          <cell r="H835">
            <v>0.28000000000000003</v>
          </cell>
          <cell r="J835">
            <v>0.53856000000000004</v>
          </cell>
          <cell r="K835">
            <v>0.41616000000000003</v>
          </cell>
          <cell r="L835">
            <v>0.28000000000000003</v>
          </cell>
        </row>
        <row r="836">
          <cell r="A836" t="str">
            <v>87-10-0699</v>
          </cell>
          <cell r="B836" t="str">
            <v>Juniperus squamata 'Meyeri'</v>
          </cell>
          <cell r="C836" t="str">
            <v>MP144</v>
          </cell>
          <cell r="D836" t="str">
            <v>Directly</v>
          </cell>
          <cell r="F836">
            <v>0.48</v>
          </cell>
          <cell r="G836">
            <v>0.37</v>
          </cell>
          <cell r="H836">
            <v>0.31</v>
          </cell>
          <cell r="J836">
            <v>0.58751999999999993</v>
          </cell>
          <cell r="K836">
            <v>0.45288</v>
          </cell>
          <cell r="L836">
            <v>0.31</v>
          </cell>
        </row>
        <row r="837">
          <cell r="A837" t="str">
            <v>87-10-1537</v>
          </cell>
          <cell r="B837" t="str">
            <v>Juniperus virg. 'Hetz'</v>
          </cell>
          <cell r="C837" t="str">
            <v>MP150</v>
          </cell>
          <cell r="D837" t="str">
            <v>Directly</v>
          </cell>
          <cell r="F837">
            <v>0.44</v>
          </cell>
          <cell r="G837">
            <v>0.34</v>
          </cell>
          <cell r="H837">
            <v>0.28000000000000003</v>
          </cell>
          <cell r="J837">
            <v>0.53856000000000004</v>
          </cell>
          <cell r="K837">
            <v>0.41616000000000003</v>
          </cell>
          <cell r="L837">
            <v>0.28000000000000003</v>
          </cell>
        </row>
        <row r="838">
          <cell r="A838" t="str">
            <v>87-10-0700</v>
          </cell>
          <cell r="B838" t="str">
            <v>Juniperus virg. 'Hetz'</v>
          </cell>
          <cell r="C838" t="str">
            <v>MP144</v>
          </cell>
          <cell r="D838" t="str">
            <v>Directly</v>
          </cell>
          <cell r="F838">
            <v>0.44</v>
          </cell>
          <cell r="G838">
            <v>0.34</v>
          </cell>
          <cell r="H838">
            <v>0.28000000000000003</v>
          </cell>
          <cell r="J838">
            <v>0.53856000000000004</v>
          </cell>
          <cell r="K838">
            <v>0.41616000000000003</v>
          </cell>
          <cell r="L838">
            <v>0.28000000000000003</v>
          </cell>
        </row>
        <row r="839">
          <cell r="A839" t="str">
            <v>87-10-1538</v>
          </cell>
          <cell r="B839" t="str">
            <v>Microbiota decussata</v>
          </cell>
          <cell r="C839" t="str">
            <v>MP150</v>
          </cell>
          <cell r="D839" t="str">
            <v>Directly</v>
          </cell>
          <cell r="F839">
            <v>0.43</v>
          </cell>
          <cell r="G839">
            <v>0.32</v>
          </cell>
          <cell r="H839">
            <v>0.27</v>
          </cell>
          <cell r="J839">
            <v>0.52632000000000001</v>
          </cell>
          <cell r="K839">
            <v>0.39168000000000003</v>
          </cell>
          <cell r="L839">
            <v>0.27</v>
          </cell>
        </row>
        <row r="840">
          <cell r="A840" t="str">
            <v>87-10-0701</v>
          </cell>
          <cell r="B840" t="str">
            <v>Microbiota decussata</v>
          </cell>
          <cell r="C840" t="str">
            <v>MP144</v>
          </cell>
          <cell r="D840" t="str">
            <v>Directly</v>
          </cell>
          <cell r="F840">
            <v>0.43</v>
          </cell>
          <cell r="G840">
            <v>0.32</v>
          </cell>
          <cell r="H840">
            <v>0.27</v>
          </cell>
          <cell r="J840">
            <v>0.52632000000000001</v>
          </cell>
          <cell r="K840">
            <v>0.39168000000000003</v>
          </cell>
          <cell r="L840">
            <v>0.27</v>
          </cell>
        </row>
        <row r="841">
          <cell r="A841" t="str">
            <v>87-10-1692</v>
          </cell>
          <cell r="B841" t="str">
            <v>Picea abies 'Little Gem'</v>
          </cell>
          <cell r="C841" t="str">
            <v>MP150</v>
          </cell>
          <cell r="D841" t="str">
            <v>Directly</v>
          </cell>
          <cell r="F841">
            <v>0.52</v>
          </cell>
          <cell r="G841">
            <v>0.41</v>
          </cell>
          <cell r="H841">
            <v>0.35</v>
          </cell>
          <cell r="J841">
            <v>0.63648000000000005</v>
          </cell>
          <cell r="K841">
            <v>0.50183999999999995</v>
          </cell>
          <cell r="L841">
            <v>0.35</v>
          </cell>
        </row>
        <row r="842">
          <cell r="A842" t="str">
            <v>87-10-1693</v>
          </cell>
          <cell r="B842" t="str">
            <v>Picea glauca 'Alberta Globe'</v>
          </cell>
          <cell r="C842" t="str">
            <v>MP150</v>
          </cell>
          <cell r="D842" t="str">
            <v>Directly</v>
          </cell>
          <cell r="F842">
            <v>0.52</v>
          </cell>
          <cell r="G842">
            <v>0.41</v>
          </cell>
          <cell r="H842">
            <v>0.35</v>
          </cell>
          <cell r="J842">
            <v>0.63648000000000005</v>
          </cell>
          <cell r="K842">
            <v>0.50183999999999995</v>
          </cell>
          <cell r="L842">
            <v>0.35</v>
          </cell>
        </row>
        <row r="843">
          <cell r="A843" t="str">
            <v>87-10-1379</v>
          </cell>
          <cell r="B843" t="str">
            <v>Picea glauca 'Conica'</v>
          </cell>
          <cell r="C843" t="str">
            <v>MP150</v>
          </cell>
          <cell r="D843" t="str">
            <v>Directly</v>
          </cell>
          <cell r="F843">
            <v>0.52</v>
          </cell>
          <cell r="G843">
            <v>0.41</v>
          </cell>
          <cell r="H843">
            <v>0.35</v>
          </cell>
          <cell r="J843">
            <v>0.63648000000000005</v>
          </cell>
          <cell r="K843">
            <v>0.50183999999999995</v>
          </cell>
          <cell r="L843">
            <v>0.35</v>
          </cell>
        </row>
        <row r="844">
          <cell r="A844" t="str">
            <v>87-10-1641</v>
          </cell>
          <cell r="B844" t="str">
            <v>Picea glauce 'December' PBR</v>
          </cell>
          <cell r="C844" t="str">
            <v>MP150</v>
          </cell>
          <cell r="D844" t="str">
            <v>Directly</v>
          </cell>
          <cell r="F844">
            <v>0.73000000000000009</v>
          </cell>
          <cell r="G844">
            <v>0.62</v>
          </cell>
          <cell r="H844">
            <v>0.56000000000000005</v>
          </cell>
          <cell r="J844">
            <v>0.89352000000000009</v>
          </cell>
          <cell r="K844">
            <v>0.75888</v>
          </cell>
          <cell r="L844">
            <v>0.56000000000000005</v>
          </cell>
        </row>
        <row r="845">
          <cell r="A845" t="str">
            <v>87-10-1192</v>
          </cell>
          <cell r="B845" t="str">
            <v>Taxus b. 'Anna' PBR ®</v>
          </cell>
          <cell r="C845" t="str">
            <v>MP144</v>
          </cell>
          <cell r="D845" t="str">
            <v>Directly</v>
          </cell>
          <cell r="F845">
            <v>1.1500000000000001</v>
          </cell>
          <cell r="G845">
            <v>1.04</v>
          </cell>
          <cell r="H845">
            <v>0.98</v>
          </cell>
          <cell r="J845">
            <v>1.4076000000000002</v>
          </cell>
          <cell r="K845">
            <v>1.2729600000000001</v>
          </cell>
          <cell r="L845">
            <v>0.98</v>
          </cell>
        </row>
        <row r="846">
          <cell r="A846" t="str">
            <v>87-10-0704</v>
          </cell>
          <cell r="B846" t="str">
            <v>Taxus b. 'David'</v>
          </cell>
          <cell r="C846" t="str">
            <v>MP144</v>
          </cell>
          <cell r="D846" t="str">
            <v>Directly</v>
          </cell>
          <cell r="F846">
            <v>0.59000000000000008</v>
          </cell>
          <cell r="G846">
            <v>0.48</v>
          </cell>
          <cell r="H846">
            <v>0.42</v>
          </cell>
          <cell r="J846">
            <v>0.72216000000000014</v>
          </cell>
          <cell r="K846">
            <v>0.58751999999999993</v>
          </cell>
          <cell r="L846">
            <v>0.42</v>
          </cell>
        </row>
        <row r="847">
          <cell r="A847" t="str">
            <v>87-10-0708</v>
          </cell>
          <cell r="B847" t="str">
            <v>Taxus b. 'Fastigiata Aurea'</v>
          </cell>
          <cell r="C847" t="str">
            <v>MP144</v>
          </cell>
          <cell r="D847" t="str">
            <v>Directly</v>
          </cell>
          <cell r="F847">
            <v>0.66</v>
          </cell>
          <cell r="G847">
            <v>0.55000000000000004</v>
          </cell>
          <cell r="H847">
            <v>0.49</v>
          </cell>
          <cell r="J847">
            <v>0.80784</v>
          </cell>
          <cell r="K847">
            <v>0.67320000000000002</v>
          </cell>
          <cell r="L847">
            <v>0.49</v>
          </cell>
        </row>
        <row r="848">
          <cell r="A848" t="str">
            <v>87-10-1193</v>
          </cell>
          <cell r="B848" t="str">
            <v>Taxus b. 'Golden Carol' PBR ®</v>
          </cell>
          <cell r="C848" t="str">
            <v>MP144</v>
          </cell>
          <cell r="D848" t="str">
            <v>Directly</v>
          </cell>
          <cell r="F848">
            <v>1.22</v>
          </cell>
          <cell r="G848">
            <v>1.1100000000000001</v>
          </cell>
          <cell r="H848">
            <v>1.05</v>
          </cell>
          <cell r="J848">
            <v>1.4932799999999999</v>
          </cell>
          <cell r="K848">
            <v>1.3586400000000001</v>
          </cell>
          <cell r="L848">
            <v>1.05</v>
          </cell>
        </row>
        <row r="849">
          <cell r="A849" t="str">
            <v>87-10-1539</v>
          </cell>
          <cell r="B849" t="str">
            <v>Taxus b. 'Luca' PBR ®</v>
          </cell>
          <cell r="C849" t="str">
            <v>MP144</v>
          </cell>
          <cell r="D849" t="str">
            <v>Directly</v>
          </cell>
          <cell r="F849">
            <v>1.22</v>
          </cell>
          <cell r="G849">
            <v>1.1100000000000001</v>
          </cell>
          <cell r="H849">
            <v>1.05</v>
          </cell>
          <cell r="J849">
            <v>1.4932799999999999</v>
          </cell>
          <cell r="K849">
            <v>1.3586400000000001</v>
          </cell>
          <cell r="L849">
            <v>1.05</v>
          </cell>
        </row>
        <row r="850">
          <cell r="A850" t="str">
            <v>87-10-0710</v>
          </cell>
          <cell r="B850" t="str">
            <v>Taxus b. 'Overeynderi'</v>
          </cell>
          <cell r="C850" t="str">
            <v>MP144</v>
          </cell>
          <cell r="D850" t="str">
            <v>Directly</v>
          </cell>
          <cell r="F850">
            <v>0.69000000000000006</v>
          </cell>
          <cell r="G850">
            <v>0.57999999999999996</v>
          </cell>
          <cell r="H850">
            <v>0.52</v>
          </cell>
          <cell r="J850">
            <v>0.84456000000000009</v>
          </cell>
          <cell r="K850">
            <v>0.70992</v>
          </cell>
          <cell r="L850">
            <v>0.52</v>
          </cell>
        </row>
        <row r="851">
          <cell r="A851" t="str">
            <v>87-10-0711</v>
          </cell>
          <cell r="B851" t="str">
            <v>Taxus b. 'Repandens'</v>
          </cell>
          <cell r="C851" t="str">
            <v>MP144</v>
          </cell>
          <cell r="D851" t="str">
            <v>Directly</v>
          </cell>
          <cell r="F851">
            <v>0.66</v>
          </cell>
          <cell r="G851">
            <v>0.55000000000000004</v>
          </cell>
          <cell r="H851">
            <v>0.49</v>
          </cell>
          <cell r="J851">
            <v>0.80784</v>
          </cell>
          <cell r="K851">
            <v>0.67320000000000002</v>
          </cell>
          <cell r="L851">
            <v>0.49</v>
          </cell>
        </row>
        <row r="852">
          <cell r="A852" t="str">
            <v>87-10-1629</v>
          </cell>
          <cell r="B852" t="str">
            <v>Taxus b. 'Rasing Star' Oene  PBR ®</v>
          </cell>
          <cell r="C852" t="str">
            <v>MP144</v>
          </cell>
          <cell r="D852" t="str">
            <v>Directly</v>
          </cell>
          <cell r="F852">
            <v>1.22</v>
          </cell>
          <cell r="G852">
            <v>1.1100000000000001</v>
          </cell>
          <cell r="H852">
            <v>1.05</v>
          </cell>
          <cell r="J852">
            <v>1.4932799999999999</v>
          </cell>
          <cell r="K852">
            <v>1.3586400000000001</v>
          </cell>
          <cell r="L852">
            <v>1.05</v>
          </cell>
        </row>
        <row r="853">
          <cell r="A853" t="str">
            <v>87-10-1540</v>
          </cell>
          <cell r="B853" t="str">
            <v>Taxus b. 'Wintergold'</v>
          </cell>
          <cell r="C853" t="str">
            <v>MP144</v>
          </cell>
          <cell r="D853" t="str">
            <v>Directly</v>
          </cell>
          <cell r="F853">
            <v>0.59000000000000008</v>
          </cell>
          <cell r="G853">
            <v>0.48</v>
          </cell>
          <cell r="H853">
            <v>0.42</v>
          </cell>
          <cell r="J853">
            <v>0.72216000000000014</v>
          </cell>
          <cell r="K853">
            <v>0.58751999999999993</v>
          </cell>
          <cell r="L853">
            <v>0.42</v>
          </cell>
        </row>
        <row r="854">
          <cell r="A854" t="str">
            <v>87-10-1541</v>
          </cell>
          <cell r="B854" t="str">
            <v>Taxus media 'Groenland'</v>
          </cell>
          <cell r="C854" t="str">
            <v>MP144</v>
          </cell>
          <cell r="D854" t="str">
            <v>Directly</v>
          </cell>
          <cell r="F854">
            <v>0.59000000000000008</v>
          </cell>
          <cell r="G854">
            <v>0.48</v>
          </cell>
          <cell r="H854">
            <v>0.42</v>
          </cell>
          <cell r="J854">
            <v>0.72216000000000014</v>
          </cell>
          <cell r="K854">
            <v>0.58751999999999993</v>
          </cell>
          <cell r="L854">
            <v>0.42</v>
          </cell>
        </row>
        <row r="855">
          <cell r="A855" t="str">
            <v>87-10-0718</v>
          </cell>
          <cell r="B855" t="str">
            <v>Taxus media 'Hicksii'</v>
          </cell>
          <cell r="C855" t="str">
            <v>MP144</v>
          </cell>
          <cell r="D855" t="str">
            <v>Directly</v>
          </cell>
          <cell r="F855">
            <v>0.59000000000000008</v>
          </cell>
          <cell r="G855">
            <v>0.48</v>
          </cell>
          <cell r="H855">
            <v>0.42</v>
          </cell>
          <cell r="J855">
            <v>0.72216000000000014</v>
          </cell>
          <cell r="K855">
            <v>0.58751999999999993</v>
          </cell>
          <cell r="L855">
            <v>0.42</v>
          </cell>
        </row>
        <row r="856">
          <cell r="A856" t="str">
            <v>87-10-0719</v>
          </cell>
          <cell r="B856" t="str">
            <v>Taxus media 'Hillii'</v>
          </cell>
          <cell r="C856" t="str">
            <v>MP144</v>
          </cell>
          <cell r="D856" t="str">
            <v>Directly</v>
          </cell>
          <cell r="F856">
            <v>0.59000000000000008</v>
          </cell>
          <cell r="G856">
            <v>0.48</v>
          </cell>
          <cell r="H856">
            <v>0.42</v>
          </cell>
          <cell r="J856">
            <v>0.72216000000000014</v>
          </cell>
          <cell r="K856">
            <v>0.58751999999999993</v>
          </cell>
          <cell r="L856">
            <v>0.42</v>
          </cell>
        </row>
        <row r="857">
          <cell r="A857" t="str">
            <v>87-10-1542</v>
          </cell>
          <cell r="B857" t="str">
            <v>Taxus media 'Kazio' PBR ®</v>
          </cell>
          <cell r="C857" t="str">
            <v>MP144</v>
          </cell>
          <cell r="D857" t="str">
            <v>Directly</v>
          </cell>
          <cell r="F857">
            <v>1.22</v>
          </cell>
          <cell r="G857">
            <v>1.1100000000000001</v>
          </cell>
          <cell r="H857">
            <v>1.05</v>
          </cell>
          <cell r="J857">
            <v>1.4932799999999999</v>
          </cell>
          <cell r="K857">
            <v>1.3586400000000001</v>
          </cell>
          <cell r="L857">
            <v>1.05</v>
          </cell>
        </row>
        <row r="858">
          <cell r="A858" t="str">
            <v>87-10-1630</v>
          </cell>
          <cell r="B858" t="str">
            <v>Taxus media 'Stefania' PBR  ®</v>
          </cell>
          <cell r="C858" t="str">
            <v>MP144</v>
          </cell>
          <cell r="D858" t="str">
            <v>Directly</v>
          </cell>
          <cell r="F858">
            <v>1.22</v>
          </cell>
          <cell r="G858">
            <v>1.1100000000000001</v>
          </cell>
          <cell r="H858">
            <v>1.05</v>
          </cell>
          <cell r="J858">
            <v>1.4932799999999999</v>
          </cell>
          <cell r="K858">
            <v>1.3586400000000001</v>
          </cell>
          <cell r="L858">
            <v>1.05</v>
          </cell>
        </row>
        <row r="859">
          <cell r="A859" t="str">
            <v>87-10-1543</v>
          </cell>
          <cell r="B859" t="str">
            <v>Taxus media 'Tymin' PBR ®</v>
          </cell>
          <cell r="C859" t="str">
            <v>MP144</v>
          </cell>
          <cell r="D859" t="str">
            <v>Directly</v>
          </cell>
          <cell r="F859">
            <v>1.22</v>
          </cell>
          <cell r="G859">
            <v>1.1100000000000001</v>
          </cell>
          <cell r="H859">
            <v>1.05</v>
          </cell>
          <cell r="J859">
            <v>1.4932799999999999</v>
          </cell>
          <cell r="K859">
            <v>1.3586400000000001</v>
          </cell>
          <cell r="L859">
            <v>1.05</v>
          </cell>
        </row>
        <row r="860">
          <cell r="A860" t="str">
            <v>87-10-1544</v>
          </cell>
          <cell r="B860" t="str">
            <v>Thuja occ. 'Anniek' PBR ®</v>
          </cell>
          <cell r="C860" t="str">
            <v>MP150</v>
          </cell>
          <cell r="D860" t="str">
            <v>Directly</v>
          </cell>
          <cell r="F860">
            <v>1.01</v>
          </cell>
          <cell r="G860">
            <v>0.9</v>
          </cell>
          <cell r="H860">
            <v>0.84</v>
          </cell>
          <cell r="J860">
            <v>1.23624</v>
          </cell>
          <cell r="K860">
            <v>1.1016000000000001</v>
          </cell>
          <cell r="L860">
            <v>0.84</v>
          </cell>
        </row>
        <row r="861">
          <cell r="A861" t="str">
            <v>87-10-0720</v>
          </cell>
          <cell r="B861" t="str">
            <v>Thuja occ. 'Anniek' PBR ®</v>
          </cell>
          <cell r="C861" t="str">
            <v>MP144</v>
          </cell>
          <cell r="D861" t="str">
            <v>week 18</v>
          </cell>
          <cell r="F861">
            <v>1.01</v>
          </cell>
          <cell r="G861">
            <v>0.9</v>
          </cell>
          <cell r="H861">
            <v>0.84</v>
          </cell>
          <cell r="J861">
            <v>1.23624</v>
          </cell>
          <cell r="K861">
            <v>1.1016000000000001</v>
          </cell>
          <cell r="L861">
            <v>0.84</v>
          </cell>
        </row>
        <row r="862">
          <cell r="A862" t="str">
            <v>87-10-1468</v>
          </cell>
          <cell r="B862" t="str">
            <v>Thuja occ. 'Amber Glow'</v>
          </cell>
          <cell r="C862" t="str">
            <v>MP150</v>
          </cell>
          <cell r="D862" t="str">
            <v>Directly</v>
          </cell>
          <cell r="F862">
            <v>0.39999999999999997</v>
          </cell>
          <cell r="G862">
            <v>0.3</v>
          </cell>
          <cell r="H862">
            <v>0.25</v>
          </cell>
          <cell r="J862">
            <v>0.48959999999999992</v>
          </cell>
          <cell r="K862">
            <v>0.36719999999999997</v>
          </cell>
          <cell r="L862">
            <v>0.25</v>
          </cell>
        </row>
        <row r="863">
          <cell r="A863" t="str">
            <v>87-10-0722</v>
          </cell>
          <cell r="B863" t="str">
            <v>Thuja occ. 'Brabant'</v>
          </cell>
          <cell r="C863" t="str">
            <v>MP144</v>
          </cell>
          <cell r="D863" t="str">
            <v>Directly</v>
          </cell>
          <cell r="F863">
            <v>0.44</v>
          </cell>
          <cell r="G863">
            <v>0.34</v>
          </cell>
          <cell r="H863">
            <v>0.28000000000000003</v>
          </cell>
          <cell r="J863">
            <v>0.53856000000000004</v>
          </cell>
          <cell r="K863">
            <v>0.41616000000000003</v>
          </cell>
          <cell r="L863">
            <v>0.28000000000000003</v>
          </cell>
        </row>
        <row r="864">
          <cell r="A864" t="str">
            <v>87-10-1775</v>
          </cell>
          <cell r="B864" t="str">
            <v>Thuja occ. 'Brabant'</v>
          </cell>
          <cell r="C864" t="str">
            <v>MP150</v>
          </cell>
          <cell r="D864" t="str">
            <v>Directly</v>
          </cell>
          <cell r="F864">
            <v>0.39999999999999997</v>
          </cell>
          <cell r="G864">
            <v>0.3</v>
          </cell>
          <cell r="H864">
            <v>0.25</v>
          </cell>
          <cell r="J864">
            <v>0.48959999999999992</v>
          </cell>
          <cell r="K864">
            <v>0.36719999999999997</v>
          </cell>
          <cell r="L864">
            <v>0.25</v>
          </cell>
        </row>
        <row r="865">
          <cell r="A865" t="str">
            <v>87-10-1482</v>
          </cell>
          <cell r="B865" t="str">
            <v>Thuja occ. 'Bowlingball'</v>
          </cell>
          <cell r="C865" t="str">
            <v>MP150</v>
          </cell>
          <cell r="D865" t="str">
            <v>Directly</v>
          </cell>
          <cell r="F865">
            <v>0.39999999999999997</v>
          </cell>
          <cell r="G865">
            <v>0.3</v>
          </cell>
          <cell r="H865">
            <v>0.25</v>
          </cell>
          <cell r="J865">
            <v>0.48959999999999992</v>
          </cell>
          <cell r="K865">
            <v>0.36719999999999997</v>
          </cell>
          <cell r="L865">
            <v>0.25</v>
          </cell>
        </row>
        <row r="866">
          <cell r="A866" t="str">
            <v>87-10-1631</v>
          </cell>
          <cell r="B866" t="str">
            <v>Thuja occ. 'Columna'</v>
          </cell>
          <cell r="C866" t="str">
            <v>MP150</v>
          </cell>
          <cell r="D866" t="str">
            <v>Directly</v>
          </cell>
          <cell r="F866">
            <v>0.39999999999999997</v>
          </cell>
          <cell r="G866">
            <v>0.3</v>
          </cell>
          <cell r="H866">
            <v>0.25</v>
          </cell>
          <cell r="J866">
            <v>0.48959999999999992</v>
          </cell>
          <cell r="K866">
            <v>0.36719999999999997</v>
          </cell>
          <cell r="L866">
            <v>0.25</v>
          </cell>
        </row>
        <row r="867">
          <cell r="A867" t="str">
            <v>87-10-0723</v>
          </cell>
          <cell r="B867" t="str">
            <v>Thuja occ. 'Columna'</v>
          </cell>
          <cell r="C867" t="str">
            <v>MP144</v>
          </cell>
          <cell r="D867" t="str">
            <v>Directly</v>
          </cell>
          <cell r="F867">
            <v>0.39999999999999997</v>
          </cell>
          <cell r="G867">
            <v>0.3</v>
          </cell>
          <cell r="H867">
            <v>0.25</v>
          </cell>
          <cell r="J867">
            <v>0.48959999999999992</v>
          </cell>
          <cell r="K867">
            <v>0.36719999999999997</v>
          </cell>
          <cell r="L867">
            <v>0.25</v>
          </cell>
        </row>
        <row r="868">
          <cell r="A868" t="str">
            <v>87-10-1469</v>
          </cell>
          <cell r="B868" t="str">
            <v>Thuja occ. 'Danica'</v>
          </cell>
          <cell r="C868" t="str">
            <v>MP150</v>
          </cell>
          <cell r="D868" t="str">
            <v>Directly</v>
          </cell>
          <cell r="F868">
            <v>0.44</v>
          </cell>
          <cell r="G868">
            <v>0.34</v>
          </cell>
          <cell r="H868">
            <v>0.28000000000000003</v>
          </cell>
          <cell r="J868">
            <v>0.53856000000000004</v>
          </cell>
          <cell r="K868">
            <v>0.41616000000000003</v>
          </cell>
          <cell r="L868">
            <v>0.28000000000000003</v>
          </cell>
        </row>
        <row r="869">
          <cell r="A869" t="str">
            <v>87-10-0724</v>
          </cell>
          <cell r="B869" t="str">
            <v>Thuja occ. 'Danica'</v>
          </cell>
          <cell r="C869" t="str">
            <v>MP144</v>
          </cell>
          <cell r="D869" t="str">
            <v>week 24</v>
          </cell>
          <cell r="F869">
            <v>0.44</v>
          </cell>
          <cell r="G869">
            <v>0.34</v>
          </cell>
          <cell r="H869">
            <v>0.28000000000000003</v>
          </cell>
          <cell r="J869">
            <v>0.53856000000000004</v>
          </cell>
          <cell r="K869">
            <v>0.41616000000000003</v>
          </cell>
          <cell r="L869">
            <v>0.28000000000000003</v>
          </cell>
        </row>
        <row r="870">
          <cell r="A870" t="str">
            <v>87-10-1632</v>
          </cell>
          <cell r="B870" t="str">
            <v>Thuja occ. 'Danica Aurea'</v>
          </cell>
          <cell r="C870" t="str">
            <v>MP150</v>
          </cell>
          <cell r="D870" t="str">
            <v>Directly</v>
          </cell>
          <cell r="F870">
            <v>0.51</v>
          </cell>
          <cell r="G870">
            <v>0.4</v>
          </cell>
          <cell r="H870">
            <v>0.34</v>
          </cell>
          <cell r="J870">
            <v>0.62424000000000002</v>
          </cell>
          <cell r="K870">
            <v>0.48959999999999998</v>
          </cell>
          <cell r="L870">
            <v>0.34</v>
          </cell>
        </row>
        <row r="871">
          <cell r="A871" t="str">
            <v>87-10-1470</v>
          </cell>
          <cell r="B871" t="str">
            <v>Thuja occ 'Dawid' PBR ®</v>
          </cell>
          <cell r="C871" t="str">
            <v>MP150</v>
          </cell>
          <cell r="D871" t="str">
            <v>Directly</v>
          </cell>
          <cell r="F871">
            <v>1.08</v>
          </cell>
          <cell r="G871">
            <v>0.97</v>
          </cell>
          <cell r="H871">
            <v>0.91</v>
          </cell>
          <cell r="J871">
            <v>1.32192</v>
          </cell>
          <cell r="K871">
            <v>1.1872799999999999</v>
          </cell>
          <cell r="L871">
            <v>0.91</v>
          </cell>
        </row>
        <row r="872">
          <cell r="A872" t="str">
            <v>87-10-1471</v>
          </cell>
          <cell r="B872" t="str">
            <v>Thuja occ. 'Dawid Light' PBR ®</v>
          </cell>
          <cell r="C872" t="str">
            <v>MP150</v>
          </cell>
          <cell r="D872" t="str">
            <v>Directly</v>
          </cell>
          <cell r="F872">
            <v>1.08</v>
          </cell>
          <cell r="G872">
            <v>0.97</v>
          </cell>
          <cell r="H872">
            <v>0.91</v>
          </cell>
          <cell r="J872">
            <v>1.32192</v>
          </cell>
          <cell r="K872">
            <v>1.1872799999999999</v>
          </cell>
          <cell r="L872">
            <v>0.91</v>
          </cell>
        </row>
        <row r="873">
          <cell r="A873" t="str">
            <v>87-10-1633</v>
          </cell>
          <cell r="B873" t="str">
            <v>Thuja occ. 'Europe Gold'</v>
          </cell>
          <cell r="C873" t="str">
            <v>MP150</v>
          </cell>
          <cell r="D873" t="str">
            <v>Directly</v>
          </cell>
          <cell r="F873">
            <v>0.39999999999999997</v>
          </cell>
          <cell r="G873">
            <v>0.3</v>
          </cell>
          <cell r="H873">
            <v>0.25</v>
          </cell>
          <cell r="J873">
            <v>0.48959999999999992</v>
          </cell>
          <cell r="K873">
            <v>0.36719999999999997</v>
          </cell>
          <cell r="L873">
            <v>0.25</v>
          </cell>
        </row>
        <row r="874">
          <cell r="A874" t="str">
            <v>87-10-1769</v>
          </cell>
          <cell r="B874" t="str">
            <v>Thuja occ. 'Globosa'</v>
          </cell>
          <cell r="C874" t="str">
            <v>MP150</v>
          </cell>
          <cell r="D874" t="str">
            <v>Directly</v>
          </cell>
          <cell r="F874">
            <v>0.39999999999999997</v>
          </cell>
          <cell r="G874">
            <v>0.3</v>
          </cell>
          <cell r="H874">
            <v>0.25</v>
          </cell>
          <cell r="J874">
            <v>0.48959999999999992</v>
          </cell>
          <cell r="K874">
            <v>0.36719999999999997</v>
          </cell>
          <cell r="L874">
            <v>0.25</v>
          </cell>
        </row>
        <row r="875">
          <cell r="A875" t="str">
            <v>87-10-1694</v>
          </cell>
          <cell r="B875" t="str">
            <v>Thuja occ. 'Fastigiata'</v>
          </cell>
          <cell r="C875" t="str">
            <v>MP150</v>
          </cell>
          <cell r="D875" t="str">
            <v>Directly</v>
          </cell>
          <cell r="F875">
            <v>0.39999999999999997</v>
          </cell>
          <cell r="G875">
            <v>0.3</v>
          </cell>
          <cell r="H875">
            <v>0.25</v>
          </cell>
          <cell r="J875">
            <v>0.48959999999999992</v>
          </cell>
          <cell r="K875">
            <v>0.36719999999999997</v>
          </cell>
          <cell r="L875">
            <v>0.25</v>
          </cell>
        </row>
        <row r="876">
          <cell r="A876" t="str">
            <v>87-10-1545</v>
          </cell>
          <cell r="B876" t="str">
            <v>Thuja occ. 'Golden Anne' PBR ®</v>
          </cell>
          <cell r="C876" t="str">
            <v>MP150</v>
          </cell>
          <cell r="D876" t="str">
            <v>Directly</v>
          </cell>
          <cell r="F876">
            <v>0.94000000000000006</v>
          </cell>
          <cell r="G876">
            <v>0.83</v>
          </cell>
          <cell r="H876">
            <v>0.77</v>
          </cell>
          <cell r="J876">
            <v>1.15056</v>
          </cell>
          <cell r="K876">
            <v>1.0159199999999999</v>
          </cell>
          <cell r="L876">
            <v>0.77</v>
          </cell>
        </row>
        <row r="877">
          <cell r="A877" t="str">
            <v>87-10-0947</v>
          </cell>
          <cell r="B877" t="str">
            <v>Thuja occ. 'Golden Anne' PBR ®</v>
          </cell>
          <cell r="C877" t="str">
            <v>MP144</v>
          </cell>
          <cell r="D877" t="str">
            <v>Directly</v>
          </cell>
          <cell r="F877">
            <v>0.94000000000000006</v>
          </cell>
          <cell r="G877">
            <v>0.83</v>
          </cell>
          <cell r="H877">
            <v>0.77</v>
          </cell>
          <cell r="J877">
            <v>1.15056</v>
          </cell>
          <cell r="K877">
            <v>1.0159199999999999</v>
          </cell>
          <cell r="L877">
            <v>0.77</v>
          </cell>
        </row>
        <row r="878">
          <cell r="A878" t="str">
            <v>87-10-1546</v>
          </cell>
          <cell r="B878" t="str">
            <v>Thuja occ. 'Golden Brabant' PBR ®</v>
          </cell>
          <cell r="C878" t="str">
            <v>MP150</v>
          </cell>
          <cell r="D878" t="str">
            <v>Directly</v>
          </cell>
          <cell r="F878">
            <v>0.94000000000000006</v>
          </cell>
          <cell r="G878">
            <v>0.83</v>
          </cell>
          <cell r="H878">
            <v>0.77</v>
          </cell>
          <cell r="J878">
            <v>1.15056</v>
          </cell>
          <cell r="K878">
            <v>1.0159199999999999</v>
          </cell>
          <cell r="L878">
            <v>0.77</v>
          </cell>
        </row>
        <row r="879">
          <cell r="A879" t="str">
            <v>87-10-0948</v>
          </cell>
          <cell r="B879" t="str">
            <v>Thuja occ. 'Golden Brabant' PBR ®</v>
          </cell>
          <cell r="C879" t="str">
            <v>MP144</v>
          </cell>
          <cell r="D879" t="str">
            <v>Directly</v>
          </cell>
          <cell r="F879">
            <v>0.94000000000000006</v>
          </cell>
          <cell r="G879">
            <v>0.83</v>
          </cell>
          <cell r="H879">
            <v>0.77</v>
          </cell>
          <cell r="J879">
            <v>1.15056</v>
          </cell>
          <cell r="K879">
            <v>1.0159199999999999</v>
          </cell>
          <cell r="L879">
            <v>0.77</v>
          </cell>
        </row>
        <row r="880">
          <cell r="A880" t="str">
            <v>87-10-1547</v>
          </cell>
          <cell r="B880" t="str">
            <v>Thuja occ. 'Golden Globe'</v>
          </cell>
          <cell r="C880" t="str">
            <v>MP150</v>
          </cell>
          <cell r="D880" t="str">
            <v>Directly</v>
          </cell>
          <cell r="F880">
            <v>0.39999999999999997</v>
          </cell>
          <cell r="G880">
            <v>0.3</v>
          </cell>
          <cell r="H880">
            <v>0.25</v>
          </cell>
          <cell r="J880">
            <v>0.48959999999999992</v>
          </cell>
          <cell r="K880">
            <v>0.36719999999999997</v>
          </cell>
          <cell r="L880">
            <v>0.25</v>
          </cell>
        </row>
        <row r="881">
          <cell r="A881" t="str">
            <v>87-10-0728</v>
          </cell>
          <cell r="B881" t="str">
            <v>Thuja occ. 'Golden Globe'</v>
          </cell>
          <cell r="C881" t="str">
            <v>MP144</v>
          </cell>
          <cell r="D881" t="str">
            <v>Directly</v>
          </cell>
          <cell r="F881">
            <v>0.39999999999999997</v>
          </cell>
          <cell r="G881">
            <v>0.3</v>
          </cell>
          <cell r="H881">
            <v>0.25</v>
          </cell>
          <cell r="J881">
            <v>0.48959999999999992</v>
          </cell>
          <cell r="K881">
            <v>0.36719999999999997</v>
          </cell>
          <cell r="L881">
            <v>0.25</v>
          </cell>
        </row>
        <row r="882">
          <cell r="A882" t="str">
            <v>87-10-1548</v>
          </cell>
          <cell r="B882" t="str">
            <v>Thuja occ. 'Golden Tuffet'</v>
          </cell>
          <cell r="C882" t="str">
            <v>MP150</v>
          </cell>
          <cell r="D882" t="str">
            <v>Directly</v>
          </cell>
          <cell r="F882">
            <v>0.39999999999999997</v>
          </cell>
          <cell r="G882">
            <v>0.3</v>
          </cell>
          <cell r="H882">
            <v>0.25</v>
          </cell>
          <cell r="J882">
            <v>0.48959999999999992</v>
          </cell>
          <cell r="K882">
            <v>0.36719999999999997</v>
          </cell>
          <cell r="L882">
            <v>0.25</v>
          </cell>
        </row>
        <row r="883">
          <cell r="A883" t="str">
            <v>87-10-0949</v>
          </cell>
          <cell r="B883" t="str">
            <v>Thuja occ. 'Golden Tuffet'</v>
          </cell>
          <cell r="C883" t="str">
            <v>MP144</v>
          </cell>
          <cell r="D883" t="str">
            <v>Directly</v>
          </cell>
          <cell r="F883">
            <v>0.39999999999999997</v>
          </cell>
          <cell r="G883">
            <v>0.3</v>
          </cell>
          <cell r="H883">
            <v>0.25</v>
          </cell>
          <cell r="J883">
            <v>0.48959999999999992</v>
          </cell>
          <cell r="K883">
            <v>0.36719999999999997</v>
          </cell>
          <cell r="L883">
            <v>0.25</v>
          </cell>
        </row>
        <row r="884">
          <cell r="A884" t="str">
            <v>87-10-1472</v>
          </cell>
          <cell r="B884" t="str">
            <v>Thuja occ. 'Green Egg' PBR ®</v>
          </cell>
          <cell r="C884" t="str">
            <v>MP150</v>
          </cell>
          <cell r="D884" t="str">
            <v>Directly</v>
          </cell>
          <cell r="F884">
            <v>1.01</v>
          </cell>
          <cell r="G884">
            <v>0.9</v>
          </cell>
          <cell r="H884">
            <v>0.84</v>
          </cell>
          <cell r="J884">
            <v>1.23624</v>
          </cell>
          <cell r="K884">
            <v>1.1016000000000001</v>
          </cell>
          <cell r="L884">
            <v>0.84</v>
          </cell>
        </row>
        <row r="885">
          <cell r="A885" t="str">
            <v>87-10-0950</v>
          </cell>
          <cell r="B885" t="str">
            <v>Thuja occ. 'Green Egg' PBR ®</v>
          </cell>
          <cell r="C885" t="str">
            <v>MP144</v>
          </cell>
          <cell r="D885" t="str">
            <v>Directly</v>
          </cell>
          <cell r="F885">
            <v>0.94000000000000006</v>
          </cell>
          <cell r="G885">
            <v>0.83</v>
          </cell>
          <cell r="H885">
            <v>0.77</v>
          </cell>
          <cell r="J885">
            <v>1.15056</v>
          </cell>
          <cell r="K885">
            <v>1.0159199999999999</v>
          </cell>
          <cell r="L885">
            <v>0.77</v>
          </cell>
        </row>
        <row r="886">
          <cell r="A886" t="str">
            <v>87-10-1549</v>
          </cell>
          <cell r="B886" t="str">
            <v>Thuja occ. 'Holmstrup'</v>
          </cell>
          <cell r="C886" t="str">
            <v>MP150</v>
          </cell>
          <cell r="D886" t="str">
            <v>Directly</v>
          </cell>
          <cell r="F886">
            <v>0.39999999999999997</v>
          </cell>
          <cell r="G886">
            <v>0.3</v>
          </cell>
          <cell r="H886">
            <v>0.25</v>
          </cell>
          <cell r="J886">
            <v>0.48959999999999992</v>
          </cell>
          <cell r="K886">
            <v>0.36719999999999997</v>
          </cell>
          <cell r="L886">
            <v>0.25</v>
          </cell>
        </row>
        <row r="887">
          <cell r="A887" t="str">
            <v>87-10-0729</v>
          </cell>
          <cell r="B887" t="str">
            <v>Thuja occ. 'Holmstrup'</v>
          </cell>
          <cell r="C887" t="str">
            <v>MP144</v>
          </cell>
          <cell r="D887" t="str">
            <v>Directly</v>
          </cell>
          <cell r="F887">
            <v>0.44</v>
          </cell>
          <cell r="G887">
            <v>0.34</v>
          </cell>
          <cell r="H887">
            <v>0.28000000000000003</v>
          </cell>
          <cell r="J887">
            <v>0.53856000000000004</v>
          </cell>
          <cell r="K887">
            <v>0.41616000000000003</v>
          </cell>
          <cell r="L887">
            <v>0.28000000000000003</v>
          </cell>
        </row>
        <row r="888">
          <cell r="A888" t="str">
            <v>87-10-1389</v>
          </cell>
          <cell r="B888" t="str">
            <v>Thuja occ. 'Jantar' PBR ®</v>
          </cell>
          <cell r="C888" t="str">
            <v>MP150</v>
          </cell>
          <cell r="D888" t="str">
            <v>Directly</v>
          </cell>
          <cell r="F888">
            <v>1.22</v>
          </cell>
          <cell r="G888">
            <v>1.1100000000000001</v>
          </cell>
          <cell r="H888">
            <v>1.05</v>
          </cell>
          <cell r="J888">
            <v>1.4932799999999999</v>
          </cell>
          <cell r="K888">
            <v>1.3586400000000001</v>
          </cell>
          <cell r="L888">
            <v>1.05</v>
          </cell>
        </row>
        <row r="889">
          <cell r="A889" t="str">
            <v>87-10-0730</v>
          </cell>
          <cell r="B889" t="str">
            <v>Thuja occ. 'Jantar' PBR ®</v>
          </cell>
          <cell r="C889" t="str">
            <v>MP144</v>
          </cell>
          <cell r="D889" t="str">
            <v>Directly</v>
          </cell>
          <cell r="F889">
            <v>1.18</v>
          </cell>
          <cell r="G889">
            <v>1.07</v>
          </cell>
          <cell r="H889">
            <v>1.01</v>
          </cell>
          <cell r="J889">
            <v>1.44432</v>
          </cell>
          <cell r="K889">
            <v>1.30968</v>
          </cell>
          <cell r="L889">
            <v>1.01</v>
          </cell>
        </row>
        <row r="890">
          <cell r="A890" t="str">
            <v>87-10-1390</v>
          </cell>
          <cell r="B890" t="str">
            <v>Thuja occ. 'Joska'</v>
          </cell>
          <cell r="C890" t="str">
            <v>MP150</v>
          </cell>
          <cell r="D890" t="str">
            <v>Directly</v>
          </cell>
          <cell r="F890">
            <v>0.44</v>
          </cell>
          <cell r="G890">
            <v>0.34</v>
          </cell>
          <cell r="H890">
            <v>0.28000000000000003</v>
          </cell>
          <cell r="J890">
            <v>0.53856000000000004</v>
          </cell>
          <cell r="K890">
            <v>0.41616000000000003</v>
          </cell>
          <cell r="L890">
            <v>0.28000000000000003</v>
          </cell>
        </row>
        <row r="891">
          <cell r="A891" t="str">
            <v>87-10-1391</v>
          </cell>
          <cell r="B891" t="str">
            <v>Thuja occ. 'Little Champion'</v>
          </cell>
          <cell r="C891" t="str">
            <v>MP150</v>
          </cell>
          <cell r="D891" t="str">
            <v>Directly</v>
          </cell>
          <cell r="F891">
            <v>0.39999999999999997</v>
          </cell>
          <cell r="G891">
            <v>0.3</v>
          </cell>
          <cell r="H891">
            <v>0.25</v>
          </cell>
          <cell r="J891">
            <v>0.48959999999999992</v>
          </cell>
          <cell r="K891">
            <v>0.36719999999999997</v>
          </cell>
          <cell r="L891">
            <v>0.25</v>
          </cell>
        </row>
        <row r="892">
          <cell r="A892" t="str">
            <v>87-10-0732</v>
          </cell>
          <cell r="B892" t="str">
            <v>Thuja occ. 'Little Champion'</v>
          </cell>
          <cell r="C892" t="str">
            <v>MP144</v>
          </cell>
          <cell r="D892" t="str">
            <v>week 26</v>
          </cell>
          <cell r="F892">
            <v>0.39999999999999997</v>
          </cell>
          <cell r="G892">
            <v>0.3</v>
          </cell>
          <cell r="H892">
            <v>0.25</v>
          </cell>
          <cell r="J892">
            <v>0.48959999999999992</v>
          </cell>
          <cell r="K892">
            <v>0.36719999999999997</v>
          </cell>
          <cell r="L892">
            <v>0.25</v>
          </cell>
        </row>
        <row r="893">
          <cell r="A893" t="str">
            <v>87-10-1392</v>
          </cell>
          <cell r="B893" t="str">
            <v>Thuja occ. 'Little Giant'</v>
          </cell>
          <cell r="C893" t="str">
            <v>MP150</v>
          </cell>
          <cell r="D893" t="str">
            <v>Directly</v>
          </cell>
          <cell r="F893">
            <v>0.39999999999999997</v>
          </cell>
          <cell r="G893">
            <v>0.3</v>
          </cell>
          <cell r="H893">
            <v>0.25</v>
          </cell>
          <cell r="J893">
            <v>0.48959999999999992</v>
          </cell>
          <cell r="K893">
            <v>0.36719999999999997</v>
          </cell>
          <cell r="L893">
            <v>0.25</v>
          </cell>
        </row>
        <row r="894">
          <cell r="A894" t="str">
            <v>87-10-0733</v>
          </cell>
          <cell r="B894" t="str">
            <v>Thuja occ. 'Little Giant'</v>
          </cell>
          <cell r="C894" t="str">
            <v>MP144</v>
          </cell>
          <cell r="D894" t="str">
            <v>week 26</v>
          </cell>
          <cell r="F894">
            <v>0.39999999999999997</v>
          </cell>
          <cell r="G894">
            <v>0.3</v>
          </cell>
          <cell r="H894">
            <v>0.25</v>
          </cell>
          <cell r="J894">
            <v>0.48959999999999992</v>
          </cell>
          <cell r="K894">
            <v>0.36719999999999997</v>
          </cell>
          <cell r="L894">
            <v>0.25</v>
          </cell>
        </row>
        <row r="895">
          <cell r="A895" t="str">
            <v>87-10-1393</v>
          </cell>
          <cell r="B895" t="str">
            <v>Thuja occ. 'Malonyana'</v>
          </cell>
          <cell r="C895" t="str">
            <v>MP150</v>
          </cell>
          <cell r="D895" t="str">
            <v>Directly</v>
          </cell>
          <cell r="F895">
            <v>0.44</v>
          </cell>
          <cell r="G895">
            <v>0.34</v>
          </cell>
          <cell r="H895">
            <v>0.28000000000000003</v>
          </cell>
          <cell r="J895">
            <v>0.53856000000000004</v>
          </cell>
          <cell r="K895">
            <v>0.41616000000000003</v>
          </cell>
          <cell r="L895">
            <v>0.28000000000000003</v>
          </cell>
        </row>
        <row r="896">
          <cell r="A896" t="str">
            <v>87-10-0951</v>
          </cell>
          <cell r="B896" t="str">
            <v>Thuja occ. 'Malonyana'</v>
          </cell>
          <cell r="C896" t="str">
            <v>MP144</v>
          </cell>
          <cell r="D896" t="str">
            <v>Directly</v>
          </cell>
          <cell r="F896">
            <v>0.44</v>
          </cell>
          <cell r="G896">
            <v>0.34</v>
          </cell>
          <cell r="H896">
            <v>0.28000000000000003</v>
          </cell>
          <cell r="J896">
            <v>0.53856000000000004</v>
          </cell>
          <cell r="K896">
            <v>0.41616000000000003</v>
          </cell>
          <cell r="L896">
            <v>0.28000000000000003</v>
          </cell>
        </row>
        <row r="897">
          <cell r="A897" t="str">
            <v>87-10-1394</v>
          </cell>
          <cell r="B897" t="str">
            <v>Thuja occ. 'Malonyana Aurea'</v>
          </cell>
          <cell r="C897" t="str">
            <v>MP150</v>
          </cell>
          <cell r="D897" t="str">
            <v>Directly</v>
          </cell>
          <cell r="F897">
            <v>0.44</v>
          </cell>
          <cell r="G897">
            <v>0.34</v>
          </cell>
          <cell r="H897">
            <v>0.28000000000000003</v>
          </cell>
          <cell r="J897">
            <v>0.53856000000000004</v>
          </cell>
          <cell r="K897">
            <v>0.41616000000000003</v>
          </cell>
          <cell r="L897">
            <v>0.28000000000000003</v>
          </cell>
        </row>
        <row r="898">
          <cell r="A898" t="str">
            <v>87-10-0734</v>
          </cell>
          <cell r="B898" t="str">
            <v>Thuja occ. 'Malonyana Aurea'</v>
          </cell>
          <cell r="C898" t="str">
            <v>MP144</v>
          </cell>
          <cell r="D898" t="str">
            <v>Directly</v>
          </cell>
          <cell r="F898">
            <v>0.43</v>
          </cell>
          <cell r="G898">
            <v>0.32</v>
          </cell>
          <cell r="H898">
            <v>0.27</v>
          </cell>
          <cell r="J898">
            <v>0.52632000000000001</v>
          </cell>
          <cell r="K898">
            <v>0.39168000000000003</v>
          </cell>
          <cell r="L898">
            <v>0.27</v>
          </cell>
        </row>
        <row r="899">
          <cell r="A899" t="str">
            <v>87-10-1395</v>
          </cell>
          <cell r="B899" t="str">
            <v>Thuja occ. 'Maria' PBR ®</v>
          </cell>
          <cell r="C899" t="str">
            <v>MP150</v>
          </cell>
          <cell r="D899" t="str">
            <v>Directly</v>
          </cell>
          <cell r="F899">
            <v>1.1500000000000001</v>
          </cell>
          <cell r="G899">
            <v>1.04</v>
          </cell>
          <cell r="H899">
            <v>0.98</v>
          </cell>
          <cell r="J899">
            <v>1.4076000000000002</v>
          </cell>
          <cell r="K899">
            <v>1.2729600000000001</v>
          </cell>
          <cell r="L899">
            <v>0.98</v>
          </cell>
        </row>
        <row r="900">
          <cell r="A900" t="str">
            <v>87-10-0952</v>
          </cell>
          <cell r="B900" t="str">
            <v>Thuja occ. 'Maria' PBR ®</v>
          </cell>
          <cell r="C900" t="str">
            <v>MP144</v>
          </cell>
          <cell r="D900" t="str">
            <v>Directly</v>
          </cell>
          <cell r="F900">
            <v>1.1500000000000001</v>
          </cell>
          <cell r="G900">
            <v>1.04</v>
          </cell>
          <cell r="H900">
            <v>0.98</v>
          </cell>
          <cell r="J900">
            <v>1.4076000000000002</v>
          </cell>
          <cell r="K900">
            <v>1.2729600000000001</v>
          </cell>
          <cell r="L900">
            <v>0.98</v>
          </cell>
        </row>
        <row r="901">
          <cell r="A901" t="str">
            <v>87-10-1396</v>
          </cell>
          <cell r="B901" t="str">
            <v>Thuja occ. 'Mirjam'  PBR ®</v>
          </cell>
          <cell r="C901" t="str">
            <v>MP150</v>
          </cell>
          <cell r="D901" t="str">
            <v>Directly</v>
          </cell>
          <cell r="F901">
            <v>1.08</v>
          </cell>
          <cell r="G901">
            <v>0.97</v>
          </cell>
          <cell r="H901">
            <v>0.91</v>
          </cell>
          <cell r="J901">
            <v>1.32192</v>
          </cell>
          <cell r="K901">
            <v>1.1872799999999999</v>
          </cell>
          <cell r="L901">
            <v>0.91</v>
          </cell>
        </row>
        <row r="902">
          <cell r="A902" t="str">
            <v>87-10-0735</v>
          </cell>
          <cell r="B902" t="str">
            <v>Thuja occ. 'Mirjam'  PBR ®</v>
          </cell>
          <cell r="C902" t="str">
            <v>MP144</v>
          </cell>
          <cell r="D902" t="str">
            <v>Directly</v>
          </cell>
          <cell r="F902">
            <v>1.08</v>
          </cell>
          <cell r="G902">
            <v>0.97</v>
          </cell>
          <cell r="H902">
            <v>0.91</v>
          </cell>
          <cell r="J902">
            <v>1.32192</v>
          </cell>
          <cell r="K902">
            <v>1.1872799999999999</v>
          </cell>
          <cell r="L902">
            <v>0.91</v>
          </cell>
        </row>
        <row r="903">
          <cell r="A903" t="str">
            <v>87-10-1634</v>
          </cell>
          <cell r="B903" t="str">
            <v>Thuja occ. 'Pyramidalis Compacta'</v>
          </cell>
          <cell r="C903" t="str">
            <v>MP150</v>
          </cell>
          <cell r="D903" t="str">
            <v>Directly</v>
          </cell>
          <cell r="F903">
            <v>0.39999999999999997</v>
          </cell>
          <cell r="G903">
            <v>0.3</v>
          </cell>
          <cell r="H903">
            <v>0.25</v>
          </cell>
          <cell r="J903">
            <v>0.48959999999999992</v>
          </cell>
          <cell r="K903">
            <v>0.36719999999999997</v>
          </cell>
          <cell r="L903">
            <v>0.25</v>
          </cell>
        </row>
        <row r="904">
          <cell r="A904" t="str">
            <v>87-10-1397</v>
          </cell>
          <cell r="B904" t="str">
            <v>Thuja occ. 'Rheingold'</v>
          </cell>
          <cell r="C904" t="str">
            <v>MP150</v>
          </cell>
          <cell r="D904" t="str">
            <v>Directly</v>
          </cell>
          <cell r="F904">
            <v>0.39999999999999997</v>
          </cell>
          <cell r="G904">
            <v>0.3</v>
          </cell>
          <cell r="H904">
            <v>0.25</v>
          </cell>
          <cell r="J904">
            <v>0.48959999999999992</v>
          </cell>
          <cell r="K904">
            <v>0.36719999999999997</v>
          </cell>
          <cell r="L904">
            <v>0.25</v>
          </cell>
        </row>
        <row r="905">
          <cell r="A905" t="str">
            <v>87-10-0736</v>
          </cell>
          <cell r="B905" t="str">
            <v>Thuja occ. 'Rheingold'</v>
          </cell>
          <cell r="C905" t="str">
            <v>MP144</v>
          </cell>
          <cell r="D905" t="str">
            <v>Directly</v>
          </cell>
          <cell r="F905">
            <v>0.39999999999999997</v>
          </cell>
          <cell r="G905">
            <v>0.3</v>
          </cell>
          <cell r="H905">
            <v>0.25</v>
          </cell>
          <cell r="J905">
            <v>0.48959999999999992</v>
          </cell>
          <cell r="K905">
            <v>0.36719999999999997</v>
          </cell>
          <cell r="L905">
            <v>0.25</v>
          </cell>
        </row>
        <row r="906">
          <cell r="A906" t="str">
            <v>87-10-1398</v>
          </cell>
          <cell r="B906" t="str">
            <v>Thuja occ. 'Salland'</v>
          </cell>
          <cell r="C906" t="str">
            <v>MP150</v>
          </cell>
          <cell r="D906" t="str">
            <v>Directly</v>
          </cell>
          <cell r="F906">
            <v>0.39999999999999997</v>
          </cell>
          <cell r="G906">
            <v>0.3</v>
          </cell>
          <cell r="H906">
            <v>0.25</v>
          </cell>
          <cell r="J906">
            <v>0.48959999999999992</v>
          </cell>
          <cell r="K906">
            <v>0.36719999999999997</v>
          </cell>
          <cell r="L906">
            <v>0.25</v>
          </cell>
        </row>
        <row r="907">
          <cell r="A907" t="str">
            <v>87-10-0953</v>
          </cell>
          <cell r="B907" t="str">
            <v>Thuja occ. 'Salland'</v>
          </cell>
          <cell r="C907" t="str">
            <v>MP144</v>
          </cell>
          <cell r="D907" t="str">
            <v>Directly</v>
          </cell>
          <cell r="F907">
            <v>0.39999999999999997</v>
          </cell>
          <cell r="G907">
            <v>0.3</v>
          </cell>
          <cell r="H907">
            <v>0.25</v>
          </cell>
          <cell r="J907">
            <v>0.48959999999999992</v>
          </cell>
          <cell r="K907">
            <v>0.36719999999999997</v>
          </cell>
          <cell r="L907">
            <v>0.25</v>
          </cell>
        </row>
        <row r="908">
          <cell r="A908" t="str">
            <v>87-10-1399</v>
          </cell>
          <cell r="B908" t="str">
            <v>Thuja occ. 'Selena'</v>
          </cell>
          <cell r="C908" t="str">
            <v>MP150</v>
          </cell>
          <cell r="D908" t="str">
            <v>Directly</v>
          </cell>
          <cell r="F908">
            <v>0.44</v>
          </cell>
          <cell r="G908">
            <v>0.34</v>
          </cell>
          <cell r="H908">
            <v>0.28000000000000003</v>
          </cell>
          <cell r="J908">
            <v>0.53856000000000004</v>
          </cell>
          <cell r="K908">
            <v>0.41616000000000003</v>
          </cell>
          <cell r="L908">
            <v>0.28000000000000003</v>
          </cell>
        </row>
        <row r="909">
          <cell r="A909" t="str">
            <v>87-10-1218</v>
          </cell>
          <cell r="B909" t="str">
            <v>Thuja occ. 'Selena'</v>
          </cell>
          <cell r="C909" t="str">
            <v>MP144</v>
          </cell>
          <cell r="D909" t="str">
            <v>Directly</v>
          </cell>
          <cell r="F909">
            <v>0.44</v>
          </cell>
          <cell r="G909">
            <v>0.34</v>
          </cell>
          <cell r="H909">
            <v>0.28000000000000003</v>
          </cell>
          <cell r="J909">
            <v>0.53856000000000004</v>
          </cell>
          <cell r="K909">
            <v>0.41616000000000003</v>
          </cell>
          <cell r="L909">
            <v>0.28000000000000003</v>
          </cell>
        </row>
        <row r="910">
          <cell r="A910" t="str">
            <v>87-10-1551</v>
          </cell>
          <cell r="B910" t="str">
            <v>Thuja occ. 'Smaragd'</v>
          </cell>
          <cell r="C910" t="str">
            <v>MP150</v>
          </cell>
          <cell r="D910" t="str">
            <v>Directly</v>
          </cell>
          <cell r="F910">
            <v>0.39999999999999997</v>
          </cell>
          <cell r="G910">
            <v>0.3</v>
          </cell>
          <cell r="H910">
            <v>0.25</v>
          </cell>
          <cell r="J910">
            <v>0.48959999999999992</v>
          </cell>
          <cell r="K910">
            <v>0.36719999999999997</v>
          </cell>
          <cell r="L910">
            <v>0.25</v>
          </cell>
        </row>
        <row r="911">
          <cell r="A911" t="str">
            <v>87-10-0737</v>
          </cell>
          <cell r="B911" t="str">
            <v>Thuja occ. 'Smaragd'</v>
          </cell>
          <cell r="C911" t="str">
            <v>MP144</v>
          </cell>
          <cell r="D911" t="str">
            <v>Directly</v>
          </cell>
          <cell r="F911">
            <v>0.39999999999999997</v>
          </cell>
          <cell r="G911">
            <v>0.3</v>
          </cell>
          <cell r="H911">
            <v>0.25</v>
          </cell>
          <cell r="J911">
            <v>0.48959999999999992</v>
          </cell>
          <cell r="K911">
            <v>0.36719999999999997</v>
          </cell>
          <cell r="L911">
            <v>0.25</v>
          </cell>
        </row>
        <row r="912">
          <cell r="A912" t="str">
            <v>87-10-1552</v>
          </cell>
          <cell r="B912" t="str">
            <v>Thuja occ. 'Stolwijk'</v>
          </cell>
          <cell r="C912" t="str">
            <v>MP150</v>
          </cell>
          <cell r="D912" t="str">
            <v>Directly</v>
          </cell>
          <cell r="F912">
            <v>0.39999999999999997</v>
          </cell>
          <cell r="G912">
            <v>0.3</v>
          </cell>
          <cell r="H912">
            <v>0.25</v>
          </cell>
          <cell r="J912">
            <v>0.48959999999999992</v>
          </cell>
          <cell r="K912">
            <v>0.36719999999999997</v>
          </cell>
          <cell r="L912">
            <v>0.25</v>
          </cell>
        </row>
        <row r="913">
          <cell r="A913" t="str">
            <v>87-10-0738</v>
          </cell>
          <cell r="B913" t="str">
            <v>Thuja occ. 'Stolwijk'</v>
          </cell>
          <cell r="C913" t="str">
            <v>MP144</v>
          </cell>
          <cell r="D913" t="str">
            <v>Directly</v>
          </cell>
          <cell r="F913">
            <v>0.44</v>
          </cell>
          <cell r="G913">
            <v>0.34</v>
          </cell>
          <cell r="H913">
            <v>0.28000000000000003</v>
          </cell>
          <cell r="J913">
            <v>0.53856000000000004</v>
          </cell>
          <cell r="K913">
            <v>0.41616000000000003</v>
          </cell>
          <cell r="L913">
            <v>0.28000000000000003</v>
          </cell>
        </row>
        <row r="914">
          <cell r="A914" t="str">
            <v>87-10-1553</v>
          </cell>
          <cell r="B914" t="str">
            <v>Thuja occ. 'Sunkist'</v>
          </cell>
          <cell r="C914" t="str">
            <v>MP150</v>
          </cell>
          <cell r="D914" t="str">
            <v>Directly</v>
          </cell>
          <cell r="F914">
            <v>0.39999999999999997</v>
          </cell>
          <cell r="G914">
            <v>0.3</v>
          </cell>
          <cell r="H914">
            <v>0.25</v>
          </cell>
          <cell r="J914">
            <v>0.48959999999999992</v>
          </cell>
          <cell r="K914">
            <v>0.36719999999999997</v>
          </cell>
          <cell r="L914">
            <v>0.25</v>
          </cell>
        </row>
        <row r="915">
          <cell r="A915" t="str">
            <v>87-10-0739</v>
          </cell>
          <cell r="B915" t="str">
            <v>Thuja occ. 'Sunkist'</v>
          </cell>
          <cell r="C915" t="str">
            <v>MP144</v>
          </cell>
          <cell r="D915" t="str">
            <v>Directly</v>
          </cell>
          <cell r="F915">
            <v>0.39999999999999997</v>
          </cell>
          <cell r="G915">
            <v>0.3</v>
          </cell>
          <cell r="H915">
            <v>0.25</v>
          </cell>
          <cell r="J915">
            <v>0.48959999999999992</v>
          </cell>
          <cell r="K915">
            <v>0.36719999999999997</v>
          </cell>
          <cell r="L915">
            <v>0.25</v>
          </cell>
        </row>
        <row r="916">
          <cell r="A916" t="str">
            <v>87-10-1400</v>
          </cell>
          <cell r="B916" t="str">
            <v>Thuja occ. 'Teddy'</v>
          </cell>
          <cell r="C916" t="str">
            <v>MP150</v>
          </cell>
          <cell r="D916" t="str">
            <v>WEEK 18</v>
          </cell>
          <cell r="F916">
            <v>0.39999999999999997</v>
          </cell>
          <cell r="G916">
            <v>0.3</v>
          </cell>
          <cell r="H916">
            <v>0.25</v>
          </cell>
          <cell r="J916">
            <v>0.48959999999999992</v>
          </cell>
          <cell r="K916">
            <v>0.36719999999999997</v>
          </cell>
          <cell r="L916">
            <v>0.25</v>
          </cell>
        </row>
        <row r="917">
          <cell r="A917" t="str">
            <v>87-10-0740</v>
          </cell>
          <cell r="B917" t="str">
            <v>Thuja occ. 'Teddy'</v>
          </cell>
          <cell r="C917" t="str">
            <v>MP144</v>
          </cell>
          <cell r="D917" t="str">
            <v>WEEK 18</v>
          </cell>
          <cell r="F917">
            <v>0.39999999999999997</v>
          </cell>
          <cell r="G917">
            <v>0.3</v>
          </cell>
          <cell r="H917">
            <v>0.25</v>
          </cell>
          <cell r="J917">
            <v>0.48959999999999992</v>
          </cell>
          <cell r="K917">
            <v>0.36719999999999997</v>
          </cell>
          <cell r="L917">
            <v>0.25</v>
          </cell>
        </row>
        <row r="918">
          <cell r="A918" t="str">
            <v>87-10-1554</v>
          </cell>
          <cell r="B918" t="str">
            <v>Thuja occ. 'Tiny Tim'</v>
          </cell>
          <cell r="C918" t="str">
            <v>MP150</v>
          </cell>
          <cell r="D918" t="str">
            <v>Directly</v>
          </cell>
          <cell r="F918">
            <v>0.39999999999999997</v>
          </cell>
          <cell r="G918">
            <v>0.3</v>
          </cell>
          <cell r="H918">
            <v>0.25</v>
          </cell>
          <cell r="J918">
            <v>0.48959999999999992</v>
          </cell>
          <cell r="K918">
            <v>0.36719999999999997</v>
          </cell>
          <cell r="L918">
            <v>0.25</v>
          </cell>
        </row>
        <row r="919">
          <cell r="A919" t="str">
            <v>87-10-0741</v>
          </cell>
          <cell r="B919" t="str">
            <v>Thuja occ. 'Tiny Tim'</v>
          </cell>
          <cell r="C919" t="str">
            <v>MP144</v>
          </cell>
          <cell r="D919" t="str">
            <v>week 26</v>
          </cell>
          <cell r="F919">
            <v>0.39999999999999997</v>
          </cell>
          <cell r="G919">
            <v>0.3</v>
          </cell>
          <cell r="H919">
            <v>0.25</v>
          </cell>
          <cell r="J919">
            <v>0.48959999999999992</v>
          </cell>
          <cell r="K919">
            <v>0.36719999999999997</v>
          </cell>
          <cell r="L919">
            <v>0.25</v>
          </cell>
        </row>
        <row r="920">
          <cell r="A920" t="str">
            <v>87-10-1555</v>
          </cell>
          <cell r="B920" t="str">
            <v>Thuja occ. 'Waterfield'</v>
          </cell>
          <cell r="C920" t="str">
            <v>MP150</v>
          </cell>
          <cell r="D920" t="str">
            <v>Directly</v>
          </cell>
          <cell r="F920">
            <v>0.39999999999999997</v>
          </cell>
          <cell r="G920">
            <v>0.3</v>
          </cell>
          <cell r="H920">
            <v>0.25</v>
          </cell>
          <cell r="J920">
            <v>0.48959999999999992</v>
          </cell>
          <cell r="K920">
            <v>0.36719999999999997</v>
          </cell>
          <cell r="L920">
            <v>0.25</v>
          </cell>
        </row>
        <row r="921">
          <cell r="A921" t="str">
            <v>87-10-0954</v>
          </cell>
          <cell r="B921" t="str">
            <v>Thuja occ. 'Waterfield'</v>
          </cell>
          <cell r="C921" t="str">
            <v>MP144</v>
          </cell>
          <cell r="D921" t="str">
            <v>Directly</v>
          </cell>
          <cell r="F921">
            <v>0.39999999999999997</v>
          </cell>
          <cell r="G921">
            <v>0.3</v>
          </cell>
          <cell r="H921">
            <v>0.25</v>
          </cell>
          <cell r="J921">
            <v>0.48959999999999992</v>
          </cell>
          <cell r="K921">
            <v>0.36719999999999997</v>
          </cell>
          <cell r="L921">
            <v>0.25</v>
          </cell>
        </row>
        <row r="922">
          <cell r="A922" t="str">
            <v>87-10-1124</v>
          </cell>
          <cell r="B922" t="str">
            <v>Thuja occ. 'Woodwardii'</v>
          </cell>
          <cell r="C922" t="str">
            <v>MP150</v>
          </cell>
          <cell r="D922" t="str">
            <v>Directly</v>
          </cell>
          <cell r="F922">
            <v>0.39999999999999997</v>
          </cell>
          <cell r="G922">
            <v>0.3</v>
          </cell>
          <cell r="H922">
            <v>0.25</v>
          </cell>
          <cell r="J922">
            <v>0.48959999999999992</v>
          </cell>
          <cell r="K922">
            <v>0.36719999999999997</v>
          </cell>
          <cell r="L922">
            <v>0.25</v>
          </cell>
        </row>
        <row r="923">
          <cell r="A923" t="str">
            <v>87-10-1380</v>
          </cell>
          <cell r="B923" t="str">
            <v>Thuja occ. 'Woodwardii'</v>
          </cell>
          <cell r="C923" t="str">
            <v>MP144</v>
          </cell>
          <cell r="D923" t="str">
            <v>week 26</v>
          </cell>
          <cell r="F923">
            <v>0.39999999999999997</v>
          </cell>
          <cell r="G923">
            <v>0.3</v>
          </cell>
          <cell r="H923">
            <v>0.25</v>
          </cell>
          <cell r="J923">
            <v>0.48959999999999992</v>
          </cell>
          <cell r="K923">
            <v>0.36719999999999997</v>
          </cell>
          <cell r="L923">
            <v>0.25</v>
          </cell>
        </row>
        <row r="924">
          <cell r="A924" t="str">
            <v>87-10-1556</v>
          </cell>
          <cell r="B924" t="str">
            <v>Thuja occ. 'Yellow Ribbon'</v>
          </cell>
          <cell r="C924" t="str">
            <v>MP150</v>
          </cell>
          <cell r="D924" t="str">
            <v>Directly</v>
          </cell>
          <cell r="F924">
            <v>0.39999999999999997</v>
          </cell>
          <cell r="G924">
            <v>0.3</v>
          </cell>
          <cell r="H924">
            <v>0.25</v>
          </cell>
          <cell r="J924">
            <v>0.48959999999999992</v>
          </cell>
          <cell r="K924">
            <v>0.36719999999999997</v>
          </cell>
          <cell r="L924">
            <v>0.25</v>
          </cell>
        </row>
        <row r="925">
          <cell r="A925" t="str">
            <v>87-10-0742</v>
          </cell>
          <cell r="B925" t="str">
            <v>Thuja occ. 'Yellow Ribbon'</v>
          </cell>
          <cell r="C925" t="str">
            <v>MP144</v>
          </cell>
          <cell r="D925" t="str">
            <v>Directly</v>
          </cell>
          <cell r="F925">
            <v>0.44</v>
          </cell>
          <cell r="G925">
            <v>0.34</v>
          </cell>
          <cell r="H925">
            <v>0.28000000000000003</v>
          </cell>
          <cell r="J925">
            <v>0.53856000000000004</v>
          </cell>
          <cell r="K925">
            <v>0.41616000000000003</v>
          </cell>
          <cell r="L925">
            <v>0.28000000000000003</v>
          </cell>
        </row>
        <row r="926">
          <cell r="A926" t="str">
            <v>87-10-1381</v>
          </cell>
          <cell r="B926" t="str">
            <v>Thuja orient. 'Aurea Nana'</v>
          </cell>
          <cell r="C926" t="str">
            <v>MP150</v>
          </cell>
          <cell r="D926" t="str">
            <v>Directly</v>
          </cell>
          <cell r="F926">
            <v>0.66</v>
          </cell>
          <cell r="G926">
            <v>0.55000000000000004</v>
          </cell>
          <cell r="H926">
            <v>0.49</v>
          </cell>
          <cell r="J926">
            <v>0.80784</v>
          </cell>
          <cell r="K926">
            <v>0.67320000000000002</v>
          </cell>
          <cell r="L926">
            <v>0.49</v>
          </cell>
        </row>
        <row r="927">
          <cell r="A927" t="str">
            <v>87-10-1382</v>
          </cell>
          <cell r="B927" t="str">
            <v>Thuja orient. 'Elegantissima'</v>
          </cell>
          <cell r="C927" t="str">
            <v>MP150</v>
          </cell>
          <cell r="D927" t="str">
            <v>Directly</v>
          </cell>
          <cell r="F927">
            <v>0.59000000000000008</v>
          </cell>
          <cell r="G927">
            <v>0.48</v>
          </cell>
          <cell r="H927">
            <v>0.42</v>
          </cell>
          <cell r="J927">
            <v>0.72216000000000014</v>
          </cell>
          <cell r="K927">
            <v>0.58751999999999993</v>
          </cell>
          <cell r="L927">
            <v>0.42</v>
          </cell>
        </row>
        <row r="928">
          <cell r="A928" t="str">
            <v>87-10-1196</v>
          </cell>
          <cell r="B928" t="str">
            <v>Thuja orient. 'Morgan'</v>
          </cell>
          <cell r="C928" t="str">
            <v>MP150</v>
          </cell>
          <cell r="D928" t="str">
            <v>Directly</v>
          </cell>
          <cell r="F928">
            <v>0.66</v>
          </cell>
          <cell r="G928">
            <v>0.55000000000000004</v>
          </cell>
          <cell r="H928">
            <v>0.49</v>
          </cell>
          <cell r="J928">
            <v>0.80784</v>
          </cell>
          <cell r="K928">
            <v>0.67320000000000002</v>
          </cell>
          <cell r="L928">
            <v>0.49</v>
          </cell>
        </row>
        <row r="929">
          <cell r="A929" t="str">
            <v>87-10-1383</v>
          </cell>
          <cell r="B929" t="str">
            <v>Thuja orient. 'Pyramidalis Aurea'</v>
          </cell>
          <cell r="C929" t="str">
            <v>MP150</v>
          </cell>
          <cell r="D929" t="str">
            <v>Directly</v>
          </cell>
          <cell r="F929">
            <v>0.59000000000000008</v>
          </cell>
          <cell r="G929">
            <v>0.48</v>
          </cell>
          <cell r="H929">
            <v>0.42</v>
          </cell>
          <cell r="J929">
            <v>0.72216000000000014</v>
          </cell>
          <cell r="K929">
            <v>0.58751999999999993</v>
          </cell>
          <cell r="L929">
            <v>0.42</v>
          </cell>
        </row>
        <row r="930">
          <cell r="A930" t="str">
            <v>87-10-1695</v>
          </cell>
          <cell r="B930" t="str">
            <v>Thuja plicata 'Atrovirens'</v>
          </cell>
          <cell r="C930" t="str">
            <v>MP150</v>
          </cell>
          <cell r="D930" t="str">
            <v>Directly</v>
          </cell>
          <cell r="F930">
            <v>0.39999999999999997</v>
          </cell>
          <cell r="G930">
            <v>0.3</v>
          </cell>
          <cell r="H930">
            <v>0.25</v>
          </cell>
          <cell r="J930">
            <v>0.48959999999999992</v>
          </cell>
          <cell r="K930">
            <v>0.36719999999999997</v>
          </cell>
          <cell r="L930">
            <v>0.25</v>
          </cell>
        </row>
        <row r="931">
          <cell r="A931" t="str">
            <v>87-10-0745</v>
          </cell>
          <cell r="B931" t="str">
            <v>Thuja plicata 'Atrovirens'</v>
          </cell>
          <cell r="C931" t="str">
            <v>MP144</v>
          </cell>
          <cell r="D931" t="str">
            <v>Directly</v>
          </cell>
          <cell r="F931">
            <v>0.39999999999999997</v>
          </cell>
          <cell r="G931">
            <v>0.3</v>
          </cell>
          <cell r="H931">
            <v>0.25</v>
          </cell>
          <cell r="J931">
            <v>0.48959999999999992</v>
          </cell>
          <cell r="K931">
            <v>0.36719999999999997</v>
          </cell>
          <cell r="L931">
            <v>0.25</v>
          </cell>
        </row>
        <row r="932">
          <cell r="A932" t="str">
            <v>87-10-1557</v>
          </cell>
          <cell r="B932" t="str">
            <v>Thuja plicata 'Cancan'</v>
          </cell>
          <cell r="C932" t="str">
            <v>MP150</v>
          </cell>
          <cell r="D932" t="str">
            <v>Directly</v>
          </cell>
          <cell r="F932">
            <v>0.39999999999999997</v>
          </cell>
          <cell r="G932">
            <v>0.3</v>
          </cell>
          <cell r="H932">
            <v>0.25</v>
          </cell>
          <cell r="J932">
            <v>0.48959999999999992</v>
          </cell>
          <cell r="K932">
            <v>0.36719999999999997</v>
          </cell>
          <cell r="L932">
            <v>0.25</v>
          </cell>
        </row>
        <row r="933">
          <cell r="A933" t="str">
            <v>87-10-0746</v>
          </cell>
          <cell r="B933" t="str">
            <v>Thuja plicata 'Cancan'</v>
          </cell>
          <cell r="C933" t="str">
            <v>MP144</v>
          </cell>
          <cell r="D933" t="str">
            <v>Directly</v>
          </cell>
          <cell r="F933">
            <v>0.39999999999999997</v>
          </cell>
          <cell r="G933">
            <v>0.3</v>
          </cell>
          <cell r="H933">
            <v>0.25</v>
          </cell>
          <cell r="J933">
            <v>0.48959999999999992</v>
          </cell>
          <cell r="K933">
            <v>0.36719999999999997</v>
          </cell>
          <cell r="L933">
            <v>0.25</v>
          </cell>
        </row>
        <row r="934">
          <cell r="A934" t="str">
            <v>87-10-0747</v>
          </cell>
          <cell r="B934" t="str">
            <v>Thuja plicata 'Emerald' PBR ®</v>
          </cell>
          <cell r="C934" t="str">
            <v>MP144</v>
          </cell>
          <cell r="D934" t="str">
            <v>Directly</v>
          </cell>
          <cell r="F934">
            <v>0.87</v>
          </cell>
          <cell r="G934">
            <v>0.76</v>
          </cell>
          <cell r="H934">
            <v>0.7</v>
          </cell>
          <cell r="J934">
            <v>1.06488</v>
          </cell>
          <cell r="K934">
            <v>0.93023999999999996</v>
          </cell>
          <cell r="L934">
            <v>0.7</v>
          </cell>
        </row>
        <row r="935">
          <cell r="A935" t="str">
            <v>87-10-1558</v>
          </cell>
          <cell r="B935" t="str">
            <v>Thuja plicata 'Emerald' PBR ®</v>
          </cell>
          <cell r="C935" t="str">
            <v>MP150</v>
          </cell>
          <cell r="D935" t="str">
            <v>Directly</v>
          </cell>
          <cell r="F935">
            <v>0.87</v>
          </cell>
          <cell r="G935">
            <v>0.76</v>
          </cell>
          <cell r="H935">
            <v>0.7</v>
          </cell>
          <cell r="J935">
            <v>1.06488</v>
          </cell>
          <cell r="K935">
            <v>0.93023999999999996</v>
          </cell>
          <cell r="L935">
            <v>0.7</v>
          </cell>
        </row>
        <row r="936">
          <cell r="A936" t="str">
            <v>87-10-1635</v>
          </cell>
          <cell r="B936" t="str">
            <v>Thuja plicata 'Excelsa'</v>
          </cell>
          <cell r="C936" t="str">
            <v>MP150</v>
          </cell>
          <cell r="D936" t="str">
            <v>Directly</v>
          </cell>
          <cell r="F936">
            <v>0.39999999999999997</v>
          </cell>
          <cell r="G936">
            <v>0.3</v>
          </cell>
          <cell r="H936">
            <v>0.25</v>
          </cell>
          <cell r="J936">
            <v>0.48959999999999992</v>
          </cell>
          <cell r="K936">
            <v>0.36719999999999997</v>
          </cell>
          <cell r="L936">
            <v>0.25</v>
          </cell>
        </row>
        <row r="937">
          <cell r="A937" t="str">
            <v>87-10-0748</v>
          </cell>
          <cell r="B937" t="str">
            <v>Thuja plicata 'Excelsa'</v>
          </cell>
          <cell r="C937" t="str">
            <v>MP144</v>
          </cell>
          <cell r="D937" t="str">
            <v>Directly</v>
          </cell>
          <cell r="F937">
            <v>0.39999999999999997</v>
          </cell>
          <cell r="G937">
            <v>0.3</v>
          </cell>
          <cell r="H937">
            <v>0.25</v>
          </cell>
          <cell r="J937">
            <v>0.48959999999999992</v>
          </cell>
          <cell r="K937">
            <v>0.36719999999999997</v>
          </cell>
          <cell r="L937">
            <v>0.25</v>
          </cell>
        </row>
        <row r="938">
          <cell r="A938" t="str">
            <v>87-10-1636</v>
          </cell>
          <cell r="B938" t="str">
            <v>Thuja plicata 'Gelderland'</v>
          </cell>
          <cell r="C938" t="str">
            <v>MP150</v>
          </cell>
          <cell r="D938" t="str">
            <v>Directly</v>
          </cell>
          <cell r="F938">
            <v>0.39999999999999997</v>
          </cell>
          <cell r="G938">
            <v>0.3</v>
          </cell>
          <cell r="H938">
            <v>0.25</v>
          </cell>
          <cell r="J938">
            <v>0.48959999999999992</v>
          </cell>
          <cell r="K938">
            <v>0.36719999999999997</v>
          </cell>
          <cell r="L938">
            <v>0.25</v>
          </cell>
        </row>
        <row r="939">
          <cell r="A939" t="str">
            <v>87-10-0749</v>
          </cell>
          <cell r="B939" t="str">
            <v>Thuja plicata 'Gelderland'</v>
          </cell>
          <cell r="C939" t="str">
            <v>MP144</v>
          </cell>
          <cell r="D939" t="str">
            <v>Directly</v>
          </cell>
          <cell r="F939">
            <v>0.39999999999999997</v>
          </cell>
          <cell r="G939">
            <v>0.3</v>
          </cell>
          <cell r="H939">
            <v>0.25</v>
          </cell>
          <cell r="J939">
            <v>0.48959999999999992</v>
          </cell>
          <cell r="K939">
            <v>0.36719999999999997</v>
          </cell>
          <cell r="L939">
            <v>0.25</v>
          </cell>
        </row>
        <row r="940">
          <cell r="A940" t="str">
            <v>87-10-1696</v>
          </cell>
          <cell r="B940" t="str">
            <v>Thuja plicata 'Martin'</v>
          </cell>
          <cell r="C940" t="str">
            <v>MP150</v>
          </cell>
          <cell r="D940" t="str">
            <v>Directly</v>
          </cell>
          <cell r="F940">
            <v>0.39999999999999997</v>
          </cell>
          <cell r="G940">
            <v>0.3</v>
          </cell>
          <cell r="H940">
            <v>0.25</v>
          </cell>
          <cell r="J940">
            <v>0.48959999999999992</v>
          </cell>
          <cell r="K940">
            <v>0.36719999999999997</v>
          </cell>
          <cell r="L940">
            <v>0.25</v>
          </cell>
        </row>
        <row r="941">
          <cell r="A941" t="str">
            <v>87-10-0750</v>
          </cell>
          <cell r="B941" t="str">
            <v>Thuja plicata 'Martin'</v>
          </cell>
          <cell r="C941" t="str">
            <v>MP144</v>
          </cell>
          <cell r="D941" t="str">
            <v>Directly</v>
          </cell>
          <cell r="F941">
            <v>0.39999999999999997</v>
          </cell>
          <cell r="G941">
            <v>0.3</v>
          </cell>
          <cell r="H941">
            <v>0.25</v>
          </cell>
          <cell r="J941">
            <v>0.48959999999999992</v>
          </cell>
          <cell r="K941">
            <v>0.36719999999999997</v>
          </cell>
          <cell r="L941">
            <v>0.25</v>
          </cell>
        </row>
        <row r="942">
          <cell r="A942" t="str">
            <v>87-10-1697</v>
          </cell>
          <cell r="B942" t="str">
            <v>Acer palmatum</v>
          </cell>
          <cell r="C942" t="str">
            <v>PL 500</v>
          </cell>
          <cell r="D942" t="str">
            <v>Directly</v>
          </cell>
          <cell r="F942">
            <v>0.62</v>
          </cell>
          <cell r="G942">
            <v>0.51</v>
          </cell>
          <cell r="H942">
            <v>0.45</v>
          </cell>
          <cell r="J942">
            <v>0.75888</v>
          </cell>
          <cell r="K942">
            <v>0.62424000000000002</v>
          </cell>
          <cell r="L942">
            <v>0.45</v>
          </cell>
        </row>
        <row r="943">
          <cell r="A943" t="str">
            <v>87-10-1698</v>
          </cell>
          <cell r="B943" t="str">
            <v>Berberis julianae</v>
          </cell>
          <cell r="C943" t="str">
            <v>PL 500</v>
          </cell>
          <cell r="D943" t="str">
            <v>june 2021</v>
          </cell>
          <cell r="F943">
            <v>0.44</v>
          </cell>
          <cell r="G943">
            <v>0.34</v>
          </cell>
          <cell r="H943">
            <v>0.28000000000000003</v>
          </cell>
          <cell r="J943">
            <v>0.53856000000000004</v>
          </cell>
          <cell r="K943">
            <v>0.41616000000000003</v>
          </cell>
          <cell r="L943">
            <v>0.28000000000000003</v>
          </cell>
        </row>
        <row r="944">
          <cell r="A944" t="str">
            <v>87-10-1699</v>
          </cell>
          <cell r="B944" t="str">
            <v>Berberis thunbergii Atropurpurea</v>
          </cell>
          <cell r="C944" t="str">
            <v>PL 500</v>
          </cell>
          <cell r="D944" t="str">
            <v>june 2021</v>
          </cell>
          <cell r="F944">
            <v>0.44</v>
          </cell>
          <cell r="G944">
            <v>0.34</v>
          </cell>
          <cell r="H944">
            <v>0.28000000000000003</v>
          </cell>
          <cell r="J944">
            <v>0.53856000000000004</v>
          </cell>
          <cell r="K944">
            <v>0.41616000000000003</v>
          </cell>
          <cell r="L944">
            <v>0.28000000000000003</v>
          </cell>
        </row>
        <row r="945">
          <cell r="A945" t="str">
            <v>87-10-1700</v>
          </cell>
          <cell r="B945" t="str">
            <v>Carpinus betulus</v>
          </cell>
          <cell r="C945" t="str">
            <v>PL 500</v>
          </cell>
          <cell r="D945" t="str">
            <v>juni 2021</v>
          </cell>
          <cell r="F945">
            <v>0.44</v>
          </cell>
          <cell r="G945">
            <v>0.34</v>
          </cell>
          <cell r="H945">
            <v>0.28000000000000003</v>
          </cell>
          <cell r="J945">
            <v>0.53856000000000004</v>
          </cell>
          <cell r="K945">
            <v>0.41616000000000003</v>
          </cell>
          <cell r="L945">
            <v>0.28000000000000003</v>
          </cell>
        </row>
        <row r="946">
          <cell r="A946" t="str">
            <v>87-10-1701</v>
          </cell>
          <cell r="B946" t="str">
            <v>Cercis siliquastrum</v>
          </cell>
          <cell r="C946" t="str">
            <v>PL 500</v>
          </cell>
          <cell r="D946" t="str">
            <v>June 2021</v>
          </cell>
          <cell r="F946">
            <v>0.56000000000000005</v>
          </cell>
          <cell r="G946">
            <v>0.45</v>
          </cell>
          <cell r="H946">
            <v>0.39</v>
          </cell>
          <cell r="J946">
            <v>0.68544000000000005</v>
          </cell>
          <cell r="K946">
            <v>0.55080000000000007</v>
          </cell>
          <cell r="L946">
            <v>0.39</v>
          </cell>
        </row>
        <row r="947">
          <cell r="A947" t="str">
            <v>87-10-1702</v>
          </cell>
          <cell r="B947" t="str">
            <v>Cercidiphyllum japonicum</v>
          </cell>
          <cell r="C947" t="str">
            <v>PL 500</v>
          </cell>
          <cell r="D947" t="str">
            <v>June 2021</v>
          </cell>
          <cell r="F947">
            <v>0.8</v>
          </cell>
          <cell r="G947">
            <v>0.69</v>
          </cell>
          <cell r="H947">
            <v>0.63</v>
          </cell>
          <cell r="J947">
            <v>0.97919999999999996</v>
          </cell>
          <cell r="K947">
            <v>0.84455999999999998</v>
          </cell>
          <cell r="L947">
            <v>0.63</v>
          </cell>
        </row>
        <row r="948">
          <cell r="A948" t="str">
            <v>87-10-1703</v>
          </cell>
          <cell r="B948" t="str">
            <v xml:space="preserve">Cornus kousa </v>
          </cell>
          <cell r="C948" t="str">
            <v>PL 500</v>
          </cell>
          <cell r="D948" t="str">
            <v>June 2021</v>
          </cell>
          <cell r="F948">
            <v>0.8</v>
          </cell>
          <cell r="G948">
            <v>0.69</v>
          </cell>
          <cell r="H948">
            <v>0.63</v>
          </cell>
          <cell r="J948">
            <v>0.97919999999999996</v>
          </cell>
          <cell r="K948">
            <v>0.84455999999999998</v>
          </cell>
          <cell r="L948">
            <v>0.63</v>
          </cell>
        </row>
        <row r="949">
          <cell r="A949" t="str">
            <v>87-10-1704</v>
          </cell>
          <cell r="B949" t="str">
            <v>Cornus kousa Chinensis</v>
          </cell>
          <cell r="C949" t="str">
            <v>PL 500</v>
          </cell>
          <cell r="D949" t="str">
            <v>june 2021</v>
          </cell>
          <cell r="F949">
            <v>0.8</v>
          </cell>
          <cell r="G949">
            <v>0.69</v>
          </cell>
          <cell r="H949">
            <v>0.63</v>
          </cell>
          <cell r="J949">
            <v>0.97919999999999996</v>
          </cell>
          <cell r="K949">
            <v>0.84455999999999998</v>
          </cell>
          <cell r="L949">
            <v>0.63</v>
          </cell>
        </row>
        <row r="950">
          <cell r="A950" t="str">
            <v>87-10-1705</v>
          </cell>
          <cell r="B950" t="str">
            <v>Cotinus coggygria</v>
          </cell>
          <cell r="C950" t="str">
            <v>PL 500</v>
          </cell>
          <cell r="D950" t="str">
            <v>june 2021</v>
          </cell>
          <cell r="F950">
            <v>0.48</v>
          </cell>
          <cell r="G950">
            <v>0.37</v>
          </cell>
          <cell r="H950">
            <v>0.31</v>
          </cell>
          <cell r="J950">
            <v>0.58751999999999993</v>
          </cell>
          <cell r="K950">
            <v>0.45288</v>
          </cell>
          <cell r="L950">
            <v>0.31</v>
          </cell>
        </row>
        <row r="951">
          <cell r="A951" t="str">
            <v>87-10-1706</v>
          </cell>
          <cell r="B951" t="str">
            <v>Cotoneaster franchetii</v>
          </cell>
          <cell r="C951" t="str">
            <v>PL 500</v>
          </cell>
          <cell r="D951" t="str">
            <v>june 2021</v>
          </cell>
          <cell r="F951">
            <v>0.48</v>
          </cell>
          <cell r="G951">
            <v>0.37</v>
          </cell>
          <cell r="H951">
            <v>0.31</v>
          </cell>
          <cell r="J951">
            <v>0.58751999999999993</v>
          </cell>
          <cell r="K951">
            <v>0.45288</v>
          </cell>
          <cell r="L951">
            <v>0.31</v>
          </cell>
        </row>
        <row r="952">
          <cell r="A952" t="str">
            <v>87-10-1707</v>
          </cell>
          <cell r="B952" t="str">
            <v>Cotoneaster lacteus</v>
          </cell>
          <cell r="C952" t="str">
            <v>PL 500</v>
          </cell>
          <cell r="D952" t="str">
            <v>june 2021</v>
          </cell>
          <cell r="F952">
            <v>0.48</v>
          </cell>
          <cell r="G952">
            <v>0.37</v>
          </cell>
          <cell r="H952">
            <v>0.31</v>
          </cell>
          <cell r="J952">
            <v>0.58751999999999993</v>
          </cell>
          <cell r="K952">
            <v>0.45288</v>
          </cell>
          <cell r="L952">
            <v>0.31</v>
          </cell>
        </row>
        <row r="953">
          <cell r="A953" t="str">
            <v>87-10-1708</v>
          </cell>
          <cell r="B953" t="str">
            <v>Cotoneaster lucidus</v>
          </cell>
          <cell r="C953" t="str">
            <v>PL 500</v>
          </cell>
          <cell r="D953" t="str">
            <v>juni 2021</v>
          </cell>
          <cell r="F953">
            <v>0.48</v>
          </cell>
          <cell r="G953">
            <v>0.37</v>
          </cell>
          <cell r="H953">
            <v>0.31</v>
          </cell>
          <cell r="J953">
            <v>0.58751999999999993</v>
          </cell>
          <cell r="K953">
            <v>0.45288</v>
          </cell>
          <cell r="L953">
            <v>0.31</v>
          </cell>
        </row>
        <row r="954">
          <cell r="A954" t="str">
            <v>87-10-1709</v>
          </cell>
          <cell r="B954" t="str">
            <v>Cotoneaster simonsii</v>
          </cell>
          <cell r="C954" t="str">
            <v>PL 500</v>
          </cell>
          <cell r="D954" t="str">
            <v>Directly</v>
          </cell>
          <cell r="F954">
            <v>0.48</v>
          </cell>
          <cell r="G954">
            <v>0.37</v>
          </cell>
          <cell r="H954">
            <v>0.31</v>
          </cell>
          <cell r="J954">
            <v>0.58751999999999993</v>
          </cell>
          <cell r="K954">
            <v>0.45288</v>
          </cell>
          <cell r="L954">
            <v>0.31</v>
          </cell>
        </row>
        <row r="955">
          <cell r="A955" t="str">
            <v>87-10-1710</v>
          </cell>
          <cell r="B955" t="str">
            <v>Fagus sylvatica</v>
          </cell>
          <cell r="C955" t="str">
            <v>PL 500</v>
          </cell>
          <cell r="D955" t="str">
            <v>june 2021</v>
          </cell>
          <cell r="F955">
            <v>0.48</v>
          </cell>
          <cell r="G955">
            <v>0.37</v>
          </cell>
          <cell r="H955">
            <v>0.31</v>
          </cell>
          <cell r="J955">
            <v>0.58751999999999993</v>
          </cell>
          <cell r="K955">
            <v>0.45288</v>
          </cell>
          <cell r="L955">
            <v>0.31</v>
          </cell>
        </row>
        <row r="956">
          <cell r="A956" t="str">
            <v>87-10-1711</v>
          </cell>
          <cell r="B956" t="str">
            <v>Fagus sylvatica Atropurpurea</v>
          </cell>
          <cell r="C956" t="str">
            <v>PL 500</v>
          </cell>
          <cell r="D956" t="str">
            <v>june 2021</v>
          </cell>
          <cell r="F956">
            <v>0.8</v>
          </cell>
          <cell r="G956">
            <v>0.69</v>
          </cell>
          <cell r="H956">
            <v>0.63</v>
          </cell>
          <cell r="J956">
            <v>0.97919999999999996</v>
          </cell>
          <cell r="K956">
            <v>0.84455999999999998</v>
          </cell>
          <cell r="L956">
            <v>0.63</v>
          </cell>
        </row>
        <row r="957">
          <cell r="A957" t="str">
            <v>87-10-1712</v>
          </cell>
          <cell r="B957" t="str">
            <v>Ilex aquifolium</v>
          </cell>
          <cell r="C957" t="str">
            <v>PL 500</v>
          </cell>
          <cell r="D957" t="str">
            <v>june 2021</v>
          </cell>
          <cell r="F957">
            <v>0.62</v>
          </cell>
          <cell r="G957">
            <v>0.51</v>
          </cell>
          <cell r="H957">
            <v>0.45</v>
          </cell>
          <cell r="J957">
            <v>0.75888</v>
          </cell>
          <cell r="K957">
            <v>0.62424000000000002</v>
          </cell>
          <cell r="L957">
            <v>0.45</v>
          </cell>
        </row>
        <row r="958">
          <cell r="A958" t="str">
            <v>87-10-1713</v>
          </cell>
          <cell r="B958" t="str">
            <v>Liquidambar styraciflua</v>
          </cell>
          <cell r="C958" t="str">
            <v>PL 500</v>
          </cell>
          <cell r="D958" t="str">
            <v>Directly</v>
          </cell>
          <cell r="F958">
            <v>0.56000000000000005</v>
          </cell>
          <cell r="G958">
            <v>0.45</v>
          </cell>
          <cell r="H958">
            <v>0.39</v>
          </cell>
          <cell r="J958">
            <v>0.68544000000000005</v>
          </cell>
          <cell r="K958">
            <v>0.55080000000000007</v>
          </cell>
          <cell r="L958">
            <v>0.39</v>
          </cell>
        </row>
        <row r="959">
          <cell r="A959" t="str">
            <v>87-10-1714</v>
          </cell>
          <cell r="B959" t="str">
            <v>Mahonia aquifolium</v>
          </cell>
          <cell r="C959" t="str">
            <v>PL 500</v>
          </cell>
          <cell r="D959" t="str">
            <v>June 2021</v>
          </cell>
          <cell r="F959">
            <v>0.48</v>
          </cell>
          <cell r="G959">
            <v>0.37</v>
          </cell>
          <cell r="H959">
            <v>0.31</v>
          </cell>
          <cell r="J959">
            <v>0.58751999999999993</v>
          </cell>
          <cell r="K959">
            <v>0.45288</v>
          </cell>
          <cell r="L959">
            <v>0.31</v>
          </cell>
        </row>
        <row r="960">
          <cell r="A960" t="str">
            <v>87-10-1715</v>
          </cell>
          <cell r="B960" t="str">
            <v>Magnolia kobus</v>
          </cell>
          <cell r="C960" t="str">
            <v>PL 500</v>
          </cell>
          <cell r="D960" t="str">
            <v>Directly</v>
          </cell>
          <cell r="F960">
            <v>1.51</v>
          </cell>
          <cell r="G960">
            <v>1.4</v>
          </cell>
          <cell r="H960">
            <v>1.34</v>
          </cell>
          <cell r="J960">
            <v>1.8482399999999999</v>
          </cell>
          <cell r="K960">
            <v>1.7136</v>
          </cell>
          <cell r="L960">
            <v>1.34</v>
          </cell>
        </row>
        <row r="961">
          <cell r="A961" t="str">
            <v>87-10-1716</v>
          </cell>
          <cell r="B961" t="str">
            <v>Myrica gale</v>
          </cell>
          <cell r="C961" t="str">
            <v>PL 500</v>
          </cell>
          <cell r="D961" t="str">
            <v>Directly</v>
          </cell>
          <cell r="F961">
            <v>0.48</v>
          </cell>
          <cell r="G961">
            <v>0.37</v>
          </cell>
          <cell r="H961">
            <v>0.31</v>
          </cell>
          <cell r="J961">
            <v>0.58751999999999993</v>
          </cell>
          <cell r="K961">
            <v>0.45288</v>
          </cell>
          <cell r="L961">
            <v>0.31</v>
          </cell>
        </row>
        <row r="962">
          <cell r="A962" t="str">
            <v>87-10-1717</v>
          </cell>
          <cell r="B962" t="str">
            <v>Quercus palustris</v>
          </cell>
          <cell r="C962" t="str">
            <v>PL 500</v>
          </cell>
          <cell r="D962" t="str">
            <v>Directly</v>
          </cell>
          <cell r="F962">
            <v>0.74</v>
          </cell>
          <cell r="G962">
            <v>0.63</v>
          </cell>
          <cell r="H962">
            <v>0.56999999999999995</v>
          </cell>
          <cell r="J962">
            <v>0.90576000000000001</v>
          </cell>
          <cell r="K962">
            <v>0.77112000000000003</v>
          </cell>
          <cell r="L962">
            <v>0.56999999999999995</v>
          </cell>
        </row>
        <row r="963">
          <cell r="A963" t="str">
            <v>87-10-1718</v>
          </cell>
          <cell r="B963" t="str">
            <v>Quercus robur</v>
          </cell>
          <cell r="C963" t="str">
            <v>PL 500</v>
          </cell>
          <cell r="D963" t="str">
            <v>Directly</v>
          </cell>
          <cell r="F963">
            <v>0.74</v>
          </cell>
          <cell r="G963">
            <v>0.63</v>
          </cell>
          <cell r="H963">
            <v>0.56999999999999995</v>
          </cell>
          <cell r="J963">
            <v>0.90576000000000001</v>
          </cell>
          <cell r="K963">
            <v>0.77112000000000003</v>
          </cell>
          <cell r="L963">
            <v>0.56999999999999995</v>
          </cell>
        </row>
        <row r="964">
          <cell r="A964" t="str">
            <v>87-10-1719</v>
          </cell>
          <cell r="B964" t="str">
            <v>Syringa josikae</v>
          </cell>
          <cell r="C964" t="str">
            <v>PL 500</v>
          </cell>
          <cell r="D964" t="str">
            <v>Directly</v>
          </cell>
          <cell r="F964">
            <v>0.51</v>
          </cell>
          <cell r="G964">
            <v>0.4</v>
          </cell>
          <cell r="H964">
            <v>0.34</v>
          </cell>
          <cell r="J964">
            <v>0.62424000000000002</v>
          </cell>
          <cell r="K964">
            <v>0.48959999999999998</v>
          </cell>
          <cell r="L964">
            <v>0.34</v>
          </cell>
        </row>
        <row r="965">
          <cell r="A965" t="str">
            <v>87-10-1720</v>
          </cell>
          <cell r="B965" t="str">
            <v>Syringa vulgaris</v>
          </cell>
          <cell r="C965" t="str">
            <v>PL 500</v>
          </cell>
          <cell r="D965" t="str">
            <v>Directly</v>
          </cell>
          <cell r="F965">
            <v>0.51</v>
          </cell>
          <cell r="G965">
            <v>0.4</v>
          </cell>
          <cell r="H965">
            <v>0.34</v>
          </cell>
          <cell r="J965">
            <v>0.62424000000000002</v>
          </cell>
          <cell r="K965">
            <v>0.48959999999999998</v>
          </cell>
          <cell r="L965">
            <v>0.34</v>
          </cell>
        </row>
        <row r="966">
          <cell r="A966" t="str">
            <v>87-10-1721</v>
          </cell>
          <cell r="B966" t="str">
            <v>Abies alba</v>
          </cell>
          <cell r="C966" t="str">
            <v>PL 500</v>
          </cell>
          <cell r="D966" t="str">
            <v>Directly</v>
          </cell>
          <cell r="F966">
            <v>0.67</v>
          </cell>
          <cell r="G966">
            <v>0.56000000000000005</v>
          </cell>
          <cell r="H966">
            <v>0.5</v>
          </cell>
          <cell r="J966">
            <v>0.82008000000000003</v>
          </cell>
          <cell r="K966">
            <v>0.68544000000000005</v>
          </cell>
          <cell r="L966">
            <v>0.5</v>
          </cell>
        </row>
        <row r="967">
          <cell r="A967" t="str">
            <v>87-10-1722</v>
          </cell>
          <cell r="B967" t="str">
            <v>Abies concolor</v>
          </cell>
          <cell r="C967" t="str">
            <v>PL 500</v>
          </cell>
          <cell r="D967" t="str">
            <v>Directly</v>
          </cell>
          <cell r="F967">
            <v>0.65</v>
          </cell>
          <cell r="G967">
            <v>0.54</v>
          </cell>
          <cell r="H967">
            <v>0.48</v>
          </cell>
          <cell r="J967">
            <v>0.79560000000000008</v>
          </cell>
          <cell r="K967">
            <v>0.66095999999999999</v>
          </cell>
          <cell r="L967">
            <v>0.48</v>
          </cell>
        </row>
        <row r="968">
          <cell r="A968" t="str">
            <v>87-10-1723</v>
          </cell>
          <cell r="B968" t="str">
            <v>Abies fraseri</v>
          </cell>
          <cell r="C968" t="str">
            <v>PL 500</v>
          </cell>
          <cell r="D968" t="str">
            <v>Directly</v>
          </cell>
          <cell r="F968">
            <v>0.65</v>
          </cell>
          <cell r="G968">
            <v>0.54</v>
          </cell>
          <cell r="H968">
            <v>0.48</v>
          </cell>
          <cell r="J968">
            <v>0.79560000000000008</v>
          </cell>
          <cell r="K968">
            <v>0.66095999999999999</v>
          </cell>
          <cell r="L968">
            <v>0.48</v>
          </cell>
        </row>
        <row r="969">
          <cell r="A969" t="str">
            <v>87-10-1724</v>
          </cell>
          <cell r="B969" t="str">
            <v>Abies grandis</v>
          </cell>
          <cell r="C969" t="str">
            <v>PL 500</v>
          </cell>
          <cell r="D969" t="str">
            <v>Directly</v>
          </cell>
          <cell r="F969">
            <v>0.70000000000000007</v>
          </cell>
          <cell r="G969">
            <v>0.59</v>
          </cell>
          <cell r="H969">
            <v>0.53</v>
          </cell>
          <cell r="J969">
            <v>0.85680000000000012</v>
          </cell>
          <cell r="K969">
            <v>0.72216000000000002</v>
          </cell>
          <cell r="L969">
            <v>0.53</v>
          </cell>
        </row>
        <row r="970">
          <cell r="A970" t="str">
            <v>87-10-1725</v>
          </cell>
          <cell r="B970" t="str">
            <v>Abies koreana</v>
          </cell>
          <cell r="C970" t="str">
            <v>PL 500</v>
          </cell>
          <cell r="D970" t="str">
            <v>Directly</v>
          </cell>
          <cell r="F970">
            <v>0.56000000000000005</v>
          </cell>
          <cell r="G970">
            <v>0.45</v>
          </cell>
          <cell r="H970">
            <v>0.39</v>
          </cell>
          <cell r="J970">
            <v>0.68544000000000005</v>
          </cell>
          <cell r="K970">
            <v>0.55080000000000007</v>
          </cell>
          <cell r="L970">
            <v>0.39</v>
          </cell>
        </row>
        <row r="971">
          <cell r="A971" t="str">
            <v>87-10-1726</v>
          </cell>
          <cell r="B971" t="str">
            <v>Abies lasiocarpa</v>
          </cell>
          <cell r="C971" t="str">
            <v>PL 500</v>
          </cell>
          <cell r="D971" t="str">
            <v>Directly</v>
          </cell>
          <cell r="F971">
            <v>0.56000000000000005</v>
          </cell>
          <cell r="G971">
            <v>0.45</v>
          </cell>
          <cell r="H971">
            <v>0.39</v>
          </cell>
          <cell r="J971">
            <v>0.68544000000000005</v>
          </cell>
          <cell r="K971">
            <v>0.55080000000000007</v>
          </cell>
          <cell r="L971">
            <v>0.39</v>
          </cell>
        </row>
        <row r="972">
          <cell r="A972" t="str">
            <v>87-10-1727</v>
          </cell>
          <cell r="B972" t="str">
            <v>Abies nordmanniana</v>
          </cell>
          <cell r="C972" t="str">
            <v>PL 500</v>
          </cell>
          <cell r="D972" t="str">
            <v>Directly</v>
          </cell>
          <cell r="F972">
            <v>0.56000000000000005</v>
          </cell>
          <cell r="G972">
            <v>0.45</v>
          </cell>
          <cell r="H972">
            <v>0.39</v>
          </cell>
          <cell r="J972">
            <v>0.68544000000000005</v>
          </cell>
          <cell r="K972">
            <v>0.55080000000000007</v>
          </cell>
          <cell r="L972">
            <v>0.39</v>
          </cell>
        </row>
        <row r="973">
          <cell r="A973" t="str">
            <v>87-10-1728</v>
          </cell>
          <cell r="B973" t="str">
            <v>Abies pinsapo</v>
          </cell>
          <cell r="C973" t="str">
            <v>PL 500</v>
          </cell>
          <cell r="D973" t="str">
            <v>Directly</v>
          </cell>
          <cell r="F973">
            <v>0.76</v>
          </cell>
          <cell r="G973">
            <v>0.65</v>
          </cell>
          <cell r="H973">
            <v>0.59</v>
          </cell>
          <cell r="J973">
            <v>0.93023999999999996</v>
          </cell>
          <cell r="K973">
            <v>0.79560000000000008</v>
          </cell>
          <cell r="L973">
            <v>0.59</v>
          </cell>
        </row>
        <row r="974">
          <cell r="A974" t="str">
            <v>87-10-1729</v>
          </cell>
          <cell r="B974" t="str">
            <v>Abies procera  = nobilis</v>
          </cell>
          <cell r="C974" t="str">
            <v>PL 500</v>
          </cell>
          <cell r="D974" t="str">
            <v>Directly</v>
          </cell>
          <cell r="F974">
            <v>0.56000000000000005</v>
          </cell>
          <cell r="G974">
            <v>0.45</v>
          </cell>
          <cell r="H974">
            <v>0.39</v>
          </cell>
          <cell r="J974">
            <v>0.68544000000000005</v>
          </cell>
          <cell r="K974">
            <v>0.55080000000000007</v>
          </cell>
          <cell r="L974">
            <v>0.39</v>
          </cell>
        </row>
        <row r="975">
          <cell r="A975" t="str">
            <v>87-10-1730</v>
          </cell>
          <cell r="B975" t="str">
            <v>Cedrus deodara</v>
          </cell>
          <cell r="C975" t="str">
            <v>PL 500</v>
          </cell>
          <cell r="D975" t="str">
            <v>june 2020</v>
          </cell>
          <cell r="F975">
            <v>0.56000000000000005</v>
          </cell>
          <cell r="G975">
            <v>0.45</v>
          </cell>
          <cell r="H975">
            <v>0.39</v>
          </cell>
          <cell r="J975">
            <v>0.68544000000000005</v>
          </cell>
          <cell r="K975">
            <v>0.55080000000000007</v>
          </cell>
          <cell r="L975">
            <v>0.39</v>
          </cell>
        </row>
        <row r="976">
          <cell r="A976" t="str">
            <v>87-10-1731</v>
          </cell>
          <cell r="B976" t="str">
            <v>Chamaecyparis lawsoniana</v>
          </cell>
          <cell r="C976" t="str">
            <v>PL 500</v>
          </cell>
          <cell r="D976" t="str">
            <v>Directly</v>
          </cell>
          <cell r="F976">
            <v>0.44</v>
          </cell>
          <cell r="G976">
            <v>0.34</v>
          </cell>
          <cell r="H976">
            <v>0.28000000000000003</v>
          </cell>
          <cell r="J976">
            <v>0.53856000000000004</v>
          </cell>
          <cell r="K976">
            <v>0.41616000000000003</v>
          </cell>
          <cell r="L976">
            <v>0.28000000000000003</v>
          </cell>
        </row>
        <row r="977">
          <cell r="A977" t="str">
            <v>87-10-1732</v>
          </cell>
          <cell r="B977" t="str">
            <v>Cryptomeria japonica</v>
          </cell>
          <cell r="C977" t="str">
            <v>PL 500</v>
          </cell>
          <cell r="D977" t="str">
            <v>Directly</v>
          </cell>
          <cell r="F977">
            <v>0.72000000000000008</v>
          </cell>
          <cell r="G977">
            <v>0.61</v>
          </cell>
          <cell r="H977">
            <v>0.55000000000000004</v>
          </cell>
          <cell r="J977">
            <v>0.88128000000000006</v>
          </cell>
          <cell r="K977">
            <v>0.74663999999999997</v>
          </cell>
          <cell r="L977">
            <v>0.55000000000000004</v>
          </cell>
        </row>
        <row r="978">
          <cell r="A978" t="str">
            <v>87-10-1734</v>
          </cell>
          <cell r="B978" t="str">
            <v>Ginkgo biloba</v>
          </cell>
          <cell r="C978" t="str">
            <v>PL 500</v>
          </cell>
          <cell r="D978" t="str">
            <v>Directly</v>
          </cell>
          <cell r="F978">
            <v>0.88</v>
          </cell>
          <cell r="G978">
            <v>0.77</v>
          </cell>
          <cell r="H978">
            <v>0.71</v>
          </cell>
          <cell r="J978">
            <v>1.0771200000000001</v>
          </cell>
          <cell r="K978">
            <v>0.94247999999999998</v>
          </cell>
          <cell r="L978">
            <v>0.71</v>
          </cell>
        </row>
        <row r="979">
          <cell r="A979" t="str">
            <v>87-10-1733</v>
          </cell>
          <cell r="B979" t="str">
            <v>Juniperus virginiana</v>
          </cell>
          <cell r="C979" t="str">
            <v>PL 500</v>
          </cell>
          <cell r="D979" t="str">
            <v>Directly</v>
          </cell>
          <cell r="F979">
            <v>0.48</v>
          </cell>
          <cell r="G979">
            <v>0.37</v>
          </cell>
          <cell r="H979">
            <v>0.31</v>
          </cell>
          <cell r="J979">
            <v>0.58751999999999993</v>
          </cell>
          <cell r="K979">
            <v>0.45288</v>
          </cell>
          <cell r="L979">
            <v>0.31</v>
          </cell>
        </row>
        <row r="980">
          <cell r="A980" t="str">
            <v>87-10-1735</v>
          </cell>
          <cell r="B980" t="str">
            <v>Larix decidua</v>
          </cell>
          <cell r="C980" t="str">
            <v>PL 500</v>
          </cell>
          <cell r="D980" t="str">
            <v>Directly</v>
          </cell>
          <cell r="F980">
            <v>0.51</v>
          </cell>
          <cell r="G980">
            <v>0.4</v>
          </cell>
          <cell r="H980">
            <v>0.34</v>
          </cell>
          <cell r="J980">
            <v>0.62424000000000002</v>
          </cell>
          <cell r="K980">
            <v>0.48959999999999998</v>
          </cell>
          <cell r="L980">
            <v>0.34</v>
          </cell>
        </row>
        <row r="981">
          <cell r="A981" t="str">
            <v>87-10-1736</v>
          </cell>
          <cell r="B981" t="str">
            <v>Larix kaempferi</v>
          </cell>
          <cell r="C981" t="str">
            <v>PL 500</v>
          </cell>
          <cell r="D981" t="str">
            <v>Directly</v>
          </cell>
          <cell r="F981">
            <v>0.56000000000000005</v>
          </cell>
          <cell r="G981">
            <v>0.45</v>
          </cell>
          <cell r="H981">
            <v>0.39</v>
          </cell>
          <cell r="J981">
            <v>0.68544000000000005</v>
          </cell>
          <cell r="K981">
            <v>0.55080000000000007</v>
          </cell>
          <cell r="L981">
            <v>0.39</v>
          </cell>
        </row>
        <row r="982">
          <cell r="A982" t="str">
            <v>87-10-1737</v>
          </cell>
          <cell r="B982" t="str">
            <v>Larix leptolepis</v>
          </cell>
          <cell r="C982" t="str">
            <v>PL 500</v>
          </cell>
          <cell r="D982" t="str">
            <v>Directly</v>
          </cell>
          <cell r="F982">
            <v>0.48</v>
          </cell>
          <cell r="G982">
            <v>0.37</v>
          </cell>
          <cell r="H982">
            <v>0.31</v>
          </cell>
          <cell r="J982">
            <v>0.58751999999999993</v>
          </cell>
          <cell r="K982">
            <v>0.45288</v>
          </cell>
          <cell r="L982">
            <v>0.31</v>
          </cell>
        </row>
        <row r="983">
          <cell r="A983" t="str">
            <v>87-10-1738</v>
          </cell>
          <cell r="B983" t="str">
            <v>Metasequoia glyptostroboides</v>
          </cell>
          <cell r="C983" t="str">
            <v>PL 500</v>
          </cell>
          <cell r="D983" t="str">
            <v>Directly</v>
          </cell>
          <cell r="F983">
            <v>1.08</v>
          </cell>
          <cell r="G983">
            <v>0.97</v>
          </cell>
          <cell r="H983">
            <v>0.91</v>
          </cell>
          <cell r="J983">
            <v>1.32192</v>
          </cell>
          <cell r="K983">
            <v>1.1872799999999999</v>
          </cell>
          <cell r="L983">
            <v>0.91</v>
          </cell>
        </row>
        <row r="984">
          <cell r="A984" t="str">
            <v>87-10-1739</v>
          </cell>
          <cell r="B984" t="str">
            <v>Picea abies</v>
          </cell>
          <cell r="C984" t="str">
            <v>PL 500</v>
          </cell>
          <cell r="D984" t="str">
            <v>Directly</v>
          </cell>
          <cell r="F984">
            <v>0.58000000000000007</v>
          </cell>
          <cell r="G984">
            <v>0.47</v>
          </cell>
          <cell r="H984">
            <v>0.41</v>
          </cell>
          <cell r="J984">
            <v>0.70992000000000011</v>
          </cell>
          <cell r="K984">
            <v>0.5752799999999999</v>
          </cell>
          <cell r="L984">
            <v>0.41</v>
          </cell>
        </row>
        <row r="985">
          <cell r="A985" t="str">
            <v>87-10-1740</v>
          </cell>
          <cell r="B985" t="str">
            <v>Picea omorika</v>
          </cell>
          <cell r="C985" t="str">
            <v>PL 500</v>
          </cell>
          <cell r="D985" t="str">
            <v>Directly</v>
          </cell>
          <cell r="F985">
            <v>0.44</v>
          </cell>
          <cell r="G985">
            <v>0.34</v>
          </cell>
          <cell r="H985">
            <v>0.28000000000000003</v>
          </cell>
          <cell r="J985">
            <v>0.53856000000000004</v>
          </cell>
          <cell r="K985">
            <v>0.41616000000000003</v>
          </cell>
          <cell r="L985">
            <v>0.28000000000000003</v>
          </cell>
        </row>
        <row r="986">
          <cell r="A986" t="str">
            <v>87-10-1741</v>
          </cell>
          <cell r="B986" t="str">
            <v>Picea pungens Glauca</v>
          </cell>
          <cell r="C986" t="str">
            <v>PL 500</v>
          </cell>
          <cell r="D986" t="str">
            <v>Directly</v>
          </cell>
          <cell r="F986">
            <v>0.48</v>
          </cell>
          <cell r="G986">
            <v>0.37</v>
          </cell>
          <cell r="H986">
            <v>0.31</v>
          </cell>
          <cell r="J986">
            <v>0.58751999999999993</v>
          </cell>
          <cell r="K986">
            <v>0.45288</v>
          </cell>
          <cell r="L986">
            <v>0.31</v>
          </cell>
        </row>
        <row r="987">
          <cell r="A987" t="str">
            <v>87-10-1742</v>
          </cell>
          <cell r="B987" t="str">
            <v>Picea pungens 'Glauca' Apache</v>
          </cell>
          <cell r="C987" t="str">
            <v>PL 500</v>
          </cell>
          <cell r="D987" t="str">
            <v>Directly</v>
          </cell>
          <cell r="F987">
            <v>0.48</v>
          </cell>
          <cell r="G987">
            <v>0.37</v>
          </cell>
          <cell r="H987">
            <v>0.31</v>
          </cell>
          <cell r="J987">
            <v>0.58751999999999993</v>
          </cell>
          <cell r="K987">
            <v>0.45288</v>
          </cell>
          <cell r="L987">
            <v>0.31</v>
          </cell>
        </row>
        <row r="988">
          <cell r="A988" t="str">
            <v>87-10-1743</v>
          </cell>
          <cell r="B988" t="str">
            <v>Picea pungens 'Glauca' Kaibab</v>
          </cell>
          <cell r="C988" t="str">
            <v>PL 500</v>
          </cell>
          <cell r="D988" t="str">
            <v>Directly</v>
          </cell>
          <cell r="F988">
            <v>0.48</v>
          </cell>
          <cell r="G988">
            <v>0.37</v>
          </cell>
          <cell r="H988">
            <v>0.31</v>
          </cell>
          <cell r="J988">
            <v>0.58751999999999993</v>
          </cell>
          <cell r="K988">
            <v>0.45288</v>
          </cell>
          <cell r="L988">
            <v>0.31</v>
          </cell>
        </row>
        <row r="989">
          <cell r="A989" t="str">
            <v>87-10-1744</v>
          </cell>
          <cell r="B989" t="str">
            <v>Picea pungens 'Glauca' Majestic Blue</v>
          </cell>
          <cell r="C989" t="str">
            <v>PL 500</v>
          </cell>
          <cell r="D989" t="str">
            <v>Directly</v>
          </cell>
          <cell r="F989">
            <v>0.48</v>
          </cell>
          <cell r="G989">
            <v>0.37</v>
          </cell>
          <cell r="H989">
            <v>0.31</v>
          </cell>
          <cell r="J989">
            <v>0.58751999999999993</v>
          </cell>
          <cell r="K989">
            <v>0.45288</v>
          </cell>
          <cell r="L989">
            <v>0.31</v>
          </cell>
        </row>
        <row r="990">
          <cell r="A990" t="str">
            <v>87-10-1745</v>
          </cell>
          <cell r="B990" t="str">
            <v>Picea pungens 'Super Blue Seedling'</v>
          </cell>
          <cell r="C990" t="str">
            <v>PL 500</v>
          </cell>
          <cell r="D990" t="str">
            <v>Directly</v>
          </cell>
          <cell r="F990">
            <v>1.28</v>
          </cell>
          <cell r="G990">
            <v>1.17</v>
          </cell>
          <cell r="H990">
            <v>1.1100000000000001</v>
          </cell>
          <cell r="J990">
            <v>1.5667200000000001</v>
          </cell>
          <cell r="K990">
            <v>1.43208</v>
          </cell>
          <cell r="L990">
            <v>1.1100000000000001</v>
          </cell>
        </row>
        <row r="991">
          <cell r="A991" t="str">
            <v>87-10-1746</v>
          </cell>
          <cell r="B991" t="str">
            <v>Pinus aristata</v>
          </cell>
          <cell r="C991" t="str">
            <v>PL 500</v>
          </cell>
          <cell r="D991" t="str">
            <v>Directly</v>
          </cell>
          <cell r="F991">
            <v>0.48</v>
          </cell>
          <cell r="G991">
            <v>0.37</v>
          </cell>
          <cell r="H991">
            <v>0.31</v>
          </cell>
          <cell r="J991">
            <v>0.58751999999999993</v>
          </cell>
          <cell r="K991">
            <v>0.45288</v>
          </cell>
          <cell r="L991">
            <v>0.31</v>
          </cell>
        </row>
        <row r="992">
          <cell r="A992" t="str">
            <v>87-10-1747</v>
          </cell>
          <cell r="B992" t="str">
            <v>Pinus armandii</v>
          </cell>
          <cell r="C992" t="str">
            <v>PL 500</v>
          </cell>
          <cell r="D992" t="str">
            <v>Directly</v>
          </cell>
          <cell r="F992">
            <v>0.58000000000000007</v>
          </cell>
          <cell r="G992">
            <v>0.47</v>
          </cell>
          <cell r="H992">
            <v>0.41</v>
          </cell>
          <cell r="J992">
            <v>0.70992000000000011</v>
          </cell>
          <cell r="K992">
            <v>0.5752799999999999</v>
          </cell>
          <cell r="L992">
            <v>0.41</v>
          </cell>
        </row>
        <row r="993">
          <cell r="A993" t="str">
            <v>87-10-1748</v>
          </cell>
          <cell r="B993" t="str">
            <v>Pinus cembra</v>
          </cell>
          <cell r="C993" t="str">
            <v>PL 500</v>
          </cell>
          <cell r="D993" t="str">
            <v>Directly</v>
          </cell>
          <cell r="F993">
            <v>0.58000000000000007</v>
          </cell>
          <cell r="G993">
            <v>0.47</v>
          </cell>
          <cell r="H993">
            <v>0.41</v>
          </cell>
          <cell r="J993">
            <v>0.70992000000000011</v>
          </cell>
          <cell r="K993">
            <v>0.5752799999999999</v>
          </cell>
          <cell r="L993">
            <v>0.41</v>
          </cell>
        </row>
        <row r="994">
          <cell r="A994" t="str">
            <v>87-10-1749</v>
          </cell>
          <cell r="B994" t="str">
            <v>Pinus contorta</v>
          </cell>
          <cell r="C994" t="str">
            <v>PL 500</v>
          </cell>
          <cell r="D994" t="str">
            <v>Directly</v>
          </cell>
          <cell r="F994">
            <v>0.44</v>
          </cell>
          <cell r="G994">
            <v>0.34</v>
          </cell>
          <cell r="H994">
            <v>0.28000000000000003</v>
          </cell>
          <cell r="J994">
            <v>0.53856000000000004</v>
          </cell>
          <cell r="K994">
            <v>0.41616000000000003</v>
          </cell>
          <cell r="L994">
            <v>0.28000000000000003</v>
          </cell>
        </row>
        <row r="995">
          <cell r="A995" t="str">
            <v>87-10-1784</v>
          </cell>
          <cell r="B995" t="str">
            <v>Pinus grifithii = walichiana</v>
          </cell>
          <cell r="C995" t="str">
            <v>PL 500</v>
          </cell>
          <cell r="D995" t="str">
            <v>Directly</v>
          </cell>
          <cell r="F995">
            <v>0.45999999999999996</v>
          </cell>
          <cell r="G995">
            <v>0.35</v>
          </cell>
          <cell r="H995">
            <v>0.28999999999999998</v>
          </cell>
          <cell r="J995">
            <v>0.56303999999999998</v>
          </cell>
          <cell r="K995">
            <v>0.4284</v>
          </cell>
          <cell r="L995">
            <v>0.28999999999999998</v>
          </cell>
        </row>
        <row r="996">
          <cell r="A996" t="str">
            <v>87-10-1751</v>
          </cell>
          <cell r="B996" t="str">
            <v>Pinus leucodermis</v>
          </cell>
          <cell r="C996" t="str">
            <v>PL 500</v>
          </cell>
          <cell r="D996" t="str">
            <v>Directly</v>
          </cell>
          <cell r="F996">
            <v>0.48</v>
          </cell>
          <cell r="G996">
            <v>0.37</v>
          </cell>
          <cell r="H996">
            <v>0.31</v>
          </cell>
          <cell r="J996">
            <v>0.58751999999999993</v>
          </cell>
          <cell r="K996">
            <v>0.45288</v>
          </cell>
          <cell r="L996">
            <v>0.31</v>
          </cell>
        </row>
        <row r="997">
          <cell r="A997" t="str">
            <v>87-10-1752</v>
          </cell>
          <cell r="B997" t="str">
            <v>Pinus mugo Mughus</v>
          </cell>
          <cell r="C997" t="str">
            <v>PL 500</v>
          </cell>
          <cell r="D997" t="str">
            <v>Directly</v>
          </cell>
          <cell r="F997">
            <v>0.44</v>
          </cell>
          <cell r="G997">
            <v>0.34</v>
          </cell>
          <cell r="H997">
            <v>0.28000000000000003</v>
          </cell>
          <cell r="J997">
            <v>0.53856000000000004</v>
          </cell>
          <cell r="K997">
            <v>0.41616000000000003</v>
          </cell>
          <cell r="L997">
            <v>0.28000000000000003</v>
          </cell>
        </row>
        <row r="998">
          <cell r="A998" t="str">
            <v>87-10-1754</v>
          </cell>
          <cell r="B998" t="str">
            <v>Pinus mugo Pumilio</v>
          </cell>
          <cell r="C998" t="str">
            <v>PL 500</v>
          </cell>
          <cell r="D998" t="str">
            <v>Directly</v>
          </cell>
          <cell r="F998">
            <v>0.44</v>
          </cell>
          <cell r="G998">
            <v>0.34</v>
          </cell>
          <cell r="H998">
            <v>0.28000000000000003</v>
          </cell>
          <cell r="J998">
            <v>0.53856000000000004</v>
          </cell>
          <cell r="K998">
            <v>0.41616000000000003</v>
          </cell>
          <cell r="L998">
            <v>0.28000000000000003</v>
          </cell>
        </row>
        <row r="999">
          <cell r="A999" t="str">
            <v>87-10-1753</v>
          </cell>
          <cell r="B999" t="str">
            <v>Pinus nigra nigra</v>
          </cell>
          <cell r="C999" t="str">
            <v>PL 500</v>
          </cell>
          <cell r="D999" t="str">
            <v>Directly</v>
          </cell>
          <cell r="F999">
            <v>0.44</v>
          </cell>
          <cell r="G999">
            <v>0.34</v>
          </cell>
          <cell r="H999">
            <v>0.28000000000000003</v>
          </cell>
          <cell r="J999">
            <v>0.53856000000000004</v>
          </cell>
          <cell r="K999">
            <v>0.41616000000000003</v>
          </cell>
          <cell r="L999">
            <v>0.28000000000000003</v>
          </cell>
        </row>
        <row r="1000">
          <cell r="A1000" t="str">
            <v>87-10-1755</v>
          </cell>
          <cell r="B1000" t="str">
            <v>Pinus peuce</v>
          </cell>
          <cell r="C1000" t="str">
            <v>PL 500</v>
          </cell>
          <cell r="D1000" t="str">
            <v>Directly</v>
          </cell>
          <cell r="F1000">
            <v>0.49</v>
          </cell>
          <cell r="G1000">
            <v>0.38</v>
          </cell>
          <cell r="H1000">
            <v>0.32</v>
          </cell>
          <cell r="J1000">
            <v>0.59975999999999996</v>
          </cell>
          <cell r="K1000">
            <v>0.46511999999999998</v>
          </cell>
          <cell r="L1000">
            <v>0.32</v>
          </cell>
        </row>
        <row r="1001">
          <cell r="A1001" t="str">
            <v>87-10-1756</v>
          </cell>
          <cell r="B1001" t="str">
            <v>Pinus ponderosa</v>
          </cell>
          <cell r="C1001" t="str">
            <v>PL 500</v>
          </cell>
          <cell r="D1001" t="str">
            <v>Directly</v>
          </cell>
          <cell r="F1001">
            <v>0.49</v>
          </cell>
          <cell r="G1001">
            <v>0.38</v>
          </cell>
          <cell r="H1001">
            <v>0.32</v>
          </cell>
          <cell r="J1001">
            <v>0.59975999999999996</v>
          </cell>
          <cell r="K1001">
            <v>0.46511999999999998</v>
          </cell>
          <cell r="L1001">
            <v>0.32</v>
          </cell>
        </row>
        <row r="1002">
          <cell r="A1002" t="str">
            <v>87-10-1757</v>
          </cell>
          <cell r="B1002" t="str">
            <v>Pinus strobus</v>
          </cell>
          <cell r="C1002" t="str">
            <v>PL 500</v>
          </cell>
          <cell r="D1002" t="str">
            <v>Directly</v>
          </cell>
          <cell r="F1002">
            <v>0.49</v>
          </cell>
          <cell r="G1002">
            <v>0.38</v>
          </cell>
          <cell r="H1002">
            <v>0.32</v>
          </cell>
          <cell r="J1002">
            <v>0.59975999999999996</v>
          </cell>
          <cell r="K1002">
            <v>0.46511999999999998</v>
          </cell>
          <cell r="L1002">
            <v>0.32</v>
          </cell>
        </row>
        <row r="1003">
          <cell r="A1003" t="str">
            <v>87-10-1758</v>
          </cell>
          <cell r="B1003" t="str">
            <v>Pinus sylvestris</v>
          </cell>
          <cell r="C1003" t="str">
            <v>PL 500</v>
          </cell>
          <cell r="D1003" t="str">
            <v>Directly</v>
          </cell>
          <cell r="F1003">
            <v>0.44</v>
          </cell>
          <cell r="G1003">
            <v>0.34</v>
          </cell>
          <cell r="H1003">
            <v>0.28000000000000003</v>
          </cell>
          <cell r="J1003">
            <v>0.53856000000000004</v>
          </cell>
          <cell r="K1003">
            <v>0.41616000000000003</v>
          </cell>
          <cell r="L1003">
            <v>0.28000000000000003</v>
          </cell>
        </row>
        <row r="1004">
          <cell r="A1004" t="str">
            <v>87-10-1759</v>
          </cell>
          <cell r="B1004" t="str">
            <v>Pinus uncinata</v>
          </cell>
          <cell r="C1004" t="str">
            <v>PL 500</v>
          </cell>
          <cell r="D1004" t="str">
            <v>Directly</v>
          </cell>
          <cell r="F1004">
            <v>0.44</v>
          </cell>
          <cell r="G1004">
            <v>0.34</v>
          </cell>
          <cell r="H1004">
            <v>0.28000000000000003</v>
          </cell>
          <cell r="J1004">
            <v>0.53856000000000004</v>
          </cell>
          <cell r="K1004">
            <v>0.41616000000000003</v>
          </cell>
          <cell r="L1004">
            <v>0.28000000000000003</v>
          </cell>
        </row>
        <row r="1005">
          <cell r="A1005" t="str">
            <v>87-10-1760</v>
          </cell>
          <cell r="B1005" t="str">
            <v>Pseudotsuga menziesii</v>
          </cell>
          <cell r="C1005" t="str">
            <v>PL 500</v>
          </cell>
          <cell r="D1005" t="str">
            <v>Directly</v>
          </cell>
          <cell r="F1005">
            <v>0.48</v>
          </cell>
          <cell r="G1005">
            <v>0.37</v>
          </cell>
          <cell r="H1005">
            <v>0.31</v>
          </cell>
          <cell r="J1005">
            <v>0.58751999999999993</v>
          </cell>
          <cell r="K1005">
            <v>0.45288</v>
          </cell>
          <cell r="L1005">
            <v>0.31</v>
          </cell>
        </row>
        <row r="1006">
          <cell r="A1006" t="str">
            <v>87-10-1761</v>
          </cell>
          <cell r="B1006" t="str">
            <v>Sequoiadendron giganteum</v>
          </cell>
          <cell r="C1006" t="str">
            <v>PL 500</v>
          </cell>
          <cell r="D1006" t="str">
            <v>Directly</v>
          </cell>
          <cell r="F1006">
            <v>1.1100000000000001</v>
          </cell>
          <cell r="G1006">
            <v>1</v>
          </cell>
          <cell r="H1006">
            <v>0.94</v>
          </cell>
          <cell r="J1006">
            <v>1.3586400000000001</v>
          </cell>
          <cell r="K1006">
            <v>1.224</v>
          </cell>
          <cell r="L1006">
            <v>0.94</v>
          </cell>
        </row>
        <row r="1007">
          <cell r="A1007" t="str">
            <v>87-10-1762</v>
          </cell>
          <cell r="B1007" t="str">
            <v>Taxodium distichum</v>
          </cell>
          <cell r="C1007" t="str">
            <v>PL 500</v>
          </cell>
          <cell r="D1007" t="str">
            <v>Directly</v>
          </cell>
          <cell r="F1007">
            <v>1.1100000000000001</v>
          </cell>
          <cell r="G1007">
            <v>1</v>
          </cell>
          <cell r="H1007">
            <v>0.94</v>
          </cell>
          <cell r="J1007">
            <v>1.3586400000000001</v>
          </cell>
          <cell r="K1007">
            <v>1.224</v>
          </cell>
          <cell r="L1007">
            <v>0.94</v>
          </cell>
        </row>
        <row r="1008">
          <cell r="A1008" t="str">
            <v>87-10-1763</v>
          </cell>
          <cell r="B1008" t="str">
            <v>Taxus baccata</v>
          </cell>
          <cell r="C1008" t="str">
            <v>PL 500</v>
          </cell>
          <cell r="D1008" t="str">
            <v>Directly</v>
          </cell>
          <cell r="F1008">
            <v>0.56000000000000005</v>
          </cell>
          <cell r="G1008">
            <v>0.45</v>
          </cell>
          <cell r="H1008">
            <v>0.39</v>
          </cell>
          <cell r="J1008">
            <v>0.68544000000000005</v>
          </cell>
          <cell r="K1008">
            <v>0.55080000000000007</v>
          </cell>
          <cell r="L1008">
            <v>0.39</v>
          </cell>
        </row>
        <row r="1009">
          <cell r="A1009" t="str">
            <v>87-10-1764</v>
          </cell>
          <cell r="B1009" t="str">
            <v>Thuja orientalis</v>
          </cell>
          <cell r="C1009" t="str">
            <v>PL 500</v>
          </cell>
          <cell r="D1009" t="str">
            <v>Directly</v>
          </cell>
          <cell r="F1009">
            <v>0.45999999999999996</v>
          </cell>
          <cell r="G1009">
            <v>0.35</v>
          </cell>
          <cell r="H1009">
            <v>0.28999999999999998</v>
          </cell>
          <cell r="J1009">
            <v>0.56303999999999998</v>
          </cell>
          <cell r="K1009">
            <v>0.4284</v>
          </cell>
          <cell r="L1009">
            <v>0.28999999999999998</v>
          </cell>
        </row>
        <row r="1010">
          <cell r="A1010" t="str">
            <v>87-10-1765</v>
          </cell>
          <cell r="B1010" t="str">
            <v>Thuja plicata</v>
          </cell>
          <cell r="C1010" t="str">
            <v>PL 500</v>
          </cell>
          <cell r="D1010" t="str">
            <v>Directly</v>
          </cell>
          <cell r="F1010">
            <v>0.44</v>
          </cell>
          <cell r="G1010">
            <v>0.34</v>
          </cell>
          <cell r="H1010">
            <v>0.28000000000000003</v>
          </cell>
          <cell r="J1010">
            <v>0.53856000000000004</v>
          </cell>
          <cell r="K1010">
            <v>0.41616000000000003</v>
          </cell>
          <cell r="L1010">
            <v>0.28000000000000003</v>
          </cell>
        </row>
        <row r="1011">
          <cell r="A1011" t="str">
            <v>87-10-1766</v>
          </cell>
          <cell r="B1011" t="str">
            <v>Tsuga canadensis</v>
          </cell>
          <cell r="C1011" t="str">
            <v>PL 500</v>
          </cell>
          <cell r="D1011" t="str">
            <v>Directly</v>
          </cell>
          <cell r="F1011">
            <v>0.58000000000000007</v>
          </cell>
          <cell r="G1011">
            <v>0.47</v>
          </cell>
          <cell r="H1011">
            <v>0.41</v>
          </cell>
          <cell r="J1011">
            <v>0.70992000000000011</v>
          </cell>
          <cell r="K1011">
            <v>0.5752799999999999</v>
          </cell>
          <cell r="L1011">
            <v>0.41</v>
          </cell>
        </row>
        <row r="1012">
          <cell r="A1012" t="str">
            <v>87-10-1767</v>
          </cell>
          <cell r="B1012" t="str">
            <v>Tsuga heterophylla</v>
          </cell>
          <cell r="C1012" t="str">
            <v>PL 500</v>
          </cell>
          <cell r="D1012" t="str">
            <v>Directly</v>
          </cell>
          <cell r="F1012">
            <v>0.58000000000000007</v>
          </cell>
          <cell r="G1012">
            <v>0.47</v>
          </cell>
          <cell r="H1012">
            <v>0.41</v>
          </cell>
          <cell r="J1012">
            <v>0.70992000000000011</v>
          </cell>
          <cell r="K1012">
            <v>0.5752799999999999</v>
          </cell>
          <cell r="L1012">
            <v>0.41</v>
          </cell>
        </row>
      </sheetData>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новинки_nouveautes "/>
      <sheetName val="гортензия на доращивание "/>
      <sheetName val="PDXALV"/>
      <sheetName val="PDX"/>
      <sheetName val="Feuille11"/>
      <sheetName val="RENTAB"/>
    </sheetNames>
    <sheetDataSet>
      <sheetData sheetId="0" refreshError="1"/>
      <sheetData sheetId="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новинки_nouveautes "/>
      <sheetName val="гортензия на доращивание "/>
      <sheetName val="PDXALV"/>
      <sheetName val="PDX"/>
      <sheetName val="Feuille11"/>
      <sheetName val="RENTAB"/>
    </sheetNames>
    <sheetDataSet>
      <sheetData sheetId="0" refreshError="1"/>
      <sheetData sheetId="1"/>
      <sheetData sheetId="2" refreshError="1"/>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Лист2"/>
    </sheetNames>
    <sheetDataSet>
      <sheetData sheetId="0"/>
      <sheetData sheetId="1">
        <row r="1">
          <cell r="C1">
            <v>11905</v>
          </cell>
        </row>
        <row r="2">
          <cell r="A2" t="str">
            <v>Артикул</v>
          </cell>
          <cell r="B2" t="str">
            <v>Номенклатура</v>
          </cell>
          <cell r="C2" t="str">
            <v>отказ</v>
          </cell>
        </row>
        <row r="3">
          <cell r="A3" t="str">
            <v>87-104-0004</v>
          </cell>
          <cell r="B3" t="str">
            <v>Пион молочноцветковый (Paeonia lactiflora Albert Crousse BR 2-3 eye)</v>
          </cell>
          <cell r="C3">
            <v>0</v>
          </cell>
        </row>
        <row r="4">
          <cell r="A4" t="str">
            <v>87-104-0005</v>
          </cell>
          <cell r="B4" t="str">
            <v>Пион молочноцветковый (Paeonia lactiflora Albert Crousse BR 3-5 eye)</v>
          </cell>
          <cell r="C4">
            <v>0</v>
          </cell>
        </row>
        <row r="5">
          <cell r="A5" t="str">
            <v>87-104-0010</v>
          </cell>
          <cell r="B5" t="str">
            <v>Пион молочноцветковый (Paeonia lactiflora Alice Harding BR 2-3 eye)</v>
          </cell>
          <cell r="C5">
            <v>0</v>
          </cell>
        </row>
        <row r="6">
          <cell r="A6" t="str">
            <v>87-104-0017</v>
          </cell>
          <cell r="B6" t="str">
            <v>Пион молочноцветковый (Paeonia lactiflora Amalia Olsen BR 3-5 eye)</v>
          </cell>
          <cell r="C6">
            <v>0</v>
          </cell>
        </row>
        <row r="7">
          <cell r="A7" t="str">
            <v>87-104-0018</v>
          </cell>
          <cell r="B7" t="str">
            <v>Пион гибридный (Paeonia hybrida America BR 2-3 eye)</v>
          </cell>
          <cell r="C7">
            <v>0</v>
          </cell>
        </row>
        <row r="8">
          <cell r="A8" t="str">
            <v>87-104-0038</v>
          </cell>
          <cell r="B8" t="str">
            <v>Пион молочноцветковый (Paeonia lactiflora Barbara BR 2-3 eye)</v>
          </cell>
          <cell r="C8">
            <v>0</v>
          </cell>
        </row>
        <row r="9">
          <cell r="A9" t="str">
            <v>87-104-0056</v>
          </cell>
          <cell r="B9" t="str">
            <v>Пион молочноцветковый (Paeonia lactiflora Blush Queen BR 3-5 eye)</v>
          </cell>
          <cell r="C9">
            <v>0</v>
          </cell>
        </row>
        <row r="10">
          <cell r="A10" t="str">
            <v>87-104-0057</v>
          </cell>
          <cell r="B10" t="str">
            <v>Пион гибридный (Paeonia hybrida Blushing Princess BR 2-3 eye)</v>
          </cell>
          <cell r="C10">
            <v>0</v>
          </cell>
        </row>
        <row r="11">
          <cell r="A11" t="str">
            <v>87-104-0089</v>
          </cell>
          <cell r="B11" t="str">
            <v>Пион молочноцветковый (Paeonia lactiflora Butter bowl BR 3-5 eye)</v>
          </cell>
          <cell r="C11">
            <v>0</v>
          </cell>
        </row>
        <row r="12">
          <cell r="A12" t="str">
            <v>87-104-0139</v>
          </cell>
          <cell r="B12" t="str">
            <v>Пион молочноцветковый (Paeonia lactiflora Cora Stubbs BR 3-5 eye)</v>
          </cell>
          <cell r="C12">
            <v>0</v>
          </cell>
        </row>
        <row r="13">
          <cell r="A13" t="str">
            <v>87-104-0148</v>
          </cell>
          <cell r="B13" t="str">
            <v>Пион гибридный (Paeonia hybrida Coral Magic BR 3-5 eye)</v>
          </cell>
          <cell r="C13">
            <v>0</v>
          </cell>
        </row>
        <row r="14">
          <cell r="A14" t="str">
            <v>87-104-0152</v>
          </cell>
          <cell r="B14" t="str">
            <v>Пион молочноцветковый (Paeonia lactiflora Cotton Candy BR 3-5 eye)</v>
          </cell>
          <cell r="C14">
            <v>0</v>
          </cell>
        </row>
        <row r="15">
          <cell r="A15" t="str">
            <v>87-104-0154</v>
          </cell>
          <cell r="B15" t="str">
            <v>Пион молочноцветковый (Paeonia lactiflora Couronne d'Or BR 3-5 eye)</v>
          </cell>
          <cell r="C15">
            <v>0</v>
          </cell>
        </row>
        <row r="16">
          <cell r="A16" t="str">
            <v>87-104-0257</v>
          </cell>
          <cell r="B16" t="str">
            <v>Пион молочноцветковый (Paeonia lactiflora Green Halo BR 2-3 eye)</v>
          </cell>
          <cell r="C16">
            <v>0</v>
          </cell>
        </row>
        <row r="17">
          <cell r="A17" t="str">
            <v>87-104-0258</v>
          </cell>
          <cell r="B17" t="str">
            <v>Пион молочноцветковый (Paeonia lactiflora Green Halo BR 3-5 eye)</v>
          </cell>
          <cell r="C17">
            <v>0</v>
          </cell>
        </row>
        <row r="18">
          <cell r="A18" t="str">
            <v>87-104-0273</v>
          </cell>
          <cell r="B18" t="str">
            <v>Пион молочноцветковый (Paeonia lactiflora Hot Chocolate BR 3-5 eye)</v>
          </cell>
          <cell r="C18">
            <v>0</v>
          </cell>
        </row>
        <row r="19">
          <cell r="A19" t="str">
            <v>87-104-0309</v>
          </cell>
          <cell r="B19" t="str">
            <v xml:space="preserve">Пион молочноцветковый (Paeonia lactiflora Kings Day BR 2-3 eye) </v>
          </cell>
          <cell r="C19">
            <v>0</v>
          </cell>
        </row>
        <row r="20">
          <cell r="A20" t="str">
            <v>87-104-0321</v>
          </cell>
          <cell r="B20" t="str">
            <v>Пион молочноцветковый (Paeonia lactiflora Lady Alexander Duff BR 3-5 eye)</v>
          </cell>
          <cell r="C20">
            <v>0</v>
          </cell>
        </row>
        <row r="21">
          <cell r="A21" t="str">
            <v>87-104-0360</v>
          </cell>
          <cell r="B21" t="str">
            <v>Пион гибридный (Paeonia hybrida Mackinac Grand BR 2-3 eye)</v>
          </cell>
          <cell r="C21">
            <v>0</v>
          </cell>
        </row>
        <row r="22">
          <cell r="A22" t="str">
            <v>87-104-0361</v>
          </cell>
          <cell r="B22" t="str">
            <v>Пион гибридный (Paeonia hybrida Mackinac Grand BR 3-5 eye)</v>
          </cell>
          <cell r="C22">
            <v>0</v>
          </cell>
        </row>
        <row r="23">
          <cell r="A23" t="str">
            <v>87-104-0362</v>
          </cell>
          <cell r="B23" t="str">
            <v>Пион молочноцветковый (Paeonia lactiflora Madame Calot BR 2-3 eye)</v>
          </cell>
          <cell r="C23">
            <v>0</v>
          </cell>
        </row>
        <row r="24">
          <cell r="A24" t="str">
            <v>87-104-0363</v>
          </cell>
          <cell r="B24" t="str">
            <v>Пион молочноцветковый (Paeonia lactiflora Madame Calot BR 3-5 eye)</v>
          </cell>
          <cell r="C24">
            <v>0</v>
          </cell>
        </row>
        <row r="25">
          <cell r="A25" t="str">
            <v>87-104-0367</v>
          </cell>
          <cell r="B25" t="str">
            <v>Пион молочноцветковый (Paeonia lactiflora Madame de Verneville BR 3-5 eye)</v>
          </cell>
          <cell r="C25">
            <v>0</v>
          </cell>
        </row>
        <row r="26">
          <cell r="A26" t="str">
            <v>87-104-0404</v>
          </cell>
          <cell r="B26" t="str">
            <v>Пион молочноцветковый (Paeonia lactiflora Monsieur Jules Elie BR 3-5 eye)</v>
          </cell>
          <cell r="C26">
            <v>0</v>
          </cell>
        </row>
        <row r="27">
          <cell r="A27" t="str">
            <v>87-104-0414</v>
          </cell>
          <cell r="B27" t="str">
            <v>Пион молочноцветковый (Paeonia lactiflora Moon River BR 3-5 eye)</v>
          </cell>
          <cell r="C27">
            <v>0</v>
          </cell>
        </row>
        <row r="28">
          <cell r="A28" t="str">
            <v>87-104-0417</v>
          </cell>
          <cell r="B28" t="str">
            <v>Пион молочноцветковый (Paeonia lactiflora Morning Kiss BR 2-3 eye)</v>
          </cell>
          <cell r="C28">
            <v>0</v>
          </cell>
        </row>
        <row r="29">
          <cell r="A29" t="str">
            <v>87-104-0418</v>
          </cell>
          <cell r="B29" t="str">
            <v>Пион молочноцветковый (Paeonia lactiflora Morning Kiss BR 3-5 eye)</v>
          </cell>
          <cell r="C29">
            <v>0</v>
          </cell>
        </row>
        <row r="30">
          <cell r="A30" t="str">
            <v>87-104-0433</v>
          </cell>
          <cell r="B30" t="str">
            <v>Пион молочноцветковый (Paeonia lactiflora Neon BR 2-3 eye)</v>
          </cell>
          <cell r="C30">
            <v>0</v>
          </cell>
        </row>
        <row r="31">
          <cell r="A31" t="str">
            <v>87-104-0434</v>
          </cell>
          <cell r="B31" t="str">
            <v>Пион молочноцветковый (Paeonia lactiflora Neon BR 3-5 eye)</v>
          </cell>
          <cell r="C31">
            <v>0</v>
          </cell>
        </row>
        <row r="32">
          <cell r="A32" t="str">
            <v>87-104-0442</v>
          </cell>
          <cell r="B32" t="str">
            <v>Пион гибридный (Paeonia hybrida Nosegay BR 3-5 eye)</v>
          </cell>
          <cell r="C32">
            <v>0</v>
          </cell>
        </row>
        <row r="33">
          <cell r="A33" t="str">
            <v>87-104-0462</v>
          </cell>
          <cell r="B33" t="str">
            <v>Пион молочноцветковый (Paeonia lactiflora Peaches and Cream BR 3-5 eye)</v>
          </cell>
          <cell r="C33">
            <v>0</v>
          </cell>
        </row>
        <row r="34">
          <cell r="A34" t="str">
            <v>87-104-0472</v>
          </cell>
          <cell r="B34" t="str">
            <v>Пион молочноцветковый (Paeonia lactiflora Pietertje Vriend BR 2-3 eye)</v>
          </cell>
          <cell r="C34">
            <v>0</v>
          </cell>
        </row>
        <row r="35">
          <cell r="A35" t="str">
            <v>87-104-0473</v>
          </cell>
          <cell r="B35" t="str">
            <v>Пион молочноцветковый (Paeonia lactiflora Pietertje Vriend BR 3-5 eye)</v>
          </cell>
          <cell r="C35">
            <v>0</v>
          </cell>
        </row>
        <row r="36">
          <cell r="A36" t="str">
            <v>87-104-0489</v>
          </cell>
          <cell r="B36" t="str">
            <v>Пион молочноцветковый (Paeonia lactiflora Pink Lemonade BR 3-5 eye)</v>
          </cell>
          <cell r="C36">
            <v>0</v>
          </cell>
        </row>
        <row r="37">
          <cell r="A37" t="str">
            <v>87-104-0491</v>
          </cell>
          <cell r="B37" t="str">
            <v>Пион молочноцветковый (Paeonia lactiflora Pink Luau BR 3-5 eye)</v>
          </cell>
          <cell r="C37">
            <v>0</v>
          </cell>
        </row>
        <row r="38">
          <cell r="A38" t="str">
            <v>87-104-0492</v>
          </cell>
          <cell r="B38" t="str">
            <v>Пион молочноцветковый (Paeonia lactiflora Pink Parfait BR 2-3 eye)</v>
          </cell>
          <cell r="C38">
            <v>0</v>
          </cell>
        </row>
        <row r="39">
          <cell r="A39" t="str">
            <v>87-104-0493</v>
          </cell>
          <cell r="B39" t="str">
            <v>Пион молочноцветковый (Paeonia lactiflora Pink Parfait BR 3-5 eye)</v>
          </cell>
          <cell r="C39">
            <v>0</v>
          </cell>
        </row>
        <row r="40">
          <cell r="A40" t="str">
            <v>87-104-0509</v>
          </cell>
          <cell r="B40" t="str">
            <v>Пион молочноцветковый (Paeonia lactiflora Princess Margaret BR 3-5 eye)</v>
          </cell>
          <cell r="C40">
            <v>0</v>
          </cell>
        </row>
        <row r="41">
          <cell r="A41" t="str">
            <v>87-104-0519</v>
          </cell>
          <cell r="B41" t="str">
            <v>Пион молочноцветковый (Paeonia lactiflora Raspberry Ice BR 3-5 eye)</v>
          </cell>
          <cell r="C41">
            <v>0</v>
          </cell>
        </row>
        <row r="42">
          <cell r="A42" t="str">
            <v>87-104-0528</v>
          </cell>
          <cell r="B42" t="str">
            <v>Пион гибридный (Paeonia hybrida Red Grace BR 2-3 eye)</v>
          </cell>
          <cell r="C42">
            <v>0</v>
          </cell>
        </row>
        <row r="43">
          <cell r="A43" t="str">
            <v>87-104-0529</v>
          </cell>
          <cell r="B43" t="str">
            <v>Пион гибридный (Paeonia hybrida Red Grace BR 3-5 eye)</v>
          </cell>
          <cell r="C43">
            <v>0</v>
          </cell>
        </row>
        <row r="44">
          <cell r="A44" t="str">
            <v>87-104-0538</v>
          </cell>
          <cell r="B44" t="str">
            <v>Пион молочноцветковый (Paeonia lactiflora red spider BR 2-3 eye)</v>
          </cell>
          <cell r="C44">
            <v>0</v>
          </cell>
        </row>
        <row r="45">
          <cell r="A45" t="str">
            <v>87-104-0539</v>
          </cell>
          <cell r="B45" t="str">
            <v>Пион молочноцветковый (Paeonia lactiflora red spider BR 3-5 eye)</v>
          </cell>
          <cell r="C45">
            <v>0</v>
          </cell>
        </row>
        <row r="46">
          <cell r="A46" t="str">
            <v>87-104-0540</v>
          </cell>
          <cell r="B46" t="str">
            <v>Пион молочноцветковый (Paeonia lactiflora Reine Hortense BR 2-3 eye)</v>
          </cell>
          <cell r="C46">
            <v>0</v>
          </cell>
        </row>
        <row r="47">
          <cell r="A47" t="str">
            <v>87-104-0556</v>
          </cell>
          <cell r="B47" t="str">
            <v>Пион гибридный (Paeonia hybrida Salmon Chiffon BR 2-3 eye)</v>
          </cell>
          <cell r="C47">
            <v>0</v>
          </cell>
        </row>
        <row r="48">
          <cell r="A48" t="str">
            <v>87-104-0557</v>
          </cell>
          <cell r="B48" t="str">
            <v>Пион гибридный (Paeonia hybrida Salmon Chiffon BR 3-5 eye)</v>
          </cell>
          <cell r="C48">
            <v>0</v>
          </cell>
        </row>
        <row r="49">
          <cell r="A49" t="str">
            <v>87-104-0583</v>
          </cell>
          <cell r="B49" t="str">
            <v>Пион молочноцветковый (Paeonia lactiflora Snow Mountain BR 3-5 eye)</v>
          </cell>
          <cell r="C49">
            <v>0</v>
          </cell>
        </row>
        <row r="50">
          <cell r="A50" t="str">
            <v>87-104-0594</v>
          </cell>
          <cell r="B50" t="str">
            <v>Пион гибридный (Paeonia hybrida Summer Glow BR 2-3 eye)</v>
          </cell>
          <cell r="C50">
            <v>0</v>
          </cell>
        </row>
        <row r="51">
          <cell r="A51" t="str">
            <v>87-104-0595</v>
          </cell>
          <cell r="B51" t="str">
            <v>Пион гибридный (Paeonia hybrida Summer Glow BR 3-5 eye)</v>
          </cell>
          <cell r="C51">
            <v>0</v>
          </cell>
        </row>
        <row r="52">
          <cell r="A52" t="str">
            <v>87-104-0596</v>
          </cell>
          <cell r="B52" t="str">
            <v>Пион гибридный (Paeonia hybrida Sunny Girl BR 2-3 eye)</v>
          </cell>
          <cell r="C52">
            <v>0</v>
          </cell>
        </row>
        <row r="53">
          <cell r="A53" t="str">
            <v>87-104-0598</v>
          </cell>
          <cell r="B53" t="str">
            <v>Пион молочноцветковый (Paeonia lactiflora Suzie Q BR 2-3 eye)</v>
          </cell>
          <cell r="C53">
            <v>0</v>
          </cell>
        </row>
        <row r="54">
          <cell r="A54" t="str">
            <v>87-104-0599</v>
          </cell>
          <cell r="B54" t="str">
            <v>Пион молочноцветковый (Paeonia lactiflora Suzie Q BR 3-5 eye)</v>
          </cell>
          <cell r="C54">
            <v>0</v>
          </cell>
        </row>
        <row r="55">
          <cell r="A55" t="str">
            <v>87-104-0611</v>
          </cell>
          <cell r="B55" t="str">
            <v>Пион молочноцветковый (Paeonia lactiflora Tom Cat BR 3-5 eye)</v>
          </cell>
          <cell r="C55">
            <v>0</v>
          </cell>
        </row>
        <row r="56">
          <cell r="A56" t="str">
            <v>87-104-0642</v>
          </cell>
          <cell r="B56" t="str">
            <v>Пион молочноцветковый (Paeonia lactiflora White Sarah Bernhardt BR 2-3 eye)</v>
          </cell>
          <cell r="C56">
            <v>0</v>
          </cell>
        </row>
        <row r="57">
          <cell r="A57" t="str">
            <v>87-104-0643</v>
          </cell>
          <cell r="B57" t="str">
            <v>Пион молочноцветковый (Paeonia lactiflora White Sarah Bernhardt BR 3-5 eye)</v>
          </cell>
          <cell r="C57">
            <v>0</v>
          </cell>
        </row>
        <row r="58">
          <cell r="A58" t="str">
            <v>87-104-0644</v>
          </cell>
          <cell r="B58" t="str">
            <v>Пион молочноцветковый (Paeonia lactiflora White Towers BR 2-3 eye)</v>
          </cell>
          <cell r="C58">
            <v>0</v>
          </cell>
        </row>
        <row r="59">
          <cell r="A59" t="str">
            <v>87-104-0645</v>
          </cell>
          <cell r="B59" t="str">
            <v>Пион молочноцветковый (Paeonia lactiflora White Towers BR 3-5 eye)</v>
          </cell>
          <cell r="C59">
            <v>0</v>
          </cell>
        </row>
        <row r="60">
          <cell r="A60" t="str">
            <v>87-104-0657</v>
          </cell>
          <cell r="B60" t="str">
            <v>Пион лекарственный (Paeonia officinalis Alba Plena BR 2/+ eye)</v>
          </cell>
          <cell r="C60">
            <v>0</v>
          </cell>
        </row>
        <row r="61">
          <cell r="A61" t="str">
            <v>87-104-0677</v>
          </cell>
          <cell r="B61" t="str">
            <v>Пион ито-гибрид (Paeonia Itoh-Hybrids Belle Toulousaine BR 2-3 eye)</v>
          </cell>
          <cell r="C61">
            <v>0</v>
          </cell>
        </row>
        <row r="62">
          <cell r="A62" t="str">
            <v>87-104-0689</v>
          </cell>
          <cell r="B62" t="str">
            <v>Пион ито-гибрид (Paeonia Itoh-Hybrids Caroline Constabel BR 2-3 eye)</v>
          </cell>
          <cell r="C62">
            <v>0</v>
          </cell>
        </row>
        <row r="63">
          <cell r="A63" t="str">
            <v>87-104-0703</v>
          </cell>
          <cell r="B63" t="str">
            <v>Пион ито-гибрид (Paeonia Itoh-Hybrids Duchesse de Lorraine BR 2-3 eye)</v>
          </cell>
          <cell r="C63">
            <v>0</v>
          </cell>
        </row>
        <row r="64">
          <cell r="A64" t="str">
            <v>87-104-0705</v>
          </cell>
          <cell r="B64" t="str">
            <v>Пион ито-гибрид (Paeonia Itoh-Hybrids First Arrival BR 2-3 eye)</v>
          </cell>
          <cell r="C64">
            <v>0</v>
          </cell>
        </row>
        <row r="65">
          <cell r="A65" t="str">
            <v>87-104-0711</v>
          </cell>
          <cell r="B65" t="str">
            <v>Пион ито-гибрид (Paeonia Itoh-Hybrids Gordon E. Simonson BR 2-3 eye)</v>
          </cell>
          <cell r="C65">
            <v>0</v>
          </cell>
        </row>
        <row r="66">
          <cell r="A66" t="str">
            <v>87-104-0745</v>
          </cell>
          <cell r="B66" t="str">
            <v>Пион ито-гибрид (Paeonia Itoh-Hybrids Rageddy Ann BR 2-3 eye)</v>
          </cell>
          <cell r="C66">
            <v>0</v>
          </cell>
        </row>
        <row r="67">
          <cell r="A67" t="str">
            <v>87-104-0764</v>
          </cell>
          <cell r="B67" t="str">
            <v>Пион ито-гибрид (Paeonia Itoh-Hybrids Sonoma Halo BR 3-5 eye)</v>
          </cell>
          <cell r="C67">
            <v>0</v>
          </cell>
        </row>
        <row r="68">
          <cell r="A68" t="str">
            <v>87-104-0766</v>
          </cell>
          <cell r="B68" t="str">
            <v>Пион ито-гибрид (Paeonia Itoh-Hybrids Sonoma Yedo BR 3-5 eye)</v>
          </cell>
          <cell r="C68">
            <v>0</v>
          </cell>
        </row>
        <row r="69">
          <cell r="A69" t="str">
            <v>87-104-0786</v>
          </cell>
          <cell r="B69" t="str">
            <v>Пион ито-гибрид (Paeonia Itoh-Hybrids Yellow Doodle Dandy BR 3-5 eye)</v>
          </cell>
          <cell r="C69">
            <v>0</v>
          </cell>
        </row>
        <row r="70">
          <cell r="A70" t="str">
            <v>87-104-0957</v>
          </cell>
          <cell r="B70" t="str">
            <v>Пион ито-гибрид (Paeonia Itoh-Hybrids Sonoma Kaleidoscope BR 3-5 eye)</v>
          </cell>
          <cell r="C70">
            <v>0</v>
          </cell>
        </row>
        <row r="71">
          <cell r="A71" t="str">
            <v>87-107-0091</v>
          </cell>
          <cell r="B71" t="str">
            <v>Пион ито-гибрид (Paeonia Itoh-Hybrids Copper Kettle BR 2/3 eye)</v>
          </cell>
          <cell r="C71">
            <v>0</v>
          </cell>
        </row>
        <row r="72">
          <cell r="A72" t="str">
            <v>87-107-0092</v>
          </cell>
          <cell r="B72" t="str">
            <v>Пион ито-гибрид (Paeonia Itoh-Hybrids Copper Kettle BR 3/5 eye)</v>
          </cell>
          <cell r="C72">
            <v>0</v>
          </cell>
        </row>
        <row r="73">
          <cell r="A73" t="str">
            <v>87-107-0099</v>
          </cell>
          <cell r="B73" t="str">
            <v>Пион ито-гибрид (Paeonia Itoh-Hybrids Hillary BR 2/3 eye)</v>
          </cell>
          <cell r="C73">
            <v>0</v>
          </cell>
        </row>
        <row r="74">
          <cell r="A74" t="str">
            <v>87-107-0100</v>
          </cell>
          <cell r="B74" t="str">
            <v>Пион ито-гибрид (Paeonia Itoh-Hybrids Hillary BR 3/5 eye)</v>
          </cell>
          <cell r="C74">
            <v>240</v>
          </cell>
        </row>
        <row r="75">
          <cell r="A75" t="str">
            <v>87-107-0101</v>
          </cell>
          <cell r="B75" t="str">
            <v>Пион ито-гибрид (Paeonia Itoh-Hybrids Julia Rose BR 2/3 eye)</v>
          </cell>
          <cell r="C75">
            <v>60</v>
          </cell>
        </row>
        <row r="76">
          <cell r="A76" t="str">
            <v>87-107-0125</v>
          </cell>
          <cell r="B76" t="str">
            <v>Пион молочноцветковый (Paeonia lactiflora Krinkled White BR 2/3 eye)</v>
          </cell>
          <cell r="C76">
            <v>75</v>
          </cell>
        </row>
        <row r="77">
          <cell r="A77" t="str">
            <v>87-107-0128</v>
          </cell>
          <cell r="B77" t="str">
            <v>Пион молочноцветковый (Paeonia lactiflora Sorbet BR 2/3 eye)</v>
          </cell>
          <cell r="C77">
            <v>300</v>
          </cell>
        </row>
        <row r="78">
          <cell r="A78" t="str">
            <v>87-107-0129</v>
          </cell>
          <cell r="B78" t="str">
            <v>Пион молочноцветковый (Paeonia lactiflora Sorbet BR 3/5 eye)</v>
          </cell>
          <cell r="C78">
            <v>150</v>
          </cell>
        </row>
        <row r="79">
          <cell r="A79" t="str">
            <v>87-107-0131</v>
          </cell>
          <cell r="B79" t="str">
            <v>Пион молочноцветковый (Paeonia lactiflora Alertie BR 3/5 eye)</v>
          </cell>
          <cell r="C79">
            <v>0</v>
          </cell>
        </row>
        <row r="80">
          <cell r="A80" t="str">
            <v>87-107-0132</v>
          </cell>
          <cell r="B80" t="str">
            <v>Пион молочноцветковый (Paeonia lactiflora Alexander Fleming BR 2/3 eye)</v>
          </cell>
          <cell r="C80">
            <v>0</v>
          </cell>
        </row>
        <row r="81">
          <cell r="A81" t="str">
            <v>87-107-0133</v>
          </cell>
          <cell r="B81" t="str">
            <v>Пион молочноцветковый (Paeonia lactiflora Alexander Fleming BR 3/5 eye)</v>
          </cell>
          <cell r="C81">
            <v>0</v>
          </cell>
        </row>
        <row r="82">
          <cell r="A82" t="str">
            <v>87-107-0137</v>
          </cell>
          <cell r="B82" t="str">
            <v>Пион молочноцветковый (Paeonia lactiflora Angel Cheeks BR 2/3 eye)</v>
          </cell>
          <cell r="C82">
            <v>0</v>
          </cell>
        </row>
        <row r="83">
          <cell r="A83" t="str">
            <v>87-107-0143</v>
          </cell>
          <cell r="B83" t="str">
            <v>Пион молочноцветковый (Paeonia lactiflora Blaze BR 2/3 eye)</v>
          </cell>
          <cell r="C83">
            <v>0</v>
          </cell>
        </row>
        <row r="84">
          <cell r="A84" t="str">
            <v>87-107-0150</v>
          </cell>
          <cell r="B84" t="str">
            <v>Пион молочноцветковый (Paeonia lactiflora Bowl of Cream BR 3/5 eye)</v>
          </cell>
          <cell r="C84">
            <v>0</v>
          </cell>
        </row>
        <row r="85">
          <cell r="A85" t="str">
            <v>87-107-0158</v>
          </cell>
          <cell r="B85" t="str">
            <v>Пион молочноцветковый (Paeonia lactiflora Candy Stripe BR 3/5 eye)</v>
          </cell>
          <cell r="C85">
            <v>0</v>
          </cell>
        </row>
        <row r="86">
          <cell r="A86" t="str">
            <v>87-107-0169</v>
          </cell>
          <cell r="B86" t="str">
            <v>Пион гибридный (Paeonia hybrida Coral Supreme BR 2/3 eye)</v>
          </cell>
          <cell r="C86">
            <v>0</v>
          </cell>
        </row>
        <row r="87">
          <cell r="A87" t="str">
            <v>87-107-0170</v>
          </cell>
          <cell r="B87" t="str">
            <v>Пион гибридный (Paeonia hybrida Coral Supreme BR 3/5 eye)</v>
          </cell>
          <cell r="C87">
            <v>0</v>
          </cell>
        </row>
        <row r="88">
          <cell r="A88" t="str">
            <v>87-107-0171</v>
          </cell>
          <cell r="B88" t="str">
            <v>Пион гибридный (Paeonia hybrida Cytherea BR 2/3 eye)</v>
          </cell>
          <cell r="C88">
            <v>0</v>
          </cell>
        </row>
        <row r="89">
          <cell r="A89" t="str">
            <v>87-107-0172</v>
          </cell>
          <cell r="B89" t="str">
            <v>Пион гибридный (Paeonia hybrida Cytherea BR 3/5 eye)</v>
          </cell>
          <cell r="C89">
            <v>0</v>
          </cell>
        </row>
        <row r="90">
          <cell r="A90" t="str">
            <v>87-107-0173</v>
          </cell>
          <cell r="B90" t="str">
            <v>Пион молочноцветковый (Paeonia lactiflora Dinner Plate BR 2/3 eye)</v>
          </cell>
          <cell r="C90">
            <v>0</v>
          </cell>
        </row>
        <row r="91">
          <cell r="A91" t="str">
            <v>87-107-0174</v>
          </cell>
          <cell r="B91" t="str">
            <v>Пион молочноцветковый (Paeonia lactiflora Dinner Plate BR 3/5 eye)</v>
          </cell>
          <cell r="C91">
            <v>100</v>
          </cell>
        </row>
        <row r="92">
          <cell r="A92" t="str">
            <v>87-107-0177</v>
          </cell>
          <cell r="B92" t="str">
            <v>Пион молочноцветковый (Paeonia lactiflora Duchesse de Nemours BR 2/3 eye)</v>
          </cell>
          <cell r="C92">
            <v>0</v>
          </cell>
        </row>
        <row r="93">
          <cell r="A93" t="str">
            <v>87-107-0178</v>
          </cell>
          <cell r="B93" t="str">
            <v>Пион молочноцветковый (Paeonia lactiflora Duchesse de Nemours BR 3/5 eye)</v>
          </cell>
          <cell r="C93">
            <v>0</v>
          </cell>
        </row>
        <row r="94">
          <cell r="A94" t="str">
            <v>87-107-0183</v>
          </cell>
          <cell r="B94" t="str">
            <v>Пион молочноцветковый (Paeonia lactiflora Elsa Sass BR 2/3 eye)</v>
          </cell>
          <cell r="C94">
            <v>0</v>
          </cell>
        </row>
        <row r="95">
          <cell r="A95" t="str">
            <v>87-107-0184</v>
          </cell>
          <cell r="B95" t="str">
            <v>Пион молочноцветковый (Paeonia lactiflora Elsa Sass BR 3/5 eye)</v>
          </cell>
          <cell r="C95">
            <v>100</v>
          </cell>
        </row>
        <row r="96">
          <cell r="A96" t="str">
            <v>87-107-0195</v>
          </cell>
          <cell r="B96" t="str">
            <v>Пион молочноцветковый (Paeonia lactiflora Florence Nicholls BR 2/3 eye)</v>
          </cell>
          <cell r="C96">
            <v>100</v>
          </cell>
        </row>
        <row r="97">
          <cell r="A97" t="str">
            <v>87-107-0197</v>
          </cell>
          <cell r="B97" t="str">
            <v>Пион молочноцветковый (Paeonia lactiflora Gardenia BR 2/3 eye)</v>
          </cell>
          <cell r="C97">
            <v>0</v>
          </cell>
        </row>
        <row r="98">
          <cell r="A98" t="str">
            <v>87-107-0198</v>
          </cell>
          <cell r="B98" t="str">
            <v>Пион молочноцветковый (Paeonia lactiflora Gardenia BR 3/5 eye)</v>
          </cell>
          <cell r="C98">
            <v>0</v>
          </cell>
        </row>
        <row r="99">
          <cell r="A99" t="str">
            <v>87-107-0200</v>
          </cell>
          <cell r="B99" t="str">
            <v>Пион молочноцветковый (Paeonia lactiflora Gay Paree BR 3/5 eye)</v>
          </cell>
          <cell r="C99">
            <v>0</v>
          </cell>
        </row>
        <row r="100">
          <cell r="A100" t="str">
            <v>87-107-0204</v>
          </cell>
          <cell r="B100" t="str">
            <v>Пион молочноцветковый (Paeonia lactiflora Honey Gold BR 3/5 eye)</v>
          </cell>
          <cell r="C100">
            <v>0</v>
          </cell>
        </row>
        <row r="101">
          <cell r="A101" t="str">
            <v>87-107-0208</v>
          </cell>
          <cell r="B101" t="str">
            <v>Пион молочноцветковый (Paeonia lactiflora Inspecteur Lavergne BR 2/3 eye)</v>
          </cell>
          <cell r="C101">
            <v>0</v>
          </cell>
        </row>
        <row r="102">
          <cell r="A102" t="str">
            <v>87-107-0209</v>
          </cell>
          <cell r="B102" t="str">
            <v>Пион молочноцветковый (Paeonia lactiflora Inspecteur Lavergne BR 3/5 eye)</v>
          </cell>
          <cell r="C102">
            <v>50</v>
          </cell>
        </row>
        <row r="103">
          <cell r="A103" t="str">
            <v>87-107-0213</v>
          </cell>
          <cell r="B103" t="str">
            <v>Пион молочноцветковый (Paeonia lactiflora Kansas BR 2/3 eye)</v>
          </cell>
          <cell r="C103">
            <v>0</v>
          </cell>
        </row>
        <row r="104">
          <cell r="A104" t="str">
            <v>87-107-0214</v>
          </cell>
          <cell r="B104" t="str">
            <v>Пион молочноцветковый (Paeonia lactiflora Kansas BR 3/5 eye)</v>
          </cell>
          <cell r="C104">
            <v>50</v>
          </cell>
        </row>
        <row r="105">
          <cell r="A105" t="str">
            <v>87-107-0216</v>
          </cell>
          <cell r="B105" t="str">
            <v>Пион молочноцветковый (Paeonia lactiflora Karl Rosenfield BR 2/3 eye)</v>
          </cell>
          <cell r="C105">
            <v>0</v>
          </cell>
        </row>
        <row r="106">
          <cell r="A106" t="str">
            <v>87-107-0224</v>
          </cell>
          <cell r="B106" t="str">
            <v>Пион молочноцветковый (Paeonia lactiflora Lilian Wild BR 3/5 eye)</v>
          </cell>
          <cell r="C106">
            <v>0</v>
          </cell>
        </row>
        <row r="107">
          <cell r="A107" t="str">
            <v>87-107-0234</v>
          </cell>
          <cell r="B107" t="str">
            <v>Пион молочноцветковый (Paeonia lactiflora Mothers Choice BR 2/3 eye)</v>
          </cell>
          <cell r="C107">
            <v>75</v>
          </cell>
        </row>
        <row r="108">
          <cell r="A108" t="str">
            <v>87-107-0235</v>
          </cell>
          <cell r="B108" t="str">
            <v>Пион молочноцветковый (Paeonia lactiflora Mothers Choice BR 3/5 eye)</v>
          </cell>
          <cell r="C108">
            <v>0</v>
          </cell>
        </row>
        <row r="109">
          <cell r="A109" t="str">
            <v>87-107-0238</v>
          </cell>
          <cell r="B109" t="str">
            <v>Пион молочноцветковый (Paeonia lactiflora Ole Faithful BR 2/3 eye)</v>
          </cell>
          <cell r="C109">
            <v>0</v>
          </cell>
        </row>
        <row r="110">
          <cell r="A110" t="str">
            <v>87-107-0241</v>
          </cell>
          <cell r="B110" t="str">
            <v>Пион молочноцветковый (Paeonia lactiflora Paul M. Wild BR 3/5 eye)</v>
          </cell>
          <cell r="C110">
            <v>50</v>
          </cell>
        </row>
        <row r="111">
          <cell r="A111" t="str">
            <v>87-107-0242</v>
          </cell>
          <cell r="B111" t="str">
            <v>Пион гибридный (Paeonia hybrida Paula Fay BR 2/3 eye)</v>
          </cell>
          <cell r="C111">
            <v>0</v>
          </cell>
        </row>
        <row r="112">
          <cell r="A112" t="str">
            <v>87-107-0243</v>
          </cell>
          <cell r="B112" t="str">
            <v>Пион гибридный (Paeonia hybrida Paula Fay BR 3/5 eye)</v>
          </cell>
          <cell r="C112">
            <v>0</v>
          </cell>
        </row>
        <row r="113">
          <cell r="A113" t="str">
            <v>87-107-0245</v>
          </cell>
          <cell r="B113" t="str">
            <v>Пион молочноцветковый (Paeonia lactiflora Pecher BR 2/3 eye)</v>
          </cell>
          <cell r="C113">
            <v>0</v>
          </cell>
        </row>
        <row r="114">
          <cell r="A114" t="str">
            <v>87-107-0246</v>
          </cell>
          <cell r="B114" t="str">
            <v>Пион молочноцветковый (Paeonia lactiflora Pecher BR 3/5 eye)</v>
          </cell>
          <cell r="C114">
            <v>50</v>
          </cell>
        </row>
        <row r="115">
          <cell r="A115" t="str">
            <v>87-107-0253</v>
          </cell>
          <cell r="B115" t="str">
            <v>Пион молочноцветковый (Paeonia lactiflora President Wilson BR 2/3 eye)</v>
          </cell>
          <cell r="C115">
            <v>0</v>
          </cell>
        </row>
        <row r="116">
          <cell r="A116" t="str">
            <v>87-107-0254</v>
          </cell>
          <cell r="B116" t="str">
            <v>Пион молочноцветковый (Paeonia lactiflora President Wilson BR 3/5 eye)</v>
          </cell>
          <cell r="C116">
            <v>0</v>
          </cell>
        </row>
        <row r="117">
          <cell r="A117" t="str">
            <v>87-107-0298</v>
          </cell>
          <cell r="B117" t="str">
            <v>Пион молочноцветковый (Paeonia lactiflora Nippon Beauty BR 3/5 eye)</v>
          </cell>
          <cell r="C117">
            <v>0</v>
          </cell>
        </row>
        <row r="118">
          <cell r="A118" t="str">
            <v>87-107-0311</v>
          </cell>
          <cell r="B118" t="str">
            <v>Пион лекарственный (Paeonia officinalis Anemoniflora BR 3/5 eye)</v>
          </cell>
          <cell r="C118">
            <v>50</v>
          </cell>
        </row>
        <row r="119">
          <cell r="A119" t="str">
            <v>87-107-0314</v>
          </cell>
          <cell r="B119" t="str">
            <v>Пион гибридный (Paeonia hybrida Red Charm BR 2/3 eye)</v>
          </cell>
          <cell r="C119">
            <v>0</v>
          </cell>
        </row>
        <row r="120">
          <cell r="A120" t="str">
            <v>87-107-0315</v>
          </cell>
          <cell r="B120" t="str">
            <v>Пион гибридный (Paeonia hybrida Red Charm BR 3/5 eye)</v>
          </cell>
          <cell r="C120">
            <v>100</v>
          </cell>
        </row>
        <row r="121">
          <cell r="A121" t="str">
            <v>87-52-0002</v>
          </cell>
          <cell r="B121" t="str">
            <v>Пион Ито (Paeonia Itoh Bartzella BR 2-3 глазка)</v>
          </cell>
          <cell r="C121">
            <v>0</v>
          </cell>
        </row>
        <row r="122">
          <cell r="A122" t="str">
            <v>87-52-0003</v>
          </cell>
          <cell r="B122" t="str">
            <v>Пион Ито (Paeonia Itoh Border Charm BR 2-3 глазка)</v>
          </cell>
          <cell r="C122">
            <v>0</v>
          </cell>
        </row>
        <row r="123">
          <cell r="A123" t="str">
            <v>87-52-0004</v>
          </cell>
          <cell r="B123" t="str">
            <v xml:space="preserve">Пион Ито (Paeonia Itoh Callies Memory BR 2-3 глазка) </v>
          </cell>
          <cell r="C123">
            <v>85</v>
          </cell>
        </row>
        <row r="124">
          <cell r="A124" t="str">
            <v>87-52-0005</v>
          </cell>
          <cell r="B124" t="str">
            <v xml:space="preserve">Пион Ито (Paeonia Itoh Canary Brilliants BR 2-3 глазка) </v>
          </cell>
          <cell r="C124">
            <v>170</v>
          </cell>
        </row>
        <row r="125">
          <cell r="A125" t="str">
            <v>87-52-0007</v>
          </cell>
          <cell r="B125" t="str">
            <v>Пион Ито (Paeonia Itoh Cora Louise BR 2-3 глазка)</v>
          </cell>
          <cell r="C125">
            <v>0</v>
          </cell>
        </row>
        <row r="126">
          <cell r="A126" t="str">
            <v>87-52-0011</v>
          </cell>
          <cell r="B126" t="str">
            <v>Пион Ито (Paeonia Itoh Hillary BR 2-3 глазка)</v>
          </cell>
          <cell r="C126">
            <v>0</v>
          </cell>
        </row>
        <row r="127">
          <cell r="A127" t="str">
            <v>87-52-0018</v>
          </cell>
          <cell r="B127" t="str">
            <v>Пион Ито (Paeonia Itoh Pastel Splendour BR 2-3 глазка)</v>
          </cell>
          <cell r="C127">
            <v>0</v>
          </cell>
        </row>
        <row r="128">
          <cell r="A128" t="str">
            <v>87-52-0019</v>
          </cell>
          <cell r="B128" t="str">
            <v>Пион Ито (Paeonia Itoh Pink Adour BR 2-3 глазка)</v>
          </cell>
          <cell r="C128">
            <v>0</v>
          </cell>
        </row>
        <row r="129">
          <cell r="A129" t="str">
            <v>87-52-0021</v>
          </cell>
          <cell r="B129" t="str">
            <v>Пион Ито (Paeonia Itoh Scarlet Heaven BR 2-3 глазка)</v>
          </cell>
          <cell r="C129">
            <v>0</v>
          </cell>
        </row>
        <row r="130">
          <cell r="A130" t="str">
            <v>87-52-0034</v>
          </cell>
          <cell r="B130" t="str">
            <v>Пион (Paeonia Patio Peony  Athens BR 2-3 глазка)</v>
          </cell>
          <cell r="C130">
            <v>75</v>
          </cell>
        </row>
        <row r="131">
          <cell r="A131" t="str">
            <v>87-52-0035</v>
          </cell>
          <cell r="B131" t="str">
            <v>Пион (Paeonia Patio Peony Dublin BR 2-3 глазка)</v>
          </cell>
          <cell r="C131">
            <v>75</v>
          </cell>
        </row>
        <row r="132">
          <cell r="A132" t="str">
            <v>87-52-0036</v>
          </cell>
          <cell r="B132" t="str">
            <v>Пион (Paeonia Patio Peony Kiev BR 2-3 глазка)</v>
          </cell>
          <cell r="C132">
            <v>75</v>
          </cell>
        </row>
        <row r="133">
          <cell r="A133" t="str">
            <v>87-52-0037</v>
          </cell>
          <cell r="B133" t="str">
            <v>Пион (Paeonia Patio Peony London BR 2-3 глазка)</v>
          </cell>
          <cell r="C133">
            <v>0</v>
          </cell>
        </row>
        <row r="134">
          <cell r="A134" t="str">
            <v>87-52-0038</v>
          </cell>
          <cell r="B134" t="str">
            <v>Пион (Paeonia Patio Peony Madrid BR 2-3 глазка)</v>
          </cell>
          <cell r="C134">
            <v>0</v>
          </cell>
        </row>
        <row r="135">
          <cell r="A135" t="str">
            <v>87-52-0039</v>
          </cell>
          <cell r="B135" t="str">
            <v>Пион (Paeonia Patio Peony Moscow BR 2-3 глазка)</v>
          </cell>
          <cell r="C135">
            <v>75</v>
          </cell>
        </row>
        <row r="136">
          <cell r="A136" t="str">
            <v>87-52-0041</v>
          </cell>
          <cell r="B136" t="str">
            <v>Пион (Paeonia Patio Peony Rome BR 2-3 глазка)</v>
          </cell>
          <cell r="C136">
            <v>0</v>
          </cell>
        </row>
        <row r="137">
          <cell r="A137" t="str">
            <v>87-52-0042</v>
          </cell>
          <cell r="B137" t="str">
            <v>Пион (Paeonia Alertie BR 2-3 глазка)</v>
          </cell>
          <cell r="C137">
            <v>0</v>
          </cell>
        </row>
        <row r="138">
          <cell r="A138" t="str">
            <v>87-52-0043</v>
          </cell>
          <cell r="B138" t="str">
            <v>Пион (Paeonia Alexander Fleming BR 2-3 глазка)</v>
          </cell>
          <cell r="C138">
            <v>0</v>
          </cell>
        </row>
        <row r="139">
          <cell r="A139" t="str">
            <v>87-52-0050</v>
          </cell>
          <cell r="B139" t="str">
            <v>Пион (Paeonia Bella Donna BR 2-3 глазка)</v>
          </cell>
          <cell r="C139">
            <v>0</v>
          </cell>
        </row>
        <row r="140">
          <cell r="A140" t="str">
            <v>87-52-0053</v>
          </cell>
          <cell r="B140" t="str">
            <v>Пион (Paeonia Black Beauty BR 2-3 глазка)</v>
          </cell>
          <cell r="C140">
            <v>0</v>
          </cell>
        </row>
        <row r="141">
          <cell r="A141" t="str">
            <v>87-52-0055</v>
          </cell>
          <cell r="B141" t="str">
            <v>Пион (Paeonia Blush Queen BR 2-3 глазка)</v>
          </cell>
          <cell r="C141">
            <v>150</v>
          </cell>
        </row>
        <row r="142">
          <cell r="A142" t="str">
            <v>87-52-0056</v>
          </cell>
          <cell r="B142" t="str">
            <v>Пион (Paeonia Bouquet Perfect BR 2-3 глазка)</v>
          </cell>
          <cell r="C142">
            <v>75</v>
          </cell>
        </row>
        <row r="143">
          <cell r="A143" t="str">
            <v>87-52-0061</v>
          </cell>
          <cell r="B143" t="str">
            <v>Пион (Paeonia Buckeye Belle BR 2-3 глазка)</v>
          </cell>
          <cell r="C143">
            <v>0</v>
          </cell>
        </row>
        <row r="144">
          <cell r="A144" t="str">
            <v>87-52-0068</v>
          </cell>
          <cell r="B144" t="str">
            <v>Пион (Paeonia Chiffon Parfait BR 2-3 глазка)</v>
          </cell>
          <cell r="C144">
            <v>0</v>
          </cell>
        </row>
        <row r="145">
          <cell r="A145" t="str">
            <v>87-52-0069</v>
          </cell>
          <cell r="B145" t="str">
            <v>Пион (Paeonia Christmas Velvet BR 2-3 глазка)</v>
          </cell>
          <cell r="C145">
            <v>75</v>
          </cell>
        </row>
        <row r="146">
          <cell r="A146" t="str">
            <v>87-52-0070</v>
          </cell>
          <cell r="B146" t="str">
            <v>Пион (Paeonia Class Act BR 2-3 глазка)</v>
          </cell>
          <cell r="C146">
            <v>75</v>
          </cell>
        </row>
        <row r="147">
          <cell r="A147" t="str">
            <v>87-52-0071</v>
          </cell>
          <cell r="B147" t="str">
            <v>Пион (Paeonia Command Performance BR 2-3 глазка)</v>
          </cell>
          <cell r="C147">
            <v>75</v>
          </cell>
        </row>
        <row r="148">
          <cell r="A148" t="str">
            <v>87-52-0072</v>
          </cell>
          <cell r="B148" t="str">
            <v>Пион (Paeonia Coral Charm BR 2-3 глазка)</v>
          </cell>
          <cell r="C148">
            <v>0</v>
          </cell>
        </row>
        <row r="149">
          <cell r="A149" t="str">
            <v>87-52-0073</v>
          </cell>
          <cell r="B149" t="str">
            <v>Пион (Paeonia Coral Sunset BR 2-3 глазка)</v>
          </cell>
          <cell r="C149">
            <v>0</v>
          </cell>
        </row>
        <row r="150">
          <cell r="A150" t="str">
            <v>87-52-0075</v>
          </cell>
          <cell r="B150" t="str">
            <v>Пион (Paeonia Cytherea BR 2-3 глазка)</v>
          </cell>
          <cell r="C150">
            <v>0</v>
          </cell>
        </row>
        <row r="151">
          <cell r="A151" t="str">
            <v>87-52-0077</v>
          </cell>
          <cell r="B151" t="str">
            <v>Пион (Paeonia Diana Parks BR 2-3 глазка)</v>
          </cell>
          <cell r="C151">
            <v>150</v>
          </cell>
        </row>
        <row r="152">
          <cell r="A152" t="str">
            <v>87-52-0079</v>
          </cell>
          <cell r="B152" t="str">
            <v>Пион (Paeonia Doreen BR 2-3 глазка)</v>
          </cell>
          <cell r="C152">
            <v>150</v>
          </cell>
        </row>
        <row r="153">
          <cell r="A153" t="str">
            <v>87-52-0080</v>
          </cell>
          <cell r="B153" t="str">
            <v>Пион (Paeonia Duchesse De Nemours BR 2-3 глазка)</v>
          </cell>
          <cell r="C153">
            <v>0</v>
          </cell>
        </row>
        <row r="154">
          <cell r="A154" t="str">
            <v>87-52-0082</v>
          </cell>
          <cell r="B154" t="str">
            <v>Пион (Paeonia Edulis Superba BR 2-3 глазка)</v>
          </cell>
          <cell r="C154">
            <v>0</v>
          </cell>
        </row>
        <row r="155">
          <cell r="A155" t="str">
            <v>87-52-0088</v>
          </cell>
          <cell r="B155" t="str">
            <v>Пион (Paeonia Florence Nicholls BR 2-3 глазка)</v>
          </cell>
          <cell r="C155">
            <v>0</v>
          </cell>
        </row>
        <row r="156">
          <cell r="A156" t="str">
            <v>87-52-0091</v>
          </cell>
          <cell r="B156" t="str">
            <v>Пион (Paeonia Gardenia BR 2-3 глазка)</v>
          </cell>
          <cell r="C156">
            <v>0</v>
          </cell>
        </row>
        <row r="157">
          <cell r="A157" t="str">
            <v>87-52-0093</v>
          </cell>
          <cell r="B157" t="str">
            <v>Пион (Paeonia Getrude Allen BR 2-3 глазка)</v>
          </cell>
          <cell r="C157">
            <v>75</v>
          </cell>
        </row>
        <row r="158">
          <cell r="A158" t="str">
            <v>87-52-0094</v>
          </cell>
          <cell r="B158" t="str">
            <v>Пион (Paeonia Henry Bockstoce BR 2-3 глазка)</v>
          </cell>
          <cell r="C158">
            <v>75</v>
          </cell>
        </row>
        <row r="159">
          <cell r="A159" t="str">
            <v>87-52-0095</v>
          </cell>
          <cell r="B159" t="str">
            <v>Пион (Paeonia Henry Sass BR 2-3 глазка)</v>
          </cell>
          <cell r="C159">
            <v>75</v>
          </cell>
        </row>
        <row r="160">
          <cell r="A160" t="str">
            <v>87-52-0097</v>
          </cell>
          <cell r="B160" t="str">
            <v>Пион (Paeonia Highlight BR 2-3 глазка)</v>
          </cell>
          <cell r="C160">
            <v>75</v>
          </cell>
        </row>
        <row r="161">
          <cell r="A161" t="str">
            <v>87-52-0098</v>
          </cell>
          <cell r="B161" t="str">
            <v>Пион (Paeonia Honey Gold BR 2-3 глазка)</v>
          </cell>
          <cell r="C161">
            <v>0</v>
          </cell>
        </row>
        <row r="162">
          <cell r="A162" t="str">
            <v>87-52-0262</v>
          </cell>
          <cell r="B162" t="str">
            <v>Ivory Victory_3-5</v>
          </cell>
          <cell r="C162">
            <v>50</v>
          </cell>
        </row>
        <row r="163">
          <cell r="A163" t="str">
            <v>87-52-0101</v>
          </cell>
          <cell r="B163" t="str">
            <v>Пион (Paeonia Ivory Victory BR 2-3 глазка)</v>
          </cell>
          <cell r="C163">
            <v>0</v>
          </cell>
        </row>
        <row r="164">
          <cell r="A164" t="str">
            <v>87-52-0102</v>
          </cell>
          <cell r="B164" t="str">
            <v>Пион (Paeonia Jacorma BR 2-3 глазка)</v>
          </cell>
          <cell r="C164">
            <v>0</v>
          </cell>
        </row>
        <row r="165">
          <cell r="A165" t="str">
            <v>87-52-0104</v>
          </cell>
          <cell r="B165" t="str">
            <v>Пион (Paeonia Joker BR 2-3 глазка)</v>
          </cell>
          <cell r="C165">
            <v>0</v>
          </cell>
        </row>
        <row r="166">
          <cell r="A166" t="str">
            <v>87-52-0113</v>
          </cell>
          <cell r="B166" t="str">
            <v>Пион (Paeonia Lemon Chiffon BR 2-3 глазка)</v>
          </cell>
          <cell r="C166">
            <v>0</v>
          </cell>
        </row>
        <row r="167">
          <cell r="A167" t="str">
            <v>87-52-0115</v>
          </cell>
          <cell r="B167" t="str">
            <v>Пион (Paeonia Many Happy Returns BR 2-3 глазка)</v>
          </cell>
          <cell r="C167">
            <v>0</v>
          </cell>
        </row>
        <row r="168">
          <cell r="A168" t="str">
            <v>87-52-0116</v>
          </cell>
          <cell r="B168" t="str">
            <v>Пион (Paeonia Marie Lemoine BR 2-3 глазка)</v>
          </cell>
          <cell r="C168">
            <v>225</v>
          </cell>
        </row>
        <row r="169">
          <cell r="A169" t="str">
            <v>87-52-0118</v>
          </cell>
          <cell r="B169" t="str">
            <v>Пион (Paeonia Mary E. Nicholls BR 2-3 глазка)</v>
          </cell>
          <cell r="C169">
            <v>0</v>
          </cell>
        </row>
        <row r="170">
          <cell r="A170" t="str">
            <v>87-52-0119</v>
          </cell>
          <cell r="B170" t="str">
            <v>Пион (Paeonia Miss America BR 2-3 глазка)</v>
          </cell>
          <cell r="C170">
            <v>75</v>
          </cell>
        </row>
        <row r="171">
          <cell r="A171" t="str">
            <v>87-52-0123</v>
          </cell>
          <cell r="B171" t="str">
            <v>Пион (Paeonia Moon over Barrington BR 2-3 глазка)</v>
          </cell>
          <cell r="C171">
            <v>0</v>
          </cell>
        </row>
        <row r="172">
          <cell r="A172" t="str">
            <v>87-52-0125</v>
          </cell>
          <cell r="B172" t="str">
            <v>Пион (Paeonia My Love BR 2-3 глазка)</v>
          </cell>
          <cell r="C172">
            <v>225</v>
          </cell>
        </row>
        <row r="173">
          <cell r="A173" t="str">
            <v>87-52-0126</v>
          </cell>
          <cell r="B173" t="str">
            <v>Пион (Paeonia Nice Gal BR 2-3 глазка)</v>
          </cell>
          <cell r="C173">
            <v>150</v>
          </cell>
        </row>
        <row r="174">
          <cell r="A174" t="str">
            <v>87-52-0127</v>
          </cell>
          <cell r="B174" t="str">
            <v>Пион (Paeonia Nick Shaylor BR 2-3 глазка)</v>
          </cell>
          <cell r="C174">
            <v>0</v>
          </cell>
        </row>
        <row r="175">
          <cell r="A175" t="str">
            <v>87-52-0136</v>
          </cell>
          <cell r="B175" t="str">
            <v>Пион (Paeonia Pillow Talk BR 2-3 глазка)</v>
          </cell>
          <cell r="C175">
            <v>0</v>
          </cell>
        </row>
        <row r="176">
          <cell r="A176" t="str">
            <v>87-52-0138</v>
          </cell>
          <cell r="B176" t="str">
            <v>Пион (Paeonia Raspberry Sundae BR 2-3 глазка)</v>
          </cell>
          <cell r="C176">
            <v>0</v>
          </cell>
        </row>
        <row r="177">
          <cell r="A177" t="str">
            <v>87-52-0143</v>
          </cell>
          <cell r="B177" t="str">
            <v>Пион (Paeonia Sarah Bernhardt BR 2-3 глазка)</v>
          </cell>
          <cell r="C177">
            <v>75</v>
          </cell>
        </row>
        <row r="178">
          <cell r="A178" t="str">
            <v>87-52-0144</v>
          </cell>
          <cell r="B178" t="str">
            <v>Пион (Paeonia Sarah Bernhardt "Select" BR 2-3 глазка)</v>
          </cell>
          <cell r="C178">
            <v>150</v>
          </cell>
        </row>
        <row r="179">
          <cell r="A179" t="str">
            <v>87-52-0145</v>
          </cell>
          <cell r="B179" t="str">
            <v>Пион (Paeonia Sarah Bernhardt "Unique™" BR 2-3 глазка)</v>
          </cell>
          <cell r="C179">
            <v>0</v>
          </cell>
        </row>
        <row r="180">
          <cell r="A180" t="str">
            <v>87-52-0150</v>
          </cell>
          <cell r="B180" t="str">
            <v>Пион (Paeonia Sunny Girl BR 2-3 глазка)</v>
          </cell>
          <cell r="C180">
            <v>0</v>
          </cell>
        </row>
        <row r="181">
          <cell r="A181" t="str">
            <v>87-52-0151</v>
          </cell>
          <cell r="B181" t="str">
            <v>Пион (Paeonia Sword Dance BR 2-3 глазка)</v>
          </cell>
          <cell r="C181">
            <v>75</v>
          </cell>
        </row>
        <row r="182">
          <cell r="A182" t="str">
            <v>87-52-0157</v>
          </cell>
          <cell r="B182" t="str">
            <v>Пион (Paeonia Wladyslava BR 2-3 глазка)</v>
          </cell>
          <cell r="C182">
            <v>0</v>
          </cell>
        </row>
        <row r="183">
          <cell r="A183" t="str">
            <v>87-52-0158</v>
          </cell>
          <cell r="B183" t="str">
            <v>Пион Ито (Paeonia Itoh Ballerena de Saval BR 3-5 глазка)</v>
          </cell>
          <cell r="C183">
            <v>0</v>
          </cell>
        </row>
        <row r="184">
          <cell r="A184" t="str">
            <v>87-52-0159</v>
          </cell>
          <cell r="B184" t="str">
            <v>Пион Ито (Paeonia Itoh Bartzella BR 3-5 глазка)</v>
          </cell>
          <cell r="C184">
            <v>0</v>
          </cell>
        </row>
        <row r="185">
          <cell r="A185" t="str">
            <v>87-52-0160</v>
          </cell>
          <cell r="B185" t="str">
            <v>Пион Ито (Paeonia Itoh Border Charm BR 3-5 глазка)</v>
          </cell>
          <cell r="C185">
            <v>120</v>
          </cell>
        </row>
        <row r="186">
          <cell r="A186" t="str">
            <v>87-52-0161</v>
          </cell>
          <cell r="B186" t="str">
            <v xml:space="preserve">Пион Ито (Paeonia Itoh Callies Memory BR 3-5 глазка) </v>
          </cell>
          <cell r="C186">
            <v>0</v>
          </cell>
        </row>
        <row r="187">
          <cell r="A187" t="str">
            <v>87-52-0162</v>
          </cell>
          <cell r="B187" t="str">
            <v xml:space="preserve">Пион Ито (Paeonia Itoh Canary Brilliants BR 3-5 глазка) </v>
          </cell>
          <cell r="C187">
            <v>0</v>
          </cell>
        </row>
        <row r="188">
          <cell r="A188" t="str">
            <v>87-52-0164</v>
          </cell>
          <cell r="B188" t="str">
            <v>Пион Ито (Paeonia Itoh Cora Louise BR 3-5 глазка)</v>
          </cell>
          <cell r="C188">
            <v>240</v>
          </cell>
        </row>
        <row r="189">
          <cell r="A189" t="str">
            <v>87-52-0165</v>
          </cell>
          <cell r="B189" t="str">
            <v>Пион Ито (Paeonia Itoh First Arrival BR 3-5 глазка)</v>
          </cell>
          <cell r="C189">
            <v>0</v>
          </cell>
        </row>
        <row r="190">
          <cell r="A190" t="str">
            <v>87-52-0166</v>
          </cell>
          <cell r="B190" t="str">
            <v>Пион Ито (Paeonia Itoh Garden treasure BR 3-5 глазка)</v>
          </cell>
          <cell r="C190">
            <v>300</v>
          </cell>
        </row>
        <row r="191">
          <cell r="A191" t="str">
            <v>87-52-0169</v>
          </cell>
          <cell r="B191" t="str">
            <v>Пион Ито (Paeonia Itoh Julia Rose BR 3-5 глазка)</v>
          </cell>
          <cell r="C191">
            <v>180</v>
          </cell>
        </row>
        <row r="192">
          <cell r="A192" t="str">
            <v>87-52-0170</v>
          </cell>
          <cell r="B192" t="str">
            <v>Пион Ито (Paeonia Itoh Lemon Dream BR 3-5 глазка)</v>
          </cell>
          <cell r="C192">
            <v>0</v>
          </cell>
        </row>
        <row r="193">
          <cell r="A193" t="str">
            <v>87-52-0174</v>
          </cell>
          <cell r="B193" t="str">
            <v>Пион Ито (Paeonia Itoh Old Rose Dandy BR 3-5 глазка)</v>
          </cell>
          <cell r="C193">
            <v>0</v>
          </cell>
        </row>
        <row r="194">
          <cell r="A194" t="str">
            <v>87-52-0177</v>
          </cell>
          <cell r="B194" t="str">
            <v>Пион Ито (Paeonia Itoh Prairie Charm BR 3-5 глазка)</v>
          </cell>
          <cell r="C194">
            <v>0</v>
          </cell>
        </row>
        <row r="195">
          <cell r="A195" t="str">
            <v>87-52-0178</v>
          </cell>
          <cell r="B195" t="str">
            <v>Пион Ито (Paeonia Itoh Scarlet Heaven BR 3-5 глазка)</v>
          </cell>
          <cell r="C195">
            <v>120</v>
          </cell>
        </row>
        <row r="196">
          <cell r="A196" t="str">
            <v>87-52-0191</v>
          </cell>
          <cell r="B196" t="str">
            <v>Пион (Paeonia Patio Peony  Athens BR 3-5 глазка)</v>
          </cell>
          <cell r="C196">
            <v>0</v>
          </cell>
        </row>
        <row r="197">
          <cell r="A197" t="str">
            <v>87-52-0192</v>
          </cell>
          <cell r="B197" t="str">
            <v>Пион (Paeonia Patio Peony Dublin BR 3-5 глазка)</v>
          </cell>
          <cell r="C197">
            <v>0</v>
          </cell>
        </row>
        <row r="198">
          <cell r="A198" t="str">
            <v>87-52-0193</v>
          </cell>
          <cell r="B198" t="str">
            <v>Пион (Paeonia Patio Peony Kiev BR 3-5 глазка)</v>
          </cell>
          <cell r="C198">
            <v>0</v>
          </cell>
        </row>
        <row r="199">
          <cell r="A199" t="str">
            <v>87-52-0194</v>
          </cell>
          <cell r="B199" t="str">
            <v>Пион (Paeonia Patio Peony London BR 3-5 глазка)</v>
          </cell>
          <cell r="C199">
            <v>50</v>
          </cell>
        </row>
        <row r="200">
          <cell r="A200" t="str">
            <v>87-52-0195</v>
          </cell>
          <cell r="B200" t="str">
            <v>Пион (Paeonia Patio Peony Madrid BR 3-5 глазка)</v>
          </cell>
          <cell r="C200">
            <v>0</v>
          </cell>
        </row>
        <row r="201">
          <cell r="A201" t="str">
            <v>87-52-0196</v>
          </cell>
          <cell r="B201" t="str">
            <v>Пион (Paeonia Patio Peony Moscow BR 3-5 глазка)</v>
          </cell>
          <cell r="C201">
            <v>50</v>
          </cell>
        </row>
        <row r="202">
          <cell r="A202" t="str">
            <v>87-52-0197</v>
          </cell>
          <cell r="B202" t="str">
            <v>Пион (Paeonia Patio Peony Oslo BR 3-5 глазка)</v>
          </cell>
          <cell r="C202">
            <v>0</v>
          </cell>
        </row>
        <row r="203">
          <cell r="A203" t="str">
            <v>87-52-0198</v>
          </cell>
          <cell r="B203" t="str">
            <v>Пион (Paeonia Patio Peony Rome BR 3-5 глазка)</v>
          </cell>
          <cell r="C203">
            <v>0</v>
          </cell>
        </row>
        <row r="204">
          <cell r="A204" t="str">
            <v>87-52-0203</v>
          </cell>
          <cell r="B204" t="str">
            <v>Пион (Paeonia Alertie BR 3-5 глазка)</v>
          </cell>
          <cell r="C204">
            <v>0</v>
          </cell>
        </row>
        <row r="205">
          <cell r="A205" t="str">
            <v>87-52-0205</v>
          </cell>
          <cell r="B205" t="str">
            <v>Пион (Paeonia Amabilis BR 3-5 глазка)</v>
          </cell>
          <cell r="C205">
            <v>0</v>
          </cell>
        </row>
        <row r="206">
          <cell r="A206" t="str">
            <v>87-52-0206</v>
          </cell>
          <cell r="B206" t="str">
            <v>Пион (Paeonia Angel Cheeks BR 3-5 глазка)</v>
          </cell>
          <cell r="C206">
            <v>0</v>
          </cell>
        </row>
        <row r="207">
          <cell r="A207" t="str">
            <v>87-52-0213</v>
          </cell>
          <cell r="B207" t="str">
            <v>Пион (Paeonia Big Ben BR 3-5 глазка)</v>
          </cell>
          <cell r="C207">
            <v>0</v>
          </cell>
        </row>
        <row r="208">
          <cell r="A208" t="str">
            <v>87-52-0214</v>
          </cell>
          <cell r="B208" t="str">
            <v>Пион (Paeonia Black Beauty BR 3-5 глазка)</v>
          </cell>
          <cell r="C208">
            <v>50</v>
          </cell>
        </row>
        <row r="209">
          <cell r="A209" t="str">
            <v>87-52-0216</v>
          </cell>
          <cell r="B209" t="str">
            <v>Пион (Paeonia Blush Queen BR 3-5 глазка)</v>
          </cell>
          <cell r="C209">
            <v>50</v>
          </cell>
        </row>
        <row r="210">
          <cell r="A210" t="str">
            <v>87-52-0220</v>
          </cell>
          <cell r="B210" t="str">
            <v>Пион (Paeonia Bridal Shower BR 3-5 глазка)</v>
          </cell>
          <cell r="C210">
            <v>50</v>
          </cell>
        </row>
        <row r="211">
          <cell r="A211" t="str">
            <v>87-52-0221</v>
          </cell>
          <cell r="B211" t="str">
            <v>Пион (Paeonia Brother Chuck BR 3-5 глазка)</v>
          </cell>
          <cell r="C211">
            <v>0</v>
          </cell>
        </row>
        <row r="212">
          <cell r="A212" t="str">
            <v>87-52-0222</v>
          </cell>
          <cell r="B212" t="str">
            <v>Пион (Paeonia Buckeye Belle BR 3-5 глазка)</v>
          </cell>
          <cell r="C212">
            <v>100</v>
          </cell>
        </row>
        <row r="213">
          <cell r="A213" t="str">
            <v>87-52-0223</v>
          </cell>
          <cell r="B213" t="str">
            <v>Пион (Paeonia Bunker Hill BR 3-5 глазка)</v>
          </cell>
          <cell r="C213">
            <v>0</v>
          </cell>
        </row>
        <row r="214">
          <cell r="A214" t="str">
            <v>87-52-0225</v>
          </cell>
          <cell r="B214" t="str">
            <v>Пион (Paeonia Catharina Fontijn BR 3-5 глазка)</v>
          </cell>
          <cell r="C214">
            <v>50</v>
          </cell>
        </row>
        <row r="215">
          <cell r="A215" t="str">
            <v>87-52-0229</v>
          </cell>
          <cell r="B215" t="str">
            <v>Пион (Paeonia Chiffon Parfait BR 3-5 глазка)</v>
          </cell>
          <cell r="C215">
            <v>50</v>
          </cell>
        </row>
        <row r="216">
          <cell r="A216" t="str">
            <v>87-52-0230</v>
          </cell>
          <cell r="B216" t="str">
            <v>Пион (Paeonia Christmas Velvet BR 3-5 глазка)</v>
          </cell>
          <cell r="C216">
            <v>50</v>
          </cell>
        </row>
        <row r="217">
          <cell r="A217" t="str">
            <v>87-52-0231</v>
          </cell>
          <cell r="B217" t="str">
            <v>Пион (Paeonia Class Act BR 3-5 глазка)</v>
          </cell>
          <cell r="C217">
            <v>50</v>
          </cell>
        </row>
        <row r="218">
          <cell r="A218" t="str">
            <v>87-52-0232</v>
          </cell>
          <cell r="B218" t="str">
            <v>Пион (Paeonia Command Performance BR 3-5 глазка)</v>
          </cell>
          <cell r="C218">
            <v>0</v>
          </cell>
        </row>
        <row r="219">
          <cell r="A219" t="str">
            <v>87-52-0233</v>
          </cell>
          <cell r="B219" t="str">
            <v>Пион (Paeonia Coral Charm BR 3-5 глазка)</v>
          </cell>
          <cell r="C219">
            <v>300</v>
          </cell>
        </row>
        <row r="220">
          <cell r="A220" t="str">
            <v>87-52-0234</v>
          </cell>
          <cell r="B220" t="str">
            <v>Пион (Paeonia Coral Sunset BR 3-5 глазка)</v>
          </cell>
          <cell r="C220">
            <v>250</v>
          </cell>
        </row>
        <row r="221">
          <cell r="A221" t="str">
            <v>87-52-0238</v>
          </cell>
          <cell r="B221" t="str">
            <v>Пион (Paeonia Diana Parks BR 3-5 глазка)</v>
          </cell>
          <cell r="C221">
            <v>0</v>
          </cell>
        </row>
        <row r="222">
          <cell r="A222" t="str">
            <v>87-52-0242</v>
          </cell>
          <cell r="B222" t="str">
            <v>Пион (Paeonia Duchesse de Nemours "Select" BR 3-5 глазка)</v>
          </cell>
          <cell r="C222">
            <v>50</v>
          </cell>
        </row>
        <row r="223">
          <cell r="A223" t="str">
            <v>87-52-0250</v>
          </cell>
          <cell r="B223" t="str">
            <v>Пион (Paeonia Francoise Ortegat BR 3-5 глазка)</v>
          </cell>
          <cell r="C223">
            <v>0</v>
          </cell>
        </row>
        <row r="224">
          <cell r="A224" t="str">
            <v>87-52-0251</v>
          </cell>
          <cell r="B224" t="str">
            <v>Пион (Paeonia Garden Lace BR 3-5 глазка)</v>
          </cell>
          <cell r="C224">
            <v>0</v>
          </cell>
        </row>
        <row r="225">
          <cell r="A225" t="str">
            <v>87-52-0252</v>
          </cell>
          <cell r="B225" t="str">
            <v>Пион (Paeonia Gardenia BR 3-5 глазка)</v>
          </cell>
          <cell r="C225">
            <v>0</v>
          </cell>
        </row>
        <row r="226">
          <cell r="A226" t="str">
            <v>87-52-0255</v>
          </cell>
          <cell r="B226" t="str">
            <v>Пион (Paeonia Henry Bockstoce BR 3-5 глазка)</v>
          </cell>
          <cell r="C226">
            <v>50</v>
          </cell>
        </row>
        <row r="227">
          <cell r="A227" t="str">
            <v>87-52-0258</v>
          </cell>
          <cell r="B227" t="str">
            <v>Пион (Paeonia Highlight BR 3-5 глазка)</v>
          </cell>
          <cell r="C227">
            <v>50</v>
          </cell>
        </row>
        <row r="228">
          <cell r="A228" t="str">
            <v>87-52-0263</v>
          </cell>
          <cell r="B228" t="str">
            <v>Пион (Paeonia Jacorma BR 3-5 глазка)</v>
          </cell>
          <cell r="C228">
            <v>100</v>
          </cell>
        </row>
        <row r="229">
          <cell r="A229" t="str">
            <v>87-52-0264</v>
          </cell>
          <cell r="B229" t="str">
            <v>Пион (Paeonia Jan van Leeuwen BR 3-5 глазка)</v>
          </cell>
          <cell r="C229">
            <v>0</v>
          </cell>
        </row>
        <row r="230">
          <cell r="A230" t="str">
            <v>87-52-0265</v>
          </cell>
          <cell r="B230" t="str">
            <v>Пион (Paeonia Joker BR 3-5 глазка)</v>
          </cell>
          <cell r="C230">
            <v>50</v>
          </cell>
        </row>
        <row r="231">
          <cell r="A231" t="str">
            <v>87-52-0266</v>
          </cell>
          <cell r="B231" t="str">
            <v>Пион (Paeonia Jubilee BR 3-5 глазка)</v>
          </cell>
          <cell r="C231">
            <v>0</v>
          </cell>
        </row>
        <row r="232">
          <cell r="A232" t="str">
            <v>87-52-0274</v>
          </cell>
          <cell r="B232" t="str">
            <v>Пион (Paeonia Lemon Chiffon BR 3-5 глазка)</v>
          </cell>
          <cell r="C232">
            <v>250</v>
          </cell>
        </row>
        <row r="233">
          <cell r="A233" t="str">
            <v>87-52-0276</v>
          </cell>
          <cell r="B233" t="str">
            <v>Пион (Paeonia Many Happy Returns BR 3-5 глазка)</v>
          </cell>
          <cell r="C233">
            <v>50</v>
          </cell>
        </row>
        <row r="234">
          <cell r="A234" t="str">
            <v>87-52-0277</v>
          </cell>
          <cell r="B234" t="str">
            <v>Пион (Paeonia Marie Lemoine BR 3-5 глазка)</v>
          </cell>
          <cell r="C234">
            <v>300</v>
          </cell>
        </row>
        <row r="235">
          <cell r="A235" t="str">
            <v>87-52-0279</v>
          </cell>
          <cell r="B235" t="str">
            <v>Пион (Paeonia Mary E. Nicholls BR 3-5 глазка)</v>
          </cell>
          <cell r="C235">
            <v>50</v>
          </cell>
        </row>
        <row r="236">
          <cell r="A236" t="str">
            <v>87-52-0280</v>
          </cell>
          <cell r="B236" t="str">
            <v>Пион (Paeonia Miss America BR 3-5 глазка)</v>
          </cell>
          <cell r="C236">
            <v>50</v>
          </cell>
        </row>
        <row r="237">
          <cell r="A237" t="str">
            <v>87-52-0284</v>
          </cell>
          <cell r="B237" t="str">
            <v>Пион (Paeonia Moon over Barrington BR 3-5 глазка)</v>
          </cell>
          <cell r="C237">
            <v>0</v>
          </cell>
        </row>
        <row r="238">
          <cell r="A238" t="str">
            <v>87-52-0286</v>
          </cell>
          <cell r="B238" t="str">
            <v>Пион (Paeonia My Love BR 3-5 глазка)</v>
          </cell>
          <cell r="C238">
            <v>150</v>
          </cell>
        </row>
        <row r="239">
          <cell r="A239" t="str">
            <v>87-52-0287</v>
          </cell>
          <cell r="B239" t="str">
            <v>Пион (Paeonia Nice Gal BR 3-5 глазка)</v>
          </cell>
          <cell r="C239">
            <v>0</v>
          </cell>
        </row>
        <row r="240">
          <cell r="A240" t="str">
            <v>87-52-0288</v>
          </cell>
          <cell r="B240" t="str">
            <v>Пион (Paeonia Nick Shaylor BR 3-5 глазка)</v>
          </cell>
          <cell r="C240">
            <v>100</v>
          </cell>
        </row>
        <row r="241">
          <cell r="A241" t="str">
            <v>87-52-0290</v>
          </cell>
          <cell r="B241" t="str">
            <v>Пион (Paeonia Ole Faithful BR 3-5 глазка)</v>
          </cell>
          <cell r="C241">
            <v>0</v>
          </cell>
        </row>
        <row r="242">
          <cell r="A242" t="str">
            <v>87-52-0297</v>
          </cell>
          <cell r="B242" t="str">
            <v>Пион (Paeonia Pillow Talk BR 3-5 глазка)</v>
          </cell>
          <cell r="C242">
            <v>0</v>
          </cell>
        </row>
        <row r="243">
          <cell r="A243" t="str">
            <v>87-52-0299</v>
          </cell>
          <cell r="B243" t="str">
            <v>Пион (Paeonia Raspberry Sundae BR 3-5 глазка)</v>
          </cell>
          <cell r="C243">
            <v>0</v>
          </cell>
        </row>
        <row r="244">
          <cell r="A244" t="str">
            <v>87-52-0300</v>
          </cell>
          <cell r="B244" t="str">
            <v>Пион (Paeonia Red Charm BR 3-5 глазка)</v>
          </cell>
          <cell r="C244">
            <v>0</v>
          </cell>
        </row>
        <row r="245">
          <cell r="A245" t="str">
            <v>87-52-0304</v>
          </cell>
          <cell r="B245" t="str">
            <v>Пион (Paeonia Sarah Bernhardt BR 3-5 глазка)</v>
          </cell>
          <cell r="C245">
            <v>50</v>
          </cell>
        </row>
        <row r="246">
          <cell r="A246" t="str">
            <v>87-52-0305</v>
          </cell>
          <cell r="B246" t="str">
            <v>Пион (Paeonia Sarah Bernhardt "Select" BR 3-5 глазка)</v>
          </cell>
          <cell r="C246">
            <v>0</v>
          </cell>
        </row>
        <row r="247">
          <cell r="A247" t="str">
            <v>87-52-0306</v>
          </cell>
          <cell r="B247" t="str">
            <v>Пион (Paeonia Sarah Bernhardt "Unique™" BR 3-5 глазка)</v>
          </cell>
          <cell r="C247">
            <v>0</v>
          </cell>
        </row>
        <row r="248">
          <cell r="A248" t="str">
            <v>87-52-0311</v>
          </cell>
          <cell r="B248" t="str">
            <v>Пион (Paeonia Sunny Girl BR 3-5 глазка)</v>
          </cell>
          <cell r="C248">
            <v>0</v>
          </cell>
        </row>
        <row r="249">
          <cell r="A249" t="str">
            <v>87-52-0312</v>
          </cell>
          <cell r="B249" t="str">
            <v>Пион (Paeonia Sword Dance BR 3-5 глазка)</v>
          </cell>
          <cell r="C249">
            <v>0</v>
          </cell>
        </row>
        <row r="250">
          <cell r="A250" t="str">
            <v>87-52-0315</v>
          </cell>
          <cell r="B250" t="str">
            <v>Пион (Paeonia Victore de la Marne BR 3-5 глазка)</v>
          </cell>
          <cell r="C250">
            <v>0</v>
          </cell>
        </row>
        <row r="251">
          <cell r="A251" t="str">
            <v>87-52-0318</v>
          </cell>
          <cell r="B251" t="str">
            <v>Пион (Paeonia Wladyslava BR 3-5 глазка)</v>
          </cell>
          <cell r="C251">
            <v>0</v>
          </cell>
        </row>
        <row r="252">
          <cell r="A252" t="str">
            <v>87-52-0335</v>
          </cell>
          <cell r="B252" t="str">
            <v>Пион ITO (Paeonia ITO Bartzella BR 5/+)</v>
          </cell>
          <cell r="C252">
            <v>270</v>
          </cell>
        </row>
        <row r="253">
          <cell r="A253" t="str">
            <v>87-52-0340</v>
          </cell>
          <cell r="B253" t="str">
            <v>Пион Ито (Paeonia Itoh Cora Louise BR 5/+)</v>
          </cell>
          <cell r="C253">
            <v>0</v>
          </cell>
        </row>
        <row r="254">
          <cell r="A254" t="str">
            <v>87-52-0341</v>
          </cell>
          <cell r="B254" t="str">
            <v>Пион Ито (Paeonia Itoh First Arrival BR 5/+)</v>
          </cell>
          <cell r="C254">
            <v>0</v>
          </cell>
        </row>
        <row r="255">
          <cell r="A255" t="str">
            <v>87-52-0342</v>
          </cell>
          <cell r="B255" t="str">
            <v>Пион Ито (Paeonia Itoh Garden treasure BR 5/+)</v>
          </cell>
          <cell r="C255">
            <v>30</v>
          </cell>
        </row>
        <row r="256">
          <cell r="A256" t="str">
            <v>87-52-0344</v>
          </cell>
          <cell r="B256" t="str">
            <v>Пион Ито (Paeonia Itoh Hillary BR 5/+)</v>
          </cell>
          <cell r="C256">
            <v>35</v>
          </cell>
        </row>
        <row r="257">
          <cell r="A257" t="str">
            <v>87-52-0346</v>
          </cell>
          <cell r="B257" t="str">
            <v>Пион Ито (Paeonia Itoh Lemon Dream BR 5/+)</v>
          </cell>
          <cell r="C257">
            <v>40</v>
          </cell>
        </row>
        <row r="258">
          <cell r="A258" t="str">
            <v>87-52-0379</v>
          </cell>
          <cell r="B258" t="str">
            <v xml:space="preserve">Пион (Paeonia Colonel Owens Cousins BR 3-5 глазка) </v>
          </cell>
          <cell r="C258">
            <v>0</v>
          </cell>
        </row>
        <row r="259">
          <cell r="A259" t="str">
            <v>87-52-0380</v>
          </cell>
          <cell r="B259" t="str">
            <v xml:space="preserve">Пион (Paeonia Do Tell BR 2-3 глазка) </v>
          </cell>
          <cell r="C259">
            <v>0</v>
          </cell>
        </row>
        <row r="260">
          <cell r="A260" t="str">
            <v>87-52-0381</v>
          </cell>
          <cell r="B260" t="str">
            <v xml:space="preserve">Пион (Paeonia Do Tell BR 3-5 глазка) </v>
          </cell>
          <cell r="C260">
            <v>0</v>
          </cell>
        </row>
        <row r="261">
          <cell r="A261" t="str">
            <v>87-52-0382</v>
          </cell>
          <cell r="B261" t="str">
            <v xml:space="preserve">Пион (Paeonia Eliza Lundy BR 2-3 глазка) </v>
          </cell>
          <cell r="C261">
            <v>0</v>
          </cell>
        </row>
        <row r="262">
          <cell r="A262" t="str">
            <v>87-52-0387</v>
          </cell>
          <cell r="B262" t="str">
            <v xml:space="preserve">Пион (Paeonia Lorelei BR 2-3 глазка) </v>
          </cell>
          <cell r="C262">
            <v>0</v>
          </cell>
        </row>
        <row r="263">
          <cell r="A263" t="str">
            <v>87-52-0388</v>
          </cell>
          <cell r="B263" t="str">
            <v xml:space="preserve">Пион (Paeonia Lorelei BR 3-5 глазка) </v>
          </cell>
          <cell r="C263">
            <v>0</v>
          </cell>
        </row>
        <row r="264">
          <cell r="A264" t="str">
            <v>87-52-0391</v>
          </cell>
          <cell r="B264" t="str">
            <v xml:space="preserve">Пион (Paeonia Madame Claude Tain BR 2-3 глазка) </v>
          </cell>
          <cell r="C264">
            <v>0</v>
          </cell>
        </row>
        <row r="265">
          <cell r="A265" t="str">
            <v>87-52-0392</v>
          </cell>
          <cell r="B265" t="str">
            <v xml:space="preserve">Пион (Paeonia Madame Claude Tain BR 3-5 глазка) </v>
          </cell>
          <cell r="C265">
            <v>0</v>
          </cell>
        </row>
        <row r="266">
          <cell r="A266" t="str">
            <v>87-52-0395</v>
          </cell>
          <cell r="B266" t="str">
            <v xml:space="preserve">Пион (Paeonia Pastelegance BR 3-5 глазка) </v>
          </cell>
          <cell r="C266">
            <v>0</v>
          </cell>
        </row>
        <row r="267">
          <cell r="A267" t="str">
            <v>87-52-0399</v>
          </cell>
          <cell r="B267" t="str">
            <v xml:space="preserve">Пион (Paeonia Soft Salmon Saucer BR 3-5 глазка) </v>
          </cell>
          <cell r="C267">
            <v>0</v>
          </cell>
        </row>
        <row r="268">
          <cell r="A268" t="str">
            <v>87-52-0448</v>
          </cell>
          <cell r="B268" t="str">
            <v xml:space="preserve">Пион молочноцветковый (Paeonia lactiflora Carl G. Klehm BR 3-5 глазка) </v>
          </cell>
          <cell r="C268">
            <v>50</v>
          </cell>
        </row>
        <row r="269">
          <cell r="A269" t="str">
            <v>87-52-0465</v>
          </cell>
          <cell r="B269" t="str">
            <v xml:space="preserve">Пион гибридный (Paeonia hybrida Mary Jo Legare BR 3-5 глазка) </v>
          </cell>
          <cell r="C269">
            <v>0</v>
          </cell>
        </row>
        <row r="270">
          <cell r="A270" t="str">
            <v>87-52-0488</v>
          </cell>
          <cell r="B270" t="str">
            <v xml:space="preserve">Пион гибридный (Paeonia hybrida Salmon Dream BR 2-3 глазка) </v>
          </cell>
          <cell r="C270">
            <v>0</v>
          </cell>
        </row>
        <row r="271">
          <cell r="A271" t="str">
            <v>87-52-0489</v>
          </cell>
          <cell r="B271" t="str">
            <v xml:space="preserve">Пион гибридный (Paeonia hybrida Salmon Dream BR 3-5 глазка) </v>
          </cell>
          <cell r="C271">
            <v>50</v>
          </cell>
        </row>
        <row r="272">
          <cell r="A272" t="str">
            <v>87-52-0493</v>
          </cell>
          <cell r="B272" t="str">
            <v xml:space="preserve">Пион молочноцветковый (Paeonia lactiflora TheFawn BR 3-5 глазка) </v>
          </cell>
          <cell r="C272">
            <v>0</v>
          </cell>
        </row>
        <row r="273">
          <cell r="A273" t="str">
            <v>87-52-0495</v>
          </cell>
          <cell r="B273" t="str">
            <v xml:space="preserve">Пион молочноцветковый (Paeonia lactiflora Vogue BR 3-5 глазка) </v>
          </cell>
          <cell r="C273">
            <v>0</v>
          </cell>
        </row>
        <row r="274">
          <cell r="A274" t="str">
            <v>87-52-0500</v>
          </cell>
          <cell r="B274" t="str">
            <v xml:space="preserve">Пион Ито (Paeonia Itoh Callies Memory BR 5/+) </v>
          </cell>
          <cell r="C274">
            <v>0</v>
          </cell>
        </row>
        <row r="275">
          <cell r="A275" t="str">
            <v>87-52-0501</v>
          </cell>
          <cell r="B275" t="str">
            <v xml:space="preserve">Пион Ито (Paeonia Itoh Canary Brilliants BR 5/+) </v>
          </cell>
          <cell r="C275">
            <v>0</v>
          </cell>
        </row>
        <row r="276">
          <cell r="A276" t="str">
            <v>87-52-0503</v>
          </cell>
          <cell r="B276" t="str">
            <v xml:space="preserve">Пион Ито (Paeonia Itoh Pink Ardour BR 3-5 глазка) </v>
          </cell>
          <cell r="C276">
            <v>0</v>
          </cell>
        </row>
        <row r="277">
          <cell r="A277" t="str">
            <v>87-52-0511</v>
          </cell>
          <cell r="B277" t="str">
            <v>Пион молочноцветковый (Paeonia lactiflora Charles White BR 2-3 глазка)</v>
          </cell>
          <cell r="C277">
            <v>0</v>
          </cell>
        </row>
        <row r="278">
          <cell r="A278" t="str">
            <v>87-52-0512</v>
          </cell>
          <cell r="B278" t="str">
            <v>Пион молочноцветковый (Paeonia lactiflora Charles White BR 3-5 глазка)</v>
          </cell>
          <cell r="C278">
            <v>0</v>
          </cell>
        </row>
        <row r="279">
          <cell r="A279" t="str">
            <v>87-52-0515</v>
          </cell>
          <cell r="B279" t="str">
            <v>Пион гибридный (Paeonia hybrida Claire de Lune BR 2-3 глазка)</v>
          </cell>
          <cell r="C279">
            <v>75</v>
          </cell>
        </row>
        <row r="280">
          <cell r="A280" t="str">
            <v>87-52-0516</v>
          </cell>
          <cell r="B280" t="str">
            <v>Пион гибридный (Paeonia hybrida Claire de Lune BR 3-5 глазка)</v>
          </cell>
          <cell r="C280">
            <v>150</v>
          </cell>
        </row>
        <row r="281">
          <cell r="A281" t="str">
            <v>87-52-0526</v>
          </cell>
          <cell r="B281" t="str">
            <v>Пион молочноцветковый (Paeonia lactiflora Glory Hallelujah BR 3-5 глазка)</v>
          </cell>
          <cell r="C281">
            <v>0</v>
          </cell>
        </row>
        <row r="282">
          <cell r="A282" t="str">
            <v>87-52-0541</v>
          </cell>
          <cell r="B282" t="str">
            <v>Пион молочноцветковый (Paeonia lactiflora Mister Ed BR 2-3 глазка)</v>
          </cell>
          <cell r="C282">
            <v>0</v>
          </cell>
        </row>
        <row r="283">
          <cell r="A283" t="str">
            <v>87-52-0542</v>
          </cell>
          <cell r="B283" t="str">
            <v>Пион молочноцветковый (Paeonia lactiflora Mister Ed BR 3-5 глазка)</v>
          </cell>
          <cell r="C283">
            <v>50</v>
          </cell>
        </row>
        <row r="284">
          <cell r="A284" t="str">
            <v>87-52-0551</v>
          </cell>
          <cell r="B284" t="str">
            <v>Пион молочноцветковый (Paeonia lactiflora Pink Giant BR 2-3 глазка)</v>
          </cell>
          <cell r="C284">
            <v>0</v>
          </cell>
        </row>
        <row r="285">
          <cell r="A285" t="str">
            <v>87-52-0552</v>
          </cell>
          <cell r="B285" t="str">
            <v>Пион молочноцветковый (Paeonia lactiflora Pink Giant BR 3-5 глазка)</v>
          </cell>
          <cell r="C285">
            <v>100</v>
          </cell>
        </row>
        <row r="286">
          <cell r="A286" t="str">
            <v>87-52-0575</v>
          </cell>
          <cell r="B286" t="str">
            <v xml:space="preserve">Пион ито-гибрид (Paeonia Itoh-Hybrids Magical Mystery Tour BR 2-3 глазка) </v>
          </cell>
          <cell r="C286">
            <v>0</v>
          </cell>
        </row>
        <row r="287">
          <cell r="A287" t="str">
            <v>87-52-0576</v>
          </cell>
          <cell r="B287" t="str">
            <v xml:space="preserve">Пион ито-гибрид (Paeonia Itoh-Hybrids Magical Mystery Tour BR 3-5 глазка) </v>
          </cell>
          <cell r="C287">
            <v>0</v>
          </cell>
        </row>
        <row r="288">
          <cell r="A288" t="str">
            <v>87-52-0579</v>
          </cell>
          <cell r="B288" t="str">
            <v>Пион ито-гибрид (Paeonia Itoh-Hybrids Orange Victory BR 3-5 глазка)</v>
          </cell>
          <cell r="C288">
            <v>0</v>
          </cell>
        </row>
        <row r="289">
          <cell r="A289" t="str">
            <v>87-52-0585</v>
          </cell>
          <cell r="B289" t="str">
            <v>Пион ито-гибрид (Paeonia Itoh-Hybrids Scrumdidleumptious BR 3-5 глазка)</v>
          </cell>
          <cell r="C289">
            <v>0</v>
          </cell>
        </row>
        <row r="290">
          <cell r="A290" t="str">
            <v>87-77-0017</v>
          </cell>
          <cell r="B290" t="str">
            <v xml:space="preserve">Пион молочноцветковый (Paeonia lactiflora Candy Stripe BR 2-3 eye) </v>
          </cell>
          <cell r="C290">
            <v>0</v>
          </cell>
        </row>
        <row r="291">
          <cell r="A291" t="str">
            <v>87-77-0023</v>
          </cell>
          <cell r="B291" t="str">
            <v xml:space="preserve">Пион молочноцветковый (Paeonia lactiflora Evening Dream BR 2-3 eye) </v>
          </cell>
          <cell r="C291">
            <v>0</v>
          </cell>
        </row>
        <row r="292">
          <cell r="A292" t="str">
            <v>87-77-0039</v>
          </cell>
          <cell r="B292" t="str">
            <v xml:space="preserve">Пион лекарственный (Paeonia officinalis Rosea Plena BR 2/+ eye) </v>
          </cell>
          <cell r="C292">
            <v>0</v>
          </cell>
        </row>
        <row r="293">
          <cell r="A293" t="str">
            <v>87-77-0040</v>
          </cell>
          <cell r="B293" t="str">
            <v xml:space="preserve">Пион лекарственный (Paeonia officinalis Rubra Plena BR 2/+ eye) </v>
          </cell>
          <cell r="C293">
            <v>0</v>
          </cell>
        </row>
        <row r="294">
          <cell r="A294" t="str">
            <v>87-77-0045</v>
          </cell>
          <cell r="B294" t="str">
            <v xml:space="preserve">Пион молочноцветковый (Paeonia lactiflora Red Magic BR 2-3 eye) </v>
          </cell>
          <cell r="C294">
            <v>100</v>
          </cell>
        </row>
        <row r="295">
          <cell r="A295" t="str">
            <v>87-77-0053</v>
          </cell>
          <cell r="B295" t="str">
            <v xml:space="preserve">Пион молочноцветковый (Paeonia lactiflora Top Brass BR 2-3 eye) </v>
          </cell>
          <cell r="C295">
            <v>0</v>
          </cell>
        </row>
        <row r="296">
          <cell r="A296" t="str">
            <v>87-77-1308</v>
          </cell>
          <cell r="B296" t="str">
            <v>Пион молочноцветковый (Paeonia lactiflora Adolphe Rousseau BR 2-3 eye)</v>
          </cell>
          <cell r="C296">
            <v>0</v>
          </cell>
        </row>
        <row r="297">
          <cell r="A297" t="str">
            <v>87-77-1314</v>
          </cell>
          <cell r="B297" t="str">
            <v>Пион молочноцветковый (Paeonia lactiflora Alexander Fleming BR 2-3 eye)</v>
          </cell>
          <cell r="C297">
            <v>0</v>
          </cell>
        </row>
        <row r="298">
          <cell r="A298" t="str">
            <v>87-77-1315</v>
          </cell>
          <cell r="B298" t="str">
            <v>Пион молочноцветковый (Paeonia lactiflora Alexander Fleming BR 3-5 eye)</v>
          </cell>
          <cell r="C298">
            <v>0</v>
          </cell>
        </row>
        <row r="299">
          <cell r="A299" t="str">
            <v>87-77-1331</v>
          </cell>
          <cell r="B299" t="str">
            <v>Пион молочноцветковый (Paeonia lactiflora Armani BR 2-3 eye)</v>
          </cell>
          <cell r="C299">
            <v>0</v>
          </cell>
        </row>
        <row r="300">
          <cell r="A300" t="str">
            <v>87-77-1332</v>
          </cell>
          <cell r="B300" t="str">
            <v>Пион молочноцветковый (Paeonia lactiflora Armani BR 3-5 eye)</v>
          </cell>
          <cell r="C300">
            <v>50</v>
          </cell>
        </row>
        <row r="301">
          <cell r="A301" t="str">
            <v>87-77-1336</v>
          </cell>
          <cell r="B301" t="str">
            <v>Пион молочноцветковый (Paeonia lactiflora Avalanche BR 2-3 eye)</v>
          </cell>
          <cell r="C301">
            <v>0</v>
          </cell>
        </row>
        <row r="302">
          <cell r="A302" t="str">
            <v>87-77-1344</v>
          </cell>
          <cell r="B302" t="str">
            <v>Пион гибридный (Paeonia hybrida Belgravia BR 2-3 eye)</v>
          </cell>
          <cell r="C302">
            <v>0</v>
          </cell>
        </row>
        <row r="303">
          <cell r="A303" t="str">
            <v>87-52-0210</v>
          </cell>
          <cell r="B303" t="str">
            <v>Belgravia_3-5</v>
          </cell>
          <cell r="C303">
            <v>50</v>
          </cell>
        </row>
        <row r="304">
          <cell r="A304" t="str">
            <v>87-77-1346</v>
          </cell>
          <cell r="B304" t="str">
            <v>Пион молочноцветковый (Paeonia lactiflora Belleville BR 2-3 eye)</v>
          </cell>
          <cell r="C304">
            <v>0</v>
          </cell>
        </row>
        <row r="305">
          <cell r="A305" t="str">
            <v>87-77-1379</v>
          </cell>
          <cell r="B305" t="str">
            <v>Пион молочноцветковый (Paeonia lactiflora Bridal shower BR 2-3 eye)</v>
          </cell>
          <cell r="C305">
            <v>100</v>
          </cell>
        </row>
        <row r="306">
          <cell r="A306" t="str">
            <v>87-77-1381</v>
          </cell>
          <cell r="B306" t="str">
            <v>Пион молочноцветковый (Paeonia lactiflora Brother Chuck BR 2-3 eye)</v>
          </cell>
          <cell r="C306">
            <v>0</v>
          </cell>
        </row>
        <row r="307">
          <cell r="A307" t="str">
            <v>87-77-1399</v>
          </cell>
          <cell r="B307" t="str">
            <v>Пион молочноцветковый (Paeonia lactiflora Catharina Fontijn BR 2-3 eye)</v>
          </cell>
          <cell r="C307">
            <v>0</v>
          </cell>
        </row>
        <row r="308">
          <cell r="A308" t="str">
            <v>87-77-1422</v>
          </cell>
          <cell r="B308" t="str">
            <v>Пион гибридный (Paeonia hybrida Command Performance BR 3-5 eye)</v>
          </cell>
          <cell r="C308">
            <v>450</v>
          </cell>
        </row>
        <row r="309">
          <cell r="A309" t="str">
            <v>87-77-1428</v>
          </cell>
          <cell r="B309" t="str">
            <v>Пион гибридный (Paeonia hybrida Coral Charm BR 2-3 eye)</v>
          </cell>
          <cell r="C309">
            <v>275</v>
          </cell>
        </row>
        <row r="310">
          <cell r="A310" t="str">
            <v>87-77-1434</v>
          </cell>
          <cell r="B310" t="str">
            <v>Пион гибридный (Paeonia hybrida Coral Sunset BR 2-3 eye)</v>
          </cell>
          <cell r="C310">
            <v>275</v>
          </cell>
        </row>
        <row r="311">
          <cell r="A311" t="str">
            <v>87-77-1456</v>
          </cell>
          <cell r="B311" t="str">
            <v>Пион молочноцветковый (Paeonia lactiflora Dr. F.G. Brethour BR 2-3 eye)</v>
          </cell>
          <cell r="C311">
            <v>100</v>
          </cell>
        </row>
        <row r="312">
          <cell r="A312" t="str">
            <v>87-77-1472</v>
          </cell>
          <cell r="B312" t="str">
            <v>Пион гибридный (Paeonia hybrida Ellen Cowley BR 3-5 eye)</v>
          </cell>
          <cell r="C312">
            <v>0</v>
          </cell>
        </row>
        <row r="313">
          <cell r="A313" t="str">
            <v>87-77-1479</v>
          </cell>
          <cell r="B313" t="str">
            <v>Пион молочноцветковый (Paeonia lactiflora Etched Salmon BR 3-5 eye)</v>
          </cell>
          <cell r="C313">
            <v>0</v>
          </cell>
        </row>
        <row r="314">
          <cell r="A314" t="str">
            <v>87-77-1501</v>
          </cell>
          <cell r="B314" t="str">
            <v>Пион гибридный (Paeonia hybrida Flame BR 3-5 eye)</v>
          </cell>
          <cell r="C314">
            <v>50</v>
          </cell>
        </row>
        <row r="315">
          <cell r="A315" t="str">
            <v>87-77-1556</v>
          </cell>
          <cell r="B315" t="str">
            <v>Пион молочноцветковый (Paeonia lactiflora Kansas BR 2-3 eye)</v>
          </cell>
          <cell r="C315">
            <v>0</v>
          </cell>
        </row>
        <row r="316">
          <cell r="A316" t="str">
            <v>87-77-1557</v>
          </cell>
          <cell r="B316" t="str">
            <v>Пион молочноцветковый (Paeonia lactiflora Kansas BR 3-5 eye)</v>
          </cell>
          <cell r="C316">
            <v>250</v>
          </cell>
        </row>
        <row r="317">
          <cell r="A317" t="str">
            <v>87-77-1606</v>
          </cell>
          <cell r="B317" t="str">
            <v>Пион молочноцветковый (Paeonia lactiflora Madame Calot BR 3-5 eye)</v>
          </cell>
          <cell r="C317">
            <v>50</v>
          </cell>
        </row>
        <row r="318">
          <cell r="A318" t="str">
            <v>87-77-1643</v>
          </cell>
          <cell r="B318" t="str">
            <v>Пион молочноцветковый (Paeonia lactiflora Monsieur Jules Elie BR 2-3 eye)</v>
          </cell>
          <cell r="C318">
            <v>75</v>
          </cell>
        </row>
        <row r="319">
          <cell r="A319" t="str">
            <v>87-77-1654</v>
          </cell>
          <cell r="B319" t="str">
            <v>Пион гибридный (Paeonia hybrida Moonrise BR 3-5 eye)</v>
          </cell>
          <cell r="C319">
            <v>0</v>
          </cell>
        </row>
        <row r="320">
          <cell r="A320" t="str">
            <v>87-77-1691</v>
          </cell>
          <cell r="B320" t="str">
            <v>Пион молочноцветковый (Paeonia lactiflora Peter Brand BR 2-3 eye)</v>
          </cell>
          <cell r="C320">
            <v>100</v>
          </cell>
        </row>
        <row r="321">
          <cell r="A321" t="str">
            <v>87-77-1692</v>
          </cell>
          <cell r="B321" t="str">
            <v>Пион молочноцветковый (Paeonia lactiflora Peter Brand BR 3-5 eye)</v>
          </cell>
          <cell r="C321">
            <v>50</v>
          </cell>
        </row>
        <row r="322">
          <cell r="A322" t="str">
            <v>87-77-1706</v>
          </cell>
          <cell r="B322" t="str">
            <v>Пион гибридный (Paeonia hybrida Pink Hawaiian Coral BR 2-3 eye)</v>
          </cell>
          <cell r="C322">
            <v>300</v>
          </cell>
        </row>
        <row r="323">
          <cell r="A323" t="str">
            <v>87-77-1707</v>
          </cell>
          <cell r="B323" t="str">
            <v>Пион гибридный (Paeonia hybrida Pink Hawaiian Coral BR 3-5 eye)</v>
          </cell>
          <cell r="C323">
            <v>300</v>
          </cell>
        </row>
        <row r="324">
          <cell r="A324" t="str">
            <v>87-77-1733</v>
          </cell>
          <cell r="B324" t="str">
            <v>Пион молочноцветковый (Paeonia lactiflora Red Magic BR 3-5 eye)</v>
          </cell>
          <cell r="C324">
            <v>0</v>
          </cell>
        </row>
        <row r="325">
          <cell r="A325" t="str">
            <v>87-77-1735</v>
          </cell>
          <cell r="B325" t="str">
            <v>Пион молочноцветковый (Paeonia lactiflora Red Queen BR 3-5 eye)</v>
          </cell>
          <cell r="C325">
            <v>50</v>
          </cell>
        </row>
        <row r="326">
          <cell r="A326" t="str">
            <v>87-77-1736</v>
          </cell>
          <cell r="B326" t="str">
            <v>Пион молочноцветковый (Paeonia lactiflora Red Sarah Bernhardt (Fiona) BR 2-3 eye)</v>
          </cell>
          <cell r="C326">
            <v>200</v>
          </cell>
        </row>
        <row r="327">
          <cell r="A327" t="str">
            <v>87-77-1737</v>
          </cell>
          <cell r="B327" t="str">
            <v>Пион молочноцветковый (Paeonia lactiflora Red Sarah Bernhardt (Fiona) BR 3-5 eye)</v>
          </cell>
          <cell r="C327">
            <v>0</v>
          </cell>
        </row>
        <row r="328">
          <cell r="A328" t="str">
            <v>87-77-1767</v>
          </cell>
          <cell r="B328" t="str">
            <v>Пион молочноцветковый (Paeonia lactiflora Shirley Temple BR 2-3 eye)</v>
          </cell>
          <cell r="C328">
            <v>100</v>
          </cell>
        </row>
        <row r="329">
          <cell r="A329" t="str">
            <v>87-77-1768</v>
          </cell>
          <cell r="B329" t="str">
            <v>Пион молочноцветковый (Paeonia lactiflora Shirley Temple BR 3-5 eye)</v>
          </cell>
          <cell r="C329">
            <v>200</v>
          </cell>
        </row>
        <row r="330">
          <cell r="A330" t="str">
            <v>87-77-1788</v>
          </cell>
          <cell r="B330" t="str">
            <v>Пион молочноцветковый (Paeonia lactiflora Sweet Sixteen BR 2-3 eye)</v>
          </cell>
          <cell r="C330">
            <v>0</v>
          </cell>
        </row>
        <row r="331">
          <cell r="A331" t="str">
            <v>87-77-1789</v>
          </cell>
          <cell r="B331" t="str">
            <v>Пион молочноцветковый (Paeonia lactiflora Sweet Sixteen BR 3-5 eye)</v>
          </cell>
          <cell r="C331">
            <v>50</v>
          </cell>
        </row>
        <row r="332">
          <cell r="A332" t="str">
            <v>87-77-1830</v>
          </cell>
          <cell r="B332" t="str">
            <v>Пион ито-гибрид (Paeonia Itoh-Hybrids Yellow Crown BR 3-5 eye)</v>
          </cell>
          <cell r="C332">
            <v>0</v>
          </cell>
        </row>
        <row r="333">
          <cell r="A333" t="str">
            <v>87-77-1834</v>
          </cell>
          <cell r="B333" t="str">
            <v>Пион ито-гибрид (Paeonia Itoh-Hybrids All That Jazz BR 3-5 eye)</v>
          </cell>
          <cell r="C333">
            <v>0</v>
          </cell>
        </row>
        <row r="334">
          <cell r="A334" t="str">
            <v>87-77-1848</v>
          </cell>
          <cell r="B334" t="str">
            <v>Пион ито-гибрид (Paeonia Itoh-Hybrids Clouds of Colour BR 3-5 eye)</v>
          </cell>
          <cell r="C334">
            <v>0</v>
          </cell>
        </row>
        <row r="335">
          <cell r="A335" t="str">
            <v>87-77-1858</v>
          </cell>
          <cell r="B335" t="str">
            <v>Пион ито-гибрид (Paeonia Itoh-Hybrids First Arrival BR 3-5 eye)</v>
          </cell>
          <cell r="C335">
            <v>100</v>
          </cell>
        </row>
        <row r="336">
          <cell r="A336" t="str">
            <v>87-77-1859</v>
          </cell>
          <cell r="B336" t="str">
            <v>Пион ито-гибрид (Paeonia Itoh-Hybrids Garden Treasure BR 2-3 eye)</v>
          </cell>
          <cell r="C336">
            <v>240</v>
          </cell>
        </row>
        <row r="337">
          <cell r="A337" t="str">
            <v>87-77-1862</v>
          </cell>
          <cell r="B337" t="str">
            <v>Пион ито-гибрид (Paeonia Itoh-Hybrids Going Bananas BR 3-5 eye)</v>
          </cell>
          <cell r="C337">
            <v>0</v>
          </cell>
        </row>
        <row r="338">
          <cell r="A338" t="str">
            <v>87-77-1871</v>
          </cell>
          <cell r="B338" t="str">
            <v>Пион ито-гибрид (Paeonia Itoh-Hybrids Lollipop BR 2-3 eye)</v>
          </cell>
          <cell r="C338">
            <v>0</v>
          </cell>
        </row>
        <row r="339">
          <cell r="A339" t="str">
            <v>87-77-1904</v>
          </cell>
          <cell r="B339" t="str">
            <v>Пион ито-гибрид (Paeonia Itoh-Hybrids Sonoma Halo BR 2-3 eye)</v>
          </cell>
          <cell r="C339">
            <v>0</v>
          </cell>
        </row>
        <row r="340">
          <cell r="A340" t="str">
            <v>87-77-1908</v>
          </cell>
          <cell r="B340" t="str">
            <v>Пион ито-гибрид (Paeonia Itoh-Hybrids Sonoma Yedo BR 2-3 eye)</v>
          </cell>
          <cell r="C340">
            <v>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me/plantmarket_russi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52E4F-F266-4448-A371-7C5CAC9C27FA}">
  <sheetPr codeName="Лист3"/>
  <dimension ref="A1:O1251"/>
  <sheetViews>
    <sheetView showGridLines="0" tabSelected="1" workbookViewId="0">
      <selection activeCell="I25" sqref="I25"/>
    </sheetView>
  </sheetViews>
  <sheetFormatPr defaultColWidth="11.3046875" defaultRowHeight="14.6" outlineLevelCol="1" x14ac:dyDescent="0.4"/>
  <cols>
    <col min="1" max="1" width="5.765625" style="2" customWidth="1"/>
    <col min="2" max="2" width="15.07421875" style="2" hidden="1" customWidth="1" outlineLevel="1"/>
    <col min="3" max="3" width="28.84375" style="3" customWidth="1" collapsed="1"/>
    <col min="4" max="4" width="24.07421875" style="4" customWidth="1"/>
    <col min="5" max="5" width="12.69140625" style="5" customWidth="1"/>
    <col min="6" max="6" width="13.07421875" style="2" customWidth="1"/>
    <col min="7" max="7" width="12.3046875" style="2" customWidth="1"/>
    <col min="8" max="8" width="13.69140625" style="2" customWidth="1"/>
    <col min="9" max="9" width="10.765625" style="2" customWidth="1"/>
    <col min="10" max="11" width="13.84375" style="6" customWidth="1"/>
    <col min="12" max="12" width="3.61328125" style="6" customWidth="1"/>
    <col min="13" max="13" width="28.61328125" style="2" customWidth="1"/>
    <col min="14" max="252" width="11.3046875" style="2"/>
    <col min="253" max="253" width="13.84375" style="2" customWidth="1"/>
    <col min="254" max="254" width="24.3046875" style="2" customWidth="1"/>
    <col min="255" max="255" width="25.69140625" style="2" customWidth="1"/>
    <col min="256" max="256" width="17.07421875" style="2" customWidth="1"/>
    <col min="257" max="257" width="11.3046875" style="2"/>
    <col min="258" max="258" width="11.23046875" style="2" customWidth="1"/>
    <col min="259" max="259" width="13.23046875" style="2" customWidth="1"/>
    <col min="260" max="260" width="11.3046875" style="2"/>
    <col min="261" max="261" width="13.69140625" style="2" customWidth="1"/>
    <col min="262" max="262" width="18.23046875" style="2" customWidth="1"/>
    <col min="263" max="263" width="21.23046875" style="2" customWidth="1"/>
    <col min="264" max="508" width="11.3046875" style="2"/>
    <col min="509" max="509" width="13.84375" style="2" customWidth="1"/>
    <col min="510" max="510" width="24.3046875" style="2" customWidth="1"/>
    <col min="511" max="511" width="25.69140625" style="2" customWidth="1"/>
    <col min="512" max="512" width="17.07421875" style="2" customWidth="1"/>
    <col min="513" max="513" width="11.3046875" style="2"/>
    <col min="514" max="514" width="11.23046875" style="2" customWidth="1"/>
    <col min="515" max="515" width="13.23046875" style="2" customWidth="1"/>
    <col min="516" max="516" width="11.3046875" style="2"/>
    <col min="517" max="517" width="13.69140625" style="2" customWidth="1"/>
    <col min="518" max="518" width="18.23046875" style="2" customWidth="1"/>
    <col min="519" max="519" width="21.23046875" style="2" customWidth="1"/>
    <col min="520" max="764" width="11.3046875" style="2"/>
    <col min="765" max="765" width="13.84375" style="2" customWidth="1"/>
    <col min="766" max="766" width="24.3046875" style="2" customWidth="1"/>
    <col min="767" max="767" width="25.69140625" style="2" customWidth="1"/>
    <col min="768" max="768" width="17.07421875" style="2" customWidth="1"/>
    <col min="769" max="769" width="11.3046875" style="2"/>
    <col min="770" max="770" width="11.23046875" style="2" customWidth="1"/>
    <col min="771" max="771" width="13.23046875" style="2" customWidth="1"/>
    <col min="772" max="772" width="11.3046875" style="2"/>
    <col min="773" max="773" width="13.69140625" style="2" customWidth="1"/>
    <col min="774" max="774" width="18.23046875" style="2" customWidth="1"/>
    <col min="775" max="775" width="21.23046875" style="2" customWidth="1"/>
    <col min="776" max="1020" width="11.3046875" style="2"/>
    <col min="1021" max="1021" width="13.84375" style="2" customWidth="1"/>
    <col min="1022" max="1022" width="24.3046875" style="2" customWidth="1"/>
    <col min="1023" max="1023" width="25.69140625" style="2" customWidth="1"/>
    <col min="1024" max="1024" width="17.07421875" style="2" customWidth="1"/>
    <col min="1025" max="1025" width="11.3046875" style="2"/>
    <col min="1026" max="1026" width="11.23046875" style="2" customWidth="1"/>
    <col min="1027" max="1027" width="13.23046875" style="2" customWidth="1"/>
    <col min="1028" max="1028" width="11.3046875" style="2"/>
    <col min="1029" max="1029" width="13.69140625" style="2" customWidth="1"/>
    <col min="1030" max="1030" width="18.23046875" style="2" customWidth="1"/>
    <col min="1031" max="1031" width="21.23046875" style="2" customWidth="1"/>
    <col min="1032" max="1276" width="11.3046875" style="2"/>
    <col min="1277" max="1277" width="13.84375" style="2" customWidth="1"/>
    <col min="1278" max="1278" width="24.3046875" style="2" customWidth="1"/>
    <col min="1279" max="1279" width="25.69140625" style="2" customWidth="1"/>
    <col min="1280" max="1280" width="17.07421875" style="2" customWidth="1"/>
    <col min="1281" max="1281" width="11.3046875" style="2"/>
    <col min="1282" max="1282" width="11.23046875" style="2" customWidth="1"/>
    <col min="1283" max="1283" width="13.23046875" style="2" customWidth="1"/>
    <col min="1284" max="1284" width="11.3046875" style="2"/>
    <col min="1285" max="1285" width="13.69140625" style="2" customWidth="1"/>
    <col min="1286" max="1286" width="18.23046875" style="2" customWidth="1"/>
    <col min="1287" max="1287" width="21.23046875" style="2" customWidth="1"/>
    <col min="1288" max="1532" width="11.3046875" style="2"/>
    <col min="1533" max="1533" width="13.84375" style="2" customWidth="1"/>
    <col min="1534" max="1534" width="24.3046875" style="2" customWidth="1"/>
    <col min="1535" max="1535" width="25.69140625" style="2" customWidth="1"/>
    <col min="1536" max="1536" width="17.07421875" style="2" customWidth="1"/>
    <col min="1537" max="1537" width="11.3046875" style="2"/>
    <col min="1538" max="1538" width="11.23046875" style="2" customWidth="1"/>
    <col min="1539" max="1539" width="13.23046875" style="2" customWidth="1"/>
    <col min="1540" max="1540" width="11.3046875" style="2"/>
    <col min="1541" max="1541" width="13.69140625" style="2" customWidth="1"/>
    <col min="1542" max="1542" width="18.23046875" style="2" customWidth="1"/>
    <col min="1543" max="1543" width="21.23046875" style="2" customWidth="1"/>
    <col min="1544" max="1788" width="11.3046875" style="2"/>
    <col min="1789" max="1789" width="13.84375" style="2" customWidth="1"/>
    <col min="1790" max="1790" width="24.3046875" style="2" customWidth="1"/>
    <col min="1791" max="1791" width="25.69140625" style="2" customWidth="1"/>
    <col min="1792" max="1792" width="17.07421875" style="2" customWidth="1"/>
    <col min="1793" max="1793" width="11.3046875" style="2"/>
    <col min="1794" max="1794" width="11.23046875" style="2" customWidth="1"/>
    <col min="1795" max="1795" width="13.23046875" style="2" customWidth="1"/>
    <col min="1796" max="1796" width="11.3046875" style="2"/>
    <col min="1797" max="1797" width="13.69140625" style="2" customWidth="1"/>
    <col min="1798" max="1798" width="18.23046875" style="2" customWidth="1"/>
    <col min="1799" max="1799" width="21.23046875" style="2" customWidth="1"/>
    <col min="1800" max="2044" width="11.3046875" style="2"/>
    <col min="2045" max="2045" width="13.84375" style="2" customWidth="1"/>
    <col min="2046" max="2046" width="24.3046875" style="2" customWidth="1"/>
    <col min="2047" max="2047" width="25.69140625" style="2" customWidth="1"/>
    <col min="2048" max="2048" width="17.07421875" style="2" customWidth="1"/>
    <col min="2049" max="2049" width="11.3046875" style="2"/>
    <col min="2050" max="2050" width="11.23046875" style="2" customWidth="1"/>
    <col min="2051" max="2051" width="13.23046875" style="2" customWidth="1"/>
    <col min="2052" max="2052" width="11.3046875" style="2"/>
    <col min="2053" max="2053" width="13.69140625" style="2" customWidth="1"/>
    <col min="2054" max="2054" width="18.23046875" style="2" customWidth="1"/>
    <col min="2055" max="2055" width="21.23046875" style="2" customWidth="1"/>
    <col min="2056" max="2300" width="11.3046875" style="2"/>
    <col min="2301" max="2301" width="13.84375" style="2" customWidth="1"/>
    <col min="2302" max="2302" width="24.3046875" style="2" customWidth="1"/>
    <col min="2303" max="2303" width="25.69140625" style="2" customWidth="1"/>
    <col min="2304" max="2304" width="17.07421875" style="2" customWidth="1"/>
    <col min="2305" max="2305" width="11.3046875" style="2"/>
    <col min="2306" max="2306" width="11.23046875" style="2" customWidth="1"/>
    <col min="2307" max="2307" width="13.23046875" style="2" customWidth="1"/>
    <col min="2308" max="2308" width="11.3046875" style="2"/>
    <col min="2309" max="2309" width="13.69140625" style="2" customWidth="1"/>
    <col min="2310" max="2310" width="18.23046875" style="2" customWidth="1"/>
    <col min="2311" max="2311" width="21.23046875" style="2" customWidth="1"/>
    <col min="2312" max="2556" width="11.3046875" style="2"/>
    <col min="2557" max="2557" width="13.84375" style="2" customWidth="1"/>
    <col min="2558" max="2558" width="24.3046875" style="2" customWidth="1"/>
    <col min="2559" max="2559" width="25.69140625" style="2" customWidth="1"/>
    <col min="2560" max="2560" width="17.07421875" style="2" customWidth="1"/>
    <col min="2561" max="2561" width="11.3046875" style="2"/>
    <col min="2562" max="2562" width="11.23046875" style="2" customWidth="1"/>
    <col min="2563" max="2563" width="13.23046875" style="2" customWidth="1"/>
    <col min="2564" max="2564" width="11.3046875" style="2"/>
    <col min="2565" max="2565" width="13.69140625" style="2" customWidth="1"/>
    <col min="2566" max="2566" width="18.23046875" style="2" customWidth="1"/>
    <col min="2567" max="2567" width="21.23046875" style="2" customWidth="1"/>
    <col min="2568" max="2812" width="11.3046875" style="2"/>
    <col min="2813" max="2813" width="13.84375" style="2" customWidth="1"/>
    <col min="2814" max="2814" width="24.3046875" style="2" customWidth="1"/>
    <col min="2815" max="2815" width="25.69140625" style="2" customWidth="1"/>
    <col min="2816" max="2816" width="17.07421875" style="2" customWidth="1"/>
    <col min="2817" max="2817" width="11.3046875" style="2"/>
    <col min="2818" max="2818" width="11.23046875" style="2" customWidth="1"/>
    <col min="2819" max="2819" width="13.23046875" style="2" customWidth="1"/>
    <col min="2820" max="2820" width="11.3046875" style="2"/>
    <col min="2821" max="2821" width="13.69140625" style="2" customWidth="1"/>
    <col min="2822" max="2822" width="18.23046875" style="2" customWidth="1"/>
    <col min="2823" max="2823" width="21.23046875" style="2" customWidth="1"/>
    <col min="2824" max="3068" width="11.3046875" style="2"/>
    <col min="3069" max="3069" width="13.84375" style="2" customWidth="1"/>
    <col min="3070" max="3070" width="24.3046875" style="2" customWidth="1"/>
    <col min="3071" max="3071" width="25.69140625" style="2" customWidth="1"/>
    <col min="3072" max="3072" width="17.07421875" style="2" customWidth="1"/>
    <col min="3073" max="3073" width="11.3046875" style="2"/>
    <col min="3074" max="3074" width="11.23046875" style="2" customWidth="1"/>
    <col min="3075" max="3075" width="13.23046875" style="2" customWidth="1"/>
    <col min="3076" max="3076" width="11.3046875" style="2"/>
    <col min="3077" max="3077" width="13.69140625" style="2" customWidth="1"/>
    <col min="3078" max="3078" width="18.23046875" style="2" customWidth="1"/>
    <col min="3079" max="3079" width="21.23046875" style="2" customWidth="1"/>
    <col min="3080" max="3324" width="11.3046875" style="2"/>
    <col min="3325" max="3325" width="13.84375" style="2" customWidth="1"/>
    <col min="3326" max="3326" width="24.3046875" style="2" customWidth="1"/>
    <col min="3327" max="3327" width="25.69140625" style="2" customWidth="1"/>
    <col min="3328" max="3328" width="17.07421875" style="2" customWidth="1"/>
    <col min="3329" max="3329" width="11.3046875" style="2"/>
    <col min="3330" max="3330" width="11.23046875" style="2" customWidth="1"/>
    <col min="3331" max="3331" width="13.23046875" style="2" customWidth="1"/>
    <col min="3332" max="3332" width="11.3046875" style="2"/>
    <col min="3333" max="3333" width="13.69140625" style="2" customWidth="1"/>
    <col min="3334" max="3334" width="18.23046875" style="2" customWidth="1"/>
    <col min="3335" max="3335" width="21.23046875" style="2" customWidth="1"/>
    <col min="3336" max="3580" width="11.3046875" style="2"/>
    <col min="3581" max="3581" width="13.84375" style="2" customWidth="1"/>
    <col min="3582" max="3582" width="24.3046875" style="2" customWidth="1"/>
    <col min="3583" max="3583" width="25.69140625" style="2" customWidth="1"/>
    <col min="3584" max="3584" width="17.07421875" style="2" customWidth="1"/>
    <col min="3585" max="3585" width="11.3046875" style="2"/>
    <col min="3586" max="3586" width="11.23046875" style="2" customWidth="1"/>
    <col min="3587" max="3587" width="13.23046875" style="2" customWidth="1"/>
    <col min="3588" max="3588" width="11.3046875" style="2"/>
    <col min="3589" max="3589" width="13.69140625" style="2" customWidth="1"/>
    <col min="3590" max="3590" width="18.23046875" style="2" customWidth="1"/>
    <col min="3591" max="3591" width="21.23046875" style="2" customWidth="1"/>
    <col min="3592" max="3836" width="11.3046875" style="2"/>
    <col min="3837" max="3837" width="13.84375" style="2" customWidth="1"/>
    <col min="3838" max="3838" width="24.3046875" style="2" customWidth="1"/>
    <col min="3839" max="3839" width="25.69140625" style="2" customWidth="1"/>
    <col min="3840" max="3840" width="17.07421875" style="2" customWidth="1"/>
    <col min="3841" max="3841" width="11.3046875" style="2"/>
    <col min="3842" max="3842" width="11.23046875" style="2" customWidth="1"/>
    <col min="3843" max="3843" width="13.23046875" style="2" customWidth="1"/>
    <col min="3844" max="3844" width="11.3046875" style="2"/>
    <col min="3845" max="3845" width="13.69140625" style="2" customWidth="1"/>
    <col min="3846" max="3846" width="18.23046875" style="2" customWidth="1"/>
    <col min="3847" max="3847" width="21.23046875" style="2" customWidth="1"/>
    <col min="3848" max="4092" width="11.3046875" style="2"/>
    <col min="4093" max="4093" width="13.84375" style="2" customWidth="1"/>
    <col min="4094" max="4094" width="24.3046875" style="2" customWidth="1"/>
    <col min="4095" max="4095" width="25.69140625" style="2" customWidth="1"/>
    <col min="4096" max="4096" width="17.07421875" style="2" customWidth="1"/>
    <col min="4097" max="4097" width="11.3046875" style="2"/>
    <col min="4098" max="4098" width="11.23046875" style="2" customWidth="1"/>
    <col min="4099" max="4099" width="13.23046875" style="2" customWidth="1"/>
    <col min="4100" max="4100" width="11.3046875" style="2"/>
    <col min="4101" max="4101" width="13.69140625" style="2" customWidth="1"/>
    <col min="4102" max="4102" width="18.23046875" style="2" customWidth="1"/>
    <col min="4103" max="4103" width="21.23046875" style="2" customWidth="1"/>
    <col min="4104" max="4348" width="11.3046875" style="2"/>
    <col min="4349" max="4349" width="13.84375" style="2" customWidth="1"/>
    <col min="4350" max="4350" width="24.3046875" style="2" customWidth="1"/>
    <col min="4351" max="4351" width="25.69140625" style="2" customWidth="1"/>
    <col min="4352" max="4352" width="17.07421875" style="2" customWidth="1"/>
    <col min="4353" max="4353" width="11.3046875" style="2"/>
    <col min="4354" max="4354" width="11.23046875" style="2" customWidth="1"/>
    <col min="4355" max="4355" width="13.23046875" style="2" customWidth="1"/>
    <col min="4356" max="4356" width="11.3046875" style="2"/>
    <col min="4357" max="4357" width="13.69140625" style="2" customWidth="1"/>
    <col min="4358" max="4358" width="18.23046875" style="2" customWidth="1"/>
    <col min="4359" max="4359" width="21.23046875" style="2" customWidth="1"/>
    <col min="4360" max="4604" width="11.3046875" style="2"/>
    <col min="4605" max="4605" width="13.84375" style="2" customWidth="1"/>
    <col min="4606" max="4606" width="24.3046875" style="2" customWidth="1"/>
    <col min="4607" max="4607" width="25.69140625" style="2" customWidth="1"/>
    <col min="4608" max="4608" width="17.07421875" style="2" customWidth="1"/>
    <col min="4609" max="4609" width="11.3046875" style="2"/>
    <col min="4610" max="4610" width="11.23046875" style="2" customWidth="1"/>
    <col min="4611" max="4611" width="13.23046875" style="2" customWidth="1"/>
    <col min="4612" max="4612" width="11.3046875" style="2"/>
    <col min="4613" max="4613" width="13.69140625" style="2" customWidth="1"/>
    <col min="4614" max="4614" width="18.23046875" style="2" customWidth="1"/>
    <col min="4615" max="4615" width="21.23046875" style="2" customWidth="1"/>
    <col min="4616" max="4860" width="11.3046875" style="2"/>
    <col min="4861" max="4861" width="13.84375" style="2" customWidth="1"/>
    <col min="4862" max="4862" width="24.3046875" style="2" customWidth="1"/>
    <col min="4863" max="4863" width="25.69140625" style="2" customWidth="1"/>
    <col min="4864" max="4864" width="17.07421875" style="2" customWidth="1"/>
    <col min="4865" max="4865" width="11.3046875" style="2"/>
    <col min="4866" max="4866" width="11.23046875" style="2" customWidth="1"/>
    <col min="4867" max="4867" width="13.23046875" style="2" customWidth="1"/>
    <col min="4868" max="4868" width="11.3046875" style="2"/>
    <col min="4869" max="4869" width="13.69140625" style="2" customWidth="1"/>
    <col min="4870" max="4870" width="18.23046875" style="2" customWidth="1"/>
    <col min="4871" max="4871" width="21.23046875" style="2" customWidth="1"/>
    <col min="4872" max="5116" width="11.3046875" style="2"/>
    <col min="5117" max="5117" width="13.84375" style="2" customWidth="1"/>
    <col min="5118" max="5118" width="24.3046875" style="2" customWidth="1"/>
    <col min="5119" max="5119" width="25.69140625" style="2" customWidth="1"/>
    <col min="5120" max="5120" width="17.07421875" style="2" customWidth="1"/>
    <col min="5121" max="5121" width="11.3046875" style="2"/>
    <col min="5122" max="5122" width="11.23046875" style="2" customWidth="1"/>
    <col min="5123" max="5123" width="13.23046875" style="2" customWidth="1"/>
    <col min="5124" max="5124" width="11.3046875" style="2"/>
    <col min="5125" max="5125" width="13.69140625" style="2" customWidth="1"/>
    <col min="5126" max="5126" width="18.23046875" style="2" customWidth="1"/>
    <col min="5127" max="5127" width="21.23046875" style="2" customWidth="1"/>
    <col min="5128" max="5372" width="11.3046875" style="2"/>
    <col min="5373" max="5373" width="13.84375" style="2" customWidth="1"/>
    <col min="5374" max="5374" width="24.3046875" style="2" customWidth="1"/>
    <col min="5375" max="5375" width="25.69140625" style="2" customWidth="1"/>
    <col min="5376" max="5376" width="17.07421875" style="2" customWidth="1"/>
    <col min="5377" max="5377" width="11.3046875" style="2"/>
    <col min="5378" max="5378" width="11.23046875" style="2" customWidth="1"/>
    <col min="5379" max="5379" width="13.23046875" style="2" customWidth="1"/>
    <col min="5380" max="5380" width="11.3046875" style="2"/>
    <col min="5381" max="5381" width="13.69140625" style="2" customWidth="1"/>
    <col min="5382" max="5382" width="18.23046875" style="2" customWidth="1"/>
    <col min="5383" max="5383" width="21.23046875" style="2" customWidth="1"/>
    <col min="5384" max="5628" width="11.3046875" style="2"/>
    <col min="5629" max="5629" width="13.84375" style="2" customWidth="1"/>
    <col min="5630" max="5630" width="24.3046875" style="2" customWidth="1"/>
    <col min="5631" max="5631" width="25.69140625" style="2" customWidth="1"/>
    <col min="5632" max="5632" width="17.07421875" style="2" customWidth="1"/>
    <col min="5633" max="5633" width="11.3046875" style="2"/>
    <col min="5634" max="5634" width="11.23046875" style="2" customWidth="1"/>
    <col min="5635" max="5635" width="13.23046875" style="2" customWidth="1"/>
    <col min="5636" max="5636" width="11.3046875" style="2"/>
    <col min="5637" max="5637" width="13.69140625" style="2" customWidth="1"/>
    <col min="5638" max="5638" width="18.23046875" style="2" customWidth="1"/>
    <col min="5639" max="5639" width="21.23046875" style="2" customWidth="1"/>
    <col min="5640" max="5884" width="11.3046875" style="2"/>
    <col min="5885" max="5885" width="13.84375" style="2" customWidth="1"/>
    <col min="5886" max="5886" width="24.3046875" style="2" customWidth="1"/>
    <col min="5887" max="5887" width="25.69140625" style="2" customWidth="1"/>
    <col min="5888" max="5888" width="17.07421875" style="2" customWidth="1"/>
    <col min="5889" max="5889" width="11.3046875" style="2"/>
    <col min="5890" max="5890" width="11.23046875" style="2" customWidth="1"/>
    <col min="5891" max="5891" width="13.23046875" style="2" customWidth="1"/>
    <col min="5892" max="5892" width="11.3046875" style="2"/>
    <col min="5893" max="5893" width="13.69140625" style="2" customWidth="1"/>
    <col min="5894" max="5894" width="18.23046875" style="2" customWidth="1"/>
    <col min="5895" max="5895" width="21.23046875" style="2" customWidth="1"/>
    <col min="5896" max="6140" width="11.3046875" style="2"/>
    <col min="6141" max="6141" width="13.84375" style="2" customWidth="1"/>
    <col min="6142" max="6142" width="24.3046875" style="2" customWidth="1"/>
    <col min="6143" max="6143" width="25.69140625" style="2" customWidth="1"/>
    <col min="6144" max="6144" width="17.07421875" style="2" customWidth="1"/>
    <col min="6145" max="6145" width="11.3046875" style="2"/>
    <col min="6146" max="6146" width="11.23046875" style="2" customWidth="1"/>
    <col min="6147" max="6147" width="13.23046875" style="2" customWidth="1"/>
    <col min="6148" max="6148" width="11.3046875" style="2"/>
    <col min="6149" max="6149" width="13.69140625" style="2" customWidth="1"/>
    <col min="6150" max="6150" width="18.23046875" style="2" customWidth="1"/>
    <col min="6151" max="6151" width="21.23046875" style="2" customWidth="1"/>
    <col min="6152" max="6396" width="11.3046875" style="2"/>
    <col min="6397" max="6397" width="13.84375" style="2" customWidth="1"/>
    <col min="6398" max="6398" width="24.3046875" style="2" customWidth="1"/>
    <col min="6399" max="6399" width="25.69140625" style="2" customWidth="1"/>
    <col min="6400" max="6400" width="17.07421875" style="2" customWidth="1"/>
    <col min="6401" max="6401" width="11.3046875" style="2"/>
    <col min="6402" max="6402" width="11.23046875" style="2" customWidth="1"/>
    <col min="6403" max="6403" width="13.23046875" style="2" customWidth="1"/>
    <col min="6404" max="6404" width="11.3046875" style="2"/>
    <col min="6405" max="6405" width="13.69140625" style="2" customWidth="1"/>
    <col min="6406" max="6406" width="18.23046875" style="2" customWidth="1"/>
    <col min="6407" max="6407" width="21.23046875" style="2" customWidth="1"/>
    <col min="6408" max="6652" width="11.3046875" style="2"/>
    <col min="6653" max="6653" width="13.84375" style="2" customWidth="1"/>
    <col min="6654" max="6654" width="24.3046875" style="2" customWidth="1"/>
    <col min="6655" max="6655" width="25.69140625" style="2" customWidth="1"/>
    <col min="6656" max="6656" width="17.07421875" style="2" customWidth="1"/>
    <col min="6657" max="6657" width="11.3046875" style="2"/>
    <col min="6658" max="6658" width="11.23046875" style="2" customWidth="1"/>
    <col min="6659" max="6659" width="13.23046875" style="2" customWidth="1"/>
    <col min="6660" max="6660" width="11.3046875" style="2"/>
    <col min="6661" max="6661" width="13.69140625" style="2" customWidth="1"/>
    <col min="6662" max="6662" width="18.23046875" style="2" customWidth="1"/>
    <col min="6663" max="6663" width="21.23046875" style="2" customWidth="1"/>
    <col min="6664" max="6908" width="11.3046875" style="2"/>
    <col min="6909" max="6909" width="13.84375" style="2" customWidth="1"/>
    <col min="6910" max="6910" width="24.3046875" style="2" customWidth="1"/>
    <col min="6911" max="6911" width="25.69140625" style="2" customWidth="1"/>
    <col min="6912" max="6912" width="17.07421875" style="2" customWidth="1"/>
    <col min="6913" max="6913" width="11.3046875" style="2"/>
    <col min="6914" max="6914" width="11.23046875" style="2" customWidth="1"/>
    <col min="6915" max="6915" width="13.23046875" style="2" customWidth="1"/>
    <col min="6916" max="6916" width="11.3046875" style="2"/>
    <col min="6917" max="6917" width="13.69140625" style="2" customWidth="1"/>
    <col min="6918" max="6918" width="18.23046875" style="2" customWidth="1"/>
    <col min="6919" max="6919" width="21.23046875" style="2" customWidth="1"/>
    <col min="6920" max="7164" width="11.3046875" style="2"/>
    <col min="7165" max="7165" width="13.84375" style="2" customWidth="1"/>
    <col min="7166" max="7166" width="24.3046875" style="2" customWidth="1"/>
    <col min="7167" max="7167" width="25.69140625" style="2" customWidth="1"/>
    <col min="7168" max="7168" width="17.07421875" style="2" customWidth="1"/>
    <col min="7169" max="7169" width="11.3046875" style="2"/>
    <col min="7170" max="7170" width="11.23046875" style="2" customWidth="1"/>
    <col min="7171" max="7171" width="13.23046875" style="2" customWidth="1"/>
    <col min="7172" max="7172" width="11.3046875" style="2"/>
    <col min="7173" max="7173" width="13.69140625" style="2" customWidth="1"/>
    <col min="7174" max="7174" width="18.23046875" style="2" customWidth="1"/>
    <col min="7175" max="7175" width="21.23046875" style="2" customWidth="1"/>
    <col min="7176" max="7420" width="11.3046875" style="2"/>
    <col min="7421" max="7421" width="13.84375" style="2" customWidth="1"/>
    <col min="7422" max="7422" width="24.3046875" style="2" customWidth="1"/>
    <col min="7423" max="7423" width="25.69140625" style="2" customWidth="1"/>
    <col min="7424" max="7424" width="17.07421875" style="2" customWidth="1"/>
    <col min="7425" max="7425" width="11.3046875" style="2"/>
    <col min="7426" max="7426" width="11.23046875" style="2" customWidth="1"/>
    <col min="7427" max="7427" width="13.23046875" style="2" customWidth="1"/>
    <col min="7428" max="7428" width="11.3046875" style="2"/>
    <col min="7429" max="7429" width="13.69140625" style="2" customWidth="1"/>
    <col min="7430" max="7430" width="18.23046875" style="2" customWidth="1"/>
    <col min="7431" max="7431" width="21.23046875" style="2" customWidth="1"/>
    <col min="7432" max="7676" width="11.3046875" style="2"/>
    <col min="7677" max="7677" width="13.84375" style="2" customWidth="1"/>
    <col min="7678" max="7678" width="24.3046875" style="2" customWidth="1"/>
    <col min="7679" max="7679" width="25.69140625" style="2" customWidth="1"/>
    <col min="7680" max="7680" width="17.07421875" style="2" customWidth="1"/>
    <col min="7681" max="7681" width="11.3046875" style="2"/>
    <col min="7682" max="7682" width="11.23046875" style="2" customWidth="1"/>
    <col min="7683" max="7683" width="13.23046875" style="2" customWidth="1"/>
    <col min="7684" max="7684" width="11.3046875" style="2"/>
    <col min="7685" max="7685" width="13.69140625" style="2" customWidth="1"/>
    <col min="7686" max="7686" width="18.23046875" style="2" customWidth="1"/>
    <col min="7687" max="7687" width="21.23046875" style="2" customWidth="1"/>
    <col min="7688" max="7932" width="11.3046875" style="2"/>
    <col min="7933" max="7933" width="13.84375" style="2" customWidth="1"/>
    <col min="7934" max="7934" width="24.3046875" style="2" customWidth="1"/>
    <col min="7935" max="7935" width="25.69140625" style="2" customWidth="1"/>
    <col min="7936" max="7936" width="17.07421875" style="2" customWidth="1"/>
    <col min="7937" max="7937" width="11.3046875" style="2"/>
    <col min="7938" max="7938" width="11.23046875" style="2" customWidth="1"/>
    <col min="7939" max="7939" width="13.23046875" style="2" customWidth="1"/>
    <col min="7940" max="7940" width="11.3046875" style="2"/>
    <col min="7941" max="7941" width="13.69140625" style="2" customWidth="1"/>
    <col min="7942" max="7942" width="18.23046875" style="2" customWidth="1"/>
    <col min="7943" max="7943" width="21.23046875" style="2" customWidth="1"/>
    <col min="7944" max="8188" width="11.3046875" style="2"/>
    <col min="8189" max="8189" width="13.84375" style="2" customWidth="1"/>
    <col min="8190" max="8190" width="24.3046875" style="2" customWidth="1"/>
    <col min="8191" max="8191" width="25.69140625" style="2" customWidth="1"/>
    <col min="8192" max="8192" width="17.07421875" style="2" customWidth="1"/>
    <col min="8193" max="8193" width="11.3046875" style="2"/>
    <col min="8194" max="8194" width="11.23046875" style="2" customWidth="1"/>
    <col min="8195" max="8195" width="13.23046875" style="2" customWidth="1"/>
    <col min="8196" max="8196" width="11.3046875" style="2"/>
    <col min="8197" max="8197" width="13.69140625" style="2" customWidth="1"/>
    <col min="8198" max="8198" width="18.23046875" style="2" customWidth="1"/>
    <col min="8199" max="8199" width="21.23046875" style="2" customWidth="1"/>
    <col min="8200" max="8444" width="11.3046875" style="2"/>
    <col min="8445" max="8445" width="13.84375" style="2" customWidth="1"/>
    <col min="8446" max="8446" width="24.3046875" style="2" customWidth="1"/>
    <col min="8447" max="8447" width="25.69140625" style="2" customWidth="1"/>
    <col min="8448" max="8448" width="17.07421875" style="2" customWidth="1"/>
    <col min="8449" max="8449" width="11.3046875" style="2"/>
    <col min="8450" max="8450" width="11.23046875" style="2" customWidth="1"/>
    <col min="8451" max="8451" width="13.23046875" style="2" customWidth="1"/>
    <col min="8452" max="8452" width="11.3046875" style="2"/>
    <col min="8453" max="8453" width="13.69140625" style="2" customWidth="1"/>
    <col min="8454" max="8454" width="18.23046875" style="2" customWidth="1"/>
    <col min="8455" max="8455" width="21.23046875" style="2" customWidth="1"/>
    <col min="8456" max="8700" width="11.3046875" style="2"/>
    <col min="8701" max="8701" width="13.84375" style="2" customWidth="1"/>
    <col min="8702" max="8702" width="24.3046875" style="2" customWidth="1"/>
    <col min="8703" max="8703" width="25.69140625" style="2" customWidth="1"/>
    <col min="8704" max="8704" width="17.07421875" style="2" customWidth="1"/>
    <col min="8705" max="8705" width="11.3046875" style="2"/>
    <col min="8706" max="8706" width="11.23046875" style="2" customWidth="1"/>
    <col min="8707" max="8707" width="13.23046875" style="2" customWidth="1"/>
    <col min="8708" max="8708" width="11.3046875" style="2"/>
    <col min="8709" max="8709" width="13.69140625" style="2" customWidth="1"/>
    <col min="8710" max="8710" width="18.23046875" style="2" customWidth="1"/>
    <col min="8711" max="8711" width="21.23046875" style="2" customWidth="1"/>
    <col min="8712" max="8956" width="11.3046875" style="2"/>
    <col min="8957" max="8957" width="13.84375" style="2" customWidth="1"/>
    <col min="8958" max="8958" width="24.3046875" style="2" customWidth="1"/>
    <col min="8959" max="8959" width="25.69140625" style="2" customWidth="1"/>
    <col min="8960" max="8960" width="17.07421875" style="2" customWidth="1"/>
    <col min="8961" max="8961" width="11.3046875" style="2"/>
    <col min="8962" max="8962" width="11.23046875" style="2" customWidth="1"/>
    <col min="8963" max="8963" width="13.23046875" style="2" customWidth="1"/>
    <col min="8964" max="8964" width="11.3046875" style="2"/>
    <col min="8965" max="8965" width="13.69140625" style="2" customWidth="1"/>
    <col min="8966" max="8966" width="18.23046875" style="2" customWidth="1"/>
    <col min="8967" max="8967" width="21.23046875" style="2" customWidth="1"/>
    <col min="8968" max="9212" width="11.3046875" style="2"/>
    <col min="9213" max="9213" width="13.84375" style="2" customWidth="1"/>
    <col min="9214" max="9214" width="24.3046875" style="2" customWidth="1"/>
    <col min="9215" max="9215" width="25.69140625" style="2" customWidth="1"/>
    <col min="9216" max="9216" width="17.07421875" style="2" customWidth="1"/>
    <col min="9217" max="9217" width="11.3046875" style="2"/>
    <col min="9218" max="9218" width="11.23046875" style="2" customWidth="1"/>
    <col min="9219" max="9219" width="13.23046875" style="2" customWidth="1"/>
    <col min="9220" max="9220" width="11.3046875" style="2"/>
    <col min="9221" max="9221" width="13.69140625" style="2" customWidth="1"/>
    <col min="9222" max="9222" width="18.23046875" style="2" customWidth="1"/>
    <col min="9223" max="9223" width="21.23046875" style="2" customWidth="1"/>
    <col min="9224" max="9468" width="11.3046875" style="2"/>
    <col min="9469" max="9469" width="13.84375" style="2" customWidth="1"/>
    <col min="9470" max="9470" width="24.3046875" style="2" customWidth="1"/>
    <col min="9471" max="9471" width="25.69140625" style="2" customWidth="1"/>
    <col min="9472" max="9472" width="17.07421875" style="2" customWidth="1"/>
    <col min="9473" max="9473" width="11.3046875" style="2"/>
    <col min="9474" max="9474" width="11.23046875" style="2" customWidth="1"/>
    <col min="9475" max="9475" width="13.23046875" style="2" customWidth="1"/>
    <col min="9476" max="9476" width="11.3046875" style="2"/>
    <col min="9477" max="9477" width="13.69140625" style="2" customWidth="1"/>
    <col min="9478" max="9478" width="18.23046875" style="2" customWidth="1"/>
    <col min="9479" max="9479" width="21.23046875" style="2" customWidth="1"/>
    <col min="9480" max="9724" width="11.3046875" style="2"/>
    <col min="9725" max="9725" width="13.84375" style="2" customWidth="1"/>
    <col min="9726" max="9726" width="24.3046875" style="2" customWidth="1"/>
    <col min="9727" max="9727" width="25.69140625" style="2" customWidth="1"/>
    <col min="9728" max="9728" width="17.07421875" style="2" customWidth="1"/>
    <col min="9729" max="9729" width="11.3046875" style="2"/>
    <col min="9730" max="9730" width="11.23046875" style="2" customWidth="1"/>
    <col min="9731" max="9731" width="13.23046875" style="2" customWidth="1"/>
    <col min="9732" max="9732" width="11.3046875" style="2"/>
    <col min="9733" max="9733" width="13.69140625" style="2" customWidth="1"/>
    <col min="9734" max="9734" width="18.23046875" style="2" customWidth="1"/>
    <col min="9735" max="9735" width="21.23046875" style="2" customWidth="1"/>
    <col min="9736" max="9980" width="11.3046875" style="2"/>
    <col min="9981" max="9981" width="13.84375" style="2" customWidth="1"/>
    <col min="9982" max="9982" width="24.3046875" style="2" customWidth="1"/>
    <col min="9983" max="9983" width="25.69140625" style="2" customWidth="1"/>
    <col min="9984" max="9984" width="17.07421875" style="2" customWidth="1"/>
    <col min="9985" max="9985" width="11.3046875" style="2"/>
    <col min="9986" max="9986" width="11.23046875" style="2" customWidth="1"/>
    <col min="9987" max="9987" width="13.23046875" style="2" customWidth="1"/>
    <col min="9988" max="9988" width="11.3046875" style="2"/>
    <col min="9989" max="9989" width="13.69140625" style="2" customWidth="1"/>
    <col min="9990" max="9990" width="18.23046875" style="2" customWidth="1"/>
    <col min="9991" max="9991" width="21.23046875" style="2" customWidth="1"/>
    <col min="9992" max="10236" width="11.3046875" style="2"/>
    <col min="10237" max="10237" width="13.84375" style="2" customWidth="1"/>
    <col min="10238" max="10238" width="24.3046875" style="2" customWidth="1"/>
    <col min="10239" max="10239" width="25.69140625" style="2" customWidth="1"/>
    <col min="10240" max="10240" width="17.07421875" style="2" customWidth="1"/>
    <col min="10241" max="10241" width="11.3046875" style="2"/>
    <col min="10242" max="10242" width="11.23046875" style="2" customWidth="1"/>
    <col min="10243" max="10243" width="13.23046875" style="2" customWidth="1"/>
    <col min="10244" max="10244" width="11.3046875" style="2"/>
    <col min="10245" max="10245" width="13.69140625" style="2" customWidth="1"/>
    <col min="10246" max="10246" width="18.23046875" style="2" customWidth="1"/>
    <col min="10247" max="10247" width="21.23046875" style="2" customWidth="1"/>
    <col min="10248" max="10492" width="11.3046875" style="2"/>
    <col min="10493" max="10493" width="13.84375" style="2" customWidth="1"/>
    <col min="10494" max="10494" width="24.3046875" style="2" customWidth="1"/>
    <col min="10495" max="10495" width="25.69140625" style="2" customWidth="1"/>
    <col min="10496" max="10496" width="17.07421875" style="2" customWidth="1"/>
    <col min="10497" max="10497" width="11.3046875" style="2"/>
    <col min="10498" max="10498" width="11.23046875" style="2" customWidth="1"/>
    <col min="10499" max="10499" width="13.23046875" style="2" customWidth="1"/>
    <col min="10500" max="10500" width="11.3046875" style="2"/>
    <col min="10501" max="10501" width="13.69140625" style="2" customWidth="1"/>
    <col min="10502" max="10502" width="18.23046875" style="2" customWidth="1"/>
    <col min="10503" max="10503" width="21.23046875" style="2" customWidth="1"/>
    <col min="10504" max="10748" width="11.3046875" style="2"/>
    <col min="10749" max="10749" width="13.84375" style="2" customWidth="1"/>
    <col min="10750" max="10750" width="24.3046875" style="2" customWidth="1"/>
    <col min="10751" max="10751" width="25.69140625" style="2" customWidth="1"/>
    <col min="10752" max="10752" width="17.07421875" style="2" customWidth="1"/>
    <col min="10753" max="10753" width="11.3046875" style="2"/>
    <col min="10754" max="10754" width="11.23046875" style="2" customWidth="1"/>
    <col min="10755" max="10755" width="13.23046875" style="2" customWidth="1"/>
    <col min="10756" max="10756" width="11.3046875" style="2"/>
    <col min="10757" max="10757" width="13.69140625" style="2" customWidth="1"/>
    <col min="10758" max="10758" width="18.23046875" style="2" customWidth="1"/>
    <col min="10759" max="10759" width="21.23046875" style="2" customWidth="1"/>
    <col min="10760" max="11004" width="11.3046875" style="2"/>
    <col min="11005" max="11005" width="13.84375" style="2" customWidth="1"/>
    <col min="11006" max="11006" width="24.3046875" style="2" customWidth="1"/>
    <col min="11007" max="11007" width="25.69140625" style="2" customWidth="1"/>
    <col min="11008" max="11008" width="17.07421875" style="2" customWidth="1"/>
    <col min="11009" max="11009" width="11.3046875" style="2"/>
    <col min="11010" max="11010" width="11.23046875" style="2" customWidth="1"/>
    <col min="11011" max="11011" width="13.23046875" style="2" customWidth="1"/>
    <col min="11012" max="11012" width="11.3046875" style="2"/>
    <col min="11013" max="11013" width="13.69140625" style="2" customWidth="1"/>
    <col min="11014" max="11014" width="18.23046875" style="2" customWidth="1"/>
    <col min="11015" max="11015" width="21.23046875" style="2" customWidth="1"/>
    <col min="11016" max="11260" width="11.3046875" style="2"/>
    <col min="11261" max="11261" width="13.84375" style="2" customWidth="1"/>
    <col min="11262" max="11262" width="24.3046875" style="2" customWidth="1"/>
    <col min="11263" max="11263" width="25.69140625" style="2" customWidth="1"/>
    <col min="11264" max="11264" width="17.07421875" style="2" customWidth="1"/>
    <col min="11265" max="11265" width="11.3046875" style="2"/>
    <col min="11266" max="11266" width="11.23046875" style="2" customWidth="1"/>
    <col min="11267" max="11267" width="13.23046875" style="2" customWidth="1"/>
    <col min="11268" max="11268" width="11.3046875" style="2"/>
    <col min="11269" max="11269" width="13.69140625" style="2" customWidth="1"/>
    <col min="11270" max="11270" width="18.23046875" style="2" customWidth="1"/>
    <col min="11271" max="11271" width="21.23046875" style="2" customWidth="1"/>
    <col min="11272" max="11516" width="11.3046875" style="2"/>
    <col min="11517" max="11517" width="13.84375" style="2" customWidth="1"/>
    <col min="11518" max="11518" width="24.3046875" style="2" customWidth="1"/>
    <col min="11519" max="11519" width="25.69140625" style="2" customWidth="1"/>
    <col min="11520" max="11520" width="17.07421875" style="2" customWidth="1"/>
    <col min="11521" max="11521" width="11.3046875" style="2"/>
    <col min="11522" max="11522" width="11.23046875" style="2" customWidth="1"/>
    <col min="11523" max="11523" width="13.23046875" style="2" customWidth="1"/>
    <col min="11524" max="11524" width="11.3046875" style="2"/>
    <col min="11525" max="11525" width="13.69140625" style="2" customWidth="1"/>
    <col min="11526" max="11526" width="18.23046875" style="2" customWidth="1"/>
    <col min="11527" max="11527" width="21.23046875" style="2" customWidth="1"/>
    <col min="11528" max="11772" width="11.3046875" style="2"/>
    <col min="11773" max="11773" width="13.84375" style="2" customWidth="1"/>
    <col min="11774" max="11774" width="24.3046875" style="2" customWidth="1"/>
    <col min="11775" max="11775" width="25.69140625" style="2" customWidth="1"/>
    <col min="11776" max="11776" width="17.07421875" style="2" customWidth="1"/>
    <col min="11777" max="11777" width="11.3046875" style="2"/>
    <col min="11778" max="11778" width="11.23046875" style="2" customWidth="1"/>
    <col min="11779" max="11779" width="13.23046875" style="2" customWidth="1"/>
    <col min="11780" max="11780" width="11.3046875" style="2"/>
    <col min="11781" max="11781" width="13.69140625" style="2" customWidth="1"/>
    <col min="11782" max="11782" width="18.23046875" style="2" customWidth="1"/>
    <col min="11783" max="11783" width="21.23046875" style="2" customWidth="1"/>
    <col min="11784" max="12028" width="11.3046875" style="2"/>
    <col min="12029" max="12029" width="13.84375" style="2" customWidth="1"/>
    <col min="12030" max="12030" width="24.3046875" style="2" customWidth="1"/>
    <col min="12031" max="12031" width="25.69140625" style="2" customWidth="1"/>
    <col min="12032" max="12032" width="17.07421875" style="2" customWidth="1"/>
    <col min="12033" max="12033" width="11.3046875" style="2"/>
    <col min="12034" max="12034" width="11.23046875" style="2" customWidth="1"/>
    <col min="12035" max="12035" width="13.23046875" style="2" customWidth="1"/>
    <col min="12036" max="12036" width="11.3046875" style="2"/>
    <col min="12037" max="12037" width="13.69140625" style="2" customWidth="1"/>
    <col min="12038" max="12038" width="18.23046875" style="2" customWidth="1"/>
    <col min="12039" max="12039" width="21.23046875" style="2" customWidth="1"/>
    <col min="12040" max="12284" width="11.3046875" style="2"/>
    <col min="12285" max="12285" width="13.84375" style="2" customWidth="1"/>
    <col min="12286" max="12286" width="24.3046875" style="2" customWidth="1"/>
    <col min="12287" max="12287" width="25.69140625" style="2" customWidth="1"/>
    <col min="12288" max="12288" width="17.07421875" style="2" customWidth="1"/>
    <col min="12289" max="12289" width="11.3046875" style="2"/>
    <col min="12290" max="12290" width="11.23046875" style="2" customWidth="1"/>
    <col min="12291" max="12291" width="13.23046875" style="2" customWidth="1"/>
    <col min="12292" max="12292" width="11.3046875" style="2"/>
    <col min="12293" max="12293" width="13.69140625" style="2" customWidth="1"/>
    <col min="12294" max="12294" width="18.23046875" style="2" customWidth="1"/>
    <col min="12295" max="12295" width="21.23046875" style="2" customWidth="1"/>
    <col min="12296" max="12540" width="11.3046875" style="2"/>
    <col min="12541" max="12541" width="13.84375" style="2" customWidth="1"/>
    <col min="12542" max="12542" width="24.3046875" style="2" customWidth="1"/>
    <col min="12543" max="12543" width="25.69140625" style="2" customWidth="1"/>
    <col min="12544" max="12544" width="17.07421875" style="2" customWidth="1"/>
    <col min="12545" max="12545" width="11.3046875" style="2"/>
    <col min="12546" max="12546" width="11.23046875" style="2" customWidth="1"/>
    <col min="12547" max="12547" width="13.23046875" style="2" customWidth="1"/>
    <col min="12548" max="12548" width="11.3046875" style="2"/>
    <col min="12549" max="12549" width="13.69140625" style="2" customWidth="1"/>
    <col min="12550" max="12550" width="18.23046875" style="2" customWidth="1"/>
    <col min="12551" max="12551" width="21.23046875" style="2" customWidth="1"/>
    <col min="12552" max="12796" width="11.3046875" style="2"/>
    <col min="12797" max="12797" width="13.84375" style="2" customWidth="1"/>
    <col min="12798" max="12798" width="24.3046875" style="2" customWidth="1"/>
    <col min="12799" max="12799" width="25.69140625" style="2" customWidth="1"/>
    <col min="12800" max="12800" width="17.07421875" style="2" customWidth="1"/>
    <col min="12801" max="12801" width="11.3046875" style="2"/>
    <col min="12802" max="12802" width="11.23046875" style="2" customWidth="1"/>
    <col min="12803" max="12803" width="13.23046875" style="2" customWidth="1"/>
    <col min="12804" max="12804" width="11.3046875" style="2"/>
    <col min="12805" max="12805" width="13.69140625" style="2" customWidth="1"/>
    <col min="12806" max="12806" width="18.23046875" style="2" customWidth="1"/>
    <col min="12807" max="12807" width="21.23046875" style="2" customWidth="1"/>
    <col min="12808" max="13052" width="11.3046875" style="2"/>
    <col min="13053" max="13053" width="13.84375" style="2" customWidth="1"/>
    <col min="13054" max="13054" width="24.3046875" style="2" customWidth="1"/>
    <col min="13055" max="13055" width="25.69140625" style="2" customWidth="1"/>
    <col min="13056" max="13056" width="17.07421875" style="2" customWidth="1"/>
    <col min="13057" max="13057" width="11.3046875" style="2"/>
    <col min="13058" max="13058" width="11.23046875" style="2" customWidth="1"/>
    <col min="13059" max="13059" width="13.23046875" style="2" customWidth="1"/>
    <col min="13060" max="13060" width="11.3046875" style="2"/>
    <col min="13061" max="13061" width="13.69140625" style="2" customWidth="1"/>
    <col min="13062" max="13062" width="18.23046875" style="2" customWidth="1"/>
    <col min="13063" max="13063" width="21.23046875" style="2" customWidth="1"/>
    <col min="13064" max="13308" width="11.3046875" style="2"/>
    <col min="13309" max="13309" width="13.84375" style="2" customWidth="1"/>
    <col min="13310" max="13310" width="24.3046875" style="2" customWidth="1"/>
    <col min="13311" max="13311" width="25.69140625" style="2" customWidth="1"/>
    <col min="13312" max="13312" width="17.07421875" style="2" customWidth="1"/>
    <col min="13313" max="13313" width="11.3046875" style="2"/>
    <col min="13314" max="13314" width="11.23046875" style="2" customWidth="1"/>
    <col min="13315" max="13315" width="13.23046875" style="2" customWidth="1"/>
    <col min="13316" max="13316" width="11.3046875" style="2"/>
    <col min="13317" max="13317" width="13.69140625" style="2" customWidth="1"/>
    <col min="13318" max="13318" width="18.23046875" style="2" customWidth="1"/>
    <col min="13319" max="13319" width="21.23046875" style="2" customWidth="1"/>
    <col min="13320" max="13564" width="11.3046875" style="2"/>
    <col min="13565" max="13565" width="13.84375" style="2" customWidth="1"/>
    <col min="13566" max="13566" width="24.3046875" style="2" customWidth="1"/>
    <col min="13567" max="13567" width="25.69140625" style="2" customWidth="1"/>
    <col min="13568" max="13568" width="17.07421875" style="2" customWidth="1"/>
    <col min="13569" max="13569" width="11.3046875" style="2"/>
    <col min="13570" max="13570" width="11.23046875" style="2" customWidth="1"/>
    <col min="13571" max="13571" width="13.23046875" style="2" customWidth="1"/>
    <col min="13572" max="13572" width="11.3046875" style="2"/>
    <col min="13573" max="13573" width="13.69140625" style="2" customWidth="1"/>
    <col min="13574" max="13574" width="18.23046875" style="2" customWidth="1"/>
    <col min="13575" max="13575" width="21.23046875" style="2" customWidth="1"/>
    <col min="13576" max="13820" width="11.3046875" style="2"/>
    <col min="13821" max="13821" width="13.84375" style="2" customWidth="1"/>
    <col min="13822" max="13822" width="24.3046875" style="2" customWidth="1"/>
    <col min="13823" max="13823" width="25.69140625" style="2" customWidth="1"/>
    <col min="13824" max="13824" width="17.07421875" style="2" customWidth="1"/>
    <col min="13825" max="13825" width="11.3046875" style="2"/>
    <col min="13826" max="13826" width="11.23046875" style="2" customWidth="1"/>
    <col min="13827" max="13827" width="13.23046875" style="2" customWidth="1"/>
    <col min="13828" max="13828" width="11.3046875" style="2"/>
    <col min="13829" max="13829" width="13.69140625" style="2" customWidth="1"/>
    <col min="13830" max="13830" width="18.23046875" style="2" customWidth="1"/>
    <col min="13831" max="13831" width="21.23046875" style="2" customWidth="1"/>
    <col min="13832" max="14076" width="11.3046875" style="2"/>
    <col min="14077" max="14077" width="13.84375" style="2" customWidth="1"/>
    <col min="14078" max="14078" width="24.3046875" style="2" customWidth="1"/>
    <col min="14079" max="14079" width="25.69140625" style="2" customWidth="1"/>
    <col min="14080" max="14080" width="17.07421875" style="2" customWidth="1"/>
    <col min="14081" max="14081" width="11.3046875" style="2"/>
    <col min="14082" max="14082" width="11.23046875" style="2" customWidth="1"/>
    <col min="14083" max="14083" width="13.23046875" style="2" customWidth="1"/>
    <col min="14084" max="14084" width="11.3046875" style="2"/>
    <col min="14085" max="14085" width="13.69140625" style="2" customWidth="1"/>
    <col min="14086" max="14086" width="18.23046875" style="2" customWidth="1"/>
    <col min="14087" max="14087" width="21.23046875" style="2" customWidth="1"/>
    <col min="14088" max="14332" width="11.3046875" style="2"/>
    <col min="14333" max="14333" width="13.84375" style="2" customWidth="1"/>
    <col min="14334" max="14334" width="24.3046875" style="2" customWidth="1"/>
    <col min="14335" max="14335" width="25.69140625" style="2" customWidth="1"/>
    <col min="14336" max="14336" width="17.07421875" style="2" customWidth="1"/>
    <col min="14337" max="14337" width="11.3046875" style="2"/>
    <col min="14338" max="14338" width="11.23046875" style="2" customWidth="1"/>
    <col min="14339" max="14339" width="13.23046875" style="2" customWidth="1"/>
    <col min="14340" max="14340" width="11.3046875" style="2"/>
    <col min="14341" max="14341" width="13.69140625" style="2" customWidth="1"/>
    <col min="14342" max="14342" width="18.23046875" style="2" customWidth="1"/>
    <col min="14343" max="14343" width="21.23046875" style="2" customWidth="1"/>
    <col min="14344" max="14588" width="11.3046875" style="2"/>
    <col min="14589" max="14589" width="13.84375" style="2" customWidth="1"/>
    <col min="14590" max="14590" width="24.3046875" style="2" customWidth="1"/>
    <col min="14591" max="14591" width="25.69140625" style="2" customWidth="1"/>
    <col min="14592" max="14592" width="17.07421875" style="2" customWidth="1"/>
    <col min="14593" max="14593" width="11.3046875" style="2"/>
    <col min="14594" max="14594" width="11.23046875" style="2" customWidth="1"/>
    <col min="14595" max="14595" width="13.23046875" style="2" customWidth="1"/>
    <col min="14596" max="14596" width="11.3046875" style="2"/>
    <col min="14597" max="14597" width="13.69140625" style="2" customWidth="1"/>
    <col min="14598" max="14598" width="18.23046875" style="2" customWidth="1"/>
    <col min="14599" max="14599" width="21.23046875" style="2" customWidth="1"/>
    <col min="14600" max="14844" width="11.3046875" style="2"/>
    <col min="14845" max="14845" width="13.84375" style="2" customWidth="1"/>
    <col min="14846" max="14846" width="24.3046875" style="2" customWidth="1"/>
    <col min="14847" max="14847" width="25.69140625" style="2" customWidth="1"/>
    <col min="14848" max="14848" width="17.07421875" style="2" customWidth="1"/>
    <col min="14849" max="14849" width="11.3046875" style="2"/>
    <col min="14850" max="14850" width="11.23046875" style="2" customWidth="1"/>
    <col min="14851" max="14851" width="13.23046875" style="2" customWidth="1"/>
    <col min="14852" max="14852" width="11.3046875" style="2"/>
    <col min="14853" max="14853" width="13.69140625" style="2" customWidth="1"/>
    <col min="14854" max="14854" width="18.23046875" style="2" customWidth="1"/>
    <col min="14855" max="14855" width="21.23046875" style="2" customWidth="1"/>
    <col min="14856" max="15100" width="11.3046875" style="2"/>
    <col min="15101" max="15101" width="13.84375" style="2" customWidth="1"/>
    <col min="15102" max="15102" width="24.3046875" style="2" customWidth="1"/>
    <col min="15103" max="15103" width="25.69140625" style="2" customWidth="1"/>
    <col min="15104" max="15104" width="17.07421875" style="2" customWidth="1"/>
    <col min="15105" max="15105" width="11.3046875" style="2"/>
    <col min="15106" max="15106" width="11.23046875" style="2" customWidth="1"/>
    <col min="15107" max="15107" width="13.23046875" style="2" customWidth="1"/>
    <col min="15108" max="15108" width="11.3046875" style="2"/>
    <col min="15109" max="15109" width="13.69140625" style="2" customWidth="1"/>
    <col min="15110" max="15110" width="18.23046875" style="2" customWidth="1"/>
    <col min="15111" max="15111" width="21.23046875" style="2" customWidth="1"/>
    <col min="15112" max="15356" width="11.3046875" style="2"/>
    <col min="15357" max="15357" width="13.84375" style="2" customWidth="1"/>
    <col min="15358" max="15358" width="24.3046875" style="2" customWidth="1"/>
    <col min="15359" max="15359" width="25.69140625" style="2" customWidth="1"/>
    <col min="15360" max="15360" width="17.07421875" style="2" customWidth="1"/>
    <col min="15361" max="15361" width="11.3046875" style="2"/>
    <col min="15362" max="15362" width="11.23046875" style="2" customWidth="1"/>
    <col min="15363" max="15363" width="13.23046875" style="2" customWidth="1"/>
    <col min="15364" max="15364" width="11.3046875" style="2"/>
    <col min="15365" max="15365" width="13.69140625" style="2" customWidth="1"/>
    <col min="15366" max="15366" width="18.23046875" style="2" customWidth="1"/>
    <col min="15367" max="15367" width="21.23046875" style="2" customWidth="1"/>
    <col min="15368" max="15612" width="11.3046875" style="2"/>
    <col min="15613" max="15613" width="13.84375" style="2" customWidth="1"/>
    <col min="15614" max="15614" width="24.3046875" style="2" customWidth="1"/>
    <col min="15615" max="15615" width="25.69140625" style="2" customWidth="1"/>
    <col min="15616" max="15616" width="17.07421875" style="2" customWidth="1"/>
    <col min="15617" max="15617" width="11.3046875" style="2"/>
    <col min="15618" max="15618" width="11.23046875" style="2" customWidth="1"/>
    <col min="15619" max="15619" width="13.23046875" style="2" customWidth="1"/>
    <col min="15620" max="15620" width="11.3046875" style="2"/>
    <col min="15621" max="15621" width="13.69140625" style="2" customWidth="1"/>
    <col min="15622" max="15622" width="18.23046875" style="2" customWidth="1"/>
    <col min="15623" max="15623" width="21.23046875" style="2" customWidth="1"/>
    <col min="15624" max="15868" width="11.3046875" style="2"/>
    <col min="15869" max="15869" width="13.84375" style="2" customWidth="1"/>
    <col min="15870" max="15870" width="24.3046875" style="2" customWidth="1"/>
    <col min="15871" max="15871" width="25.69140625" style="2" customWidth="1"/>
    <col min="15872" max="15872" width="17.07421875" style="2" customWidth="1"/>
    <col min="15873" max="15873" width="11.3046875" style="2"/>
    <col min="15874" max="15874" width="11.23046875" style="2" customWidth="1"/>
    <col min="15875" max="15875" width="13.23046875" style="2" customWidth="1"/>
    <col min="15876" max="15876" width="11.3046875" style="2"/>
    <col min="15877" max="15877" width="13.69140625" style="2" customWidth="1"/>
    <col min="15878" max="15878" width="18.23046875" style="2" customWidth="1"/>
    <col min="15879" max="15879" width="21.23046875" style="2" customWidth="1"/>
    <col min="15880" max="16124" width="11.3046875" style="2"/>
    <col min="16125" max="16125" width="13.84375" style="2" customWidth="1"/>
    <col min="16126" max="16126" width="24.3046875" style="2" customWidth="1"/>
    <col min="16127" max="16127" width="25.69140625" style="2" customWidth="1"/>
    <col min="16128" max="16128" width="17.07421875" style="2" customWidth="1"/>
    <col min="16129" max="16129" width="11.3046875" style="2"/>
    <col min="16130" max="16130" width="11.23046875" style="2" customWidth="1"/>
    <col min="16131" max="16131" width="13.23046875" style="2" customWidth="1"/>
    <col min="16132" max="16132" width="11.3046875" style="2"/>
    <col min="16133" max="16133" width="13.69140625" style="2" customWidth="1"/>
    <col min="16134" max="16134" width="18.23046875" style="2" customWidth="1"/>
    <col min="16135" max="16135" width="21.23046875" style="2" customWidth="1"/>
    <col min="16136" max="16384" width="11.3046875" style="2"/>
  </cols>
  <sheetData>
    <row r="1" spans="1:13" ht="15.65" customHeight="1" x14ac:dyDescent="0.4">
      <c r="A1" s="1">
        <v>46279</v>
      </c>
    </row>
    <row r="2" spans="1:13" ht="42" customHeight="1" x14ac:dyDescent="0.4">
      <c r="C2" s="7"/>
      <c r="D2" s="7"/>
      <c r="F2" s="8" t="s">
        <v>1774</v>
      </c>
      <c r="G2" s="7"/>
      <c r="H2" s="7"/>
      <c r="I2" s="7"/>
      <c r="J2" s="7"/>
      <c r="M2" s="9" t="s">
        <v>0</v>
      </c>
    </row>
    <row r="3" spans="1:13" ht="15.75" customHeight="1" x14ac:dyDescent="0.4">
      <c r="B3" s="8"/>
      <c r="C3" s="8"/>
      <c r="D3" s="8"/>
      <c r="F3" s="10" t="s">
        <v>1775</v>
      </c>
      <c r="H3" s="8"/>
      <c r="I3" s="8"/>
      <c r="J3" s="8"/>
      <c r="M3" s="9"/>
    </row>
    <row r="4" spans="1:13" ht="15.75" customHeight="1" x14ac:dyDescent="0.4">
      <c r="B4" s="8"/>
      <c r="C4" s="8"/>
      <c r="D4" s="8"/>
      <c r="G4" s="11" t="s">
        <v>1</v>
      </c>
      <c r="H4" s="12" t="s">
        <v>2</v>
      </c>
      <c r="I4" s="8"/>
      <c r="J4" s="8"/>
      <c r="K4" s="2"/>
      <c r="L4" s="2"/>
      <c r="M4" s="13" t="s">
        <v>3</v>
      </c>
    </row>
    <row r="6" spans="1:13" x14ac:dyDescent="0.4">
      <c r="C6" s="14" t="s">
        <v>4</v>
      </c>
      <c r="J6" s="15">
        <v>106.8728</v>
      </c>
      <c r="K6" s="16">
        <v>72</v>
      </c>
      <c r="L6" s="17" t="s">
        <v>5</v>
      </c>
    </row>
    <row r="7" spans="1:13" x14ac:dyDescent="0.4">
      <c r="C7" s="29" t="s">
        <v>6</v>
      </c>
      <c r="D7" s="18"/>
      <c r="E7" s="19"/>
      <c r="F7" s="20"/>
      <c r="G7" s="20"/>
      <c r="H7" s="20"/>
      <c r="J7" s="21" t="s">
        <v>7</v>
      </c>
      <c r="K7" s="22"/>
      <c r="L7" s="23" t="s">
        <v>8</v>
      </c>
    </row>
    <row r="8" spans="1:13" x14ac:dyDescent="0.4">
      <c r="C8" s="14" t="s">
        <v>9</v>
      </c>
      <c r="D8" s="18"/>
      <c r="E8" s="19"/>
      <c r="F8" s="20"/>
      <c r="G8" s="20"/>
      <c r="H8" s="20"/>
      <c r="J8" s="24">
        <f>SUM(I25:I1246)</f>
        <v>0</v>
      </c>
      <c r="K8" s="25" t="e">
        <f>SUM(#REF!)</f>
        <v>#REF!</v>
      </c>
      <c r="L8" s="26" t="s">
        <v>10</v>
      </c>
    </row>
    <row r="9" spans="1:13" x14ac:dyDescent="0.4">
      <c r="C9" s="14" t="s">
        <v>11</v>
      </c>
      <c r="D9" s="18"/>
      <c r="E9" s="19"/>
      <c r="F9" s="20"/>
      <c r="G9" s="20"/>
      <c r="H9" s="20"/>
      <c r="J9" s="27">
        <f>SUM(J25:J1246)</f>
        <v>0</v>
      </c>
      <c r="K9" s="28" t="e">
        <f>SUM(#REF!)</f>
        <v>#REF!</v>
      </c>
      <c r="L9" s="26" t="s">
        <v>12</v>
      </c>
    </row>
    <row r="10" spans="1:13" x14ac:dyDescent="0.4">
      <c r="C10" s="14" t="s">
        <v>13</v>
      </c>
      <c r="D10" s="18"/>
      <c r="E10" s="19"/>
      <c r="F10" s="20"/>
      <c r="G10" s="20"/>
      <c r="H10" s="20"/>
      <c r="J10" s="27">
        <f>IF(J7="11-12 неделя 2027 (15-26 марта)",J8*1,IF(J7="15 неделя 2027 (12-16 апреля)",J8*1.7,0))</f>
        <v>0</v>
      </c>
      <c r="K10" s="28">
        <f>IF(K7="12 неделя (16-22 марта)",K8*0.6,0)</f>
        <v>0</v>
      </c>
      <c r="L10" s="26" t="s">
        <v>14</v>
      </c>
    </row>
    <row r="11" spans="1:13" x14ac:dyDescent="0.4">
      <c r="C11" s="29" t="s">
        <v>15</v>
      </c>
      <c r="D11" s="18"/>
      <c r="E11" s="19"/>
      <c r="F11" s="20"/>
      <c r="G11" s="20"/>
      <c r="H11" s="20"/>
      <c r="J11" s="27">
        <f>J9+J10</f>
        <v>0</v>
      </c>
      <c r="K11" s="28" t="e">
        <f>K10+K9</f>
        <v>#REF!</v>
      </c>
      <c r="L11" s="26" t="s">
        <v>16</v>
      </c>
    </row>
    <row r="12" spans="1:13" x14ac:dyDescent="0.4">
      <c r="C12" s="29" t="s">
        <v>17</v>
      </c>
      <c r="D12" s="18"/>
      <c r="E12" s="19"/>
      <c r="F12" s="20"/>
      <c r="G12" s="20"/>
      <c r="H12" s="20"/>
      <c r="J12" s="30" t="str">
        <f>IF(J11=0,"-     %",IF(J11-J10&gt;=3500,0.03,IF(J11-J10&gt;=2500,0.02,IF(J11-J10&gt;=1500,0.01,0))))</f>
        <v>-     %</v>
      </c>
      <c r="K12" s="31" t="e">
        <f>IF(K11=0,"-     %",IF(K11&gt;3500,0.03,IF(K11&gt;2500,0.02,IF(K11&gt;1500,0.01,0))))</f>
        <v>#REF!</v>
      </c>
      <c r="L12" s="26" t="s">
        <v>18</v>
      </c>
    </row>
    <row r="13" spans="1:13" x14ac:dyDescent="0.4">
      <c r="C13" s="14" t="s">
        <v>19</v>
      </c>
      <c r="D13" s="18"/>
      <c r="E13" s="19"/>
      <c r="F13" s="20"/>
      <c r="G13" s="20"/>
      <c r="H13" s="20"/>
      <c r="J13" s="32" t="str">
        <f>IF(J8=0,"-     €",J11-J9*J12)</f>
        <v>-     €</v>
      </c>
      <c r="K13" s="33" t="e">
        <f>IF(K8=0,"-",K11-K11*K12)</f>
        <v>#REF!</v>
      </c>
      <c r="L13" s="34" t="s">
        <v>20</v>
      </c>
    </row>
    <row r="14" spans="1:13" x14ac:dyDescent="0.4">
      <c r="C14" s="14" t="s">
        <v>21</v>
      </c>
      <c r="D14" s="18"/>
      <c r="E14" s="19"/>
      <c r="F14" s="20"/>
      <c r="G14" s="20"/>
      <c r="H14" s="20"/>
      <c r="J14" s="35" t="str">
        <f>IF(J8=0,"-     ₽",J13*J6)</f>
        <v>-     ₽</v>
      </c>
      <c r="K14" s="36" t="e">
        <f>IF(K8=0,"-",K13*K6)</f>
        <v>#REF!</v>
      </c>
      <c r="L14" s="26" t="s">
        <v>20</v>
      </c>
    </row>
    <row r="15" spans="1:13" x14ac:dyDescent="0.4">
      <c r="C15" s="29" t="s">
        <v>22</v>
      </c>
      <c r="D15" s="18"/>
      <c r="E15" s="19"/>
      <c r="F15" s="20"/>
      <c r="G15" s="20"/>
      <c r="I15" s="37"/>
      <c r="J15" s="37"/>
      <c r="K15" s="26"/>
      <c r="L15" s="26"/>
    </row>
    <row r="16" spans="1:13" x14ac:dyDescent="0.4">
      <c r="C16" s="38" t="s">
        <v>1773</v>
      </c>
      <c r="D16" s="18"/>
      <c r="E16" s="19"/>
      <c r="F16" s="20"/>
      <c r="G16" s="20"/>
      <c r="I16" s="37"/>
      <c r="J16" s="37"/>
      <c r="K16" s="26"/>
      <c r="L16" s="26"/>
    </row>
    <row r="17" spans="1:15" x14ac:dyDescent="0.4">
      <c r="C17" s="14" t="s">
        <v>23</v>
      </c>
      <c r="D17" s="18"/>
      <c r="E17" s="19"/>
      <c r="F17" s="20"/>
      <c r="H17" s="37"/>
      <c r="I17" s="37"/>
      <c r="J17" s="39"/>
      <c r="K17" s="39"/>
      <c r="L17" s="39"/>
    </row>
    <row r="18" spans="1:15" x14ac:dyDescent="0.4">
      <c r="C18" s="14" t="s">
        <v>24</v>
      </c>
      <c r="D18" s="18"/>
      <c r="E18" s="19"/>
      <c r="F18" s="20"/>
    </row>
    <row r="19" spans="1:15" x14ac:dyDescent="0.4">
      <c r="C19" s="40" t="s">
        <v>25</v>
      </c>
      <c r="D19" s="18"/>
      <c r="E19" s="19"/>
      <c r="F19" s="20"/>
    </row>
    <row r="20" spans="1:15" ht="7.85" customHeight="1" x14ac:dyDescent="0.4">
      <c r="C20" s="41"/>
      <c r="D20" s="18"/>
      <c r="E20" s="19"/>
      <c r="F20" s="20"/>
    </row>
    <row r="21" spans="1:15" ht="61.75" customHeight="1" x14ac:dyDescent="0.4">
      <c r="C21" s="42" t="s">
        <v>26</v>
      </c>
      <c r="D21" s="42"/>
      <c r="E21" s="42"/>
      <c r="F21" s="42"/>
      <c r="G21" s="42"/>
      <c r="H21" s="42"/>
      <c r="I21" s="42"/>
    </row>
    <row r="22" spans="1:15" x14ac:dyDescent="0.4">
      <c r="A22" s="43"/>
    </row>
    <row r="23" spans="1:15" ht="18.45" x14ac:dyDescent="0.4">
      <c r="A23" s="43"/>
      <c r="C23" s="44" t="s">
        <v>27</v>
      </c>
    </row>
    <row r="24" spans="1:15" s="51" customFormat="1" ht="61.5" customHeight="1" thickBot="1" x14ac:dyDescent="0.45">
      <c r="A24" s="45"/>
      <c r="B24" s="46" t="s">
        <v>28</v>
      </c>
      <c r="C24" s="47" t="s">
        <v>29</v>
      </c>
      <c r="D24" s="47" t="s">
        <v>30</v>
      </c>
      <c r="E24" s="47" t="s">
        <v>31</v>
      </c>
      <c r="F24" s="48" t="s">
        <v>32</v>
      </c>
      <c r="G24" s="48" t="s">
        <v>33</v>
      </c>
      <c r="H24" s="47" t="s">
        <v>34</v>
      </c>
      <c r="I24" s="47" t="s">
        <v>1776</v>
      </c>
      <c r="J24" s="49" t="s">
        <v>35</v>
      </c>
      <c r="K24" s="50" t="s">
        <v>36</v>
      </c>
      <c r="L24" s="50" t="s">
        <v>1695</v>
      </c>
      <c r="M24" s="50" t="s">
        <v>37</v>
      </c>
    </row>
    <row r="25" spans="1:15" s="20" customFormat="1" ht="15" thickBot="1" x14ac:dyDescent="0.45">
      <c r="A25" s="52"/>
      <c r="B25" s="53" t="s">
        <v>38</v>
      </c>
      <c r="C25" s="54" t="s">
        <v>39</v>
      </c>
      <c r="D25" s="54" t="s">
        <v>40</v>
      </c>
      <c r="E25" s="55" t="s">
        <v>41</v>
      </c>
      <c r="F25" s="183">
        <v>0.57999999999999996</v>
      </c>
      <c r="G25" s="183">
        <v>0.61</v>
      </c>
      <c r="H25" s="56">
        <v>400</v>
      </c>
      <c r="I25" s="57"/>
      <c r="J25" s="58">
        <f>IF(I25&lt;5,G25*I25*H25,F25*I25*H25)</f>
        <v>0</v>
      </c>
      <c r="K25" s="182" t="s">
        <v>42</v>
      </c>
      <c r="L25" s="136" t="s">
        <v>1695</v>
      </c>
      <c r="M25" s="60" t="s">
        <v>43</v>
      </c>
      <c r="N25" s="61"/>
      <c r="O25" s="61"/>
    </row>
    <row r="26" spans="1:15" s="20" customFormat="1" ht="15" thickBot="1" x14ac:dyDescent="0.45">
      <c r="A26" s="52"/>
      <c r="B26" s="53" t="s">
        <v>44</v>
      </c>
      <c r="C26" s="54" t="s">
        <v>39</v>
      </c>
      <c r="D26" s="54" t="s">
        <v>40</v>
      </c>
      <c r="E26" s="55" t="s">
        <v>45</v>
      </c>
      <c r="F26" s="183">
        <v>0.8</v>
      </c>
      <c r="G26" s="183">
        <v>0.84</v>
      </c>
      <c r="H26" s="56">
        <v>300</v>
      </c>
      <c r="I26" s="57"/>
      <c r="J26" s="58">
        <f t="shared" ref="J26:J89" si="0">IF(I26&lt;5,G26*I26*H26,F26*I26*H26)</f>
        <v>0</v>
      </c>
      <c r="K26" s="182" t="s">
        <v>42</v>
      </c>
      <c r="L26" s="136" t="s">
        <v>1695</v>
      </c>
      <c r="M26" s="60" t="s">
        <v>43</v>
      </c>
      <c r="N26" s="61"/>
      <c r="O26" s="61"/>
    </row>
    <row r="27" spans="1:15" s="20" customFormat="1" ht="15" thickBot="1" x14ac:dyDescent="0.45">
      <c r="A27" s="52"/>
      <c r="B27" s="53" t="s">
        <v>46</v>
      </c>
      <c r="C27" s="54" t="s">
        <v>39</v>
      </c>
      <c r="D27" s="54" t="s">
        <v>40</v>
      </c>
      <c r="E27" s="55" t="s">
        <v>47</v>
      </c>
      <c r="F27" s="183">
        <v>1.01</v>
      </c>
      <c r="G27" s="183">
        <v>1.06</v>
      </c>
      <c r="H27" s="56">
        <v>200</v>
      </c>
      <c r="I27" s="57"/>
      <c r="J27" s="58">
        <f t="shared" si="0"/>
        <v>0</v>
      </c>
      <c r="K27" s="182" t="s">
        <v>42</v>
      </c>
      <c r="L27" s="136" t="s">
        <v>1695</v>
      </c>
      <c r="M27" s="60" t="s">
        <v>43</v>
      </c>
      <c r="N27" s="61"/>
      <c r="O27" s="61"/>
    </row>
    <row r="28" spans="1:15" s="20" customFormat="1" ht="15" thickBot="1" x14ac:dyDescent="0.45">
      <c r="A28" s="52"/>
      <c r="B28" s="53" t="s">
        <v>48</v>
      </c>
      <c r="C28" s="54" t="s">
        <v>39</v>
      </c>
      <c r="D28" s="54" t="s">
        <v>40</v>
      </c>
      <c r="E28" s="55" t="s">
        <v>49</v>
      </c>
      <c r="F28" s="183">
        <v>1.26</v>
      </c>
      <c r="G28" s="183">
        <v>1.33</v>
      </c>
      <c r="H28" s="56">
        <v>150</v>
      </c>
      <c r="I28" s="57"/>
      <c r="J28" s="58">
        <f t="shared" si="0"/>
        <v>0</v>
      </c>
      <c r="K28" s="182" t="s">
        <v>42</v>
      </c>
      <c r="L28" s="136" t="s">
        <v>1695</v>
      </c>
      <c r="M28" s="60" t="s">
        <v>43</v>
      </c>
      <c r="N28" s="61"/>
      <c r="O28" s="61"/>
    </row>
    <row r="29" spans="1:15" s="20" customFormat="1" ht="15" thickBot="1" x14ac:dyDescent="0.45">
      <c r="A29" s="52"/>
      <c r="B29" s="53" t="s">
        <v>50</v>
      </c>
      <c r="C29" s="54" t="s">
        <v>51</v>
      </c>
      <c r="D29" s="54" t="s">
        <v>52</v>
      </c>
      <c r="E29" s="55" t="s">
        <v>41</v>
      </c>
      <c r="F29" s="183">
        <v>0.78</v>
      </c>
      <c r="G29" s="183">
        <v>0.82</v>
      </c>
      <c r="H29" s="56">
        <v>400</v>
      </c>
      <c r="I29" s="57"/>
      <c r="J29" s="58">
        <f t="shared" si="0"/>
        <v>0</v>
      </c>
      <c r="K29" s="182" t="s">
        <v>42</v>
      </c>
      <c r="L29" s="162" t="s">
        <v>1695</v>
      </c>
      <c r="M29" s="60" t="s">
        <v>53</v>
      </c>
      <c r="N29" s="61"/>
      <c r="O29" s="61"/>
    </row>
    <row r="30" spans="1:15" s="20" customFormat="1" ht="15" thickBot="1" x14ac:dyDescent="0.45">
      <c r="A30" s="52"/>
      <c r="B30" s="53" t="s">
        <v>54</v>
      </c>
      <c r="C30" s="54" t="s">
        <v>51</v>
      </c>
      <c r="D30" s="54" t="s">
        <v>52</v>
      </c>
      <c r="E30" s="55" t="s">
        <v>45</v>
      </c>
      <c r="F30" s="183">
        <v>0.95</v>
      </c>
      <c r="G30" s="183">
        <v>1</v>
      </c>
      <c r="H30" s="56">
        <v>300</v>
      </c>
      <c r="I30" s="57"/>
      <c r="J30" s="58">
        <f t="shared" si="0"/>
        <v>0</v>
      </c>
      <c r="K30" s="182" t="s">
        <v>42</v>
      </c>
      <c r="L30" s="162" t="s">
        <v>1695</v>
      </c>
      <c r="M30" s="60" t="s">
        <v>53</v>
      </c>
      <c r="N30" s="61"/>
      <c r="O30" s="61"/>
    </row>
    <row r="31" spans="1:15" s="20" customFormat="1" ht="15" thickBot="1" x14ac:dyDescent="0.45">
      <c r="A31" s="52"/>
      <c r="B31" s="53" t="s">
        <v>55</v>
      </c>
      <c r="C31" s="54" t="s">
        <v>51</v>
      </c>
      <c r="D31" s="54" t="s">
        <v>52</v>
      </c>
      <c r="E31" s="55" t="s">
        <v>47</v>
      </c>
      <c r="F31" s="183">
        <v>1.1499999999999999</v>
      </c>
      <c r="G31" s="183">
        <v>1.21</v>
      </c>
      <c r="H31" s="56">
        <v>200</v>
      </c>
      <c r="I31" s="57"/>
      <c r="J31" s="58">
        <f t="shared" si="0"/>
        <v>0</v>
      </c>
      <c r="K31" s="182" t="s">
        <v>42</v>
      </c>
      <c r="L31" s="162" t="s">
        <v>1695</v>
      </c>
      <c r="M31" s="60" t="s">
        <v>53</v>
      </c>
      <c r="N31" s="61"/>
      <c r="O31" s="61"/>
    </row>
    <row r="32" spans="1:15" s="20" customFormat="1" ht="15" thickBot="1" x14ac:dyDescent="0.45">
      <c r="A32" s="52"/>
      <c r="B32" s="53" t="s">
        <v>56</v>
      </c>
      <c r="C32" s="54" t="s">
        <v>51</v>
      </c>
      <c r="D32" s="54" t="s">
        <v>52</v>
      </c>
      <c r="E32" s="55" t="s">
        <v>49</v>
      </c>
      <c r="F32" s="183">
        <v>1.38</v>
      </c>
      <c r="G32" s="183">
        <v>1.45</v>
      </c>
      <c r="H32" s="56">
        <v>150</v>
      </c>
      <c r="I32" s="57"/>
      <c r="J32" s="58">
        <f t="shared" si="0"/>
        <v>0</v>
      </c>
      <c r="K32" s="182" t="s">
        <v>42</v>
      </c>
      <c r="L32" s="162" t="s">
        <v>1695</v>
      </c>
      <c r="M32" s="60" t="s">
        <v>53</v>
      </c>
      <c r="N32" s="61"/>
      <c r="O32" s="61"/>
    </row>
    <row r="33" spans="1:15" s="20" customFormat="1" ht="15" thickBot="1" x14ac:dyDescent="0.45">
      <c r="A33" s="52"/>
      <c r="B33" s="53" t="s">
        <v>57</v>
      </c>
      <c r="C33" s="54" t="s">
        <v>51</v>
      </c>
      <c r="D33" s="54" t="s">
        <v>52</v>
      </c>
      <c r="E33" s="55" t="s">
        <v>58</v>
      </c>
      <c r="F33" s="183">
        <v>1.59</v>
      </c>
      <c r="G33" s="183">
        <v>1.67</v>
      </c>
      <c r="H33" s="56">
        <v>125</v>
      </c>
      <c r="I33" s="57"/>
      <c r="J33" s="58">
        <f t="shared" si="0"/>
        <v>0</v>
      </c>
      <c r="K33" s="182" t="s">
        <v>42</v>
      </c>
      <c r="L33" s="162" t="s">
        <v>1695</v>
      </c>
      <c r="M33" s="60" t="s">
        <v>53</v>
      </c>
      <c r="N33" s="61"/>
      <c r="O33" s="61"/>
    </row>
    <row r="34" spans="1:15" s="20" customFormat="1" ht="15" thickBot="1" x14ac:dyDescent="0.45">
      <c r="A34" s="52"/>
      <c r="B34" s="53" t="s">
        <v>59</v>
      </c>
      <c r="C34" s="54" t="s">
        <v>51</v>
      </c>
      <c r="D34" s="54" t="s">
        <v>52</v>
      </c>
      <c r="E34" s="55" t="s">
        <v>60</v>
      </c>
      <c r="F34" s="183">
        <v>1.82</v>
      </c>
      <c r="G34" s="183">
        <v>1.92</v>
      </c>
      <c r="H34" s="56">
        <v>100</v>
      </c>
      <c r="I34" s="57"/>
      <c r="J34" s="58">
        <f t="shared" si="0"/>
        <v>0</v>
      </c>
      <c r="K34" s="182" t="s">
        <v>42</v>
      </c>
      <c r="L34" s="162" t="s">
        <v>1695</v>
      </c>
      <c r="M34" s="60" t="s">
        <v>53</v>
      </c>
      <c r="N34" s="61"/>
      <c r="O34" s="61"/>
    </row>
    <row r="35" spans="1:15" s="20" customFormat="1" ht="15" thickBot="1" x14ac:dyDescent="0.45">
      <c r="A35" s="52"/>
      <c r="B35" s="53" t="s">
        <v>61</v>
      </c>
      <c r="C35" s="54" t="s">
        <v>39</v>
      </c>
      <c r="D35" s="54" t="s">
        <v>62</v>
      </c>
      <c r="E35" s="55" t="s">
        <v>41</v>
      </c>
      <c r="F35" s="183">
        <v>0.53</v>
      </c>
      <c r="G35" s="183">
        <v>0.56000000000000005</v>
      </c>
      <c r="H35" s="56">
        <v>400</v>
      </c>
      <c r="I35" s="57"/>
      <c r="J35" s="58">
        <f t="shared" si="0"/>
        <v>0</v>
      </c>
      <c r="K35" s="182" t="s">
        <v>42</v>
      </c>
      <c r="L35" s="166" t="s">
        <v>1695</v>
      </c>
      <c r="M35" s="60" t="s">
        <v>63</v>
      </c>
      <c r="N35" s="61"/>
      <c r="O35" s="61"/>
    </row>
    <row r="36" spans="1:15" s="20" customFormat="1" ht="15" thickBot="1" x14ac:dyDescent="0.45">
      <c r="A36" s="52"/>
      <c r="B36" s="53" t="s">
        <v>64</v>
      </c>
      <c r="C36" s="54" t="s">
        <v>39</v>
      </c>
      <c r="D36" s="54" t="s">
        <v>62</v>
      </c>
      <c r="E36" s="55" t="s">
        <v>45</v>
      </c>
      <c r="F36" s="183">
        <v>0.7</v>
      </c>
      <c r="G36" s="183">
        <v>0.74</v>
      </c>
      <c r="H36" s="56">
        <v>300</v>
      </c>
      <c r="I36" s="57"/>
      <c r="J36" s="58">
        <f t="shared" si="0"/>
        <v>0</v>
      </c>
      <c r="K36" s="182" t="s">
        <v>42</v>
      </c>
      <c r="L36" s="166" t="s">
        <v>1695</v>
      </c>
      <c r="M36" s="60" t="s">
        <v>63</v>
      </c>
      <c r="N36" s="61"/>
      <c r="O36" s="61"/>
    </row>
    <row r="37" spans="1:15" s="20" customFormat="1" ht="15" thickBot="1" x14ac:dyDescent="0.45">
      <c r="A37" s="52"/>
      <c r="B37" s="53" t="s">
        <v>65</v>
      </c>
      <c r="C37" s="54" t="s">
        <v>66</v>
      </c>
      <c r="D37" s="54" t="s">
        <v>67</v>
      </c>
      <c r="E37" s="55" t="s">
        <v>68</v>
      </c>
      <c r="F37" s="183">
        <v>0.6</v>
      </c>
      <c r="G37" s="183">
        <v>0.63</v>
      </c>
      <c r="H37" s="56">
        <v>350</v>
      </c>
      <c r="I37" s="57"/>
      <c r="J37" s="58">
        <f t="shared" si="0"/>
        <v>0</v>
      </c>
      <c r="K37" s="182" t="s">
        <v>42</v>
      </c>
      <c r="L37" s="135" t="s">
        <v>1695</v>
      </c>
      <c r="M37" s="60" t="s">
        <v>69</v>
      </c>
      <c r="N37" s="61"/>
      <c r="O37" s="61"/>
    </row>
    <row r="38" spans="1:15" s="20" customFormat="1" ht="15" thickBot="1" x14ac:dyDescent="0.45">
      <c r="A38" s="52"/>
      <c r="B38" s="53" t="s">
        <v>70</v>
      </c>
      <c r="C38" s="54" t="s">
        <v>66</v>
      </c>
      <c r="D38" s="54" t="s">
        <v>67</v>
      </c>
      <c r="E38" s="55" t="s">
        <v>71</v>
      </c>
      <c r="F38" s="183">
        <v>0.86</v>
      </c>
      <c r="G38" s="183">
        <v>0.9</v>
      </c>
      <c r="H38" s="56">
        <v>250</v>
      </c>
      <c r="I38" s="57"/>
      <c r="J38" s="58">
        <f t="shared" si="0"/>
        <v>0</v>
      </c>
      <c r="K38" s="182" t="s">
        <v>42</v>
      </c>
      <c r="L38" s="135" t="s">
        <v>1695</v>
      </c>
      <c r="M38" s="60" t="s">
        <v>69</v>
      </c>
      <c r="N38" s="61"/>
      <c r="O38" s="61"/>
    </row>
    <row r="39" spans="1:15" s="20" customFormat="1" ht="15" thickBot="1" x14ac:dyDescent="0.45">
      <c r="A39" s="52"/>
      <c r="B39" s="53" t="s">
        <v>72</v>
      </c>
      <c r="C39" s="54" t="s">
        <v>66</v>
      </c>
      <c r="D39" s="54" t="s">
        <v>67</v>
      </c>
      <c r="E39" s="55" t="s">
        <v>73</v>
      </c>
      <c r="F39" s="183">
        <v>1.1200000000000001</v>
      </c>
      <c r="G39" s="183">
        <v>1.18</v>
      </c>
      <c r="H39" s="56">
        <v>175</v>
      </c>
      <c r="I39" s="57"/>
      <c r="J39" s="58">
        <f t="shared" si="0"/>
        <v>0</v>
      </c>
      <c r="K39" s="182" t="s">
        <v>42</v>
      </c>
      <c r="L39" s="135" t="s">
        <v>1695</v>
      </c>
      <c r="M39" s="60" t="s">
        <v>69</v>
      </c>
      <c r="N39" s="61"/>
      <c r="O39" s="61"/>
    </row>
    <row r="40" spans="1:15" s="20" customFormat="1" ht="15" thickBot="1" x14ac:dyDescent="0.45">
      <c r="A40" s="52"/>
      <c r="B40" s="53" t="s">
        <v>74</v>
      </c>
      <c r="C40" s="54" t="s">
        <v>75</v>
      </c>
      <c r="D40" s="54" t="s">
        <v>76</v>
      </c>
      <c r="E40" s="55" t="s">
        <v>77</v>
      </c>
      <c r="F40" s="183">
        <v>1.55</v>
      </c>
      <c r="G40" s="183">
        <v>1.6300000000000001</v>
      </c>
      <c r="H40" s="56">
        <v>400</v>
      </c>
      <c r="I40" s="57"/>
      <c r="J40" s="58">
        <f t="shared" si="0"/>
        <v>0</v>
      </c>
      <c r="K40" s="182" t="s">
        <v>42</v>
      </c>
      <c r="L40" s="155" t="s">
        <v>1695</v>
      </c>
      <c r="M40" s="60" t="s">
        <v>78</v>
      </c>
      <c r="N40" s="61"/>
      <c r="O40" s="61"/>
    </row>
    <row r="41" spans="1:15" s="20" customFormat="1" ht="15" thickBot="1" x14ac:dyDescent="0.45">
      <c r="A41" s="52"/>
      <c r="B41" s="53" t="s">
        <v>79</v>
      </c>
      <c r="C41" s="54" t="s">
        <v>75</v>
      </c>
      <c r="D41" s="54" t="s">
        <v>76</v>
      </c>
      <c r="E41" s="55" t="s">
        <v>41</v>
      </c>
      <c r="F41" s="183">
        <v>1.73</v>
      </c>
      <c r="G41" s="183">
        <v>1.82</v>
      </c>
      <c r="H41" s="56">
        <v>300</v>
      </c>
      <c r="I41" s="57"/>
      <c r="J41" s="58">
        <f t="shared" si="0"/>
        <v>0</v>
      </c>
      <c r="K41" s="182" t="s">
        <v>42</v>
      </c>
      <c r="L41" s="155" t="s">
        <v>1695</v>
      </c>
      <c r="M41" s="60" t="s">
        <v>78</v>
      </c>
      <c r="N41" s="61"/>
      <c r="O41" s="61"/>
    </row>
    <row r="42" spans="1:15" s="20" customFormat="1" ht="15" thickBot="1" x14ac:dyDescent="0.45">
      <c r="A42" s="52"/>
      <c r="B42" s="53" t="s">
        <v>80</v>
      </c>
      <c r="C42" s="54" t="s">
        <v>75</v>
      </c>
      <c r="D42" s="54" t="s">
        <v>76</v>
      </c>
      <c r="E42" s="55" t="s">
        <v>45</v>
      </c>
      <c r="F42" s="183">
        <v>1.96</v>
      </c>
      <c r="G42" s="183">
        <v>2.0599999999999996</v>
      </c>
      <c r="H42" s="56">
        <v>200</v>
      </c>
      <c r="I42" s="57"/>
      <c r="J42" s="58">
        <f t="shared" si="0"/>
        <v>0</v>
      </c>
      <c r="K42" s="182" t="s">
        <v>42</v>
      </c>
      <c r="L42" s="155" t="s">
        <v>1695</v>
      </c>
      <c r="M42" s="60" t="s">
        <v>78</v>
      </c>
      <c r="N42" s="61"/>
      <c r="O42" s="61"/>
    </row>
    <row r="43" spans="1:15" s="20" customFormat="1" ht="15" thickBot="1" x14ac:dyDescent="0.45">
      <c r="A43" s="52"/>
      <c r="B43" s="53" t="s">
        <v>81</v>
      </c>
      <c r="C43" s="54" t="s">
        <v>75</v>
      </c>
      <c r="D43" s="54" t="s">
        <v>76</v>
      </c>
      <c r="E43" s="55" t="s">
        <v>47</v>
      </c>
      <c r="F43" s="183">
        <v>2.19</v>
      </c>
      <c r="G43" s="183">
        <v>2.2999999999999998</v>
      </c>
      <c r="H43" s="56">
        <v>150</v>
      </c>
      <c r="I43" s="57"/>
      <c r="J43" s="58">
        <f t="shared" si="0"/>
        <v>0</v>
      </c>
      <c r="K43" s="182" t="s">
        <v>42</v>
      </c>
      <c r="L43" s="155" t="s">
        <v>1695</v>
      </c>
      <c r="M43" s="60" t="s">
        <v>78</v>
      </c>
      <c r="N43" s="61"/>
      <c r="O43" s="61"/>
    </row>
    <row r="44" spans="1:15" s="20" customFormat="1" ht="15" thickBot="1" x14ac:dyDescent="0.45">
      <c r="A44" s="52"/>
      <c r="B44" s="53" t="s">
        <v>82</v>
      </c>
      <c r="C44" s="54" t="s">
        <v>75</v>
      </c>
      <c r="D44" s="54" t="s">
        <v>76</v>
      </c>
      <c r="E44" s="55" t="s">
        <v>49</v>
      </c>
      <c r="F44" s="183">
        <v>2.38</v>
      </c>
      <c r="G44" s="183">
        <v>2.5099999999999998</v>
      </c>
      <c r="H44" s="56">
        <v>125</v>
      </c>
      <c r="I44" s="57"/>
      <c r="J44" s="58">
        <f t="shared" si="0"/>
        <v>0</v>
      </c>
      <c r="K44" s="182" t="s">
        <v>42</v>
      </c>
      <c r="L44" s="155" t="s">
        <v>1695</v>
      </c>
      <c r="M44" s="60" t="s">
        <v>78</v>
      </c>
      <c r="N44" s="61"/>
      <c r="O44" s="61"/>
    </row>
    <row r="45" spans="1:15" s="20" customFormat="1" ht="15" thickBot="1" x14ac:dyDescent="0.45">
      <c r="A45" s="52"/>
      <c r="B45" s="53" t="s">
        <v>83</v>
      </c>
      <c r="C45" s="54" t="s">
        <v>75</v>
      </c>
      <c r="D45" s="54" t="s">
        <v>84</v>
      </c>
      <c r="E45" s="55" t="s">
        <v>77</v>
      </c>
      <c r="F45" s="183">
        <v>1.55</v>
      </c>
      <c r="G45" s="183">
        <v>1.6300000000000001</v>
      </c>
      <c r="H45" s="56">
        <v>400</v>
      </c>
      <c r="I45" s="57"/>
      <c r="J45" s="58">
        <f t="shared" si="0"/>
        <v>0</v>
      </c>
      <c r="K45" s="182" t="s">
        <v>42</v>
      </c>
      <c r="L45" s="142" t="s">
        <v>1695</v>
      </c>
      <c r="M45" s="60" t="s">
        <v>85</v>
      </c>
      <c r="N45" s="61"/>
      <c r="O45" s="61"/>
    </row>
    <row r="46" spans="1:15" s="20" customFormat="1" ht="15" thickBot="1" x14ac:dyDescent="0.45">
      <c r="A46" s="52"/>
      <c r="B46" s="53" t="s">
        <v>86</v>
      </c>
      <c r="C46" s="54" t="s">
        <v>75</v>
      </c>
      <c r="D46" s="54" t="s">
        <v>84</v>
      </c>
      <c r="E46" s="55" t="s">
        <v>41</v>
      </c>
      <c r="F46" s="183">
        <v>1.73</v>
      </c>
      <c r="G46" s="183">
        <v>1.82</v>
      </c>
      <c r="H46" s="56">
        <v>300</v>
      </c>
      <c r="I46" s="57"/>
      <c r="J46" s="58">
        <f t="shared" si="0"/>
        <v>0</v>
      </c>
      <c r="K46" s="182" t="s">
        <v>42</v>
      </c>
      <c r="L46" s="142" t="s">
        <v>1695</v>
      </c>
      <c r="M46" s="60" t="s">
        <v>85</v>
      </c>
      <c r="N46" s="61"/>
      <c r="O46" s="61"/>
    </row>
    <row r="47" spans="1:15" s="20" customFormat="1" ht="15" thickBot="1" x14ac:dyDescent="0.45">
      <c r="A47" s="52"/>
      <c r="B47" s="53" t="s">
        <v>87</v>
      </c>
      <c r="C47" s="54" t="s">
        <v>75</v>
      </c>
      <c r="D47" s="54" t="s">
        <v>84</v>
      </c>
      <c r="E47" s="55" t="s">
        <v>45</v>
      </c>
      <c r="F47" s="183">
        <v>1.96</v>
      </c>
      <c r="G47" s="183">
        <v>2.0599999999999996</v>
      </c>
      <c r="H47" s="56">
        <v>200</v>
      </c>
      <c r="I47" s="57"/>
      <c r="J47" s="58">
        <f t="shared" si="0"/>
        <v>0</v>
      </c>
      <c r="K47" s="182" t="s">
        <v>42</v>
      </c>
      <c r="L47" s="142" t="s">
        <v>1695</v>
      </c>
      <c r="M47" s="60" t="s">
        <v>85</v>
      </c>
      <c r="N47" s="61"/>
      <c r="O47" s="61"/>
    </row>
    <row r="48" spans="1:15" s="20" customFormat="1" ht="15" thickBot="1" x14ac:dyDescent="0.45">
      <c r="A48" s="52"/>
      <c r="B48" s="53" t="s">
        <v>88</v>
      </c>
      <c r="C48" s="54" t="s">
        <v>75</v>
      </c>
      <c r="D48" s="54" t="s">
        <v>84</v>
      </c>
      <c r="E48" s="55" t="s">
        <v>47</v>
      </c>
      <c r="F48" s="183">
        <v>2.19</v>
      </c>
      <c r="G48" s="183">
        <v>2.2999999999999998</v>
      </c>
      <c r="H48" s="56">
        <v>150</v>
      </c>
      <c r="I48" s="57"/>
      <c r="J48" s="58">
        <f t="shared" si="0"/>
        <v>0</v>
      </c>
      <c r="K48" s="182" t="s">
        <v>42</v>
      </c>
      <c r="L48" s="142" t="s">
        <v>1695</v>
      </c>
      <c r="M48" s="60" t="s">
        <v>85</v>
      </c>
      <c r="N48" s="61"/>
      <c r="O48" s="61"/>
    </row>
    <row r="49" spans="1:15" s="20" customFormat="1" ht="15" thickBot="1" x14ac:dyDescent="0.45">
      <c r="A49" s="52"/>
      <c r="B49" s="53" t="s">
        <v>89</v>
      </c>
      <c r="C49" s="54" t="s">
        <v>75</v>
      </c>
      <c r="D49" s="54" t="s">
        <v>84</v>
      </c>
      <c r="E49" s="55" t="s">
        <v>49</v>
      </c>
      <c r="F49" s="183">
        <v>2.38</v>
      </c>
      <c r="G49" s="183">
        <v>2.5099999999999998</v>
      </c>
      <c r="H49" s="56">
        <v>125</v>
      </c>
      <c r="I49" s="57"/>
      <c r="J49" s="58">
        <f t="shared" si="0"/>
        <v>0</v>
      </c>
      <c r="K49" s="182" t="s">
        <v>42</v>
      </c>
      <c r="L49" s="142" t="s">
        <v>1695</v>
      </c>
      <c r="M49" s="60" t="s">
        <v>85</v>
      </c>
      <c r="N49" s="61"/>
      <c r="O49" s="61"/>
    </row>
    <row r="50" spans="1:15" s="20" customFormat="1" ht="15" thickBot="1" x14ac:dyDescent="0.45">
      <c r="A50" s="52"/>
      <c r="B50" s="53" t="s">
        <v>90</v>
      </c>
      <c r="C50" s="54" t="s">
        <v>91</v>
      </c>
      <c r="D50" s="54" t="s">
        <v>92</v>
      </c>
      <c r="E50" s="55" t="s">
        <v>45</v>
      </c>
      <c r="F50" s="183">
        <v>0.5</v>
      </c>
      <c r="G50" s="183">
        <v>0.53</v>
      </c>
      <c r="H50" s="56">
        <v>300</v>
      </c>
      <c r="I50" s="57"/>
      <c r="J50" s="58">
        <f t="shared" si="0"/>
        <v>0</v>
      </c>
      <c r="K50" s="182" t="s">
        <v>42</v>
      </c>
      <c r="L50" s="166" t="s">
        <v>1695</v>
      </c>
      <c r="M50" s="60" t="s">
        <v>63</v>
      </c>
      <c r="N50" s="61"/>
      <c r="O50" s="61"/>
    </row>
    <row r="51" spans="1:15" s="20" customFormat="1" ht="15" thickBot="1" x14ac:dyDescent="0.45">
      <c r="A51" s="52"/>
      <c r="B51" s="53" t="s">
        <v>93</v>
      </c>
      <c r="C51" s="54" t="s">
        <v>91</v>
      </c>
      <c r="D51" s="54" t="s">
        <v>94</v>
      </c>
      <c r="E51" s="55" t="s">
        <v>41</v>
      </c>
      <c r="F51" s="183">
        <v>0.39</v>
      </c>
      <c r="G51" s="183">
        <v>0.41</v>
      </c>
      <c r="H51" s="56">
        <v>400</v>
      </c>
      <c r="I51" s="57"/>
      <c r="J51" s="58">
        <f t="shared" si="0"/>
        <v>0</v>
      </c>
      <c r="K51" s="182" t="s">
        <v>42</v>
      </c>
      <c r="L51" s="162" t="s">
        <v>1695</v>
      </c>
      <c r="M51" s="60" t="s">
        <v>53</v>
      </c>
      <c r="N51" s="61"/>
      <c r="O51" s="61"/>
    </row>
    <row r="52" spans="1:15" s="20" customFormat="1" ht="15" thickBot="1" x14ac:dyDescent="0.45">
      <c r="A52" s="52"/>
      <c r="B52" s="53" t="s">
        <v>95</v>
      </c>
      <c r="C52" s="54" t="s">
        <v>91</v>
      </c>
      <c r="D52" s="54" t="s">
        <v>94</v>
      </c>
      <c r="E52" s="55" t="s">
        <v>45</v>
      </c>
      <c r="F52" s="183">
        <v>0.52</v>
      </c>
      <c r="G52" s="183">
        <v>0.55000000000000004</v>
      </c>
      <c r="H52" s="56">
        <v>300</v>
      </c>
      <c r="I52" s="57"/>
      <c r="J52" s="58">
        <f t="shared" si="0"/>
        <v>0</v>
      </c>
      <c r="K52" s="182" t="s">
        <v>42</v>
      </c>
      <c r="L52" s="162" t="s">
        <v>1695</v>
      </c>
      <c r="M52" s="60" t="s">
        <v>53</v>
      </c>
      <c r="N52" s="61"/>
      <c r="O52" s="61"/>
    </row>
    <row r="53" spans="1:15" s="20" customFormat="1" ht="15" thickBot="1" x14ac:dyDescent="0.45">
      <c r="A53" s="52"/>
      <c r="B53" s="53" t="s">
        <v>96</v>
      </c>
      <c r="C53" s="54" t="s">
        <v>91</v>
      </c>
      <c r="D53" s="54" t="s">
        <v>94</v>
      </c>
      <c r="E53" s="55" t="s">
        <v>47</v>
      </c>
      <c r="F53" s="183">
        <v>0.71</v>
      </c>
      <c r="G53" s="183">
        <v>0.75</v>
      </c>
      <c r="H53" s="56">
        <v>200</v>
      </c>
      <c r="I53" s="57"/>
      <c r="J53" s="58">
        <f t="shared" si="0"/>
        <v>0</v>
      </c>
      <c r="K53" s="182" t="s">
        <v>42</v>
      </c>
      <c r="L53" s="162" t="s">
        <v>1695</v>
      </c>
      <c r="M53" s="60" t="s">
        <v>53</v>
      </c>
      <c r="N53" s="61"/>
      <c r="O53" s="61"/>
    </row>
    <row r="54" spans="1:15" s="20" customFormat="1" ht="15" thickBot="1" x14ac:dyDescent="0.45">
      <c r="A54" s="52"/>
      <c r="B54" s="53" t="s">
        <v>97</v>
      </c>
      <c r="C54" s="54" t="s">
        <v>91</v>
      </c>
      <c r="D54" s="54" t="s">
        <v>94</v>
      </c>
      <c r="E54" s="55" t="s">
        <v>49</v>
      </c>
      <c r="F54" s="183">
        <v>0.87</v>
      </c>
      <c r="G54" s="183">
        <v>0.92</v>
      </c>
      <c r="H54" s="56">
        <v>150</v>
      </c>
      <c r="I54" s="57"/>
      <c r="J54" s="58">
        <f t="shared" si="0"/>
        <v>0</v>
      </c>
      <c r="K54" s="182" t="s">
        <v>42</v>
      </c>
      <c r="L54" s="162" t="s">
        <v>1695</v>
      </c>
      <c r="M54" s="60" t="s">
        <v>53</v>
      </c>
      <c r="N54" s="61"/>
      <c r="O54" s="61"/>
    </row>
    <row r="55" spans="1:15" s="20" customFormat="1" ht="15" thickBot="1" x14ac:dyDescent="0.45">
      <c r="A55" s="52"/>
      <c r="B55" s="53" t="s">
        <v>98</v>
      </c>
      <c r="C55" s="54" t="s">
        <v>99</v>
      </c>
      <c r="D55" s="54" t="s">
        <v>100</v>
      </c>
      <c r="E55" s="55" t="s">
        <v>41</v>
      </c>
      <c r="F55" s="183">
        <v>0.78</v>
      </c>
      <c r="G55" s="183">
        <v>0.82</v>
      </c>
      <c r="H55" s="56">
        <v>400</v>
      </c>
      <c r="I55" s="57"/>
      <c r="J55" s="58">
        <f t="shared" si="0"/>
        <v>0</v>
      </c>
      <c r="K55" s="182" t="s">
        <v>42</v>
      </c>
      <c r="L55" s="166" t="s">
        <v>1695</v>
      </c>
      <c r="M55" s="60" t="s">
        <v>63</v>
      </c>
      <c r="N55" s="61"/>
      <c r="O55" s="61"/>
    </row>
    <row r="56" spans="1:15" s="20" customFormat="1" ht="15" thickBot="1" x14ac:dyDescent="0.45">
      <c r="A56" s="52"/>
      <c r="B56" s="53" t="s">
        <v>101</v>
      </c>
      <c r="C56" s="54" t="s">
        <v>99</v>
      </c>
      <c r="D56" s="54" t="s">
        <v>100</v>
      </c>
      <c r="E56" s="55" t="s">
        <v>45</v>
      </c>
      <c r="F56" s="183">
        <v>0.95</v>
      </c>
      <c r="G56" s="183">
        <v>1</v>
      </c>
      <c r="H56" s="56">
        <v>300</v>
      </c>
      <c r="I56" s="57"/>
      <c r="J56" s="58">
        <f t="shared" si="0"/>
        <v>0</v>
      </c>
      <c r="K56" s="182" t="s">
        <v>42</v>
      </c>
      <c r="L56" s="166" t="s">
        <v>1695</v>
      </c>
      <c r="M56" s="60" t="s">
        <v>63</v>
      </c>
      <c r="N56" s="61"/>
      <c r="O56" s="61"/>
    </row>
    <row r="57" spans="1:15" s="20" customFormat="1" ht="15" thickBot="1" x14ac:dyDescent="0.45">
      <c r="A57" s="52"/>
      <c r="B57" s="53" t="s">
        <v>102</v>
      </c>
      <c r="C57" s="54" t="s">
        <v>99</v>
      </c>
      <c r="D57" s="54" t="s">
        <v>100</v>
      </c>
      <c r="E57" s="55" t="s">
        <v>47</v>
      </c>
      <c r="F57" s="183">
        <v>1.1499999999999999</v>
      </c>
      <c r="G57" s="183">
        <v>1.21</v>
      </c>
      <c r="H57" s="56">
        <v>200</v>
      </c>
      <c r="I57" s="57"/>
      <c r="J57" s="58">
        <f t="shared" si="0"/>
        <v>0</v>
      </c>
      <c r="K57" s="182" t="s">
        <v>42</v>
      </c>
      <c r="L57" s="166" t="s">
        <v>1695</v>
      </c>
      <c r="M57" s="60" t="s">
        <v>63</v>
      </c>
      <c r="N57" s="61"/>
      <c r="O57" s="61"/>
    </row>
    <row r="58" spans="1:15" s="20" customFormat="1" ht="15" thickBot="1" x14ac:dyDescent="0.45">
      <c r="A58" s="52"/>
      <c r="B58" s="53" t="s">
        <v>103</v>
      </c>
      <c r="C58" s="54" t="s">
        <v>99</v>
      </c>
      <c r="D58" s="54" t="s">
        <v>100</v>
      </c>
      <c r="E58" s="55" t="s">
        <v>49</v>
      </c>
      <c r="F58" s="183">
        <v>1.38</v>
      </c>
      <c r="G58" s="183">
        <v>1.45</v>
      </c>
      <c r="H58" s="56">
        <v>150</v>
      </c>
      <c r="I58" s="57"/>
      <c r="J58" s="58">
        <f t="shared" si="0"/>
        <v>0</v>
      </c>
      <c r="K58" s="182" t="s">
        <v>42</v>
      </c>
      <c r="L58" s="166" t="s">
        <v>1695</v>
      </c>
      <c r="M58" s="60" t="s">
        <v>63</v>
      </c>
      <c r="N58" s="61"/>
      <c r="O58" s="61"/>
    </row>
    <row r="59" spans="1:15" s="20" customFormat="1" ht="15" thickBot="1" x14ac:dyDescent="0.45">
      <c r="A59" s="52"/>
      <c r="B59" s="53" t="s">
        <v>104</v>
      </c>
      <c r="C59" s="54" t="s">
        <v>99</v>
      </c>
      <c r="D59" s="54" t="s">
        <v>100</v>
      </c>
      <c r="E59" s="55" t="s">
        <v>58</v>
      </c>
      <c r="F59" s="183">
        <v>1.59</v>
      </c>
      <c r="G59" s="183">
        <v>1.67</v>
      </c>
      <c r="H59" s="56">
        <v>125</v>
      </c>
      <c r="I59" s="57"/>
      <c r="J59" s="58">
        <f t="shared" si="0"/>
        <v>0</v>
      </c>
      <c r="K59" s="182" t="s">
        <v>42</v>
      </c>
      <c r="L59" s="166" t="s">
        <v>1695</v>
      </c>
      <c r="M59" s="60" t="s">
        <v>63</v>
      </c>
      <c r="N59" s="61"/>
      <c r="O59" s="61"/>
    </row>
    <row r="60" spans="1:15" s="20" customFormat="1" ht="15" thickBot="1" x14ac:dyDescent="0.45">
      <c r="A60" s="52"/>
      <c r="B60" s="53" t="s">
        <v>105</v>
      </c>
      <c r="C60" s="54" t="s">
        <v>99</v>
      </c>
      <c r="D60" s="54" t="s">
        <v>100</v>
      </c>
      <c r="E60" s="55" t="s">
        <v>60</v>
      </c>
      <c r="F60" s="183">
        <v>1.82</v>
      </c>
      <c r="G60" s="183">
        <v>1.92</v>
      </c>
      <c r="H60" s="56">
        <v>100</v>
      </c>
      <c r="I60" s="57"/>
      <c r="J60" s="58">
        <f t="shared" si="0"/>
        <v>0</v>
      </c>
      <c r="K60" s="182" t="s">
        <v>42</v>
      </c>
      <c r="L60" s="166" t="s">
        <v>1695</v>
      </c>
      <c r="M60" s="60" t="s">
        <v>63</v>
      </c>
      <c r="N60" s="61"/>
      <c r="O60" s="61"/>
    </row>
    <row r="61" spans="1:15" s="20" customFormat="1" ht="15" thickBot="1" x14ac:dyDescent="0.45">
      <c r="A61" s="52"/>
      <c r="B61" s="53" t="s">
        <v>106</v>
      </c>
      <c r="C61" s="54" t="s">
        <v>66</v>
      </c>
      <c r="D61" s="54" t="s">
        <v>107</v>
      </c>
      <c r="E61" s="55" t="s">
        <v>71</v>
      </c>
      <c r="F61" s="183">
        <v>0.86</v>
      </c>
      <c r="G61" s="183">
        <v>0.9</v>
      </c>
      <c r="H61" s="56">
        <v>250</v>
      </c>
      <c r="I61" s="57"/>
      <c r="J61" s="58">
        <f t="shared" si="0"/>
        <v>0</v>
      </c>
      <c r="K61" s="182" t="s">
        <v>42</v>
      </c>
      <c r="L61" s="135" t="s">
        <v>1695</v>
      </c>
      <c r="M61" s="60" t="s">
        <v>69</v>
      </c>
      <c r="N61" s="61"/>
      <c r="O61" s="61"/>
    </row>
    <row r="62" spans="1:15" s="20" customFormat="1" ht="15" thickBot="1" x14ac:dyDescent="0.45">
      <c r="A62" s="52"/>
      <c r="B62" s="53" t="s">
        <v>108</v>
      </c>
      <c r="C62" s="54" t="s">
        <v>66</v>
      </c>
      <c r="D62" s="54" t="s">
        <v>107</v>
      </c>
      <c r="E62" s="55" t="s">
        <v>73</v>
      </c>
      <c r="F62" s="183">
        <v>1.1200000000000001</v>
      </c>
      <c r="G62" s="183">
        <v>1.18</v>
      </c>
      <c r="H62" s="56">
        <v>175</v>
      </c>
      <c r="I62" s="57"/>
      <c r="J62" s="58">
        <f t="shared" si="0"/>
        <v>0</v>
      </c>
      <c r="K62" s="182" t="s">
        <v>42</v>
      </c>
      <c r="L62" s="135" t="s">
        <v>1695</v>
      </c>
      <c r="M62" s="60" t="s">
        <v>69</v>
      </c>
      <c r="N62" s="61"/>
      <c r="O62" s="61"/>
    </row>
    <row r="63" spans="1:15" s="20" customFormat="1" ht="15" thickBot="1" x14ac:dyDescent="0.45">
      <c r="A63" s="52"/>
      <c r="B63" s="53" t="s">
        <v>109</v>
      </c>
      <c r="C63" s="54" t="s">
        <v>66</v>
      </c>
      <c r="D63" s="54" t="s">
        <v>107</v>
      </c>
      <c r="E63" s="55" t="s">
        <v>110</v>
      </c>
      <c r="F63" s="183">
        <v>1.41</v>
      </c>
      <c r="G63" s="183">
        <v>1.48</v>
      </c>
      <c r="H63" s="56">
        <v>125</v>
      </c>
      <c r="I63" s="57"/>
      <c r="J63" s="58">
        <f t="shared" si="0"/>
        <v>0</v>
      </c>
      <c r="K63" s="182" t="s">
        <v>42</v>
      </c>
      <c r="L63" s="135" t="s">
        <v>1695</v>
      </c>
      <c r="M63" s="60" t="s">
        <v>69</v>
      </c>
      <c r="N63" s="61"/>
      <c r="O63" s="61"/>
    </row>
    <row r="64" spans="1:15" s="20" customFormat="1" ht="15" thickBot="1" x14ac:dyDescent="0.45">
      <c r="A64" s="52"/>
      <c r="B64" s="53" t="s">
        <v>111</v>
      </c>
      <c r="C64" s="54" t="s">
        <v>66</v>
      </c>
      <c r="D64" s="54" t="s">
        <v>112</v>
      </c>
      <c r="E64" s="55" t="s">
        <v>68</v>
      </c>
      <c r="F64" s="183">
        <v>0.6</v>
      </c>
      <c r="G64" s="183">
        <v>0.63</v>
      </c>
      <c r="H64" s="56">
        <v>350</v>
      </c>
      <c r="I64" s="57"/>
      <c r="J64" s="58">
        <f t="shared" si="0"/>
        <v>0</v>
      </c>
      <c r="K64" s="182" t="s">
        <v>42</v>
      </c>
      <c r="L64" s="172" t="s">
        <v>1695</v>
      </c>
      <c r="M64" s="60" t="s">
        <v>113</v>
      </c>
      <c r="N64" s="61"/>
      <c r="O64" s="61"/>
    </row>
    <row r="65" spans="1:15" s="20" customFormat="1" ht="15" thickBot="1" x14ac:dyDescent="0.45">
      <c r="A65" s="52"/>
      <c r="B65" s="53" t="s">
        <v>114</v>
      </c>
      <c r="C65" s="54" t="s">
        <v>66</v>
      </c>
      <c r="D65" s="54" t="s">
        <v>112</v>
      </c>
      <c r="E65" s="55" t="s">
        <v>71</v>
      </c>
      <c r="F65" s="183">
        <v>0.86</v>
      </c>
      <c r="G65" s="183">
        <v>0.9</v>
      </c>
      <c r="H65" s="56">
        <v>250</v>
      </c>
      <c r="I65" s="57"/>
      <c r="J65" s="58">
        <f t="shared" si="0"/>
        <v>0</v>
      </c>
      <c r="K65" s="182" t="s">
        <v>42</v>
      </c>
      <c r="L65" s="172" t="s">
        <v>1695</v>
      </c>
      <c r="M65" s="60" t="s">
        <v>113</v>
      </c>
      <c r="N65" s="61"/>
      <c r="O65" s="61"/>
    </row>
    <row r="66" spans="1:15" s="20" customFormat="1" ht="15" thickBot="1" x14ac:dyDescent="0.45">
      <c r="A66" s="52"/>
      <c r="B66" s="53" t="s">
        <v>115</v>
      </c>
      <c r="C66" s="54" t="s">
        <v>66</v>
      </c>
      <c r="D66" s="54" t="s">
        <v>112</v>
      </c>
      <c r="E66" s="55" t="s">
        <v>73</v>
      </c>
      <c r="F66" s="183">
        <v>1.1200000000000001</v>
      </c>
      <c r="G66" s="183">
        <v>1.18</v>
      </c>
      <c r="H66" s="56">
        <v>175</v>
      </c>
      <c r="I66" s="57"/>
      <c r="J66" s="58">
        <f t="shared" si="0"/>
        <v>0</v>
      </c>
      <c r="K66" s="182" t="s">
        <v>42</v>
      </c>
      <c r="L66" s="172" t="s">
        <v>1695</v>
      </c>
      <c r="M66" s="60" t="s">
        <v>113</v>
      </c>
      <c r="N66" s="61"/>
      <c r="O66" s="61"/>
    </row>
    <row r="67" spans="1:15" s="20" customFormat="1" ht="15" thickBot="1" x14ac:dyDescent="0.45">
      <c r="A67" s="52"/>
      <c r="B67" s="53" t="s">
        <v>116</v>
      </c>
      <c r="C67" s="54" t="s">
        <v>66</v>
      </c>
      <c r="D67" s="54" t="s">
        <v>112</v>
      </c>
      <c r="E67" s="55" t="s">
        <v>117</v>
      </c>
      <c r="F67" s="183">
        <v>1.37</v>
      </c>
      <c r="G67" s="183">
        <v>1.44</v>
      </c>
      <c r="H67" s="56">
        <v>150</v>
      </c>
      <c r="I67" s="57"/>
      <c r="J67" s="58">
        <f t="shared" si="0"/>
        <v>0</v>
      </c>
      <c r="K67" s="182" t="s">
        <v>42</v>
      </c>
      <c r="L67" s="172" t="s">
        <v>1695</v>
      </c>
      <c r="M67" s="60" t="s">
        <v>113</v>
      </c>
      <c r="N67" s="61"/>
      <c r="O67" s="61"/>
    </row>
    <row r="68" spans="1:15" s="20" customFormat="1" ht="15" thickBot="1" x14ac:dyDescent="0.45">
      <c r="A68" s="52"/>
      <c r="B68" s="53" t="s">
        <v>118</v>
      </c>
      <c r="C68" s="54" t="s">
        <v>75</v>
      </c>
      <c r="D68" s="54" t="s">
        <v>119</v>
      </c>
      <c r="E68" s="55" t="s">
        <v>77</v>
      </c>
      <c r="F68" s="183">
        <v>1.55</v>
      </c>
      <c r="G68" s="183">
        <v>1.6300000000000001</v>
      </c>
      <c r="H68" s="56">
        <v>400</v>
      </c>
      <c r="I68" s="57"/>
      <c r="J68" s="58">
        <f t="shared" si="0"/>
        <v>0</v>
      </c>
      <c r="K68" s="182" t="s">
        <v>42</v>
      </c>
      <c r="L68" s="152" t="s">
        <v>1695</v>
      </c>
      <c r="M68" s="60" t="s">
        <v>120</v>
      </c>
      <c r="N68" s="61"/>
      <c r="O68" s="61"/>
    </row>
    <row r="69" spans="1:15" s="20" customFormat="1" ht="15" thickBot="1" x14ac:dyDescent="0.45">
      <c r="A69" s="52"/>
      <c r="B69" s="53" t="s">
        <v>121</v>
      </c>
      <c r="C69" s="54" t="s">
        <v>75</v>
      </c>
      <c r="D69" s="54" t="s">
        <v>119</v>
      </c>
      <c r="E69" s="55" t="s">
        <v>41</v>
      </c>
      <c r="F69" s="183">
        <v>1.73</v>
      </c>
      <c r="G69" s="183">
        <v>1.82</v>
      </c>
      <c r="H69" s="56">
        <v>300</v>
      </c>
      <c r="I69" s="57"/>
      <c r="J69" s="58">
        <f t="shared" si="0"/>
        <v>0</v>
      </c>
      <c r="K69" s="182" t="s">
        <v>42</v>
      </c>
      <c r="L69" s="152" t="s">
        <v>1695</v>
      </c>
      <c r="M69" s="60" t="s">
        <v>120</v>
      </c>
      <c r="N69" s="61"/>
      <c r="O69" s="61"/>
    </row>
    <row r="70" spans="1:15" s="20" customFormat="1" ht="15" thickBot="1" x14ac:dyDescent="0.45">
      <c r="A70" s="52"/>
      <c r="B70" s="53" t="s">
        <v>122</v>
      </c>
      <c r="C70" s="54" t="s">
        <v>75</v>
      </c>
      <c r="D70" s="54" t="s">
        <v>119</v>
      </c>
      <c r="E70" s="55" t="s">
        <v>45</v>
      </c>
      <c r="F70" s="183">
        <v>1.96</v>
      </c>
      <c r="G70" s="183">
        <v>2.0599999999999996</v>
      </c>
      <c r="H70" s="56">
        <v>200</v>
      </c>
      <c r="I70" s="57"/>
      <c r="J70" s="58">
        <f t="shared" si="0"/>
        <v>0</v>
      </c>
      <c r="K70" s="182" t="s">
        <v>42</v>
      </c>
      <c r="L70" s="152" t="s">
        <v>1695</v>
      </c>
      <c r="M70" s="60" t="s">
        <v>120</v>
      </c>
      <c r="N70" s="61"/>
      <c r="O70" s="61"/>
    </row>
    <row r="71" spans="1:15" s="20" customFormat="1" ht="15" thickBot="1" x14ac:dyDescent="0.45">
      <c r="A71" s="52"/>
      <c r="B71" s="53" t="s">
        <v>123</v>
      </c>
      <c r="C71" s="54" t="s">
        <v>75</v>
      </c>
      <c r="D71" s="54" t="s">
        <v>119</v>
      </c>
      <c r="E71" s="55" t="s">
        <v>47</v>
      </c>
      <c r="F71" s="183">
        <v>2.19</v>
      </c>
      <c r="G71" s="183">
        <v>2.2999999999999998</v>
      </c>
      <c r="H71" s="56">
        <v>150</v>
      </c>
      <c r="I71" s="57"/>
      <c r="J71" s="58">
        <f t="shared" si="0"/>
        <v>0</v>
      </c>
      <c r="K71" s="182" t="s">
        <v>42</v>
      </c>
      <c r="L71" s="152" t="s">
        <v>1695</v>
      </c>
      <c r="M71" s="60" t="s">
        <v>120</v>
      </c>
      <c r="N71" s="61"/>
      <c r="O71" s="61"/>
    </row>
    <row r="72" spans="1:15" s="20" customFormat="1" ht="15" thickBot="1" x14ac:dyDescent="0.45">
      <c r="A72" s="52"/>
      <c r="B72" s="53" t="s">
        <v>124</v>
      </c>
      <c r="C72" s="54" t="s">
        <v>75</v>
      </c>
      <c r="D72" s="54" t="s">
        <v>119</v>
      </c>
      <c r="E72" s="55" t="s">
        <v>49</v>
      </c>
      <c r="F72" s="183">
        <v>2.38</v>
      </c>
      <c r="G72" s="183">
        <v>2.5099999999999998</v>
      </c>
      <c r="H72" s="56">
        <v>125</v>
      </c>
      <c r="I72" s="57"/>
      <c r="J72" s="58">
        <f t="shared" si="0"/>
        <v>0</v>
      </c>
      <c r="K72" s="182" t="s">
        <v>42</v>
      </c>
      <c r="L72" s="152" t="s">
        <v>1695</v>
      </c>
      <c r="M72" s="60" t="s">
        <v>120</v>
      </c>
      <c r="N72" s="61"/>
      <c r="O72" s="61"/>
    </row>
    <row r="73" spans="1:15" s="20" customFormat="1" ht="15" thickBot="1" x14ac:dyDescent="0.45">
      <c r="A73" s="52"/>
      <c r="B73" s="53" t="s">
        <v>125</v>
      </c>
      <c r="C73" s="54" t="s">
        <v>91</v>
      </c>
      <c r="D73" s="54" t="s">
        <v>126</v>
      </c>
      <c r="E73" s="55" t="s">
        <v>41</v>
      </c>
      <c r="F73" s="183">
        <v>0.38</v>
      </c>
      <c r="G73" s="183">
        <v>0.4</v>
      </c>
      <c r="H73" s="56">
        <v>400</v>
      </c>
      <c r="I73" s="57"/>
      <c r="J73" s="58">
        <f t="shared" si="0"/>
        <v>0</v>
      </c>
      <c r="K73" s="182" t="s">
        <v>42</v>
      </c>
      <c r="L73" s="166" t="s">
        <v>1695</v>
      </c>
      <c r="M73" s="60" t="s">
        <v>63</v>
      </c>
      <c r="N73" s="61"/>
      <c r="O73" s="61"/>
    </row>
    <row r="74" spans="1:15" s="20" customFormat="1" ht="15" thickBot="1" x14ac:dyDescent="0.45">
      <c r="A74" s="52"/>
      <c r="B74" s="53" t="s">
        <v>127</v>
      </c>
      <c r="C74" s="54" t="s">
        <v>91</v>
      </c>
      <c r="D74" s="54" t="s">
        <v>126</v>
      </c>
      <c r="E74" s="55" t="s">
        <v>45</v>
      </c>
      <c r="F74" s="183">
        <v>0.52</v>
      </c>
      <c r="G74" s="183">
        <v>0.55000000000000004</v>
      </c>
      <c r="H74" s="56">
        <v>300</v>
      </c>
      <c r="I74" s="57"/>
      <c r="J74" s="58">
        <f t="shared" si="0"/>
        <v>0</v>
      </c>
      <c r="K74" s="182" t="s">
        <v>42</v>
      </c>
      <c r="L74" s="166" t="s">
        <v>1695</v>
      </c>
      <c r="M74" s="60" t="s">
        <v>63</v>
      </c>
      <c r="N74" s="61"/>
      <c r="O74" s="61"/>
    </row>
    <row r="75" spans="1:15" s="20" customFormat="1" ht="15" thickBot="1" x14ac:dyDescent="0.45">
      <c r="A75" s="52"/>
      <c r="B75" s="53" t="s">
        <v>128</v>
      </c>
      <c r="C75" s="54" t="s">
        <v>99</v>
      </c>
      <c r="D75" s="54" t="s">
        <v>129</v>
      </c>
      <c r="E75" s="55" t="s">
        <v>45</v>
      </c>
      <c r="F75" s="183">
        <v>0.55000000000000004</v>
      </c>
      <c r="G75" s="183">
        <v>0.57999999999999996</v>
      </c>
      <c r="H75" s="56">
        <v>300</v>
      </c>
      <c r="I75" s="57"/>
      <c r="J75" s="58">
        <f t="shared" si="0"/>
        <v>0</v>
      </c>
      <c r="K75" s="182" t="s">
        <v>42</v>
      </c>
      <c r="L75" s="166" t="s">
        <v>1695</v>
      </c>
      <c r="M75" s="60" t="s">
        <v>63</v>
      </c>
      <c r="N75" s="61"/>
      <c r="O75" s="61"/>
    </row>
    <row r="76" spans="1:15" s="20" customFormat="1" ht="15" thickBot="1" x14ac:dyDescent="0.45">
      <c r="A76" s="52"/>
      <c r="B76" s="53" t="s">
        <v>130</v>
      </c>
      <c r="C76" s="54" t="s">
        <v>99</v>
      </c>
      <c r="D76" s="54" t="s">
        <v>129</v>
      </c>
      <c r="E76" s="55" t="s">
        <v>47</v>
      </c>
      <c r="F76" s="183">
        <v>0.85</v>
      </c>
      <c r="G76" s="183">
        <v>0.89</v>
      </c>
      <c r="H76" s="56">
        <v>200</v>
      </c>
      <c r="I76" s="57"/>
      <c r="J76" s="58">
        <f t="shared" si="0"/>
        <v>0</v>
      </c>
      <c r="K76" s="182" t="s">
        <v>42</v>
      </c>
      <c r="L76" s="166" t="s">
        <v>1695</v>
      </c>
      <c r="M76" s="60" t="s">
        <v>63</v>
      </c>
      <c r="N76" s="61"/>
      <c r="O76" s="61"/>
    </row>
    <row r="77" spans="1:15" s="20" customFormat="1" ht="15" thickBot="1" x14ac:dyDescent="0.45">
      <c r="A77" s="52"/>
      <c r="B77" s="53" t="s">
        <v>131</v>
      </c>
      <c r="C77" s="54" t="s">
        <v>99</v>
      </c>
      <c r="D77" s="54" t="s">
        <v>129</v>
      </c>
      <c r="E77" s="55" t="s">
        <v>49</v>
      </c>
      <c r="F77" s="183">
        <v>1.03</v>
      </c>
      <c r="G77" s="183">
        <v>1.08</v>
      </c>
      <c r="H77" s="56">
        <v>150</v>
      </c>
      <c r="I77" s="57"/>
      <c r="J77" s="58">
        <f t="shared" si="0"/>
        <v>0</v>
      </c>
      <c r="K77" s="182" t="s">
        <v>42</v>
      </c>
      <c r="L77" s="166" t="s">
        <v>1695</v>
      </c>
      <c r="M77" s="60" t="s">
        <v>63</v>
      </c>
      <c r="N77" s="61"/>
      <c r="O77" s="61"/>
    </row>
    <row r="78" spans="1:15" s="20" customFormat="1" ht="15" thickBot="1" x14ac:dyDescent="0.45">
      <c r="A78" s="52"/>
      <c r="B78" s="53" t="s">
        <v>132</v>
      </c>
      <c r="C78" s="54" t="s">
        <v>99</v>
      </c>
      <c r="D78" s="54" t="s">
        <v>129</v>
      </c>
      <c r="E78" s="55" t="s">
        <v>58</v>
      </c>
      <c r="F78" s="183">
        <v>1.24</v>
      </c>
      <c r="G78" s="183">
        <v>1.3</v>
      </c>
      <c r="H78" s="56">
        <v>125</v>
      </c>
      <c r="I78" s="57"/>
      <c r="J78" s="58">
        <f t="shared" si="0"/>
        <v>0</v>
      </c>
      <c r="K78" s="182" t="s">
        <v>42</v>
      </c>
      <c r="L78" s="166" t="s">
        <v>1695</v>
      </c>
      <c r="M78" s="60" t="s">
        <v>63</v>
      </c>
      <c r="N78" s="61"/>
      <c r="O78" s="61"/>
    </row>
    <row r="79" spans="1:15" s="20" customFormat="1" ht="15" thickBot="1" x14ac:dyDescent="0.45">
      <c r="A79" s="52"/>
      <c r="B79" s="53" t="s">
        <v>133</v>
      </c>
      <c r="C79" s="54" t="s">
        <v>134</v>
      </c>
      <c r="D79" s="54" t="s">
        <v>135</v>
      </c>
      <c r="E79" s="55" t="s">
        <v>41</v>
      </c>
      <c r="F79" s="183">
        <v>0.86</v>
      </c>
      <c r="G79" s="183">
        <v>0.9</v>
      </c>
      <c r="H79" s="56">
        <v>400</v>
      </c>
      <c r="I79" s="57"/>
      <c r="J79" s="58">
        <f t="shared" si="0"/>
        <v>0</v>
      </c>
      <c r="K79" s="182" t="s">
        <v>42</v>
      </c>
      <c r="L79" s="144" t="s">
        <v>1695</v>
      </c>
      <c r="M79" s="60" t="s">
        <v>136</v>
      </c>
      <c r="N79" s="61"/>
      <c r="O79" s="61"/>
    </row>
    <row r="80" spans="1:15" s="20" customFormat="1" ht="15" thickBot="1" x14ac:dyDescent="0.45">
      <c r="A80" s="52"/>
      <c r="B80" s="53" t="s">
        <v>137</v>
      </c>
      <c r="C80" s="54" t="s">
        <v>134</v>
      </c>
      <c r="D80" s="54" t="s">
        <v>135</v>
      </c>
      <c r="E80" s="55" t="s">
        <v>45</v>
      </c>
      <c r="F80" s="183">
        <v>1.03</v>
      </c>
      <c r="G80" s="183">
        <v>1.08</v>
      </c>
      <c r="H80" s="56">
        <v>300</v>
      </c>
      <c r="I80" s="57"/>
      <c r="J80" s="58">
        <f t="shared" si="0"/>
        <v>0</v>
      </c>
      <c r="K80" s="182" t="s">
        <v>42</v>
      </c>
      <c r="L80" s="144" t="s">
        <v>1695</v>
      </c>
      <c r="M80" s="60" t="s">
        <v>136</v>
      </c>
      <c r="N80" s="61"/>
      <c r="O80" s="61"/>
    </row>
    <row r="81" spans="1:15" s="20" customFormat="1" ht="15" thickBot="1" x14ac:dyDescent="0.45">
      <c r="A81" s="52"/>
      <c r="B81" s="53" t="s">
        <v>138</v>
      </c>
      <c r="C81" s="54" t="s">
        <v>134</v>
      </c>
      <c r="D81" s="54" t="s">
        <v>135</v>
      </c>
      <c r="E81" s="55" t="s">
        <v>47</v>
      </c>
      <c r="F81" s="183">
        <v>1.22</v>
      </c>
      <c r="G81" s="183">
        <v>1.28</v>
      </c>
      <c r="H81" s="56">
        <v>200</v>
      </c>
      <c r="I81" s="57"/>
      <c r="J81" s="58">
        <f t="shared" si="0"/>
        <v>0</v>
      </c>
      <c r="K81" s="182" t="s">
        <v>42</v>
      </c>
      <c r="L81" s="144" t="s">
        <v>1695</v>
      </c>
      <c r="M81" s="60" t="s">
        <v>136</v>
      </c>
      <c r="N81" s="61"/>
      <c r="O81" s="61"/>
    </row>
    <row r="82" spans="1:15" s="20" customFormat="1" ht="15" thickBot="1" x14ac:dyDescent="0.45">
      <c r="A82" s="52"/>
      <c r="B82" s="53" t="s">
        <v>139</v>
      </c>
      <c r="C82" s="54" t="s">
        <v>134</v>
      </c>
      <c r="D82" s="54" t="s">
        <v>135</v>
      </c>
      <c r="E82" s="55" t="s">
        <v>49</v>
      </c>
      <c r="F82" s="183">
        <v>1.44</v>
      </c>
      <c r="G82" s="183">
        <v>1.52</v>
      </c>
      <c r="H82" s="56">
        <v>150</v>
      </c>
      <c r="I82" s="57"/>
      <c r="J82" s="58">
        <f t="shared" si="0"/>
        <v>0</v>
      </c>
      <c r="K82" s="182" t="s">
        <v>42</v>
      </c>
      <c r="L82" s="144" t="s">
        <v>1695</v>
      </c>
      <c r="M82" s="60" t="s">
        <v>136</v>
      </c>
      <c r="N82" s="61"/>
      <c r="O82" s="61"/>
    </row>
    <row r="83" spans="1:15" s="20" customFormat="1" ht="16.75" thickBot="1" x14ac:dyDescent="0.45">
      <c r="A83" s="52"/>
      <c r="B83" s="53" t="s">
        <v>140</v>
      </c>
      <c r="C83" s="54" t="s">
        <v>66</v>
      </c>
      <c r="D83" s="54" t="s">
        <v>141</v>
      </c>
      <c r="E83" s="55" t="s">
        <v>68</v>
      </c>
      <c r="F83" s="183">
        <v>0.64</v>
      </c>
      <c r="G83" s="183">
        <v>0.67</v>
      </c>
      <c r="H83" s="56">
        <v>350</v>
      </c>
      <c r="I83" s="57"/>
      <c r="J83" s="58">
        <f t="shared" si="0"/>
        <v>0</v>
      </c>
      <c r="K83" s="182" t="s">
        <v>42</v>
      </c>
      <c r="L83" s="166" t="s">
        <v>1695</v>
      </c>
      <c r="M83" s="60" t="s">
        <v>63</v>
      </c>
      <c r="N83" s="61"/>
      <c r="O83" s="61"/>
    </row>
    <row r="84" spans="1:15" s="20" customFormat="1" ht="16.75" thickBot="1" x14ac:dyDescent="0.45">
      <c r="A84" s="52"/>
      <c r="B84" s="53" t="s">
        <v>142</v>
      </c>
      <c r="C84" s="54" t="s">
        <v>66</v>
      </c>
      <c r="D84" s="54" t="s">
        <v>141</v>
      </c>
      <c r="E84" s="55" t="s">
        <v>71</v>
      </c>
      <c r="F84" s="183">
        <v>0.9</v>
      </c>
      <c r="G84" s="183">
        <v>0.95</v>
      </c>
      <c r="H84" s="56">
        <v>250</v>
      </c>
      <c r="I84" s="57"/>
      <c r="J84" s="58">
        <f t="shared" si="0"/>
        <v>0</v>
      </c>
      <c r="K84" s="182" t="s">
        <v>42</v>
      </c>
      <c r="L84" s="166" t="s">
        <v>1695</v>
      </c>
      <c r="M84" s="60" t="s">
        <v>63</v>
      </c>
      <c r="N84" s="61"/>
      <c r="O84" s="61"/>
    </row>
    <row r="85" spans="1:15" s="20" customFormat="1" ht="16.75" thickBot="1" x14ac:dyDescent="0.45">
      <c r="A85" s="52"/>
      <c r="B85" s="53" t="s">
        <v>143</v>
      </c>
      <c r="C85" s="54" t="s">
        <v>66</v>
      </c>
      <c r="D85" s="54" t="s">
        <v>141</v>
      </c>
      <c r="E85" s="55" t="s">
        <v>73</v>
      </c>
      <c r="F85" s="183">
        <v>1.1499999999999999</v>
      </c>
      <c r="G85" s="183">
        <v>1.21</v>
      </c>
      <c r="H85" s="56">
        <v>175</v>
      </c>
      <c r="I85" s="57"/>
      <c r="J85" s="58">
        <f t="shared" si="0"/>
        <v>0</v>
      </c>
      <c r="K85" s="182" t="s">
        <v>42</v>
      </c>
      <c r="L85" s="166" t="s">
        <v>1695</v>
      </c>
      <c r="M85" s="60" t="s">
        <v>63</v>
      </c>
      <c r="N85" s="61"/>
      <c r="O85" s="61"/>
    </row>
    <row r="86" spans="1:15" s="20" customFormat="1" ht="16.75" thickBot="1" x14ac:dyDescent="0.45">
      <c r="A86" s="52"/>
      <c r="B86" s="53" t="s">
        <v>144</v>
      </c>
      <c r="C86" s="54" t="s">
        <v>66</v>
      </c>
      <c r="D86" s="54" t="s">
        <v>141</v>
      </c>
      <c r="E86" s="55" t="s">
        <v>117</v>
      </c>
      <c r="F86" s="183">
        <v>1.39</v>
      </c>
      <c r="G86" s="183">
        <v>1.46</v>
      </c>
      <c r="H86" s="56">
        <v>150</v>
      </c>
      <c r="I86" s="57"/>
      <c r="J86" s="58">
        <f t="shared" si="0"/>
        <v>0</v>
      </c>
      <c r="K86" s="182" t="s">
        <v>42</v>
      </c>
      <c r="L86" s="166" t="s">
        <v>1695</v>
      </c>
      <c r="M86" s="60" t="s">
        <v>63</v>
      </c>
      <c r="N86" s="61"/>
      <c r="O86" s="61"/>
    </row>
    <row r="87" spans="1:15" s="20" customFormat="1" ht="15" thickBot="1" x14ac:dyDescent="0.45">
      <c r="A87" s="52"/>
      <c r="B87" s="53" t="s">
        <v>145</v>
      </c>
      <c r="C87" s="54" t="s">
        <v>39</v>
      </c>
      <c r="D87" s="54" t="s">
        <v>146</v>
      </c>
      <c r="E87" s="55" t="s">
        <v>49</v>
      </c>
      <c r="F87" s="183">
        <v>1.04</v>
      </c>
      <c r="G87" s="183">
        <v>1.0900000000000001</v>
      </c>
      <c r="H87" s="56">
        <v>150</v>
      </c>
      <c r="I87" s="57"/>
      <c r="J87" s="58">
        <f t="shared" si="0"/>
        <v>0</v>
      </c>
      <c r="K87" s="182" t="s">
        <v>42</v>
      </c>
      <c r="L87" s="152" t="s">
        <v>1695</v>
      </c>
      <c r="M87" s="60" t="s">
        <v>120</v>
      </c>
      <c r="N87" s="61"/>
      <c r="O87" s="61"/>
    </row>
    <row r="88" spans="1:15" s="20" customFormat="1" ht="15" thickBot="1" x14ac:dyDescent="0.45">
      <c r="A88" s="52"/>
      <c r="B88" s="53" t="s">
        <v>147</v>
      </c>
      <c r="C88" s="54" t="s">
        <v>39</v>
      </c>
      <c r="D88" s="54" t="s">
        <v>146</v>
      </c>
      <c r="E88" s="55" t="s">
        <v>58</v>
      </c>
      <c r="F88" s="183">
        <v>1.19</v>
      </c>
      <c r="G88" s="183">
        <v>1.25</v>
      </c>
      <c r="H88" s="56">
        <v>125</v>
      </c>
      <c r="I88" s="57"/>
      <c r="J88" s="58">
        <f t="shared" si="0"/>
        <v>0</v>
      </c>
      <c r="K88" s="182" t="s">
        <v>42</v>
      </c>
      <c r="L88" s="152" t="s">
        <v>1695</v>
      </c>
      <c r="M88" s="60" t="s">
        <v>120</v>
      </c>
      <c r="N88" s="61"/>
      <c r="O88" s="61"/>
    </row>
    <row r="89" spans="1:15" s="20" customFormat="1" ht="15" thickBot="1" x14ac:dyDescent="0.45">
      <c r="A89" s="52"/>
      <c r="B89" s="53" t="s">
        <v>148</v>
      </c>
      <c r="C89" s="54" t="s">
        <v>39</v>
      </c>
      <c r="D89" s="54" t="s">
        <v>146</v>
      </c>
      <c r="E89" s="55" t="s">
        <v>60</v>
      </c>
      <c r="F89" s="183">
        <v>1.23</v>
      </c>
      <c r="G89" s="183">
        <v>1.29</v>
      </c>
      <c r="H89" s="56">
        <v>100</v>
      </c>
      <c r="I89" s="57"/>
      <c r="J89" s="58">
        <f t="shared" si="0"/>
        <v>0</v>
      </c>
      <c r="K89" s="182" t="s">
        <v>42</v>
      </c>
      <c r="L89" s="152" t="s">
        <v>1695</v>
      </c>
      <c r="M89" s="60" t="s">
        <v>120</v>
      </c>
      <c r="N89" s="61"/>
      <c r="O89" s="61"/>
    </row>
    <row r="90" spans="1:15" s="20" customFormat="1" ht="15" thickBot="1" x14ac:dyDescent="0.45">
      <c r="A90" s="52"/>
      <c r="B90" s="53" t="s">
        <v>149</v>
      </c>
      <c r="C90" s="54" t="s">
        <v>99</v>
      </c>
      <c r="D90" s="54" t="s">
        <v>150</v>
      </c>
      <c r="E90" s="55" t="s">
        <v>45</v>
      </c>
      <c r="F90" s="183">
        <v>0.65</v>
      </c>
      <c r="G90" s="183">
        <v>0.68</v>
      </c>
      <c r="H90" s="56">
        <v>300</v>
      </c>
      <c r="I90" s="57"/>
      <c r="J90" s="58">
        <f t="shared" ref="J90:J153" si="1">IF(I90&lt;5,G90*I90*H90,F90*I90*H90)</f>
        <v>0</v>
      </c>
      <c r="K90" s="182" t="s">
        <v>42</v>
      </c>
      <c r="L90" s="152" t="s">
        <v>1695</v>
      </c>
      <c r="M90" s="60" t="s">
        <v>120</v>
      </c>
      <c r="N90" s="61"/>
      <c r="O90" s="61"/>
    </row>
    <row r="91" spans="1:15" s="20" customFormat="1" ht="15" thickBot="1" x14ac:dyDescent="0.45">
      <c r="A91" s="52"/>
      <c r="B91" s="53" t="s">
        <v>151</v>
      </c>
      <c r="C91" s="54" t="s">
        <v>99</v>
      </c>
      <c r="D91" s="54" t="s">
        <v>150</v>
      </c>
      <c r="E91" s="55" t="s">
        <v>49</v>
      </c>
      <c r="F91" s="183">
        <v>1.1499999999999999</v>
      </c>
      <c r="G91" s="183">
        <v>1.21</v>
      </c>
      <c r="H91" s="56">
        <v>150</v>
      </c>
      <c r="I91" s="57"/>
      <c r="J91" s="58">
        <f t="shared" si="1"/>
        <v>0</v>
      </c>
      <c r="K91" s="182" t="s">
        <v>42</v>
      </c>
      <c r="L91" s="152" t="s">
        <v>1695</v>
      </c>
      <c r="M91" s="60" t="s">
        <v>120</v>
      </c>
      <c r="N91" s="61"/>
      <c r="O91" s="61"/>
    </row>
    <row r="92" spans="1:15" s="20" customFormat="1" ht="15" thickBot="1" x14ac:dyDescent="0.45">
      <c r="A92" s="52"/>
      <c r="B92" s="53" t="s">
        <v>152</v>
      </c>
      <c r="C92" s="54" t="s">
        <v>99</v>
      </c>
      <c r="D92" s="54" t="s">
        <v>150</v>
      </c>
      <c r="E92" s="55" t="s">
        <v>60</v>
      </c>
      <c r="F92" s="183">
        <v>1.53</v>
      </c>
      <c r="G92" s="183">
        <v>1.61</v>
      </c>
      <c r="H92" s="56">
        <v>100</v>
      </c>
      <c r="I92" s="57"/>
      <c r="J92" s="58">
        <f t="shared" si="1"/>
        <v>0</v>
      </c>
      <c r="K92" s="182" t="s">
        <v>42</v>
      </c>
      <c r="L92" s="152" t="s">
        <v>1695</v>
      </c>
      <c r="M92" s="60" t="s">
        <v>120</v>
      </c>
      <c r="N92" s="61"/>
      <c r="O92" s="61"/>
    </row>
    <row r="93" spans="1:15" s="20" customFormat="1" ht="15" thickBot="1" x14ac:dyDescent="0.45">
      <c r="A93" s="52"/>
      <c r="B93" s="53" t="s">
        <v>153</v>
      </c>
      <c r="C93" s="54" t="s">
        <v>91</v>
      </c>
      <c r="D93" s="54" t="s">
        <v>154</v>
      </c>
      <c r="E93" s="55" t="s">
        <v>41</v>
      </c>
      <c r="F93" s="183">
        <v>0.39</v>
      </c>
      <c r="G93" s="183">
        <v>0.41</v>
      </c>
      <c r="H93" s="56">
        <v>400</v>
      </c>
      <c r="I93" s="57"/>
      <c r="J93" s="58">
        <f t="shared" si="1"/>
        <v>0</v>
      </c>
      <c r="K93" s="182" t="s">
        <v>42</v>
      </c>
      <c r="L93" s="135" t="s">
        <v>1695</v>
      </c>
      <c r="M93" s="60" t="s">
        <v>69</v>
      </c>
      <c r="N93" s="61"/>
      <c r="O93" s="61"/>
    </row>
    <row r="94" spans="1:15" s="20" customFormat="1" ht="15" thickBot="1" x14ac:dyDescent="0.45">
      <c r="A94" s="52"/>
      <c r="B94" s="53" t="s">
        <v>155</v>
      </c>
      <c r="C94" s="54" t="s">
        <v>91</v>
      </c>
      <c r="D94" s="54" t="s">
        <v>154</v>
      </c>
      <c r="E94" s="55" t="s">
        <v>45</v>
      </c>
      <c r="F94" s="183">
        <v>0.52</v>
      </c>
      <c r="G94" s="183">
        <v>0.55000000000000004</v>
      </c>
      <c r="H94" s="56">
        <v>300</v>
      </c>
      <c r="I94" s="57"/>
      <c r="J94" s="58">
        <f t="shared" si="1"/>
        <v>0</v>
      </c>
      <c r="K94" s="182" t="s">
        <v>42</v>
      </c>
      <c r="L94" s="135" t="s">
        <v>1695</v>
      </c>
      <c r="M94" s="60" t="s">
        <v>69</v>
      </c>
      <c r="N94" s="61"/>
      <c r="O94" s="61"/>
    </row>
    <row r="95" spans="1:15" s="20" customFormat="1" ht="15" thickBot="1" x14ac:dyDescent="0.45">
      <c r="A95" s="52"/>
      <c r="B95" s="53" t="s">
        <v>156</v>
      </c>
      <c r="C95" s="54" t="s">
        <v>39</v>
      </c>
      <c r="D95" s="54" t="s">
        <v>157</v>
      </c>
      <c r="E95" s="55" t="s">
        <v>41</v>
      </c>
      <c r="F95" s="183">
        <v>0.56999999999999995</v>
      </c>
      <c r="G95" s="183">
        <v>0.6</v>
      </c>
      <c r="H95" s="56">
        <v>400</v>
      </c>
      <c r="I95" s="57"/>
      <c r="J95" s="58">
        <f t="shared" si="1"/>
        <v>0</v>
      </c>
      <c r="K95" s="182" t="s">
        <v>42</v>
      </c>
      <c r="L95" s="136" t="s">
        <v>1695</v>
      </c>
      <c r="M95" s="60" t="s">
        <v>43</v>
      </c>
      <c r="N95" s="61"/>
      <c r="O95" s="61"/>
    </row>
    <row r="96" spans="1:15" s="20" customFormat="1" ht="15" thickBot="1" x14ac:dyDescent="0.45">
      <c r="A96" s="52"/>
      <c r="B96" s="53" t="s">
        <v>158</v>
      </c>
      <c r="C96" s="54" t="s">
        <v>39</v>
      </c>
      <c r="D96" s="54" t="s">
        <v>157</v>
      </c>
      <c r="E96" s="55" t="s">
        <v>45</v>
      </c>
      <c r="F96" s="183">
        <v>0.82</v>
      </c>
      <c r="G96" s="183">
        <v>0.86</v>
      </c>
      <c r="H96" s="56">
        <v>300</v>
      </c>
      <c r="I96" s="57"/>
      <c r="J96" s="58">
        <f t="shared" si="1"/>
        <v>0</v>
      </c>
      <c r="K96" s="182" t="s">
        <v>42</v>
      </c>
      <c r="L96" s="136" t="s">
        <v>1695</v>
      </c>
      <c r="M96" s="60" t="s">
        <v>43</v>
      </c>
      <c r="N96" s="61"/>
      <c r="O96" s="61"/>
    </row>
    <row r="97" spans="1:15" s="20" customFormat="1" ht="15" thickBot="1" x14ac:dyDescent="0.45">
      <c r="A97" s="52"/>
      <c r="B97" s="53" t="s">
        <v>159</v>
      </c>
      <c r="C97" s="54" t="s">
        <v>39</v>
      </c>
      <c r="D97" s="54" t="s">
        <v>157</v>
      </c>
      <c r="E97" s="55" t="s">
        <v>47</v>
      </c>
      <c r="F97" s="183">
        <v>0.99</v>
      </c>
      <c r="G97" s="183">
        <v>1.04</v>
      </c>
      <c r="H97" s="56">
        <v>200</v>
      </c>
      <c r="I97" s="57"/>
      <c r="J97" s="58">
        <f t="shared" si="1"/>
        <v>0</v>
      </c>
      <c r="K97" s="182" t="s">
        <v>42</v>
      </c>
      <c r="L97" s="136" t="s">
        <v>1695</v>
      </c>
      <c r="M97" s="60" t="s">
        <v>43</v>
      </c>
      <c r="N97" s="61"/>
      <c r="O97" s="61"/>
    </row>
    <row r="98" spans="1:15" s="20" customFormat="1" ht="15" thickBot="1" x14ac:dyDescent="0.45">
      <c r="A98" s="52"/>
      <c r="B98" s="53" t="s">
        <v>160</v>
      </c>
      <c r="C98" s="54" t="s">
        <v>39</v>
      </c>
      <c r="D98" s="54" t="s">
        <v>157</v>
      </c>
      <c r="E98" s="55" t="s">
        <v>49</v>
      </c>
      <c r="F98" s="183">
        <v>1.24</v>
      </c>
      <c r="G98" s="183">
        <v>1.3</v>
      </c>
      <c r="H98" s="56">
        <v>150</v>
      </c>
      <c r="I98" s="57"/>
      <c r="J98" s="58">
        <f t="shared" si="1"/>
        <v>0</v>
      </c>
      <c r="K98" s="182" t="s">
        <v>42</v>
      </c>
      <c r="L98" s="136" t="s">
        <v>1695</v>
      </c>
      <c r="M98" s="60" t="s">
        <v>43</v>
      </c>
      <c r="N98" s="61"/>
      <c r="O98" s="61"/>
    </row>
    <row r="99" spans="1:15" s="20" customFormat="1" ht="15" thickBot="1" x14ac:dyDescent="0.45">
      <c r="A99" s="52"/>
      <c r="B99" s="53" t="s">
        <v>161</v>
      </c>
      <c r="C99" s="54" t="s">
        <v>91</v>
      </c>
      <c r="D99" s="54" t="s">
        <v>162</v>
      </c>
      <c r="E99" s="55" t="s">
        <v>41</v>
      </c>
      <c r="F99" s="183">
        <v>0.36</v>
      </c>
      <c r="G99" s="183">
        <v>0.38</v>
      </c>
      <c r="H99" s="56">
        <v>400</v>
      </c>
      <c r="I99" s="57"/>
      <c r="J99" s="58">
        <f t="shared" si="1"/>
        <v>0</v>
      </c>
      <c r="K99" s="182" t="s">
        <v>42</v>
      </c>
      <c r="L99" s="162" t="s">
        <v>1695</v>
      </c>
      <c r="M99" s="60" t="s">
        <v>53</v>
      </c>
      <c r="N99" s="61"/>
      <c r="O99" s="61"/>
    </row>
    <row r="100" spans="1:15" s="20" customFormat="1" ht="15" thickBot="1" x14ac:dyDescent="0.45">
      <c r="A100" s="52"/>
      <c r="B100" s="53" t="s">
        <v>163</v>
      </c>
      <c r="C100" s="54" t="s">
        <v>91</v>
      </c>
      <c r="D100" s="54" t="s">
        <v>162</v>
      </c>
      <c r="E100" s="55" t="s">
        <v>45</v>
      </c>
      <c r="F100" s="183">
        <v>0.52</v>
      </c>
      <c r="G100" s="183">
        <v>0.55000000000000004</v>
      </c>
      <c r="H100" s="56">
        <v>300</v>
      </c>
      <c r="I100" s="57"/>
      <c r="J100" s="58">
        <f t="shared" si="1"/>
        <v>0</v>
      </c>
      <c r="K100" s="182" t="s">
        <v>42</v>
      </c>
      <c r="L100" s="162" t="s">
        <v>1695</v>
      </c>
      <c r="M100" s="60" t="s">
        <v>53</v>
      </c>
      <c r="N100" s="61"/>
      <c r="O100" s="61"/>
    </row>
    <row r="101" spans="1:15" s="20" customFormat="1" ht="15" thickBot="1" x14ac:dyDescent="0.45">
      <c r="A101" s="52"/>
      <c r="B101" s="53" t="s">
        <v>164</v>
      </c>
      <c r="C101" s="54" t="s">
        <v>99</v>
      </c>
      <c r="D101" s="54" t="s">
        <v>165</v>
      </c>
      <c r="E101" s="55" t="s">
        <v>45</v>
      </c>
      <c r="F101" s="183">
        <v>0.56999999999999995</v>
      </c>
      <c r="G101" s="183">
        <v>0.6</v>
      </c>
      <c r="H101" s="56">
        <v>300</v>
      </c>
      <c r="I101" s="57"/>
      <c r="J101" s="58">
        <f t="shared" si="1"/>
        <v>0</v>
      </c>
      <c r="K101" s="182" t="s">
        <v>42</v>
      </c>
      <c r="L101" s="166" t="s">
        <v>1695</v>
      </c>
      <c r="M101" s="60" t="s">
        <v>63</v>
      </c>
      <c r="N101" s="61"/>
      <c r="O101" s="61"/>
    </row>
    <row r="102" spans="1:15" s="20" customFormat="1" ht="15" thickBot="1" x14ac:dyDescent="0.45">
      <c r="A102" s="52"/>
      <c r="B102" s="53" t="s">
        <v>166</v>
      </c>
      <c r="C102" s="54" t="s">
        <v>99</v>
      </c>
      <c r="D102" s="54" t="s">
        <v>165</v>
      </c>
      <c r="E102" s="55" t="s">
        <v>47</v>
      </c>
      <c r="F102" s="183">
        <v>0.86</v>
      </c>
      <c r="G102" s="183">
        <v>0.91</v>
      </c>
      <c r="H102" s="56">
        <v>200</v>
      </c>
      <c r="I102" s="57"/>
      <c r="J102" s="58">
        <f t="shared" si="1"/>
        <v>0</v>
      </c>
      <c r="K102" s="182" t="s">
        <v>42</v>
      </c>
      <c r="L102" s="166" t="s">
        <v>1695</v>
      </c>
      <c r="M102" s="60" t="s">
        <v>63</v>
      </c>
      <c r="N102" s="61"/>
      <c r="O102" s="61"/>
    </row>
    <row r="103" spans="1:15" s="20" customFormat="1" ht="15" thickBot="1" x14ac:dyDescent="0.45">
      <c r="A103" s="52"/>
      <c r="B103" s="53" t="s">
        <v>167</v>
      </c>
      <c r="C103" s="54" t="s">
        <v>99</v>
      </c>
      <c r="D103" s="54" t="s">
        <v>168</v>
      </c>
      <c r="E103" s="55" t="s">
        <v>45</v>
      </c>
      <c r="F103" s="183">
        <v>0.49</v>
      </c>
      <c r="G103" s="183">
        <v>0.52</v>
      </c>
      <c r="H103" s="56">
        <v>300</v>
      </c>
      <c r="I103" s="57"/>
      <c r="J103" s="58">
        <f t="shared" si="1"/>
        <v>0</v>
      </c>
      <c r="K103" s="182" t="s">
        <v>42</v>
      </c>
      <c r="L103" s="143" t="s">
        <v>1695</v>
      </c>
      <c r="M103" s="60" t="s">
        <v>169</v>
      </c>
      <c r="N103" s="61"/>
      <c r="O103" s="61"/>
    </row>
    <row r="104" spans="1:15" s="20" customFormat="1" ht="15" thickBot="1" x14ac:dyDescent="0.45">
      <c r="A104" s="52"/>
      <c r="B104" s="53" t="s">
        <v>170</v>
      </c>
      <c r="C104" s="54" t="s">
        <v>99</v>
      </c>
      <c r="D104" s="54" t="s">
        <v>168</v>
      </c>
      <c r="E104" s="55" t="s">
        <v>47</v>
      </c>
      <c r="F104" s="183">
        <v>0.81</v>
      </c>
      <c r="G104" s="183">
        <v>0.85</v>
      </c>
      <c r="H104" s="56">
        <v>200</v>
      </c>
      <c r="I104" s="57"/>
      <c r="J104" s="58">
        <f t="shared" si="1"/>
        <v>0</v>
      </c>
      <c r="K104" s="182" t="s">
        <v>42</v>
      </c>
      <c r="L104" s="143" t="s">
        <v>1695</v>
      </c>
      <c r="M104" s="60" t="s">
        <v>169</v>
      </c>
      <c r="N104" s="61"/>
      <c r="O104" s="61"/>
    </row>
    <row r="105" spans="1:15" s="20" customFormat="1" ht="15" thickBot="1" x14ac:dyDescent="0.45">
      <c r="A105" s="52"/>
      <c r="B105" s="53" t="s">
        <v>171</v>
      </c>
      <c r="C105" s="54" t="s">
        <v>99</v>
      </c>
      <c r="D105" s="54" t="s">
        <v>168</v>
      </c>
      <c r="E105" s="55" t="s">
        <v>49</v>
      </c>
      <c r="F105" s="183">
        <v>1.06</v>
      </c>
      <c r="G105" s="183">
        <v>1.1200000000000001</v>
      </c>
      <c r="H105" s="56">
        <v>150</v>
      </c>
      <c r="I105" s="57"/>
      <c r="J105" s="58">
        <f t="shared" si="1"/>
        <v>0</v>
      </c>
      <c r="K105" s="182" t="s">
        <v>42</v>
      </c>
      <c r="L105" s="143" t="s">
        <v>1695</v>
      </c>
      <c r="M105" s="60" t="s">
        <v>169</v>
      </c>
      <c r="N105" s="61"/>
      <c r="O105" s="61"/>
    </row>
    <row r="106" spans="1:15" s="20" customFormat="1" ht="15" thickBot="1" x14ac:dyDescent="0.45">
      <c r="A106" s="52"/>
      <c r="B106" s="53" t="s">
        <v>172</v>
      </c>
      <c r="C106" s="54" t="s">
        <v>99</v>
      </c>
      <c r="D106" s="54" t="s">
        <v>168</v>
      </c>
      <c r="E106" s="55" t="s">
        <v>58</v>
      </c>
      <c r="F106" s="183">
        <v>1.27</v>
      </c>
      <c r="G106" s="183">
        <v>1.34</v>
      </c>
      <c r="H106" s="56">
        <v>125</v>
      </c>
      <c r="I106" s="57"/>
      <c r="J106" s="58">
        <f t="shared" si="1"/>
        <v>0</v>
      </c>
      <c r="K106" s="182" t="s">
        <v>42</v>
      </c>
      <c r="L106" s="143" t="s">
        <v>1695</v>
      </c>
      <c r="M106" s="60" t="s">
        <v>169</v>
      </c>
      <c r="N106" s="61"/>
      <c r="O106" s="61"/>
    </row>
    <row r="107" spans="1:15" s="20" customFormat="1" ht="15" thickBot="1" x14ac:dyDescent="0.45">
      <c r="A107" s="52"/>
      <c r="B107" s="53" t="s">
        <v>173</v>
      </c>
      <c r="C107" s="54" t="s">
        <v>99</v>
      </c>
      <c r="D107" s="54" t="s">
        <v>174</v>
      </c>
      <c r="E107" s="55" t="s">
        <v>41</v>
      </c>
      <c r="F107" s="183">
        <v>0.78</v>
      </c>
      <c r="G107" s="183">
        <v>0.82</v>
      </c>
      <c r="H107" s="56">
        <v>400</v>
      </c>
      <c r="I107" s="57"/>
      <c r="J107" s="58">
        <f t="shared" si="1"/>
        <v>0</v>
      </c>
      <c r="K107" s="182" t="s">
        <v>42</v>
      </c>
      <c r="L107" s="149" t="s">
        <v>1695</v>
      </c>
      <c r="M107" s="60" t="s">
        <v>175</v>
      </c>
      <c r="N107" s="61"/>
      <c r="O107" s="61"/>
    </row>
    <row r="108" spans="1:15" s="20" customFormat="1" ht="15" thickBot="1" x14ac:dyDescent="0.45">
      <c r="A108" s="52"/>
      <c r="B108" s="53" t="s">
        <v>176</v>
      </c>
      <c r="C108" s="54" t="s">
        <v>99</v>
      </c>
      <c r="D108" s="54" t="s">
        <v>174</v>
      </c>
      <c r="E108" s="55" t="s">
        <v>45</v>
      </c>
      <c r="F108" s="183">
        <v>0.95</v>
      </c>
      <c r="G108" s="183">
        <v>1</v>
      </c>
      <c r="H108" s="56">
        <v>300</v>
      </c>
      <c r="I108" s="57"/>
      <c r="J108" s="58">
        <f t="shared" si="1"/>
        <v>0</v>
      </c>
      <c r="K108" s="182" t="s">
        <v>42</v>
      </c>
      <c r="L108" s="149" t="s">
        <v>1695</v>
      </c>
      <c r="M108" s="60" t="s">
        <v>175</v>
      </c>
      <c r="N108" s="61"/>
      <c r="O108" s="61"/>
    </row>
    <row r="109" spans="1:15" s="20" customFormat="1" ht="15" thickBot="1" x14ac:dyDescent="0.45">
      <c r="A109" s="52"/>
      <c r="B109" s="53" t="s">
        <v>177</v>
      </c>
      <c r="C109" s="54" t="s">
        <v>99</v>
      </c>
      <c r="D109" s="54" t="s">
        <v>174</v>
      </c>
      <c r="E109" s="55" t="s">
        <v>47</v>
      </c>
      <c r="F109" s="183">
        <v>1.1499999999999999</v>
      </c>
      <c r="G109" s="183">
        <v>1.21</v>
      </c>
      <c r="H109" s="56">
        <v>200</v>
      </c>
      <c r="I109" s="57"/>
      <c r="J109" s="58">
        <f t="shared" si="1"/>
        <v>0</v>
      </c>
      <c r="K109" s="182" t="s">
        <v>42</v>
      </c>
      <c r="L109" s="149" t="s">
        <v>1695</v>
      </c>
      <c r="M109" s="60" t="s">
        <v>175</v>
      </c>
      <c r="N109" s="61"/>
      <c r="O109" s="61"/>
    </row>
    <row r="110" spans="1:15" s="20" customFormat="1" ht="15" thickBot="1" x14ac:dyDescent="0.45">
      <c r="A110" s="52"/>
      <c r="B110" s="53" t="s">
        <v>178</v>
      </c>
      <c r="C110" s="54" t="s">
        <v>99</v>
      </c>
      <c r="D110" s="54" t="s">
        <v>174</v>
      </c>
      <c r="E110" s="55" t="s">
        <v>49</v>
      </c>
      <c r="F110" s="183">
        <v>1.38</v>
      </c>
      <c r="G110" s="183">
        <v>1.45</v>
      </c>
      <c r="H110" s="56">
        <v>150</v>
      </c>
      <c r="I110" s="57"/>
      <c r="J110" s="58">
        <f t="shared" si="1"/>
        <v>0</v>
      </c>
      <c r="K110" s="182" t="s">
        <v>42</v>
      </c>
      <c r="L110" s="149" t="s">
        <v>1695</v>
      </c>
      <c r="M110" s="60" t="s">
        <v>175</v>
      </c>
      <c r="N110" s="61"/>
      <c r="O110" s="61"/>
    </row>
    <row r="111" spans="1:15" s="20" customFormat="1" ht="15" thickBot="1" x14ac:dyDescent="0.45">
      <c r="A111" s="52"/>
      <c r="B111" s="53" t="s">
        <v>179</v>
      </c>
      <c r="C111" s="54" t="s">
        <v>99</v>
      </c>
      <c r="D111" s="54" t="s">
        <v>174</v>
      </c>
      <c r="E111" s="55" t="s">
        <v>58</v>
      </c>
      <c r="F111" s="183">
        <v>1.59</v>
      </c>
      <c r="G111" s="183">
        <v>1.67</v>
      </c>
      <c r="H111" s="56">
        <v>125</v>
      </c>
      <c r="I111" s="57"/>
      <c r="J111" s="58">
        <f t="shared" si="1"/>
        <v>0</v>
      </c>
      <c r="K111" s="182" t="s">
        <v>42</v>
      </c>
      <c r="L111" s="149" t="s">
        <v>1695</v>
      </c>
      <c r="M111" s="60" t="s">
        <v>175</v>
      </c>
      <c r="N111" s="61"/>
      <c r="O111" s="61"/>
    </row>
    <row r="112" spans="1:15" s="20" customFormat="1" ht="15" thickBot="1" x14ac:dyDescent="0.45">
      <c r="A112" s="52"/>
      <c r="B112" s="53" t="s">
        <v>180</v>
      </c>
      <c r="C112" s="54" t="s">
        <v>99</v>
      </c>
      <c r="D112" s="54" t="s">
        <v>174</v>
      </c>
      <c r="E112" s="55" t="s">
        <v>60</v>
      </c>
      <c r="F112" s="183">
        <v>1.82</v>
      </c>
      <c r="G112" s="183">
        <v>1.92</v>
      </c>
      <c r="H112" s="56">
        <v>100</v>
      </c>
      <c r="I112" s="57"/>
      <c r="J112" s="58">
        <f t="shared" si="1"/>
        <v>0</v>
      </c>
      <c r="K112" s="182" t="s">
        <v>42</v>
      </c>
      <c r="L112" s="149" t="s">
        <v>1695</v>
      </c>
      <c r="M112" s="60" t="s">
        <v>175</v>
      </c>
      <c r="N112" s="61"/>
      <c r="O112" s="61"/>
    </row>
    <row r="113" spans="1:15" s="20" customFormat="1" ht="15" thickBot="1" x14ac:dyDescent="0.45">
      <c r="A113" s="52"/>
      <c r="B113" s="53" t="s">
        <v>181</v>
      </c>
      <c r="C113" s="54" t="s">
        <v>99</v>
      </c>
      <c r="D113" s="54" t="s">
        <v>182</v>
      </c>
      <c r="E113" s="55" t="s">
        <v>45</v>
      </c>
      <c r="F113" s="183">
        <v>0.56000000000000005</v>
      </c>
      <c r="G113" s="183">
        <v>0.59</v>
      </c>
      <c r="H113" s="56">
        <v>300</v>
      </c>
      <c r="I113" s="57"/>
      <c r="J113" s="58">
        <f t="shared" si="1"/>
        <v>0</v>
      </c>
      <c r="K113" s="182" t="s">
        <v>42</v>
      </c>
      <c r="L113" s="166" t="s">
        <v>1695</v>
      </c>
      <c r="M113" s="60" t="s">
        <v>63</v>
      </c>
      <c r="N113" s="61"/>
      <c r="O113" s="61"/>
    </row>
    <row r="114" spans="1:15" s="20" customFormat="1" ht="15" thickBot="1" x14ac:dyDescent="0.45">
      <c r="A114" s="52"/>
      <c r="B114" s="53" t="s">
        <v>183</v>
      </c>
      <c r="C114" s="54" t="s">
        <v>99</v>
      </c>
      <c r="D114" s="54" t="s">
        <v>182</v>
      </c>
      <c r="E114" s="55" t="s">
        <v>47</v>
      </c>
      <c r="F114" s="183">
        <v>0.82</v>
      </c>
      <c r="G114" s="183">
        <v>0.86</v>
      </c>
      <c r="H114" s="56">
        <v>200</v>
      </c>
      <c r="I114" s="57"/>
      <c r="J114" s="58">
        <f t="shared" si="1"/>
        <v>0</v>
      </c>
      <c r="K114" s="182" t="s">
        <v>42</v>
      </c>
      <c r="L114" s="166" t="s">
        <v>1695</v>
      </c>
      <c r="M114" s="60" t="s">
        <v>63</v>
      </c>
      <c r="N114" s="61"/>
      <c r="O114" s="61"/>
    </row>
    <row r="115" spans="1:15" s="20" customFormat="1" ht="15" thickBot="1" x14ac:dyDescent="0.45">
      <c r="A115" s="52"/>
      <c r="B115" s="53" t="s">
        <v>184</v>
      </c>
      <c r="C115" s="54" t="s">
        <v>99</v>
      </c>
      <c r="D115" s="54" t="s">
        <v>182</v>
      </c>
      <c r="E115" s="55" t="s">
        <v>49</v>
      </c>
      <c r="F115" s="183">
        <v>1.0900000000000001</v>
      </c>
      <c r="G115" s="183">
        <v>1.1499999999999999</v>
      </c>
      <c r="H115" s="56">
        <v>150</v>
      </c>
      <c r="I115" s="57"/>
      <c r="J115" s="58">
        <f t="shared" si="1"/>
        <v>0</v>
      </c>
      <c r="K115" s="182" t="s">
        <v>42</v>
      </c>
      <c r="L115" s="166" t="s">
        <v>1695</v>
      </c>
      <c r="M115" s="60" t="s">
        <v>63</v>
      </c>
      <c r="N115" s="61"/>
      <c r="O115" s="61"/>
    </row>
    <row r="116" spans="1:15" s="20" customFormat="1" ht="15" thickBot="1" x14ac:dyDescent="0.45">
      <c r="A116" s="52"/>
      <c r="B116" s="53" t="s">
        <v>185</v>
      </c>
      <c r="C116" s="54" t="s">
        <v>99</v>
      </c>
      <c r="D116" s="54" t="s">
        <v>182</v>
      </c>
      <c r="E116" s="55" t="s">
        <v>58</v>
      </c>
      <c r="F116" s="183">
        <v>1.31</v>
      </c>
      <c r="G116" s="183">
        <v>1.38</v>
      </c>
      <c r="H116" s="56">
        <v>125</v>
      </c>
      <c r="I116" s="57"/>
      <c r="J116" s="58">
        <f t="shared" si="1"/>
        <v>0</v>
      </c>
      <c r="K116" s="182" t="s">
        <v>42</v>
      </c>
      <c r="L116" s="166" t="s">
        <v>1695</v>
      </c>
      <c r="M116" s="60" t="s">
        <v>63</v>
      </c>
      <c r="N116" s="61"/>
      <c r="O116" s="61"/>
    </row>
    <row r="117" spans="1:15" s="20" customFormat="1" ht="15" thickBot="1" x14ac:dyDescent="0.45">
      <c r="A117" s="52"/>
      <c r="B117" s="53" t="s">
        <v>186</v>
      </c>
      <c r="C117" s="54" t="s">
        <v>99</v>
      </c>
      <c r="D117" s="54" t="s">
        <v>182</v>
      </c>
      <c r="E117" s="55" t="s">
        <v>60</v>
      </c>
      <c r="F117" s="183">
        <v>1.43</v>
      </c>
      <c r="G117" s="183">
        <v>1.5</v>
      </c>
      <c r="H117" s="56">
        <v>100</v>
      </c>
      <c r="I117" s="57"/>
      <c r="J117" s="58">
        <f t="shared" si="1"/>
        <v>0</v>
      </c>
      <c r="K117" s="182" t="s">
        <v>42</v>
      </c>
      <c r="L117" s="166" t="s">
        <v>1695</v>
      </c>
      <c r="M117" s="60" t="s">
        <v>63</v>
      </c>
      <c r="N117" s="61"/>
      <c r="O117" s="61"/>
    </row>
    <row r="118" spans="1:15" s="20" customFormat="1" ht="15" thickBot="1" x14ac:dyDescent="0.45">
      <c r="A118" s="52"/>
      <c r="B118" s="53" t="s">
        <v>187</v>
      </c>
      <c r="C118" s="54" t="s">
        <v>99</v>
      </c>
      <c r="D118" s="54" t="s">
        <v>188</v>
      </c>
      <c r="E118" s="55" t="s">
        <v>49</v>
      </c>
      <c r="F118" s="183">
        <v>1</v>
      </c>
      <c r="G118" s="183">
        <v>1.05</v>
      </c>
      <c r="H118" s="56">
        <v>150</v>
      </c>
      <c r="I118" s="57"/>
      <c r="J118" s="58">
        <f t="shared" si="1"/>
        <v>0</v>
      </c>
      <c r="K118" s="182" t="s">
        <v>42</v>
      </c>
      <c r="L118" s="143" t="s">
        <v>1695</v>
      </c>
      <c r="M118" s="60" t="s">
        <v>169</v>
      </c>
      <c r="N118" s="61"/>
      <c r="O118" s="61"/>
    </row>
    <row r="119" spans="1:15" s="20" customFormat="1" ht="15" thickBot="1" x14ac:dyDescent="0.45">
      <c r="A119" s="52"/>
      <c r="B119" s="53" t="s">
        <v>189</v>
      </c>
      <c r="C119" s="54" t="s">
        <v>91</v>
      </c>
      <c r="D119" s="54" t="s">
        <v>190</v>
      </c>
      <c r="E119" s="55" t="s">
        <v>41</v>
      </c>
      <c r="F119" s="183">
        <v>0.38</v>
      </c>
      <c r="G119" s="183">
        <v>0.4</v>
      </c>
      <c r="H119" s="56">
        <v>400</v>
      </c>
      <c r="I119" s="57"/>
      <c r="J119" s="58">
        <f t="shared" si="1"/>
        <v>0</v>
      </c>
      <c r="K119" s="182" t="s">
        <v>42</v>
      </c>
      <c r="L119" s="143" t="s">
        <v>1695</v>
      </c>
      <c r="M119" s="60" t="s">
        <v>169</v>
      </c>
      <c r="N119" s="61"/>
      <c r="O119" s="61"/>
    </row>
    <row r="120" spans="1:15" s="20" customFormat="1" ht="15" thickBot="1" x14ac:dyDescent="0.45">
      <c r="A120" s="52"/>
      <c r="B120" s="53" t="s">
        <v>191</v>
      </c>
      <c r="C120" s="54" t="s">
        <v>91</v>
      </c>
      <c r="D120" s="54" t="s">
        <v>190</v>
      </c>
      <c r="E120" s="55" t="s">
        <v>45</v>
      </c>
      <c r="F120" s="183">
        <v>0.51</v>
      </c>
      <c r="G120" s="183">
        <v>0.54</v>
      </c>
      <c r="H120" s="56">
        <v>300</v>
      </c>
      <c r="I120" s="57"/>
      <c r="J120" s="58">
        <f t="shared" si="1"/>
        <v>0</v>
      </c>
      <c r="K120" s="182" t="s">
        <v>42</v>
      </c>
      <c r="L120" s="143" t="s">
        <v>1695</v>
      </c>
      <c r="M120" s="60" t="s">
        <v>169</v>
      </c>
      <c r="N120" s="61"/>
      <c r="O120" s="61"/>
    </row>
    <row r="121" spans="1:15" s="20" customFormat="1" ht="15" thickBot="1" x14ac:dyDescent="0.45">
      <c r="A121" s="52"/>
      <c r="B121" s="53" t="s">
        <v>192</v>
      </c>
      <c r="C121" s="54" t="s">
        <v>91</v>
      </c>
      <c r="D121" s="54" t="s">
        <v>190</v>
      </c>
      <c r="E121" s="55" t="s">
        <v>47</v>
      </c>
      <c r="F121" s="183">
        <v>0.69</v>
      </c>
      <c r="G121" s="183">
        <v>0.73</v>
      </c>
      <c r="H121" s="56">
        <v>200</v>
      </c>
      <c r="I121" s="57"/>
      <c r="J121" s="58">
        <f t="shared" si="1"/>
        <v>0</v>
      </c>
      <c r="K121" s="182" t="s">
        <v>42</v>
      </c>
      <c r="L121" s="143" t="s">
        <v>1695</v>
      </c>
      <c r="M121" s="60" t="s">
        <v>169</v>
      </c>
      <c r="N121" s="61"/>
      <c r="O121" s="61"/>
    </row>
    <row r="122" spans="1:15" s="20" customFormat="1" ht="15" thickBot="1" x14ac:dyDescent="0.45">
      <c r="A122" s="52"/>
      <c r="B122" s="53" t="s">
        <v>193</v>
      </c>
      <c r="C122" s="54" t="s">
        <v>91</v>
      </c>
      <c r="D122" s="54" t="s">
        <v>190</v>
      </c>
      <c r="E122" s="55" t="s">
        <v>49</v>
      </c>
      <c r="F122" s="183">
        <v>0.85</v>
      </c>
      <c r="G122" s="183">
        <v>0.89</v>
      </c>
      <c r="H122" s="56">
        <v>150</v>
      </c>
      <c r="I122" s="57"/>
      <c r="J122" s="58">
        <f t="shared" si="1"/>
        <v>0</v>
      </c>
      <c r="K122" s="182" t="s">
        <v>42</v>
      </c>
      <c r="L122" s="143" t="s">
        <v>1695</v>
      </c>
      <c r="M122" s="60" t="s">
        <v>169</v>
      </c>
      <c r="N122" s="61"/>
      <c r="O122" s="61"/>
    </row>
    <row r="123" spans="1:15" s="20" customFormat="1" ht="15" thickBot="1" x14ac:dyDescent="0.45">
      <c r="A123" s="52"/>
      <c r="B123" s="53" t="s">
        <v>194</v>
      </c>
      <c r="C123" s="54" t="s">
        <v>66</v>
      </c>
      <c r="D123" s="54" t="s">
        <v>195</v>
      </c>
      <c r="E123" s="55" t="s">
        <v>68</v>
      </c>
      <c r="F123" s="183">
        <v>0.64</v>
      </c>
      <c r="G123" s="183">
        <v>0.67</v>
      </c>
      <c r="H123" s="56">
        <v>350</v>
      </c>
      <c r="I123" s="57"/>
      <c r="J123" s="58">
        <f t="shared" si="1"/>
        <v>0</v>
      </c>
      <c r="K123" s="182" t="s">
        <v>42</v>
      </c>
      <c r="L123" s="166" t="s">
        <v>1695</v>
      </c>
      <c r="M123" s="60" t="s">
        <v>63</v>
      </c>
      <c r="N123" s="61"/>
      <c r="O123" s="61"/>
    </row>
    <row r="124" spans="1:15" s="20" customFormat="1" ht="15" thickBot="1" x14ac:dyDescent="0.45">
      <c r="A124" s="52"/>
      <c r="B124" s="53" t="s">
        <v>196</v>
      </c>
      <c r="C124" s="54" t="s">
        <v>66</v>
      </c>
      <c r="D124" s="54" t="s">
        <v>195</v>
      </c>
      <c r="E124" s="55" t="s">
        <v>71</v>
      </c>
      <c r="F124" s="183">
        <v>0.9</v>
      </c>
      <c r="G124" s="183">
        <v>0.95</v>
      </c>
      <c r="H124" s="56">
        <v>250</v>
      </c>
      <c r="I124" s="57"/>
      <c r="J124" s="58">
        <f t="shared" si="1"/>
        <v>0</v>
      </c>
      <c r="K124" s="182" t="s">
        <v>42</v>
      </c>
      <c r="L124" s="166" t="s">
        <v>1695</v>
      </c>
      <c r="M124" s="60" t="s">
        <v>63</v>
      </c>
      <c r="N124" s="61"/>
      <c r="O124" s="61"/>
    </row>
    <row r="125" spans="1:15" s="20" customFormat="1" ht="15" thickBot="1" x14ac:dyDescent="0.45">
      <c r="A125" s="52"/>
      <c r="B125" s="53" t="s">
        <v>197</v>
      </c>
      <c r="C125" s="54" t="s">
        <v>66</v>
      </c>
      <c r="D125" s="54" t="s">
        <v>195</v>
      </c>
      <c r="E125" s="55" t="s">
        <v>73</v>
      </c>
      <c r="F125" s="183">
        <v>1.1499999999999999</v>
      </c>
      <c r="G125" s="183">
        <v>1.21</v>
      </c>
      <c r="H125" s="56">
        <v>175</v>
      </c>
      <c r="I125" s="57"/>
      <c r="J125" s="58">
        <f t="shared" si="1"/>
        <v>0</v>
      </c>
      <c r="K125" s="182" t="s">
        <v>42</v>
      </c>
      <c r="L125" s="166" t="s">
        <v>1695</v>
      </c>
      <c r="M125" s="60" t="s">
        <v>63</v>
      </c>
      <c r="N125" s="61"/>
      <c r="O125" s="61"/>
    </row>
    <row r="126" spans="1:15" s="20" customFormat="1" ht="15" thickBot="1" x14ac:dyDescent="0.45">
      <c r="A126" s="52"/>
      <c r="B126" s="53" t="s">
        <v>198</v>
      </c>
      <c r="C126" s="54" t="s">
        <v>39</v>
      </c>
      <c r="D126" s="54" t="s">
        <v>199</v>
      </c>
      <c r="E126" s="55" t="s">
        <v>41</v>
      </c>
      <c r="F126" s="183">
        <v>0.51</v>
      </c>
      <c r="G126" s="183">
        <v>0.54</v>
      </c>
      <c r="H126" s="56">
        <v>400</v>
      </c>
      <c r="I126" s="57"/>
      <c r="J126" s="58">
        <f t="shared" si="1"/>
        <v>0</v>
      </c>
      <c r="K126" s="182" t="s">
        <v>42</v>
      </c>
      <c r="L126" s="179" t="s">
        <v>1695</v>
      </c>
      <c r="M126" s="60" t="s">
        <v>1769</v>
      </c>
      <c r="N126" s="61"/>
      <c r="O126" s="61"/>
    </row>
    <row r="127" spans="1:15" s="20" customFormat="1" ht="15" thickBot="1" x14ac:dyDescent="0.45">
      <c r="A127" s="52"/>
      <c r="B127" s="53" t="s">
        <v>200</v>
      </c>
      <c r="C127" s="54" t="s">
        <v>39</v>
      </c>
      <c r="D127" s="54" t="s">
        <v>199</v>
      </c>
      <c r="E127" s="55" t="s">
        <v>45</v>
      </c>
      <c r="F127" s="183">
        <v>0.67</v>
      </c>
      <c r="G127" s="183">
        <v>0.7</v>
      </c>
      <c r="H127" s="56">
        <v>300</v>
      </c>
      <c r="I127" s="57"/>
      <c r="J127" s="58">
        <f t="shared" si="1"/>
        <v>0</v>
      </c>
      <c r="K127" s="182" t="s">
        <v>42</v>
      </c>
      <c r="L127" s="179" t="s">
        <v>1695</v>
      </c>
      <c r="M127" s="60" t="s">
        <v>1769</v>
      </c>
      <c r="N127" s="61"/>
      <c r="O127" s="61"/>
    </row>
    <row r="128" spans="1:15" s="20" customFormat="1" ht="15" thickBot="1" x14ac:dyDescent="0.45">
      <c r="A128" s="52"/>
      <c r="B128" s="53" t="s">
        <v>201</v>
      </c>
      <c r="C128" s="54" t="s">
        <v>39</v>
      </c>
      <c r="D128" s="54" t="s">
        <v>199</v>
      </c>
      <c r="E128" s="55" t="s">
        <v>47</v>
      </c>
      <c r="F128" s="183">
        <v>0.92</v>
      </c>
      <c r="G128" s="183">
        <v>0.97</v>
      </c>
      <c r="H128" s="56">
        <v>200</v>
      </c>
      <c r="I128" s="57"/>
      <c r="J128" s="58">
        <f t="shared" si="1"/>
        <v>0</v>
      </c>
      <c r="K128" s="182" t="s">
        <v>42</v>
      </c>
      <c r="L128" s="179" t="s">
        <v>1695</v>
      </c>
      <c r="M128" s="60" t="s">
        <v>1769</v>
      </c>
      <c r="N128" s="61"/>
      <c r="O128" s="61"/>
    </row>
    <row r="129" spans="1:15" s="20" customFormat="1" ht="15" thickBot="1" x14ac:dyDescent="0.45">
      <c r="A129" s="52"/>
      <c r="B129" s="53" t="s">
        <v>202</v>
      </c>
      <c r="C129" s="54" t="s">
        <v>91</v>
      </c>
      <c r="D129" s="54" t="s">
        <v>203</v>
      </c>
      <c r="E129" s="55" t="s">
        <v>77</v>
      </c>
      <c r="F129" s="183">
        <v>0.28999999999999998</v>
      </c>
      <c r="G129" s="183">
        <v>0.3</v>
      </c>
      <c r="H129" s="56">
        <v>500</v>
      </c>
      <c r="I129" s="57"/>
      <c r="J129" s="58">
        <f t="shared" si="1"/>
        <v>0</v>
      </c>
      <c r="K129" s="182" t="s">
        <v>42</v>
      </c>
      <c r="L129" s="143" t="s">
        <v>1695</v>
      </c>
      <c r="M129" s="60" t="s">
        <v>169</v>
      </c>
      <c r="N129" s="61"/>
      <c r="O129" s="61"/>
    </row>
    <row r="130" spans="1:15" s="20" customFormat="1" ht="15" thickBot="1" x14ac:dyDescent="0.45">
      <c r="A130" s="52"/>
      <c r="B130" s="53" t="s">
        <v>204</v>
      </c>
      <c r="C130" s="54" t="s">
        <v>91</v>
      </c>
      <c r="D130" s="54" t="s">
        <v>203</v>
      </c>
      <c r="E130" s="55" t="s">
        <v>41</v>
      </c>
      <c r="F130" s="183">
        <v>0.43</v>
      </c>
      <c r="G130" s="183">
        <v>0.45</v>
      </c>
      <c r="H130" s="56">
        <v>400</v>
      </c>
      <c r="I130" s="57"/>
      <c r="J130" s="58">
        <f t="shared" si="1"/>
        <v>0</v>
      </c>
      <c r="K130" s="182" t="s">
        <v>42</v>
      </c>
      <c r="L130" s="143" t="s">
        <v>1695</v>
      </c>
      <c r="M130" s="60" t="s">
        <v>169</v>
      </c>
      <c r="N130" s="61"/>
      <c r="O130" s="61"/>
    </row>
    <row r="131" spans="1:15" s="20" customFormat="1" ht="15" thickBot="1" x14ac:dyDescent="0.45">
      <c r="A131" s="52"/>
      <c r="B131" s="53" t="s">
        <v>205</v>
      </c>
      <c r="C131" s="54" t="s">
        <v>91</v>
      </c>
      <c r="D131" s="54" t="s">
        <v>203</v>
      </c>
      <c r="E131" s="55" t="s">
        <v>45</v>
      </c>
      <c r="F131" s="183">
        <v>0.53</v>
      </c>
      <c r="G131" s="183">
        <v>0.56000000000000005</v>
      </c>
      <c r="H131" s="56">
        <v>300</v>
      </c>
      <c r="I131" s="57"/>
      <c r="J131" s="58">
        <f t="shared" si="1"/>
        <v>0</v>
      </c>
      <c r="K131" s="182" t="s">
        <v>42</v>
      </c>
      <c r="L131" s="143" t="s">
        <v>1695</v>
      </c>
      <c r="M131" s="60" t="s">
        <v>169</v>
      </c>
      <c r="N131" s="61"/>
      <c r="O131" s="61"/>
    </row>
    <row r="132" spans="1:15" s="20" customFormat="1" ht="15" thickBot="1" x14ac:dyDescent="0.45">
      <c r="A132" s="52"/>
      <c r="B132" s="53" t="s">
        <v>206</v>
      </c>
      <c r="C132" s="54" t="s">
        <v>91</v>
      </c>
      <c r="D132" s="54" t="s">
        <v>203</v>
      </c>
      <c r="E132" s="55" t="s">
        <v>47</v>
      </c>
      <c r="F132" s="183">
        <v>0.68</v>
      </c>
      <c r="G132" s="183">
        <v>0.72</v>
      </c>
      <c r="H132" s="56">
        <v>200</v>
      </c>
      <c r="I132" s="57"/>
      <c r="J132" s="58">
        <f t="shared" si="1"/>
        <v>0</v>
      </c>
      <c r="K132" s="182" t="s">
        <v>42</v>
      </c>
      <c r="L132" s="143" t="s">
        <v>1695</v>
      </c>
      <c r="M132" s="60" t="s">
        <v>169</v>
      </c>
      <c r="N132" s="61"/>
      <c r="O132" s="61"/>
    </row>
    <row r="133" spans="1:15" s="20" customFormat="1" ht="15" thickBot="1" x14ac:dyDescent="0.45">
      <c r="A133" s="52"/>
      <c r="B133" s="53" t="s">
        <v>207</v>
      </c>
      <c r="C133" s="54" t="s">
        <v>91</v>
      </c>
      <c r="D133" s="54" t="s">
        <v>203</v>
      </c>
      <c r="E133" s="55" t="s">
        <v>49</v>
      </c>
      <c r="F133" s="183">
        <v>0.83</v>
      </c>
      <c r="G133" s="183">
        <v>0.87</v>
      </c>
      <c r="H133" s="56">
        <v>150</v>
      </c>
      <c r="I133" s="57"/>
      <c r="J133" s="58">
        <f t="shared" si="1"/>
        <v>0</v>
      </c>
      <c r="K133" s="182" t="s">
        <v>42</v>
      </c>
      <c r="L133" s="143" t="s">
        <v>1695</v>
      </c>
      <c r="M133" s="60" t="s">
        <v>169</v>
      </c>
      <c r="N133" s="61"/>
      <c r="O133" s="61"/>
    </row>
    <row r="134" spans="1:15" s="20" customFormat="1" ht="15" thickBot="1" x14ac:dyDescent="0.45">
      <c r="A134" s="52"/>
      <c r="B134" s="53" t="s">
        <v>208</v>
      </c>
      <c r="C134" s="54" t="s">
        <v>209</v>
      </c>
      <c r="D134" s="54" t="s">
        <v>210</v>
      </c>
      <c r="E134" s="55" t="s">
        <v>41</v>
      </c>
      <c r="F134" s="183">
        <v>0.6</v>
      </c>
      <c r="G134" s="183">
        <v>0.63</v>
      </c>
      <c r="H134" s="56">
        <v>400</v>
      </c>
      <c r="I134" s="57"/>
      <c r="J134" s="58">
        <f t="shared" si="1"/>
        <v>0</v>
      </c>
      <c r="K134" s="182" t="s">
        <v>42</v>
      </c>
      <c r="L134" s="177" t="s">
        <v>1695</v>
      </c>
      <c r="M134" s="60" t="s">
        <v>211</v>
      </c>
      <c r="N134" s="61"/>
      <c r="O134" s="61"/>
    </row>
    <row r="135" spans="1:15" s="20" customFormat="1" ht="15" thickBot="1" x14ac:dyDescent="0.45">
      <c r="A135" s="52"/>
      <c r="B135" s="53" t="s">
        <v>212</v>
      </c>
      <c r="C135" s="54" t="s">
        <v>209</v>
      </c>
      <c r="D135" s="54" t="s">
        <v>210</v>
      </c>
      <c r="E135" s="55" t="s">
        <v>45</v>
      </c>
      <c r="F135" s="183">
        <v>0.77</v>
      </c>
      <c r="G135" s="183">
        <v>0.81</v>
      </c>
      <c r="H135" s="56">
        <v>300</v>
      </c>
      <c r="I135" s="57"/>
      <c r="J135" s="58">
        <f t="shared" si="1"/>
        <v>0</v>
      </c>
      <c r="K135" s="182" t="s">
        <v>42</v>
      </c>
      <c r="L135" s="177" t="s">
        <v>1695</v>
      </c>
      <c r="M135" s="60" t="s">
        <v>211</v>
      </c>
      <c r="N135" s="61"/>
      <c r="O135" s="61"/>
    </row>
    <row r="136" spans="1:15" s="20" customFormat="1" ht="15" thickBot="1" x14ac:dyDescent="0.45">
      <c r="A136" s="52"/>
      <c r="B136" s="53" t="s">
        <v>213</v>
      </c>
      <c r="C136" s="54" t="s">
        <v>209</v>
      </c>
      <c r="D136" s="54" t="s">
        <v>210</v>
      </c>
      <c r="E136" s="55" t="s">
        <v>47</v>
      </c>
      <c r="F136" s="183">
        <v>0.99</v>
      </c>
      <c r="G136" s="183">
        <v>1.04</v>
      </c>
      <c r="H136" s="56">
        <v>200</v>
      </c>
      <c r="I136" s="57"/>
      <c r="J136" s="58">
        <f t="shared" si="1"/>
        <v>0</v>
      </c>
      <c r="K136" s="182" t="s">
        <v>42</v>
      </c>
      <c r="L136" s="177" t="s">
        <v>1695</v>
      </c>
      <c r="M136" s="60" t="s">
        <v>211</v>
      </c>
      <c r="N136" s="61"/>
      <c r="O136" s="61"/>
    </row>
    <row r="137" spans="1:15" s="20" customFormat="1" ht="15" thickBot="1" x14ac:dyDescent="0.45">
      <c r="A137" s="52"/>
      <c r="B137" s="53" t="s">
        <v>214</v>
      </c>
      <c r="C137" s="54" t="s">
        <v>209</v>
      </c>
      <c r="D137" s="54" t="s">
        <v>210</v>
      </c>
      <c r="E137" s="55" t="s">
        <v>49</v>
      </c>
      <c r="F137" s="183">
        <v>1.22</v>
      </c>
      <c r="G137" s="183">
        <v>1.28</v>
      </c>
      <c r="H137" s="56">
        <v>150</v>
      </c>
      <c r="I137" s="57"/>
      <c r="J137" s="58">
        <f t="shared" si="1"/>
        <v>0</v>
      </c>
      <c r="K137" s="182" t="s">
        <v>42</v>
      </c>
      <c r="L137" s="177" t="s">
        <v>1695</v>
      </c>
      <c r="M137" s="60" t="s">
        <v>211</v>
      </c>
      <c r="N137" s="61"/>
      <c r="O137" s="61"/>
    </row>
    <row r="138" spans="1:15" s="20" customFormat="1" ht="15" thickBot="1" x14ac:dyDescent="0.45">
      <c r="A138" s="52"/>
      <c r="B138" s="53" t="s">
        <v>215</v>
      </c>
      <c r="C138" s="54" t="s">
        <v>209</v>
      </c>
      <c r="D138" s="54" t="s">
        <v>216</v>
      </c>
      <c r="E138" s="55" t="s">
        <v>41</v>
      </c>
      <c r="F138" s="183">
        <v>0.6</v>
      </c>
      <c r="G138" s="183">
        <v>0.63</v>
      </c>
      <c r="H138" s="56">
        <v>400</v>
      </c>
      <c r="I138" s="57"/>
      <c r="J138" s="58">
        <f t="shared" si="1"/>
        <v>0</v>
      </c>
      <c r="K138" s="182" t="s">
        <v>42</v>
      </c>
      <c r="L138" s="177" t="s">
        <v>1695</v>
      </c>
      <c r="M138" s="60" t="s">
        <v>211</v>
      </c>
      <c r="N138" s="61"/>
      <c r="O138" s="61"/>
    </row>
    <row r="139" spans="1:15" s="20" customFormat="1" ht="15" thickBot="1" x14ac:dyDescent="0.45">
      <c r="A139" s="52"/>
      <c r="B139" s="53" t="s">
        <v>217</v>
      </c>
      <c r="C139" s="54" t="s">
        <v>209</v>
      </c>
      <c r="D139" s="54" t="s">
        <v>216</v>
      </c>
      <c r="E139" s="55" t="s">
        <v>45</v>
      </c>
      <c r="F139" s="183">
        <v>0.77</v>
      </c>
      <c r="G139" s="183">
        <v>0.81</v>
      </c>
      <c r="H139" s="56">
        <v>300</v>
      </c>
      <c r="I139" s="57"/>
      <c r="J139" s="58">
        <f t="shared" si="1"/>
        <v>0</v>
      </c>
      <c r="K139" s="182" t="s">
        <v>42</v>
      </c>
      <c r="L139" s="177" t="s">
        <v>1695</v>
      </c>
      <c r="M139" s="60" t="s">
        <v>211</v>
      </c>
      <c r="N139" s="61"/>
      <c r="O139" s="61"/>
    </row>
    <row r="140" spans="1:15" s="20" customFormat="1" ht="15" thickBot="1" x14ac:dyDescent="0.45">
      <c r="A140" s="52"/>
      <c r="B140" s="53" t="s">
        <v>218</v>
      </c>
      <c r="C140" s="54" t="s">
        <v>209</v>
      </c>
      <c r="D140" s="54" t="s">
        <v>216</v>
      </c>
      <c r="E140" s="55" t="s">
        <v>47</v>
      </c>
      <c r="F140" s="183">
        <v>0.99</v>
      </c>
      <c r="G140" s="183">
        <v>1.04</v>
      </c>
      <c r="H140" s="56">
        <v>200</v>
      </c>
      <c r="I140" s="57"/>
      <c r="J140" s="58">
        <f t="shared" si="1"/>
        <v>0</v>
      </c>
      <c r="K140" s="182" t="s">
        <v>42</v>
      </c>
      <c r="L140" s="177" t="s">
        <v>1695</v>
      </c>
      <c r="M140" s="60" t="s">
        <v>211</v>
      </c>
      <c r="N140" s="61"/>
      <c r="O140" s="61"/>
    </row>
    <row r="141" spans="1:15" s="20" customFormat="1" ht="15" thickBot="1" x14ac:dyDescent="0.45">
      <c r="A141" s="52"/>
      <c r="B141" s="53" t="s">
        <v>219</v>
      </c>
      <c r="C141" s="54" t="s">
        <v>209</v>
      </c>
      <c r="D141" s="54" t="s">
        <v>216</v>
      </c>
      <c r="E141" s="55" t="s">
        <v>49</v>
      </c>
      <c r="F141" s="183">
        <v>1.22</v>
      </c>
      <c r="G141" s="183">
        <v>1.28</v>
      </c>
      <c r="H141" s="56">
        <v>150</v>
      </c>
      <c r="I141" s="57"/>
      <c r="J141" s="58">
        <f t="shared" si="1"/>
        <v>0</v>
      </c>
      <c r="K141" s="182" t="s">
        <v>42</v>
      </c>
      <c r="L141" s="177" t="s">
        <v>1695</v>
      </c>
      <c r="M141" s="60" t="s">
        <v>211</v>
      </c>
      <c r="N141" s="61"/>
      <c r="O141" s="61"/>
    </row>
    <row r="142" spans="1:15" s="20" customFormat="1" ht="15" thickBot="1" x14ac:dyDescent="0.45">
      <c r="A142" s="52"/>
      <c r="B142" s="53" t="s">
        <v>220</v>
      </c>
      <c r="C142" s="54" t="s">
        <v>99</v>
      </c>
      <c r="D142" s="54" t="s">
        <v>221</v>
      </c>
      <c r="E142" s="55" t="s">
        <v>41</v>
      </c>
      <c r="F142" s="183">
        <v>0.4</v>
      </c>
      <c r="G142" s="183">
        <v>0.42</v>
      </c>
      <c r="H142" s="56">
        <v>400</v>
      </c>
      <c r="I142" s="57"/>
      <c r="J142" s="58">
        <f t="shared" si="1"/>
        <v>0</v>
      </c>
      <c r="K142" s="182" t="s">
        <v>42</v>
      </c>
      <c r="L142" s="143" t="s">
        <v>1695</v>
      </c>
      <c r="M142" s="60" t="s">
        <v>169</v>
      </c>
      <c r="N142" s="61"/>
      <c r="O142" s="61"/>
    </row>
    <row r="143" spans="1:15" s="20" customFormat="1" ht="15" thickBot="1" x14ac:dyDescent="0.45">
      <c r="A143" s="52"/>
      <c r="B143" s="53" t="s">
        <v>222</v>
      </c>
      <c r="C143" s="54" t="s">
        <v>99</v>
      </c>
      <c r="D143" s="54" t="s">
        <v>221</v>
      </c>
      <c r="E143" s="55" t="s">
        <v>45</v>
      </c>
      <c r="F143" s="183">
        <v>0.55000000000000004</v>
      </c>
      <c r="G143" s="183">
        <v>0.57999999999999996</v>
      </c>
      <c r="H143" s="56">
        <v>300</v>
      </c>
      <c r="I143" s="57"/>
      <c r="J143" s="58">
        <f t="shared" si="1"/>
        <v>0</v>
      </c>
      <c r="K143" s="182" t="s">
        <v>42</v>
      </c>
      <c r="L143" s="143" t="s">
        <v>1695</v>
      </c>
      <c r="M143" s="60" t="s">
        <v>169</v>
      </c>
      <c r="N143" s="61"/>
      <c r="O143" s="61"/>
    </row>
    <row r="144" spans="1:15" s="20" customFormat="1" ht="15" thickBot="1" x14ac:dyDescent="0.45">
      <c r="A144" s="52"/>
      <c r="B144" s="53" t="s">
        <v>223</v>
      </c>
      <c r="C144" s="54" t="s">
        <v>99</v>
      </c>
      <c r="D144" s="54" t="s">
        <v>221</v>
      </c>
      <c r="E144" s="55" t="s">
        <v>47</v>
      </c>
      <c r="F144" s="183">
        <v>0.83</v>
      </c>
      <c r="G144" s="183">
        <v>0.87</v>
      </c>
      <c r="H144" s="56">
        <v>200</v>
      </c>
      <c r="I144" s="57"/>
      <c r="J144" s="58">
        <f t="shared" si="1"/>
        <v>0</v>
      </c>
      <c r="K144" s="182" t="s">
        <v>42</v>
      </c>
      <c r="L144" s="143" t="s">
        <v>1695</v>
      </c>
      <c r="M144" s="60" t="s">
        <v>169</v>
      </c>
      <c r="N144" s="61"/>
      <c r="O144" s="61"/>
    </row>
    <row r="145" spans="1:15" s="20" customFormat="1" ht="15" thickBot="1" x14ac:dyDescent="0.45">
      <c r="A145" s="52"/>
      <c r="B145" s="53" t="s">
        <v>224</v>
      </c>
      <c r="C145" s="54" t="s">
        <v>99</v>
      </c>
      <c r="D145" s="54" t="s">
        <v>221</v>
      </c>
      <c r="E145" s="55" t="s">
        <v>49</v>
      </c>
      <c r="F145" s="183">
        <v>1</v>
      </c>
      <c r="G145" s="183">
        <v>1.05</v>
      </c>
      <c r="H145" s="56">
        <v>150</v>
      </c>
      <c r="I145" s="57"/>
      <c r="J145" s="58">
        <f t="shared" si="1"/>
        <v>0</v>
      </c>
      <c r="K145" s="182" t="s">
        <v>42</v>
      </c>
      <c r="L145" s="143" t="s">
        <v>1695</v>
      </c>
      <c r="M145" s="60" t="s">
        <v>169</v>
      </c>
      <c r="N145" s="61"/>
      <c r="O145" s="61"/>
    </row>
    <row r="146" spans="1:15" s="20" customFormat="1" ht="15" thickBot="1" x14ac:dyDescent="0.45">
      <c r="A146" s="52"/>
      <c r="B146" s="53" t="s">
        <v>225</v>
      </c>
      <c r="C146" s="54" t="s">
        <v>99</v>
      </c>
      <c r="D146" s="54" t="s">
        <v>221</v>
      </c>
      <c r="E146" s="55" t="s">
        <v>58</v>
      </c>
      <c r="F146" s="183">
        <v>1.1499999999999999</v>
      </c>
      <c r="G146" s="183">
        <v>1.21</v>
      </c>
      <c r="H146" s="56">
        <v>125</v>
      </c>
      <c r="I146" s="57"/>
      <c r="J146" s="58">
        <f t="shared" si="1"/>
        <v>0</v>
      </c>
      <c r="K146" s="182" t="s">
        <v>42</v>
      </c>
      <c r="L146" s="143" t="s">
        <v>1695</v>
      </c>
      <c r="M146" s="60" t="s">
        <v>169</v>
      </c>
      <c r="N146" s="61"/>
      <c r="O146" s="61"/>
    </row>
    <row r="147" spans="1:15" s="20" customFormat="1" ht="15" thickBot="1" x14ac:dyDescent="0.45">
      <c r="A147" s="52"/>
      <c r="B147" s="53" t="s">
        <v>226</v>
      </c>
      <c r="C147" s="54" t="s">
        <v>99</v>
      </c>
      <c r="D147" s="54" t="s">
        <v>221</v>
      </c>
      <c r="E147" s="55" t="s">
        <v>60</v>
      </c>
      <c r="F147" s="183">
        <v>1.35</v>
      </c>
      <c r="G147" s="183">
        <v>1.42</v>
      </c>
      <c r="H147" s="56">
        <v>100</v>
      </c>
      <c r="I147" s="57"/>
      <c r="J147" s="58">
        <f t="shared" si="1"/>
        <v>0</v>
      </c>
      <c r="K147" s="182" t="s">
        <v>42</v>
      </c>
      <c r="L147" s="143" t="s">
        <v>1695</v>
      </c>
      <c r="M147" s="60" t="s">
        <v>169</v>
      </c>
      <c r="N147" s="61"/>
      <c r="O147" s="61"/>
    </row>
    <row r="148" spans="1:15" s="20" customFormat="1" ht="15" thickBot="1" x14ac:dyDescent="0.45">
      <c r="A148" s="52"/>
      <c r="B148" s="53" t="s">
        <v>227</v>
      </c>
      <c r="C148" s="54" t="s">
        <v>66</v>
      </c>
      <c r="D148" s="54" t="s">
        <v>228</v>
      </c>
      <c r="E148" s="55" t="s">
        <v>68</v>
      </c>
      <c r="F148" s="183">
        <v>0.64</v>
      </c>
      <c r="G148" s="183">
        <v>0.67</v>
      </c>
      <c r="H148" s="56">
        <v>350</v>
      </c>
      <c r="I148" s="57"/>
      <c r="J148" s="58">
        <f t="shared" si="1"/>
        <v>0</v>
      </c>
      <c r="K148" s="182" t="s">
        <v>42</v>
      </c>
      <c r="L148" s="135" t="s">
        <v>1695</v>
      </c>
      <c r="M148" s="60" t="s">
        <v>69</v>
      </c>
      <c r="N148" s="61"/>
      <c r="O148" s="61"/>
    </row>
    <row r="149" spans="1:15" s="20" customFormat="1" ht="15" thickBot="1" x14ac:dyDescent="0.45">
      <c r="A149" s="52"/>
      <c r="B149" s="53" t="s">
        <v>229</v>
      </c>
      <c r="C149" s="54" t="s">
        <v>66</v>
      </c>
      <c r="D149" s="54" t="s">
        <v>228</v>
      </c>
      <c r="E149" s="55" t="s">
        <v>71</v>
      </c>
      <c r="F149" s="183">
        <v>0.9</v>
      </c>
      <c r="G149" s="183">
        <v>0.95</v>
      </c>
      <c r="H149" s="56">
        <v>250</v>
      </c>
      <c r="I149" s="57"/>
      <c r="J149" s="58">
        <f t="shared" si="1"/>
        <v>0</v>
      </c>
      <c r="K149" s="182" t="s">
        <v>42</v>
      </c>
      <c r="L149" s="135" t="s">
        <v>1695</v>
      </c>
      <c r="M149" s="60" t="s">
        <v>69</v>
      </c>
      <c r="N149" s="61"/>
      <c r="O149" s="61"/>
    </row>
    <row r="150" spans="1:15" s="20" customFormat="1" ht="15" thickBot="1" x14ac:dyDescent="0.45">
      <c r="A150" s="52"/>
      <c r="B150" s="53" t="s">
        <v>230</v>
      </c>
      <c r="C150" s="54" t="s">
        <v>66</v>
      </c>
      <c r="D150" s="54" t="s">
        <v>228</v>
      </c>
      <c r="E150" s="55" t="s">
        <v>73</v>
      </c>
      <c r="F150" s="183">
        <v>1.1499999999999999</v>
      </c>
      <c r="G150" s="183">
        <v>1.21</v>
      </c>
      <c r="H150" s="56">
        <v>175</v>
      </c>
      <c r="I150" s="57"/>
      <c r="J150" s="58">
        <f t="shared" si="1"/>
        <v>0</v>
      </c>
      <c r="K150" s="182" t="s">
        <v>42</v>
      </c>
      <c r="L150" s="135" t="s">
        <v>1695</v>
      </c>
      <c r="M150" s="60" t="s">
        <v>69</v>
      </c>
      <c r="N150" s="61"/>
      <c r="O150" s="61"/>
    </row>
    <row r="151" spans="1:15" s="20" customFormat="1" ht="15" thickBot="1" x14ac:dyDescent="0.45">
      <c r="A151" s="52"/>
      <c r="B151" s="53" t="s">
        <v>231</v>
      </c>
      <c r="C151" s="54" t="s">
        <v>66</v>
      </c>
      <c r="D151" s="54" t="s">
        <v>228</v>
      </c>
      <c r="E151" s="55" t="s">
        <v>117</v>
      </c>
      <c r="F151" s="183">
        <v>1.39</v>
      </c>
      <c r="G151" s="183">
        <v>1.46</v>
      </c>
      <c r="H151" s="56">
        <v>150</v>
      </c>
      <c r="I151" s="57"/>
      <c r="J151" s="58">
        <f t="shared" si="1"/>
        <v>0</v>
      </c>
      <c r="K151" s="182" t="s">
        <v>42</v>
      </c>
      <c r="L151" s="135" t="s">
        <v>1695</v>
      </c>
      <c r="M151" s="60" t="s">
        <v>69</v>
      </c>
      <c r="N151" s="61"/>
      <c r="O151" s="61"/>
    </row>
    <row r="152" spans="1:15" s="20" customFormat="1" ht="15" thickBot="1" x14ac:dyDescent="0.45">
      <c r="A152" s="52"/>
      <c r="B152" s="53" t="s">
        <v>232</v>
      </c>
      <c r="C152" s="54" t="s">
        <v>66</v>
      </c>
      <c r="D152" s="54" t="s">
        <v>228</v>
      </c>
      <c r="E152" s="55" t="s">
        <v>110</v>
      </c>
      <c r="F152" s="183">
        <v>1.46</v>
      </c>
      <c r="G152" s="183">
        <v>1.54</v>
      </c>
      <c r="H152" s="56">
        <v>125</v>
      </c>
      <c r="I152" s="57"/>
      <c r="J152" s="58">
        <f t="shared" si="1"/>
        <v>0</v>
      </c>
      <c r="K152" s="182" t="s">
        <v>42</v>
      </c>
      <c r="L152" s="135" t="s">
        <v>1695</v>
      </c>
      <c r="M152" s="60" t="s">
        <v>69</v>
      </c>
      <c r="N152" s="61"/>
      <c r="O152" s="61"/>
    </row>
    <row r="153" spans="1:15" s="20" customFormat="1" ht="15" thickBot="1" x14ac:dyDescent="0.45">
      <c r="A153" s="52"/>
      <c r="B153" s="53" t="s">
        <v>233</v>
      </c>
      <c r="C153" s="54" t="s">
        <v>66</v>
      </c>
      <c r="D153" s="54" t="s">
        <v>234</v>
      </c>
      <c r="E153" s="55" t="s">
        <v>68</v>
      </c>
      <c r="F153" s="183">
        <v>0.64</v>
      </c>
      <c r="G153" s="183">
        <v>0.67</v>
      </c>
      <c r="H153" s="56">
        <v>350</v>
      </c>
      <c r="I153" s="57"/>
      <c r="J153" s="58">
        <f t="shared" si="1"/>
        <v>0</v>
      </c>
      <c r="K153" s="182" t="s">
        <v>42</v>
      </c>
      <c r="L153" s="152" t="s">
        <v>1695</v>
      </c>
      <c r="M153" s="60" t="s">
        <v>120</v>
      </c>
      <c r="N153" s="61"/>
      <c r="O153" s="61"/>
    </row>
    <row r="154" spans="1:15" s="20" customFormat="1" ht="15" thickBot="1" x14ac:dyDescent="0.45">
      <c r="A154" s="52"/>
      <c r="B154" s="53" t="s">
        <v>235</v>
      </c>
      <c r="C154" s="54" t="s">
        <v>66</v>
      </c>
      <c r="D154" s="54" t="s">
        <v>234</v>
      </c>
      <c r="E154" s="55" t="s">
        <v>71</v>
      </c>
      <c r="F154" s="183">
        <v>0.9</v>
      </c>
      <c r="G154" s="183">
        <v>0.95</v>
      </c>
      <c r="H154" s="56">
        <v>250</v>
      </c>
      <c r="I154" s="57"/>
      <c r="J154" s="58">
        <f t="shared" ref="J154:J217" si="2">IF(I154&lt;5,G154*I154*H154,F154*I154*H154)</f>
        <v>0</v>
      </c>
      <c r="K154" s="182" t="s">
        <v>42</v>
      </c>
      <c r="L154" s="152" t="s">
        <v>1695</v>
      </c>
      <c r="M154" s="60" t="s">
        <v>120</v>
      </c>
      <c r="N154" s="61"/>
      <c r="O154" s="61"/>
    </row>
    <row r="155" spans="1:15" s="20" customFormat="1" ht="15" thickBot="1" x14ac:dyDescent="0.45">
      <c r="A155" s="52"/>
      <c r="B155" s="53" t="s">
        <v>236</v>
      </c>
      <c r="C155" s="54" t="s">
        <v>66</v>
      </c>
      <c r="D155" s="54" t="s">
        <v>234</v>
      </c>
      <c r="E155" s="55" t="s">
        <v>73</v>
      </c>
      <c r="F155" s="183">
        <v>1.1499999999999999</v>
      </c>
      <c r="G155" s="183">
        <v>1.21</v>
      </c>
      <c r="H155" s="56">
        <v>175</v>
      </c>
      <c r="I155" s="57"/>
      <c r="J155" s="58">
        <f t="shared" si="2"/>
        <v>0</v>
      </c>
      <c r="K155" s="182" t="s">
        <v>42</v>
      </c>
      <c r="L155" s="152" t="s">
        <v>1695</v>
      </c>
      <c r="M155" s="60" t="s">
        <v>120</v>
      </c>
      <c r="N155" s="61"/>
      <c r="O155" s="61"/>
    </row>
    <row r="156" spans="1:15" s="20" customFormat="1" ht="15" thickBot="1" x14ac:dyDescent="0.45">
      <c r="A156" s="52"/>
      <c r="B156" s="53" t="s">
        <v>237</v>
      </c>
      <c r="C156" s="54" t="s">
        <v>66</v>
      </c>
      <c r="D156" s="54" t="s">
        <v>234</v>
      </c>
      <c r="E156" s="55" t="s">
        <v>117</v>
      </c>
      <c r="F156" s="183">
        <v>1.39</v>
      </c>
      <c r="G156" s="183">
        <v>1.46</v>
      </c>
      <c r="H156" s="56">
        <v>150</v>
      </c>
      <c r="I156" s="57"/>
      <c r="J156" s="58">
        <f t="shared" si="2"/>
        <v>0</v>
      </c>
      <c r="K156" s="182" t="s">
        <v>42</v>
      </c>
      <c r="L156" s="152" t="s">
        <v>1695</v>
      </c>
      <c r="M156" s="60" t="s">
        <v>120</v>
      </c>
      <c r="N156" s="61"/>
      <c r="O156" s="61"/>
    </row>
    <row r="157" spans="1:15" s="20" customFormat="1" ht="15" thickBot="1" x14ac:dyDescent="0.45">
      <c r="A157" s="52"/>
      <c r="B157" s="53" t="s">
        <v>238</v>
      </c>
      <c r="C157" s="54" t="s">
        <v>91</v>
      </c>
      <c r="D157" s="54" t="s">
        <v>239</v>
      </c>
      <c r="E157" s="55" t="s">
        <v>41</v>
      </c>
      <c r="F157" s="183">
        <v>0.38</v>
      </c>
      <c r="G157" s="183">
        <v>0.4</v>
      </c>
      <c r="H157" s="56">
        <v>400</v>
      </c>
      <c r="I157" s="57"/>
      <c r="J157" s="58">
        <f t="shared" si="2"/>
        <v>0</v>
      </c>
      <c r="K157" s="182" t="s">
        <v>42</v>
      </c>
      <c r="L157" s="143" t="s">
        <v>1695</v>
      </c>
      <c r="M157" s="60" t="s">
        <v>169</v>
      </c>
      <c r="N157" s="61"/>
      <c r="O157" s="61"/>
    </row>
    <row r="158" spans="1:15" s="20" customFormat="1" ht="15" thickBot="1" x14ac:dyDescent="0.45">
      <c r="A158" s="52"/>
      <c r="B158" s="53" t="s">
        <v>240</v>
      </c>
      <c r="C158" s="54" t="s">
        <v>91</v>
      </c>
      <c r="D158" s="54" t="s">
        <v>239</v>
      </c>
      <c r="E158" s="55" t="s">
        <v>45</v>
      </c>
      <c r="F158" s="183">
        <v>0.52</v>
      </c>
      <c r="G158" s="183">
        <v>0.55000000000000004</v>
      </c>
      <c r="H158" s="56">
        <v>300</v>
      </c>
      <c r="I158" s="57"/>
      <c r="J158" s="58">
        <f t="shared" si="2"/>
        <v>0</v>
      </c>
      <c r="K158" s="182" t="s">
        <v>42</v>
      </c>
      <c r="L158" s="143" t="s">
        <v>1695</v>
      </c>
      <c r="M158" s="60" t="s">
        <v>169</v>
      </c>
      <c r="N158" s="61"/>
      <c r="O158" s="61"/>
    </row>
    <row r="159" spans="1:15" s="20" customFormat="1" ht="15" thickBot="1" x14ac:dyDescent="0.45">
      <c r="A159" s="52"/>
      <c r="B159" s="53" t="s">
        <v>241</v>
      </c>
      <c r="C159" s="54" t="s">
        <v>91</v>
      </c>
      <c r="D159" s="54" t="s">
        <v>239</v>
      </c>
      <c r="E159" s="55" t="s">
        <v>47</v>
      </c>
      <c r="F159" s="183">
        <v>0.72</v>
      </c>
      <c r="G159" s="183">
        <v>0.76</v>
      </c>
      <c r="H159" s="56">
        <v>200</v>
      </c>
      <c r="I159" s="57"/>
      <c r="J159" s="58">
        <f t="shared" si="2"/>
        <v>0</v>
      </c>
      <c r="K159" s="182" t="s">
        <v>42</v>
      </c>
      <c r="L159" s="143" t="s">
        <v>1695</v>
      </c>
      <c r="M159" s="60" t="s">
        <v>169</v>
      </c>
      <c r="N159" s="61"/>
      <c r="O159" s="61"/>
    </row>
    <row r="160" spans="1:15" s="20" customFormat="1" ht="15" thickBot="1" x14ac:dyDescent="0.45">
      <c r="A160" s="52"/>
      <c r="B160" s="53" t="s">
        <v>242</v>
      </c>
      <c r="C160" s="54" t="s">
        <v>91</v>
      </c>
      <c r="D160" s="54" t="s">
        <v>243</v>
      </c>
      <c r="E160" s="55" t="s">
        <v>41</v>
      </c>
      <c r="F160" s="183">
        <v>0.38</v>
      </c>
      <c r="G160" s="183">
        <v>0.4</v>
      </c>
      <c r="H160" s="56">
        <v>400</v>
      </c>
      <c r="I160" s="57"/>
      <c r="J160" s="58">
        <f t="shared" si="2"/>
        <v>0</v>
      </c>
      <c r="K160" s="182" t="s">
        <v>42</v>
      </c>
      <c r="L160" s="143" t="s">
        <v>1695</v>
      </c>
      <c r="M160" s="60" t="s">
        <v>169</v>
      </c>
      <c r="N160" s="61"/>
      <c r="O160" s="61"/>
    </row>
    <row r="161" spans="1:15" s="20" customFormat="1" ht="15" thickBot="1" x14ac:dyDescent="0.45">
      <c r="A161" s="52"/>
      <c r="B161" s="53" t="s">
        <v>244</v>
      </c>
      <c r="C161" s="54" t="s">
        <v>91</v>
      </c>
      <c r="D161" s="54" t="s">
        <v>243</v>
      </c>
      <c r="E161" s="55" t="s">
        <v>45</v>
      </c>
      <c r="F161" s="183">
        <v>0.51</v>
      </c>
      <c r="G161" s="183">
        <v>0.54</v>
      </c>
      <c r="H161" s="56">
        <v>300</v>
      </c>
      <c r="I161" s="57"/>
      <c r="J161" s="58">
        <f t="shared" si="2"/>
        <v>0</v>
      </c>
      <c r="K161" s="182" t="s">
        <v>42</v>
      </c>
      <c r="L161" s="143" t="s">
        <v>1695</v>
      </c>
      <c r="M161" s="60" t="s">
        <v>169</v>
      </c>
      <c r="N161" s="61"/>
      <c r="O161" s="61"/>
    </row>
    <row r="162" spans="1:15" s="20" customFormat="1" ht="15" thickBot="1" x14ac:dyDescent="0.45">
      <c r="A162" s="52"/>
      <c r="B162" s="53" t="s">
        <v>245</v>
      </c>
      <c r="C162" s="54" t="s">
        <v>91</v>
      </c>
      <c r="D162" s="54" t="s">
        <v>243</v>
      </c>
      <c r="E162" s="55" t="s">
        <v>47</v>
      </c>
      <c r="F162" s="183">
        <v>0.69</v>
      </c>
      <c r="G162" s="183">
        <v>0.73</v>
      </c>
      <c r="H162" s="56">
        <v>200</v>
      </c>
      <c r="I162" s="57"/>
      <c r="J162" s="58">
        <f t="shared" si="2"/>
        <v>0</v>
      </c>
      <c r="K162" s="182" t="s">
        <v>42</v>
      </c>
      <c r="L162" s="143" t="s">
        <v>1695</v>
      </c>
      <c r="M162" s="60" t="s">
        <v>169</v>
      </c>
      <c r="N162" s="61"/>
      <c r="O162" s="61"/>
    </row>
    <row r="163" spans="1:15" s="20" customFormat="1" ht="15" thickBot="1" x14ac:dyDescent="0.45">
      <c r="A163" s="52"/>
      <c r="B163" s="53" t="s">
        <v>246</v>
      </c>
      <c r="C163" s="54" t="s">
        <v>91</v>
      </c>
      <c r="D163" s="54" t="s">
        <v>243</v>
      </c>
      <c r="E163" s="55" t="s">
        <v>49</v>
      </c>
      <c r="F163" s="183">
        <v>0.85</v>
      </c>
      <c r="G163" s="183">
        <v>0.89</v>
      </c>
      <c r="H163" s="56">
        <v>150</v>
      </c>
      <c r="I163" s="57"/>
      <c r="J163" s="58">
        <f t="shared" si="2"/>
        <v>0</v>
      </c>
      <c r="K163" s="182" t="s">
        <v>42</v>
      </c>
      <c r="L163" s="143" t="s">
        <v>1695</v>
      </c>
      <c r="M163" s="60" t="s">
        <v>169</v>
      </c>
      <c r="N163" s="61"/>
      <c r="O163" s="61"/>
    </row>
    <row r="164" spans="1:15" s="20" customFormat="1" ht="15" thickBot="1" x14ac:dyDescent="0.45">
      <c r="A164" s="52"/>
      <c r="B164" s="53" t="s">
        <v>247</v>
      </c>
      <c r="C164" s="54" t="s">
        <v>39</v>
      </c>
      <c r="D164" s="54" t="s">
        <v>248</v>
      </c>
      <c r="E164" s="55" t="s">
        <v>41</v>
      </c>
      <c r="F164" s="183">
        <v>0.56999999999999995</v>
      </c>
      <c r="G164" s="183">
        <v>0.6</v>
      </c>
      <c r="H164" s="56">
        <v>400</v>
      </c>
      <c r="I164" s="57"/>
      <c r="J164" s="58">
        <f t="shared" si="2"/>
        <v>0</v>
      </c>
      <c r="K164" s="182" t="s">
        <v>42</v>
      </c>
      <c r="L164" s="167" t="s">
        <v>1695</v>
      </c>
      <c r="M164" s="60" t="s">
        <v>249</v>
      </c>
      <c r="N164" s="61"/>
      <c r="O164" s="61"/>
    </row>
    <row r="165" spans="1:15" s="20" customFormat="1" ht="15" thickBot="1" x14ac:dyDescent="0.45">
      <c r="A165" s="52"/>
      <c r="B165" s="53" t="s">
        <v>250</v>
      </c>
      <c r="C165" s="54" t="s">
        <v>39</v>
      </c>
      <c r="D165" s="54" t="s">
        <v>248</v>
      </c>
      <c r="E165" s="55" t="s">
        <v>45</v>
      </c>
      <c r="F165" s="183">
        <v>0.82</v>
      </c>
      <c r="G165" s="183">
        <v>0.86</v>
      </c>
      <c r="H165" s="56">
        <v>300</v>
      </c>
      <c r="I165" s="57"/>
      <c r="J165" s="58">
        <f t="shared" si="2"/>
        <v>0</v>
      </c>
      <c r="K165" s="182" t="s">
        <v>42</v>
      </c>
      <c r="L165" s="167" t="s">
        <v>1695</v>
      </c>
      <c r="M165" s="60" t="s">
        <v>249</v>
      </c>
      <c r="N165" s="61"/>
      <c r="O165" s="61"/>
    </row>
    <row r="166" spans="1:15" s="20" customFormat="1" ht="15" thickBot="1" x14ac:dyDescent="0.45">
      <c r="A166" s="52"/>
      <c r="B166" s="53" t="s">
        <v>251</v>
      </c>
      <c r="C166" s="54" t="s">
        <v>39</v>
      </c>
      <c r="D166" s="54" t="s">
        <v>248</v>
      </c>
      <c r="E166" s="55" t="s">
        <v>47</v>
      </c>
      <c r="F166" s="183">
        <v>0.99</v>
      </c>
      <c r="G166" s="183">
        <v>1.04</v>
      </c>
      <c r="H166" s="56">
        <v>200</v>
      </c>
      <c r="I166" s="57"/>
      <c r="J166" s="58">
        <f t="shared" si="2"/>
        <v>0</v>
      </c>
      <c r="K166" s="182" t="s">
        <v>42</v>
      </c>
      <c r="L166" s="167" t="s">
        <v>1695</v>
      </c>
      <c r="M166" s="60" t="s">
        <v>249</v>
      </c>
      <c r="N166" s="61"/>
      <c r="O166" s="61"/>
    </row>
    <row r="167" spans="1:15" s="20" customFormat="1" ht="15" thickBot="1" x14ac:dyDescent="0.45">
      <c r="A167" s="52"/>
      <c r="B167" s="53" t="s">
        <v>252</v>
      </c>
      <c r="C167" s="54" t="s">
        <v>39</v>
      </c>
      <c r="D167" s="54" t="s">
        <v>248</v>
      </c>
      <c r="E167" s="55" t="s">
        <v>49</v>
      </c>
      <c r="F167" s="183">
        <v>1.24</v>
      </c>
      <c r="G167" s="183">
        <v>1.3</v>
      </c>
      <c r="H167" s="56">
        <v>150</v>
      </c>
      <c r="I167" s="57"/>
      <c r="J167" s="58">
        <f t="shared" si="2"/>
        <v>0</v>
      </c>
      <c r="K167" s="182" t="s">
        <v>42</v>
      </c>
      <c r="L167" s="167" t="s">
        <v>1695</v>
      </c>
      <c r="M167" s="60" t="s">
        <v>249</v>
      </c>
      <c r="N167" s="61"/>
      <c r="O167" s="61"/>
    </row>
    <row r="168" spans="1:15" s="20" customFormat="1" ht="15" thickBot="1" x14ac:dyDescent="0.45">
      <c r="A168" s="52"/>
      <c r="B168" s="53" t="s">
        <v>253</v>
      </c>
      <c r="C168" s="54" t="s">
        <v>254</v>
      </c>
      <c r="D168" s="54" t="s">
        <v>255</v>
      </c>
      <c r="E168" s="55" t="s">
        <v>41</v>
      </c>
      <c r="F168" s="183">
        <v>0.78</v>
      </c>
      <c r="G168" s="183">
        <v>0.82</v>
      </c>
      <c r="H168" s="56">
        <v>400</v>
      </c>
      <c r="I168" s="57"/>
      <c r="J168" s="58">
        <f t="shared" si="2"/>
        <v>0</v>
      </c>
      <c r="K168" s="182" t="s">
        <v>42</v>
      </c>
      <c r="L168" s="166" t="s">
        <v>1695</v>
      </c>
      <c r="M168" s="60" t="s">
        <v>63</v>
      </c>
      <c r="N168" s="61"/>
      <c r="O168" s="61"/>
    </row>
    <row r="169" spans="1:15" s="20" customFormat="1" ht="15" thickBot="1" x14ac:dyDescent="0.45">
      <c r="A169" s="52"/>
      <c r="B169" s="53" t="s">
        <v>256</v>
      </c>
      <c r="C169" s="54" t="s">
        <v>254</v>
      </c>
      <c r="D169" s="54" t="s">
        <v>255</v>
      </c>
      <c r="E169" s="55" t="s">
        <v>45</v>
      </c>
      <c r="F169" s="183">
        <v>0.95</v>
      </c>
      <c r="G169" s="183">
        <v>1</v>
      </c>
      <c r="H169" s="56">
        <v>300</v>
      </c>
      <c r="I169" s="57"/>
      <c r="J169" s="58">
        <f t="shared" si="2"/>
        <v>0</v>
      </c>
      <c r="K169" s="182" t="s">
        <v>42</v>
      </c>
      <c r="L169" s="166" t="s">
        <v>1695</v>
      </c>
      <c r="M169" s="60" t="s">
        <v>63</v>
      </c>
      <c r="N169" s="61"/>
      <c r="O169" s="61"/>
    </row>
    <row r="170" spans="1:15" s="20" customFormat="1" ht="15" thickBot="1" x14ac:dyDescent="0.45">
      <c r="A170" s="52"/>
      <c r="B170" s="53" t="s">
        <v>257</v>
      </c>
      <c r="C170" s="54" t="s">
        <v>254</v>
      </c>
      <c r="D170" s="54" t="s">
        <v>255</v>
      </c>
      <c r="E170" s="55" t="s">
        <v>47</v>
      </c>
      <c r="F170" s="183">
        <v>1.1499999999999999</v>
      </c>
      <c r="G170" s="183">
        <v>1.21</v>
      </c>
      <c r="H170" s="56">
        <v>200</v>
      </c>
      <c r="I170" s="57"/>
      <c r="J170" s="58">
        <f t="shared" si="2"/>
        <v>0</v>
      </c>
      <c r="K170" s="182" t="s">
        <v>42</v>
      </c>
      <c r="L170" s="166" t="s">
        <v>1695</v>
      </c>
      <c r="M170" s="60" t="s">
        <v>63</v>
      </c>
      <c r="N170" s="61"/>
      <c r="O170" s="61"/>
    </row>
    <row r="171" spans="1:15" s="20" customFormat="1" ht="15" thickBot="1" x14ac:dyDescent="0.45">
      <c r="A171" s="52"/>
      <c r="B171" s="53" t="s">
        <v>258</v>
      </c>
      <c r="C171" s="54" t="s">
        <v>254</v>
      </c>
      <c r="D171" s="54" t="s">
        <v>255</v>
      </c>
      <c r="E171" s="55" t="s">
        <v>49</v>
      </c>
      <c r="F171" s="183">
        <v>1.38</v>
      </c>
      <c r="G171" s="183">
        <v>1.45</v>
      </c>
      <c r="H171" s="56">
        <v>150</v>
      </c>
      <c r="I171" s="57"/>
      <c r="J171" s="58">
        <f t="shared" si="2"/>
        <v>0</v>
      </c>
      <c r="K171" s="182" t="s">
        <v>42</v>
      </c>
      <c r="L171" s="166" t="s">
        <v>1695</v>
      </c>
      <c r="M171" s="60" t="s">
        <v>63</v>
      </c>
      <c r="N171" s="61"/>
      <c r="O171" s="61"/>
    </row>
    <row r="172" spans="1:15" s="20" customFormat="1" ht="16.75" thickBot="1" x14ac:dyDescent="0.45">
      <c r="A172" s="52"/>
      <c r="B172" s="53" t="s">
        <v>259</v>
      </c>
      <c r="C172" s="54" t="s">
        <v>91</v>
      </c>
      <c r="D172" s="54" t="s">
        <v>260</v>
      </c>
      <c r="E172" s="55" t="s">
        <v>77</v>
      </c>
      <c r="F172" s="183">
        <v>0.28999999999999998</v>
      </c>
      <c r="G172" s="183">
        <v>0.3</v>
      </c>
      <c r="H172" s="56">
        <v>500</v>
      </c>
      <c r="I172" s="57"/>
      <c r="J172" s="58">
        <f t="shared" si="2"/>
        <v>0</v>
      </c>
      <c r="K172" s="182" t="s">
        <v>42</v>
      </c>
      <c r="L172" s="166" t="s">
        <v>1695</v>
      </c>
      <c r="M172" s="60" t="s">
        <v>63</v>
      </c>
      <c r="N172" s="61"/>
      <c r="O172" s="61"/>
    </row>
    <row r="173" spans="1:15" s="20" customFormat="1" ht="16.75" thickBot="1" x14ac:dyDescent="0.45">
      <c r="A173" s="52"/>
      <c r="B173" s="53" t="s">
        <v>261</v>
      </c>
      <c r="C173" s="54" t="s">
        <v>91</v>
      </c>
      <c r="D173" s="54" t="s">
        <v>260</v>
      </c>
      <c r="E173" s="55" t="s">
        <v>41</v>
      </c>
      <c r="F173" s="183">
        <v>0.45</v>
      </c>
      <c r="G173" s="183">
        <v>0.47</v>
      </c>
      <c r="H173" s="56">
        <v>400</v>
      </c>
      <c r="I173" s="57"/>
      <c r="J173" s="58">
        <f t="shared" si="2"/>
        <v>0</v>
      </c>
      <c r="K173" s="182" t="s">
        <v>42</v>
      </c>
      <c r="L173" s="166" t="s">
        <v>1695</v>
      </c>
      <c r="M173" s="60" t="s">
        <v>63</v>
      </c>
      <c r="N173" s="61"/>
      <c r="O173" s="61"/>
    </row>
    <row r="174" spans="1:15" s="20" customFormat="1" ht="16.75" thickBot="1" x14ac:dyDescent="0.45">
      <c r="A174" s="52"/>
      <c r="B174" s="53" t="s">
        <v>262</v>
      </c>
      <c r="C174" s="54" t="s">
        <v>91</v>
      </c>
      <c r="D174" s="54" t="s">
        <v>260</v>
      </c>
      <c r="E174" s="55" t="s">
        <v>45</v>
      </c>
      <c r="F174" s="183">
        <v>0.53</v>
      </c>
      <c r="G174" s="183">
        <v>0.56000000000000005</v>
      </c>
      <c r="H174" s="56">
        <v>300</v>
      </c>
      <c r="I174" s="57"/>
      <c r="J174" s="58">
        <f t="shared" si="2"/>
        <v>0</v>
      </c>
      <c r="K174" s="182" t="s">
        <v>42</v>
      </c>
      <c r="L174" s="166" t="s">
        <v>1695</v>
      </c>
      <c r="M174" s="60" t="s">
        <v>63</v>
      </c>
      <c r="N174" s="61"/>
      <c r="O174" s="61"/>
    </row>
    <row r="175" spans="1:15" s="20" customFormat="1" ht="16.75" thickBot="1" x14ac:dyDescent="0.45">
      <c r="A175" s="52"/>
      <c r="B175" s="53" t="s">
        <v>263</v>
      </c>
      <c r="C175" s="54" t="s">
        <v>91</v>
      </c>
      <c r="D175" s="54" t="s">
        <v>260</v>
      </c>
      <c r="E175" s="55" t="s">
        <v>47</v>
      </c>
      <c r="F175" s="183">
        <v>0.66</v>
      </c>
      <c r="G175" s="183">
        <v>0.69</v>
      </c>
      <c r="H175" s="56">
        <v>200</v>
      </c>
      <c r="I175" s="57"/>
      <c r="J175" s="58">
        <f t="shared" si="2"/>
        <v>0</v>
      </c>
      <c r="K175" s="182" t="s">
        <v>42</v>
      </c>
      <c r="L175" s="166" t="s">
        <v>1695</v>
      </c>
      <c r="M175" s="60" t="s">
        <v>63</v>
      </c>
      <c r="N175" s="61"/>
      <c r="O175" s="61"/>
    </row>
    <row r="176" spans="1:15" s="20" customFormat="1" ht="15" thickBot="1" x14ac:dyDescent="0.45">
      <c r="A176" s="52"/>
      <c r="B176" s="53" t="s">
        <v>264</v>
      </c>
      <c r="C176" s="54" t="s">
        <v>91</v>
      </c>
      <c r="D176" s="54" t="s">
        <v>265</v>
      </c>
      <c r="E176" s="55" t="s">
        <v>41</v>
      </c>
      <c r="F176" s="183">
        <v>0.38</v>
      </c>
      <c r="G176" s="183">
        <v>0.4</v>
      </c>
      <c r="H176" s="56">
        <v>400</v>
      </c>
      <c r="I176" s="57"/>
      <c r="J176" s="58">
        <f t="shared" si="2"/>
        <v>0</v>
      </c>
      <c r="K176" s="182" t="s">
        <v>42</v>
      </c>
      <c r="L176" s="162" t="s">
        <v>1695</v>
      </c>
      <c r="M176" s="60" t="s">
        <v>53</v>
      </c>
      <c r="N176" s="61"/>
      <c r="O176" s="61"/>
    </row>
    <row r="177" spans="1:15" s="20" customFormat="1" ht="15" thickBot="1" x14ac:dyDescent="0.45">
      <c r="A177" s="52"/>
      <c r="B177" s="53" t="s">
        <v>266</v>
      </c>
      <c r="C177" s="54" t="s">
        <v>91</v>
      </c>
      <c r="D177" s="54" t="s">
        <v>265</v>
      </c>
      <c r="E177" s="55" t="s">
        <v>45</v>
      </c>
      <c r="F177" s="183">
        <v>0.52</v>
      </c>
      <c r="G177" s="183">
        <v>0.55000000000000004</v>
      </c>
      <c r="H177" s="56">
        <v>300</v>
      </c>
      <c r="I177" s="57"/>
      <c r="J177" s="58">
        <f t="shared" si="2"/>
        <v>0</v>
      </c>
      <c r="K177" s="182" t="s">
        <v>42</v>
      </c>
      <c r="L177" s="162" t="s">
        <v>1695</v>
      </c>
      <c r="M177" s="60" t="s">
        <v>53</v>
      </c>
      <c r="N177" s="61"/>
      <c r="O177" s="61"/>
    </row>
    <row r="178" spans="1:15" s="20" customFormat="1" ht="15" thickBot="1" x14ac:dyDescent="0.45">
      <c r="A178" s="52"/>
      <c r="B178" s="53" t="s">
        <v>267</v>
      </c>
      <c r="C178" s="54" t="s">
        <v>91</v>
      </c>
      <c r="D178" s="54" t="s">
        <v>265</v>
      </c>
      <c r="E178" s="55" t="s">
        <v>47</v>
      </c>
      <c r="F178" s="183">
        <v>0.69</v>
      </c>
      <c r="G178" s="183">
        <v>0.73</v>
      </c>
      <c r="H178" s="56">
        <v>200</v>
      </c>
      <c r="I178" s="57"/>
      <c r="J178" s="58">
        <f t="shared" si="2"/>
        <v>0</v>
      </c>
      <c r="K178" s="182" t="s">
        <v>42</v>
      </c>
      <c r="L178" s="162" t="s">
        <v>1695</v>
      </c>
      <c r="M178" s="60" t="s">
        <v>53</v>
      </c>
      <c r="N178" s="61"/>
      <c r="O178" s="61"/>
    </row>
    <row r="179" spans="1:15" s="20" customFormat="1" ht="15" thickBot="1" x14ac:dyDescent="0.45">
      <c r="A179" s="52"/>
      <c r="B179" s="53" t="s">
        <v>268</v>
      </c>
      <c r="C179" s="54" t="s">
        <v>91</v>
      </c>
      <c r="D179" s="54" t="s">
        <v>269</v>
      </c>
      <c r="E179" s="55" t="s">
        <v>41</v>
      </c>
      <c r="F179" s="183">
        <v>0.36</v>
      </c>
      <c r="G179" s="183">
        <v>0.38</v>
      </c>
      <c r="H179" s="56">
        <v>400</v>
      </c>
      <c r="I179" s="57"/>
      <c r="J179" s="58">
        <f t="shared" si="2"/>
        <v>0</v>
      </c>
      <c r="K179" s="182" t="s">
        <v>42</v>
      </c>
      <c r="L179" s="59"/>
      <c r="M179" s="60"/>
      <c r="N179" s="61"/>
      <c r="O179" s="61"/>
    </row>
    <row r="180" spans="1:15" s="20" customFormat="1" ht="15" thickBot="1" x14ac:dyDescent="0.45">
      <c r="A180" s="52"/>
      <c r="B180" s="53" t="s">
        <v>270</v>
      </c>
      <c r="C180" s="54" t="s">
        <v>91</v>
      </c>
      <c r="D180" s="54" t="s">
        <v>269</v>
      </c>
      <c r="E180" s="55" t="s">
        <v>45</v>
      </c>
      <c r="F180" s="183">
        <v>0.53</v>
      </c>
      <c r="G180" s="183">
        <v>0.56000000000000005</v>
      </c>
      <c r="H180" s="56">
        <v>300</v>
      </c>
      <c r="I180" s="57"/>
      <c r="J180" s="58">
        <f t="shared" si="2"/>
        <v>0</v>
      </c>
      <c r="K180" s="182" t="s">
        <v>42</v>
      </c>
      <c r="L180" s="152" t="s">
        <v>1695</v>
      </c>
      <c r="M180" s="60" t="s">
        <v>120</v>
      </c>
      <c r="N180" s="61"/>
      <c r="O180" s="61"/>
    </row>
    <row r="181" spans="1:15" s="20" customFormat="1" ht="15" thickBot="1" x14ac:dyDescent="0.45">
      <c r="A181" s="52"/>
      <c r="B181" s="53" t="s">
        <v>271</v>
      </c>
      <c r="C181" s="54" t="s">
        <v>91</v>
      </c>
      <c r="D181" s="54" t="s">
        <v>269</v>
      </c>
      <c r="E181" s="55" t="s">
        <v>47</v>
      </c>
      <c r="F181" s="183">
        <v>0.71</v>
      </c>
      <c r="G181" s="183">
        <v>0.75</v>
      </c>
      <c r="H181" s="56">
        <v>200</v>
      </c>
      <c r="I181" s="57"/>
      <c r="J181" s="58">
        <f t="shared" si="2"/>
        <v>0</v>
      </c>
      <c r="K181" s="182" t="s">
        <v>42</v>
      </c>
      <c r="L181" s="152" t="s">
        <v>1695</v>
      </c>
      <c r="M181" s="60" t="s">
        <v>120</v>
      </c>
      <c r="N181" s="61"/>
      <c r="O181" s="61"/>
    </row>
    <row r="182" spans="1:15" s="20" customFormat="1" ht="16.75" thickBot="1" x14ac:dyDescent="0.45">
      <c r="A182" s="52"/>
      <c r="B182" s="53" t="s">
        <v>272</v>
      </c>
      <c r="C182" s="54" t="s">
        <v>273</v>
      </c>
      <c r="D182" s="54" t="s">
        <v>274</v>
      </c>
      <c r="E182" s="55" t="s">
        <v>77</v>
      </c>
      <c r="F182" s="183">
        <v>0.38</v>
      </c>
      <c r="G182" s="183">
        <v>0.4</v>
      </c>
      <c r="H182" s="56">
        <v>500</v>
      </c>
      <c r="I182" s="57"/>
      <c r="J182" s="58">
        <f t="shared" si="2"/>
        <v>0</v>
      </c>
      <c r="K182" s="182" t="s">
        <v>42</v>
      </c>
      <c r="L182" s="166" t="s">
        <v>1695</v>
      </c>
      <c r="M182" s="60" t="s">
        <v>63</v>
      </c>
      <c r="N182" s="61"/>
      <c r="O182" s="61"/>
    </row>
    <row r="183" spans="1:15" s="20" customFormat="1" ht="16.75" thickBot="1" x14ac:dyDescent="0.45">
      <c r="A183" s="52"/>
      <c r="B183" s="53" t="s">
        <v>275</v>
      </c>
      <c r="C183" s="54" t="s">
        <v>273</v>
      </c>
      <c r="D183" s="54" t="s">
        <v>274</v>
      </c>
      <c r="E183" s="55" t="s">
        <v>41</v>
      </c>
      <c r="F183" s="183">
        <v>0.49</v>
      </c>
      <c r="G183" s="183">
        <v>0.52</v>
      </c>
      <c r="H183" s="56">
        <v>400</v>
      </c>
      <c r="I183" s="57"/>
      <c r="J183" s="58">
        <f t="shared" si="2"/>
        <v>0</v>
      </c>
      <c r="K183" s="182" t="s">
        <v>42</v>
      </c>
      <c r="L183" s="166" t="s">
        <v>1695</v>
      </c>
      <c r="M183" s="60" t="s">
        <v>63</v>
      </c>
      <c r="N183" s="61"/>
      <c r="O183" s="61"/>
    </row>
    <row r="184" spans="1:15" s="20" customFormat="1" ht="16.75" thickBot="1" x14ac:dyDescent="0.45">
      <c r="A184" s="52"/>
      <c r="B184" s="53" t="s">
        <v>276</v>
      </c>
      <c r="C184" s="54" t="s">
        <v>273</v>
      </c>
      <c r="D184" s="54" t="s">
        <v>274</v>
      </c>
      <c r="E184" s="55" t="s">
        <v>45</v>
      </c>
      <c r="F184" s="183">
        <v>0.67</v>
      </c>
      <c r="G184" s="183">
        <v>0.71</v>
      </c>
      <c r="H184" s="56">
        <v>300</v>
      </c>
      <c r="I184" s="57"/>
      <c r="J184" s="58">
        <f t="shared" si="2"/>
        <v>0</v>
      </c>
      <c r="K184" s="182" t="s">
        <v>42</v>
      </c>
      <c r="L184" s="166" t="s">
        <v>1695</v>
      </c>
      <c r="M184" s="60" t="s">
        <v>63</v>
      </c>
      <c r="N184" s="61"/>
      <c r="O184" s="61"/>
    </row>
    <row r="185" spans="1:15" s="20" customFormat="1" ht="16.75" thickBot="1" x14ac:dyDescent="0.45">
      <c r="A185" s="52"/>
      <c r="B185" s="53" t="s">
        <v>277</v>
      </c>
      <c r="C185" s="54" t="s">
        <v>273</v>
      </c>
      <c r="D185" s="54" t="s">
        <v>274</v>
      </c>
      <c r="E185" s="55" t="s">
        <v>47</v>
      </c>
      <c r="F185" s="183">
        <v>0.9</v>
      </c>
      <c r="G185" s="183">
        <v>0.95</v>
      </c>
      <c r="H185" s="56">
        <v>200</v>
      </c>
      <c r="I185" s="57"/>
      <c r="J185" s="58">
        <f t="shared" si="2"/>
        <v>0</v>
      </c>
      <c r="K185" s="182" t="s">
        <v>42</v>
      </c>
      <c r="L185" s="166" t="s">
        <v>1695</v>
      </c>
      <c r="M185" s="60" t="s">
        <v>63</v>
      </c>
      <c r="N185" s="61"/>
      <c r="O185" s="61"/>
    </row>
    <row r="186" spans="1:15" s="20" customFormat="1" ht="16.75" thickBot="1" x14ac:dyDescent="0.45">
      <c r="A186" s="52"/>
      <c r="B186" s="53" t="s">
        <v>278</v>
      </c>
      <c r="C186" s="54" t="s">
        <v>273</v>
      </c>
      <c r="D186" s="54" t="s">
        <v>274</v>
      </c>
      <c r="E186" s="55" t="s">
        <v>49</v>
      </c>
      <c r="F186" s="183">
        <v>1.1100000000000001</v>
      </c>
      <c r="G186" s="183">
        <v>1.17</v>
      </c>
      <c r="H186" s="56">
        <v>150</v>
      </c>
      <c r="I186" s="57"/>
      <c r="J186" s="58">
        <f t="shared" si="2"/>
        <v>0</v>
      </c>
      <c r="K186" s="182" t="s">
        <v>42</v>
      </c>
      <c r="L186" s="166" t="s">
        <v>1695</v>
      </c>
      <c r="M186" s="60" t="s">
        <v>63</v>
      </c>
      <c r="N186" s="61"/>
      <c r="O186" s="61"/>
    </row>
    <row r="187" spans="1:15" s="20" customFormat="1" ht="15" thickBot="1" x14ac:dyDescent="0.45">
      <c r="A187" s="52"/>
      <c r="B187" s="53" t="s">
        <v>279</v>
      </c>
      <c r="C187" s="54" t="s">
        <v>39</v>
      </c>
      <c r="D187" s="54" t="s">
        <v>280</v>
      </c>
      <c r="E187" s="55" t="s">
        <v>49</v>
      </c>
      <c r="F187" s="183">
        <v>1.03</v>
      </c>
      <c r="G187" s="183">
        <v>1.08</v>
      </c>
      <c r="H187" s="56">
        <v>150</v>
      </c>
      <c r="I187" s="57"/>
      <c r="J187" s="58">
        <f t="shared" si="2"/>
        <v>0</v>
      </c>
      <c r="K187" s="182" t="s">
        <v>42</v>
      </c>
      <c r="L187" s="166" t="s">
        <v>1695</v>
      </c>
      <c r="M187" s="60" t="s">
        <v>63</v>
      </c>
      <c r="N187" s="61"/>
      <c r="O187" s="61"/>
    </row>
    <row r="188" spans="1:15" s="20" customFormat="1" ht="15" thickBot="1" x14ac:dyDescent="0.45">
      <c r="A188" s="52"/>
      <c r="B188" s="53" t="s">
        <v>281</v>
      </c>
      <c r="C188" s="54" t="s">
        <v>99</v>
      </c>
      <c r="D188" s="54" t="s">
        <v>282</v>
      </c>
      <c r="E188" s="55" t="s">
        <v>47</v>
      </c>
      <c r="F188" s="183">
        <v>0.85</v>
      </c>
      <c r="G188" s="183">
        <v>0.89</v>
      </c>
      <c r="H188" s="56">
        <v>200</v>
      </c>
      <c r="I188" s="57"/>
      <c r="J188" s="58">
        <f t="shared" si="2"/>
        <v>0</v>
      </c>
      <c r="K188" s="182" t="s">
        <v>42</v>
      </c>
      <c r="L188" s="179" t="s">
        <v>1695</v>
      </c>
      <c r="M188" s="60" t="s">
        <v>1769</v>
      </c>
      <c r="N188" s="61"/>
      <c r="O188" s="61"/>
    </row>
    <row r="189" spans="1:15" s="20" customFormat="1" ht="15" thickBot="1" x14ac:dyDescent="0.45">
      <c r="A189" s="52"/>
      <c r="B189" s="53" t="s">
        <v>283</v>
      </c>
      <c r="C189" s="54" t="s">
        <v>99</v>
      </c>
      <c r="D189" s="54" t="s">
        <v>282</v>
      </c>
      <c r="E189" s="55" t="s">
        <v>49</v>
      </c>
      <c r="F189" s="183">
        <v>1.03</v>
      </c>
      <c r="G189" s="183">
        <v>1.08</v>
      </c>
      <c r="H189" s="56">
        <v>150</v>
      </c>
      <c r="I189" s="57"/>
      <c r="J189" s="58">
        <f t="shared" si="2"/>
        <v>0</v>
      </c>
      <c r="K189" s="182" t="s">
        <v>42</v>
      </c>
      <c r="L189" s="179" t="s">
        <v>1695</v>
      </c>
      <c r="M189" s="60" t="s">
        <v>1769</v>
      </c>
      <c r="N189" s="61"/>
      <c r="O189" s="61"/>
    </row>
    <row r="190" spans="1:15" s="20" customFormat="1" ht="15" thickBot="1" x14ac:dyDescent="0.45">
      <c r="A190" s="52"/>
      <c r="B190" s="53" t="s">
        <v>284</v>
      </c>
      <c r="C190" s="54" t="s">
        <v>39</v>
      </c>
      <c r="D190" s="54" t="s">
        <v>285</v>
      </c>
      <c r="E190" s="55" t="s">
        <v>41</v>
      </c>
      <c r="F190" s="183">
        <v>0.56999999999999995</v>
      </c>
      <c r="G190" s="183">
        <v>0.6</v>
      </c>
      <c r="H190" s="56">
        <v>400</v>
      </c>
      <c r="I190" s="57"/>
      <c r="J190" s="58">
        <f t="shared" si="2"/>
        <v>0</v>
      </c>
      <c r="K190" s="182" t="s">
        <v>42</v>
      </c>
      <c r="L190" s="135" t="s">
        <v>1695</v>
      </c>
      <c r="M190" s="60" t="s">
        <v>69</v>
      </c>
      <c r="N190" s="61"/>
      <c r="O190" s="61"/>
    </row>
    <row r="191" spans="1:15" s="20" customFormat="1" ht="15" thickBot="1" x14ac:dyDescent="0.45">
      <c r="A191" s="52"/>
      <c r="B191" s="53" t="s">
        <v>286</v>
      </c>
      <c r="C191" s="54" t="s">
        <v>39</v>
      </c>
      <c r="D191" s="54" t="s">
        <v>285</v>
      </c>
      <c r="E191" s="55" t="s">
        <v>45</v>
      </c>
      <c r="F191" s="183">
        <v>0.82</v>
      </c>
      <c r="G191" s="183">
        <v>0.86</v>
      </c>
      <c r="H191" s="56">
        <v>300</v>
      </c>
      <c r="I191" s="57"/>
      <c r="J191" s="58">
        <f t="shared" si="2"/>
        <v>0</v>
      </c>
      <c r="K191" s="182" t="s">
        <v>42</v>
      </c>
      <c r="L191" s="135" t="s">
        <v>1695</v>
      </c>
      <c r="M191" s="60" t="s">
        <v>69</v>
      </c>
      <c r="N191" s="61"/>
      <c r="O191" s="61"/>
    </row>
    <row r="192" spans="1:15" s="20" customFormat="1" ht="15" thickBot="1" x14ac:dyDescent="0.45">
      <c r="A192" s="52"/>
      <c r="B192" s="53" t="s">
        <v>287</v>
      </c>
      <c r="C192" s="54" t="s">
        <v>39</v>
      </c>
      <c r="D192" s="54" t="s">
        <v>285</v>
      </c>
      <c r="E192" s="55" t="s">
        <v>47</v>
      </c>
      <c r="F192" s="183">
        <v>0.99</v>
      </c>
      <c r="G192" s="183">
        <v>1.04</v>
      </c>
      <c r="H192" s="56">
        <v>200</v>
      </c>
      <c r="I192" s="57"/>
      <c r="J192" s="58">
        <f t="shared" si="2"/>
        <v>0</v>
      </c>
      <c r="K192" s="182" t="s">
        <v>42</v>
      </c>
      <c r="L192" s="135" t="s">
        <v>1695</v>
      </c>
      <c r="M192" s="60" t="s">
        <v>69</v>
      </c>
      <c r="N192" s="61"/>
      <c r="O192" s="61"/>
    </row>
    <row r="193" spans="1:15" s="20" customFormat="1" ht="15" thickBot="1" x14ac:dyDescent="0.45">
      <c r="A193" s="52"/>
      <c r="B193" s="53" t="s">
        <v>288</v>
      </c>
      <c r="C193" s="54" t="s">
        <v>39</v>
      </c>
      <c r="D193" s="54" t="s">
        <v>285</v>
      </c>
      <c r="E193" s="55" t="s">
        <v>49</v>
      </c>
      <c r="F193" s="183">
        <v>1.24</v>
      </c>
      <c r="G193" s="183">
        <v>1.3</v>
      </c>
      <c r="H193" s="56">
        <v>150</v>
      </c>
      <c r="I193" s="57"/>
      <c r="J193" s="58">
        <f t="shared" si="2"/>
        <v>0</v>
      </c>
      <c r="K193" s="182" t="s">
        <v>42</v>
      </c>
      <c r="L193" s="135" t="s">
        <v>1695</v>
      </c>
      <c r="M193" s="60" t="s">
        <v>69</v>
      </c>
      <c r="N193" s="61"/>
      <c r="O193" s="61"/>
    </row>
    <row r="194" spans="1:15" s="20" customFormat="1" ht="15" thickBot="1" x14ac:dyDescent="0.45">
      <c r="A194" s="52"/>
      <c r="B194" s="53" t="s">
        <v>289</v>
      </c>
      <c r="C194" s="54" t="s">
        <v>39</v>
      </c>
      <c r="D194" s="54" t="s">
        <v>290</v>
      </c>
      <c r="E194" s="55" t="s">
        <v>47</v>
      </c>
      <c r="F194" s="183">
        <v>0.86</v>
      </c>
      <c r="G194" s="183">
        <v>0.9</v>
      </c>
      <c r="H194" s="56">
        <v>200</v>
      </c>
      <c r="I194" s="57"/>
      <c r="J194" s="58">
        <f t="shared" si="2"/>
        <v>0</v>
      </c>
      <c r="K194" s="182" t="s">
        <v>42</v>
      </c>
      <c r="L194" s="166" t="s">
        <v>1695</v>
      </c>
      <c r="M194" s="60" t="s">
        <v>63</v>
      </c>
      <c r="N194" s="61"/>
      <c r="O194" s="61"/>
    </row>
    <row r="195" spans="1:15" s="20" customFormat="1" ht="15" thickBot="1" x14ac:dyDescent="0.45">
      <c r="A195" s="52"/>
      <c r="B195" s="53" t="s">
        <v>291</v>
      </c>
      <c r="C195" s="54" t="s">
        <v>39</v>
      </c>
      <c r="D195" s="54" t="s">
        <v>290</v>
      </c>
      <c r="E195" s="55" t="s">
        <v>49</v>
      </c>
      <c r="F195" s="183">
        <v>1.04</v>
      </c>
      <c r="G195" s="183">
        <v>1.0900000000000001</v>
      </c>
      <c r="H195" s="56">
        <v>150</v>
      </c>
      <c r="I195" s="57"/>
      <c r="J195" s="58">
        <f t="shared" si="2"/>
        <v>0</v>
      </c>
      <c r="K195" s="182" t="s">
        <v>42</v>
      </c>
      <c r="L195" s="166" t="s">
        <v>1695</v>
      </c>
      <c r="M195" s="60" t="s">
        <v>63</v>
      </c>
      <c r="N195" s="61"/>
      <c r="O195" s="61"/>
    </row>
    <row r="196" spans="1:15" s="20" customFormat="1" ht="16.75" thickBot="1" x14ac:dyDescent="0.45">
      <c r="A196" s="52"/>
      <c r="B196" s="53" t="s">
        <v>292</v>
      </c>
      <c r="C196" s="54" t="s">
        <v>66</v>
      </c>
      <c r="D196" s="54" t="s">
        <v>293</v>
      </c>
      <c r="E196" s="55" t="s">
        <v>71</v>
      </c>
      <c r="F196" s="183">
        <v>0.9</v>
      </c>
      <c r="G196" s="183">
        <v>0.95</v>
      </c>
      <c r="H196" s="56">
        <v>250</v>
      </c>
      <c r="I196" s="57"/>
      <c r="J196" s="58">
        <f t="shared" si="2"/>
        <v>0</v>
      </c>
      <c r="K196" s="182" t="s">
        <v>42</v>
      </c>
      <c r="L196" s="135" t="s">
        <v>1695</v>
      </c>
      <c r="M196" s="60" t="s">
        <v>69</v>
      </c>
      <c r="N196" s="61"/>
      <c r="O196" s="61"/>
    </row>
    <row r="197" spans="1:15" s="20" customFormat="1" ht="16.75" thickBot="1" x14ac:dyDescent="0.45">
      <c r="A197" s="52"/>
      <c r="B197" s="53" t="s">
        <v>294</v>
      </c>
      <c r="C197" s="54" t="s">
        <v>66</v>
      </c>
      <c r="D197" s="54" t="s">
        <v>293</v>
      </c>
      <c r="E197" s="55" t="s">
        <v>73</v>
      </c>
      <c r="F197" s="183">
        <v>1.1499999999999999</v>
      </c>
      <c r="G197" s="183">
        <v>1.21</v>
      </c>
      <c r="H197" s="56">
        <v>175</v>
      </c>
      <c r="I197" s="57"/>
      <c r="J197" s="58">
        <f t="shared" si="2"/>
        <v>0</v>
      </c>
      <c r="K197" s="182" t="s">
        <v>42</v>
      </c>
      <c r="L197" s="135" t="s">
        <v>1695</v>
      </c>
      <c r="M197" s="60" t="s">
        <v>69</v>
      </c>
      <c r="N197" s="61"/>
      <c r="O197" s="61"/>
    </row>
    <row r="198" spans="1:15" s="20" customFormat="1" ht="16.75" thickBot="1" x14ac:dyDescent="0.45">
      <c r="A198" s="52"/>
      <c r="B198" s="53" t="s">
        <v>295</v>
      </c>
      <c r="C198" s="54" t="s">
        <v>66</v>
      </c>
      <c r="D198" s="54" t="s">
        <v>293</v>
      </c>
      <c r="E198" s="55" t="s">
        <v>117</v>
      </c>
      <c r="F198" s="183">
        <v>1.39</v>
      </c>
      <c r="G198" s="183">
        <v>1.46</v>
      </c>
      <c r="H198" s="56">
        <v>150</v>
      </c>
      <c r="I198" s="57"/>
      <c r="J198" s="58">
        <f t="shared" si="2"/>
        <v>0</v>
      </c>
      <c r="K198" s="182" t="s">
        <v>42</v>
      </c>
      <c r="L198" s="135" t="s">
        <v>1695</v>
      </c>
      <c r="M198" s="60" t="s">
        <v>69</v>
      </c>
      <c r="N198" s="61"/>
      <c r="O198" s="61"/>
    </row>
    <row r="199" spans="1:15" s="20" customFormat="1" ht="15" thickBot="1" x14ac:dyDescent="0.45">
      <c r="A199" s="52"/>
      <c r="B199" s="53" t="s">
        <v>296</v>
      </c>
      <c r="C199" s="54" t="s">
        <v>91</v>
      </c>
      <c r="D199" s="54" t="s">
        <v>297</v>
      </c>
      <c r="E199" s="55" t="s">
        <v>41</v>
      </c>
      <c r="F199" s="183">
        <v>0.39</v>
      </c>
      <c r="G199" s="183">
        <v>0.41</v>
      </c>
      <c r="H199" s="56">
        <v>400</v>
      </c>
      <c r="I199" s="57"/>
      <c r="J199" s="58">
        <f t="shared" si="2"/>
        <v>0</v>
      </c>
      <c r="K199" s="182" t="s">
        <v>42</v>
      </c>
      <c r="L199" s="172" t="s">
        <v>1695</v>
      </c>
      <c r="M199" s="60" t="s">
        <v>113</v>
      </c>
      <c r="N199" s="61"/>
      <c r="O199" s="61"/>
    </row>
    <row r="200" spans="1:15" s="20" customFormat="1" ht="15" thickBot="1" x14ac:dyDescent="0.45">
      <c r="A200" s="52"/>
      <c r="B200" s="53" t="s">
        <v>298</v>
      </c>
      <c r="C200" s="54" t="s">
        <v>91</v>
      </c>
      <c r="D200" s="54" t="s">
        <v>299</v>
      </c>
      <c r="E200" s="55" t="s">
        <v>77</v>
      </c>
      <c r="F200" s="183">
        <v>0.28999999999999998</v>
      </c>
      <c r="G200" s="183">
        <v>0.3</v>
      </c>
      <c r="H200" s="56">
        <v>500</v>
      </c>
      <c r="I200" s="57"/>
      <c r="J200" s="58">
        <f t="shared" si="2"/>
        <v>0</v>
      </c>
      <c r="K200" s="182" t="s">
        <v>42</v>
      </c>
      <c r="L200" s="152" t="s">
        <v>1695</v>
      </c>
      <c r="M200" s="60" t="s">
        <v>120</v>
      </c>
      <c r="N200" s="61"/>
      <c r="O200" s="61"/>
    </row>
    <row r="201" spans="1:15" s="20" customFormat="1" ht="15" thickBot="1" x14ac:dyDescent="0.45">
      <c r="A201" s="52"/>
      <c r="B201" s="53" t="s">
        <v>300</v>
      </c>
      <c r="C201" s="54" t="s">
        <v>91</v>
      </c>
      <c r="D201" s="54" t="s">
        <v>299</v>
      </c>
      <c r="E201" s="55" t="s">
        <v>41</v>
      </c>
      <c r="F201" s="183">
        <v>0.43</v>
      </c>
      <c r="G201" s="183">
        <v>0.45</v>
      </c>
      <c r="H201" s="56">
        <v>400</v>
      </c>
      <c r="I201" s="57"/>
      <c r="J201" s="58">
        <f t="shared" si="2"/>
        <v>0</v>
      </c>
      <c r="K201" s="182" t="s">
        <v>42</v>
      </c>
      <c r="L201" s="152" t="s">
        <v>1695</v>
      </c>
      <c r="M201" s="60" t="s">
        <v>120</v>
      </c>
      <c r="N201" s="61"/>
      <c r="O201" s="61"/>
    </row>
    <row r="202" spans="1:15" s="20" customFormat="1" ht="15" thickBot="1" x14ac:dyDescent="0.45">
      <c r="A202" s="52"/>
      <c r="B202" s="53" t="s">
        <v>301</v>
      </c>
      <c r="C202" s="54" t="s">
        <v>91</v>
      </c>
      <c r="D202" s="54" t="s">
        <v>299</v>
      </c>
      <c r="E202" s="55" t="s">
        <v>45</v>
      </c>
      <c r="F202" s="183">
        <v>0.54</v>
      </c>
      <c r="G202" s="183">
        <v>0.56999999999999995</v>
      </c>
      <c r="H202" s="56">
        <v>300</v>
      </c>
      <c r="I202" s="57"/>
      <c r="J202" s="58">
        <f t="shared" si="2"/>
        <v>0</v>
      </c>
      <c r="K202" s="182" t="s">
        <v>42</v>
      </c>
      <c r="L202" s="152" t="s">
        <v>1695</v>
      </c>
      <c r="M202" s="60" t="s">
        <v>120</v>
      </c>
      <c r="N202" s="61"/>
      <c r="O202" s="61"/>
    </row>
    <row r="203" spans="1:15" s="20" customFormat="1" ht="15" thickBot="1" x14ac:dyDescent="0.45">
      <c r="A203" s="52"/>
      <c r="B203" s="53" t="s">
        <v>302</v>
      </c>
      <c r="C203" s="54" t="s">
        <v>91</v>
      </c>
      <c r="D203" s="54" t="s">
        <v>299</v>
      </c>
      <c r="E203" s="55" t="s">
        <v>47</v>
      </c>
      <c r="F203" s="183">
        <v>0.73</v>
      </c>
      <c r="G203" s="183">
        <v>0.77</v>
      </c>
      <c r="H203" s="56">
        <v>200</v>
      </c>
      <c r="I203" s="57"/>
      <c r="J203" s="58">
        <f t="shared" si="2"/>
        <v>0</v>
      </c>
      <c r="K203" s="182" t="s">
        <v>42</v>
      </c>
      <c r="L203" s="152" t="s">
        <v>1695</v>
      </c>
      <c r="M203" s="60" t="s">
        <v>120</v>
      </c>
      <c r="N203" s="61"/>
      <c r="O203" s="61"/>
    </row>
    <row r="204" spans="1:15" s="20" customFormat="1" ht="15" thickBot="1" x14ac:dyDescent="0.45">
      <c r="A204" s="52"/>
      <c r="B204" s="53" t="s">
        <v>303</v>
      </c>
      <c r="C204" s="54" t="s">
        <v>66</v>
      </c>
      <c r="D204" s="54" t="s">
        <v>304</v>
      </c>
      <c r="E204" s="55" t="s">
        <v>71</v>
      </c>
      <c r="F204" s="183">
        <v>0.86</v>
      </c>
      <c r="G204" s="183">
        <v>0.9</v>
      </c>
      <c r="H204" s="56">
        <v>250</v>
      </c>
      <c r="I204" s="57"/>
      <c r="J204" s="58">
        <f t="shared" si="2"/>
        <v>0</v>
      </c>
      <c r="K204" s="182" t="s">
        <v>42</v>
      </c>
      <c r="L204" s="166" t="s">
        <v>1695</v>
      </c>
      <c r="M204" s="60" t="s">
        <v>63</v>
      </c>
      <c r="N204" s="61"/>
      <c r="O204" s="61"/>
    </row>
    <row r="205" spans="1:15" s="20" customFormat="1" ht="15" thickBot="1" x14ac:dyDescent="0.45">
      <c r="A205" s="52"/>
      <c r="B205" s="53" t="s">
        <v>305</v>
      </c>
      <c r="C205" s="54" t="s">
        <v>66</v>
      </c>
      <c r="D205" s="54" t="s">
        <v>304</v>
      </c>
      <c r="E205" s="55" t="s">
        <v>73</v>
      </c>
      <c r="F205" s="183">
        <v>1.1200000000000001</v>
      </c>
      <c r="G205" s="183">
        <v>1.18</v>
      </c>
      <c r="H205" s="56">
        <v>175</v>
      </c>
      <c r="I205" s="57"/>
      <c r="J205" s="58">
        <f t="shared" si="2"/>
        <v>0</v>
      </c>
      <c r="K205" s="182" t="s">
        <v>42</v>
      </c>
      <c r="L205" s="166" t="s">
        <v>1695</v>
      </c>
      <c r="M205" s="60" t="s">
        <v>63</v>
      </c>
      <c r="N205" s="61"/>
      <c r="O205" s="61"/>
    </row>
    <row r="206" spans="1:15" s="20" customFormat="1" ht="15" thickBot="1" x14ac:dyDescent="0.45">
      <c r="A206" s="52"/>
      <c r="B206" s="53" t="s">
        <v>306</v>
      </c>
      <c r="C206" s="54" t="s">
        <v>66</v>
      </c>
      <c r="D206" s="54" t="s">
        <v>304</v>
      </c>
      <c r="E206" s="55" t="s">
        <v>110</v>
      </c>
      <c r="F206" s="183">
        <v>1.41</v>
      </c>
      <c r="G206" s="183">
        <v>1.48</v>
      </c>
      <c r="H206" s="56">
        <v>125</v>
      </c>
      <c r="I206" s="57"/>
      <c r="J206" s="58">
        <f t="shared" si="2"/>
        <v>0</v>
      </c>
      <c r="K206" s="182" t="s">
        <v>42</v>
      </c>
      <c r="L206" s="166" t="s">
        <v>1695</v>
      </c>
      <c r="M206" s="60" t="s">
        <v>63</v>
      </c>
      <c r="N206" s="61"/>
      <c r="O206" s="61"/>
    </row>
    <row r="207" spans="1:15" s="20" customFormat="1" ht="15" thickBot="1" x14ac:dyDescent="0.45">
      <c r="A207" s="52"/>
      <c r="B207" s="53" t="s">
        <v>307</v>
      </c>
      <c r="C207" s="54" t="s">
        <v>75</v>
      </c>
      <c r="D207" s="54" t="s">
        <v>308</v>
      </c>
      <c r="E207" s="55" t="s">
        <v>77</v>
      </c>
      <c r="F207" s="183">
        <v>1.55</v>
      </c>
      <c r="G207" s="183">
        <v>1.6300000000000001</v>
      </c>
      <c r="H207" s="56">
        <v>400</v>
      </c>
      <c r="I207" s="57"/>
      <c r="J207" s="58">
        <f t="shared" si="2"/>
        <v>0</v>
      </c>
      <c r="K207" s="182" t="s">
        <v>42</v>
      </c>
      <c r="L207" s="152" t="s">
        <v>1695</v>
      </c>
      <c r="M207" s="60" t="s">
        <v>120</v>
      </c>
      <c r="N207" s="61"/>
      <c r="O207" s="61"/>
    </row>
    <row r="208" spans="1:15" s="20" customFormat="1" ht="15" thickBot="1" x14ac:dyDescent="0.45">
      <c r="A208" s="52"/>
      <c r="B208" s="53" t="s">
        <v>309</v>
      </c>
      <c r="C208" s="54" t="s">
        <v>75</v>
      </c>
      <c r="D208" s="54" t="s">
        <v>308</v>
      </c>
      <c r="E208" s="55" t="s">
        <v>41</v>
      </c>
      <c r="F208" s="183">
        <v>1.73</v>
      </c>
      <c r="G208" s="183">
        <v>1.82</v>
      </c>
      <c r="H208" s="56">
        <v>300</v>
      </c>
      <c r="I208" s="57"/>
      <c r="J208" s="58">
        <f t="shared" si="2"/>
        <v>0</v>
      </c>
      <c r="K208" s="182" t="s">
        <v>42</v>
      </c>
      <c r="L208" s="152" t="s">
        <v>1695</v>
      </c>
      <c r="M208" s="60" t="s">
        <v>120</v>
      </c>
      <c r="N208" s="61"/>
      <c r="O208" s="61"/>
    </row>
    <row r="209" spans="1:15" s="20" customFormat="1" ht="15" thickBot="1" x14ac:dyDescent="0.45">
      <c r="A209" s="52"/>
      <c r="B209" s="53" t="s">
        <v>310</v>
      </c>
      <c r="C209" s="54" t="s">
        <v>75</v>
      </c>
      <c r="D209" s="54" t="s">
        <v>308</v>
      </c>
      <c r="E209" s="55" t="s">
        <v>45</v>
      </c>
      <c r="F209" s="183">
        <v>1.96</v>
      </c>
      <c r="G209" s="183">
        <v>2.0599999999999996</v>
      </c>
      <c r="H209" s="56">
        <v>200</v>
      </c>
      <c r="I209" s="57"/>
      <c r="J209" s="58">
        <f t="shared" si="2"/>
        <v>0</v>
      </c>
      <c r="K209" s="182" t="s">
        <v>42</v>
      </c>
      <c r="L209" s="152" t="s">
        <v>1695</v>
      </c>
      <c r="M209" s="60" t="s">
        <v>120</v>
      </c>
      <c r="N209" s="61"/>
      <c r="O209" s="61"/>
    </row>
    <row r="210" spans="1:15" s="20" customFormat="1" ht="15" thickBot="1" x14ac:dyDescent="0.45">
      <c r="A210" s="52"/>
      <c r="B210" s="53" t="s">
        <v>311</v>
      </c>
      <c r="C210" s="54" t="s">
        <v>75</v>
      </c>
      <c r="D210" s="54" t="s">
        <v>308</v>
      </c>
      <c r="E210" s="55" t="s">
        <v>47</v>
      </c>
      <c r="F210" s="183">
        <v>2.19</v>
      </c>
      <c r="G210" s="183">
        <v>2.2999999999999998</v>
      </c>
      <c r="H210" s="56">
        <v>150</v>
      </c>
      <c r="I210" s="57"/>
      <c r="J210" s="58">
        <f t="shared" si="2"/>
        <v>0</v>
      </c>
      <c r="K210" s="182" t="s">
        <v>42</v>
      </c>
      <c r="L210" s="152" t="s">
        <v>1695</v>
      </c>
      <c r="M210" s="60" t="s">
        <v>120</v>
      </c>
      <c r="N210" s="61"/>
      <c r="O210" s="61"/>
    </row>
    <row r="211" spans="1:15" s="20" customFormat="1" ht="15" thickBot="1" x14ac:dyDescent="0.45">
      <c r="A211" s="52"/>
      <c r="B211" s="53" t="s">
        <v>312</v>
      </c>
      <c r="C211" s="54" t="s">
        <v>75</v>
      </c>
      <c r="D211" s="54" t="s">
        <v>308</v>
      </c>
      <c r="E211" s="55" t="s">
        <v>49</v>
      </c>
      <c r="F211" s="183">
        <v>2.38</v>
      </c>
      <c r="G211" s="183">
        <v>2.5099999999999998</v>
      </c>
      <c r="H211" s="56">
        <v>125</v>
      </c>
      <c r="I211" s="57"/>
      <c r="J211" s="58">
        <f t="shared" si="2"/>
        <v>0</v>
      </c>
      <c r="K211" s="182" t="s">
        <v>42</v>
      </c>
      <c r="L211" s="152" t="s">
        <v>1695</v>
      </c>
      <c r="M211" s="60" t="s">
        <v>120</v>
      </c>
      <c r="N211" s="61"/>
      <c r="O211" s="61"/>
    </row>
    <row r="212" spans="1:15" s="20" customFormat="1" ht="15" thickBot="1" x14ac:dyDescent="0.45">
      <c r="A212" s="52"/>
      <c r="B212" s="53" t="s">
        <v>313</v>
      </c>
      <c r="C212" s="54" t="s">
        <v>99</v>
      </c>
      <c r="D212" s="54" t="s">
        <v>314</v>
      </c>
      <c r="E212" s="55" t="s">
        <v>45</v>
      </c>
      <c r="F212" s="183">
        <v>0.56999999999999995</v>
      </c>
      <c r="G212" s="183">
        <v>0.6</v>
      </c>
      <c r="H212" s="56">
        <v>300</v>
      </c>
      <c r="I212" s="57"/>
      <c r="J212" s="58">
        <f t="shared" si="2"/>
        <v>0</v>
      </c>
      <c r="K212" s="182" t="s">
        <v>42</v>
      </c>
      <c r="L212" s="166" t="s">
        <v>1695</v>
      </c>
      <c r="M212" s="60" t="s">
        <v>63</v>
      </c>
      <c r="N212" s="61"/>
      <c r="O212" s="61"/>
    </row>
    <row r="213" spans="1:15" s="20" customFormat="1" ht="15" thickBot="1" x14ac:dyDescent="0.45">
      <c r="A213" s="52"/>
      <c r="B213" s="53" t="s">
        <v>315</v>
      </c>
      <c r="C213" s="54" t="s">
        <v>99</v>
      </c>
      <c r="D213" s="54" t="s">
        <v>314</v>
      </c>
      <c r="E213" s="55" t="s">
        <v>47</v>
      </c>
      <c r="F213" s="183">
        <v>0.86</v>
      </c>
      <c r="G213" s="183">
        <v>0.91</v>
      </c>
      <c r="H213" s="56">
        <v>200</v>
      </c>
      <c r="I213" s="57"/>
      <c r="J213" s="58">
        <f t="shared" si="2"/>
        <v>0</v>
      </c>
      <c r="K213" s="182" t="s">
        <v>42</v>
      </c>
      <c r="L213" s="166" t="s">
        <v>1695</v>
      </c>
      <c r="M213" s="60" t="s">
        <v>63</v>
      </c>
      <c r="N213" s="61"/>
      <c r="O213" s="61"/>
    </row>
    <row r="214" spans="1:15" s="20" customFormat="1" ht="15" thickBot="1" x14ac:dyDescent="0.45">
      <c r="A214" s="52"/>
      <c r="B214" s="53" t="s">
        <v>316</v>
      </c>
      <c r="C214" s="54" t="s">
        <v>99</v>
      </c>
      <c r="D214" s="54" t="s">
        <v>314</v>
      </c>
      <c r="E214" s="55" t="s">
        <v>49</v>
      </c>
      <c r="F214" s="183">
        <v>1.08</v>
      </c>
      <c r="G214" s="183">
        <v>1.1399999999999999</v>
      </c>
      <c r="H214" s="56">
        <v>150</v>
      </c>
      <c r="I214" s="57"/>
      <c r="J214" s="58">
        <f t="shared" si="2"/>
        <v>0</v>
      </c>
      <c r="K214" s="182" t="s">
        <v>42</v>
      </c>
      <c r="L214" s="166" t="s">
        <v>1695</v>
      </c>
      <c r="M214" s="60" t="s">
        <v>63</v>
      </c>
      <c r="N214" s="61"/>
      <c r="O214" s="61"/>
    </row>
    <row r="215" spans="1:15" s="20" customFormat="1" ht="15" thickBot="1" x14ac:dyDescent="0.45">
      <c r="A215" s="52"/>
      <c r="B215" s="53" t="s">
        <v>317</v>
      </c>
      <c r="C215" s="54" t="s">
        <v>99</v>
      </c>
      <c r="D215" s="54" t="s">
        <v>314</v>
      </c>
      <c r="E215" s="55" t="s">
        <v>58</v>
      </c>
      <c r="F215" s="183">
        <v>1.25</v>
      </c>
      <c r="G215" s="183">
        <v>1.32</v>
      </c>
      <c r="H215" s="56">
        <v>125</v>
      </c>
      <c r="I215" s="57"/>
      <c r="J215" s="58">
        <f t="shared" si="2"/>
        <v>0</v>
      </c>
      <c r="K215" s="182" t="s">
        <v>42</v>
      </c>
      <c r="L215" s="166" t="s">
        <v>1695</v>
      </c>
      <c r="M215" s="60" t="s">
        <v>63</v>
      </c>
      <c r="N215" s="61"/>
      <c r="O215" s="61"/>
    </row>
    <row r="216" spans="1:15" s="20" customFormat="1" ht="15" thickBot="1" x14ac:dyDescent="0.45">
      <c r="A216" s="52"/>
      <c r="B216" s="53" t="s">
        <v>318</v>
      </c>
      <c r="C216" s="54" t="s">
        <v>99</v>
      </c>
      <c r="D216" s="54" t="s">
        <v>314</v>
      </c>
      <c r="E216" s="55" t="s">
        <v>60</v>
      </c>
      <c r="F216" s="183">
        <v>1.43</v>
      </c>
      <c r="G216" s="183">
        <v>1.51</v>
      </c>
      <c r="H216" s="56">
        <v>100</v>
      </c>
      <c r="I216" s="57"/>
      <c r="J216" s="58">
        <f t="shared" si="2"/>
        <v>0</v>
      </c>
      <c r="K216" s="182" t="s">
        <v>42</v>
      </c>
      <c r="L216" s="166" t="s">
        <v>1695</v>
      </c>
      <c r="M216" s="60" t="s">
        <v>63</v>
      </c>
      <c r="N216" s="61"/>
      <c r="O216" s="61"/>
    </row>
    <row r="217" spans="1:15" s="20" customFormat="1" ht="15" thickBot="1" x14ac:dyDescent="0.45">
      <c r="A217" s="52"/>
      <c r="B217" s="53" t="s">
        <v>319</v>
      </c>
      <c r="C217" s="54" t="s">
        <v>99</v>
      </c>
      <c r="D217" s="54" t="s">
        <v>314</v>
      </c>
      <c r="E217" s="55" t="s">
        <v>320</v>
      </c>
      <c r="F217" s="183">
        <v>1.5</v>
      </c>
      <c r="G217" s="183">
        <v>1.58</v>
      </c>
      <c r="H217" s="56">
        <v>75</v>
      </c>
      <c r="I217" s="57"/>
      <c r="J217" s="58">
        <f t="shared" si="2"/>
        <v>0</v>
      </c>
      <c r="K217" s="182" t="s">
        <v>42</v>
      </c>
      <c r="L217" s="166" t="s">
        <v>1695</v>
      </c>
      <c r="M217" s="60" t="s">
        <v>63</v>
      </c>
      <c r="N217" s="61"/>
      <c r="O217" s="61"/>
    </row>
    <row r="218" spans="1:15" s="20" customFormat="1" ht="16.75" thickBot="1" x14ac:dyDescent="0.45">
      <c r="A218" s="52"/>
      <c r="B218" s="53" t="s">
        <v>321</v>
      </c>
      <c r="C218" s="54" t="s">
        <v>99</v>
      </c>
      <c r="D218" s="54" t="s">
        <v>322</v>
      </c>
      <c r="E218" s="55" t="s">
        <v>45</v>
      </c>
      <c r="F218" s="183">
        <v>0.6</v>
      </c>
      <c r="G218" s="183">
        <v>0.63</v>
      </c>
      <c r="H218" s="56">
        <v>300</v>
      </c>
      <c r="I218" s="57"/>
      <c r="J218" s="58">
        <f t="shared" ref="J218:J281" si="3">IF(I218&lt;5,G218*I218*H218,F218*I218*H218)</f>
        <v>0</v>
      </c>
      <c r="K218" s="182" t="s">
        <v>42</v>
      </c>
      <c r="L218" s="143" t="s">
        <v>1695</v>
      </c>
      <c r="M218" s="60" t="s">
        <v>169</v>
      </c>
      <c r="N218" s="61"/>
      <c r="O218" s="61"/>
    </row>
    <row r="219" spans="1:15" s="20" customFormat="1" ht="16.75" thickBot="1" x14ac:dyDescent="0.45">
      <c r="A219" s="52"/>
      <c r="B219" s="53" t="s">
        <v>323</v>
      </c>
      <c r="C219" s="54" t="s">
        <v>99</v>
      </c>
      <c r="D219" s="54" t="s">
        <v>322</v>
      </c>
      <c r="E219" s="55" t="s">
        <v>47</v>
      </c>
      <c r="F219" s="183">
        <v>0.9</v>
      </c>
      <c r="G219" s="183">
        <v>0.95</v>
      </c>
      <c r="H219" s="56">
        <v>200</v>
      </c>
      <c r="I219" s="57"/>
      <c r="J219" s="58">
        <f t="shared" si="3"/>
        <v>0</v>
      </c>
      <c r="K219" s="182" t="s">
        <v>42</v>
      </c>
      <c r="L219" s="143" t="s">
        <v>1695</v>
      </c>
      <c r="M219" s="60" t="s">
        <v>169</v>
      </c>
      <c r="N219" s="61"/>
      <c r="O219" s="61"/>
    </row>
    <row r="220" spans="1:15" s="20" customFormat="1" ht="16.75" thickBot="1" x14ac:dyDescent="0.45">
      <c r="A220" s="52"/>
      <c r="B220" s="53" t="s">
        <v>324</v>
      </c>
      <c r="C220" s="54" t="s">
        <v>99</v>
      </c>
      <c r="D220" s="54" t="s">
        <v>322</v>
      </c>
      <c r="E220" s="55" t="s">
        <v>49</v>
      </c>
      <c r="F220" s="183">
        <v>1.1200000000000001</v>
      </c>
      <c r="G220" s="183">
        <v>1.18</v>
      </c>
      <c r="H220" s="56">
        <v>150</v>
      </c>
      <c r="I220" s="57"/>
      <c r="J220" s="58">
        <f t="shared" si="3"/>
        <v>0</v>
      </c>
      <c r="K220" s="182" t="s">
        <v>42</v>
      </c>
      <c r="L220" s="143" t="s">
        <v>1695</v>
      </c>
      <c r="M220" s="60" t="s">
        <v>169</v>
      </c>
      <c r="N220" s="61"/>
      <c r="O220" s="61"/>
    </row>
    <row r="221" spans="1:15" s="20" customFormat="1" ht="16.75" thickBot="1" x14ac:dyDescent="0.45">
      <c r="A221" s="52"/>
      <c r="B221" s="53" t="s">
        <v>325</v>
      </c>
      <c r="C221" s="54" t="s">
        <v>99</v>
      </c>
      <c r="D221" s="54" t="s">
        <v>322</v>
      </c>
      <c r="E221" s="55" t="s">
        <v>58</v>
      </c>
      <c r="F221" s="183">
        <v>1.29</v>
      </c>
      <c r="G221" s="183">
        <v>1.36</v>
      </c>
      <c r="H221" s="56">
        <v>125</v>
      </c>
      <c r="I221" s="57"/>
      <c r="J221" s="58">
        <f t="shared" si="3"/>
        <v>0</v>
      </c>
      <c r="K221" s="182" t="s">
        <v>42</v>
      </c>
      <c r="L221" s="143" t="s">
        <v>1695</v>
      </c>
      <c r="M221" s="60" t="s">
        <v>169</v>
      </c>
      <c r="N221" s="61"/>
      <c r="O221" s="61"/>
    </row>
    <row r="222" spans="1:15" s="20" customFormat="1" ht="15" thickBot="1" x14ac:dyDescent="0.45">
      <c r="A222" s="52"/>
      <c r="B222" s="53" t="s">
        <v>326</v>
      </c>
      <c r="C222" s="54" t="s">
        <v>209</v>
      </c>
      <c r="D222" s="54" t="s">
        <v>327</v>
      </c>
      <c r="E222" s="55" t="s">
        <v>41</v>
      </c>
      <c r="F222" s="183">
        <v>0.54</v>
      </c>
      <c r="G222" s="183">
        <v>0.56999999999999995</v>
      </c>
      <c r="H222" s="56">
        <v>400</v>
      </c>
      <c r="I222" s="57"/>
      <c r="J222" s="58">
        <f t="shared" si="3"/>
        <v>0</v>
      </c>
      <c r="K222" s="182" t="s">
        <v>42</v>
      </c>
      <c r="L222" s="137"/>
      <c r="M222" s="60" t="s">
        <v>328</v>
      </c>
      <c r="N222" s="61"/>
      <c r="O222" s="61"/>
    </row>
    <row r="223" spans="1:15" s="20" customFormat="1" ht="15" thickBot="1" x14ac:dyDescent="0.45">
      <c r="A223" s="52"/>
      <c r="B223" s="53" t="s">
        <v>329</v>
      </c>
      <c r="C223" s="54" t="s">
        <v>209</v>
      </c>
      <c r="D223" s="54" t="s">
        <v>327</v>
      </c>
      <c r="E223" s="55" t="s">
        <v>45</v>
      </c>
      <c r="F223" s="183">
        <v>0.71</v>
      </c>
      <c r="G223" s="183">
        <v>0.75</v>
      </c>
      <c r="H223" s="56">
        <v>300</v>
      </c>
      <c r="I223" s="57"/>
      <c r="J223" s="58">
        <f t="shared" si="3"/>
        <v>0</v>
      </c>
      <c r="K223" s="182" t="s">
        <v>42</v>
      </c>
      <c r="L223" s="137"/>
      <c r="M223" s="60" t="s">
        <v>328</v>
      </c>
      <c r="N223" s="61"/>
      <c r="O223" s="61"/>
    </row>
    <row r="224" spans="1:15" s="20" customFormat="1" ht="15" thickBot="1" x14ac:dyDescent="0.45">
      <c r="A224" s="52"/>
      <c r="B224" s="53" t="s">
        <v>330</v>
      </c>
      <c r="C224" s="54" t="s">
        <v>209</v>
      </c>
      <c r="D224" s="54" t="s">
        <v>327</v>
      </c>
      <c r="E224" s="55" t="s">
        <v>47</v>
      </c>
      <c r="F224" s="183">
        <v>0.89</v>
      </c>
      <c r="G224" s="183">
        <v>0.94</v>
      </c>
      <c r="H224" s="56">
        <v>200</v>
      </c>
      <c r="I224" s="57"/>
      <c r="J224" s="58">
        <f t="shared" si="3"/>
        <v>0</v>
      </c>
      <c r="K224" s="182" t="s">
        <v>42</v>
      </c>
      <c r="L224" s="137"/>
      <c r="M224" s="60" t="s">
        <v>328</v>
      </c>
      <c r="N224" s="61"/>
      <c r="O224" s="61"/>
    </row>
    <row r="225" spans="1:15" s="20" customFormat="1" ht="15" thickBot="1" x14ac:dyDescent="0.45">
      <c r="A225" s="52"/>
      <c r="B225" s="53" t="s">
        <v>331</v>
      </c>
      <c r="C225" s="54" t="s">
        <v>209</v>
      </c>
      <c r="D225" s="54" t="s">
        <v>327</v>
      </c>
      <c r="E225" s="55" t="s">
        <v>49</v>
      </c>
      <c r="F225" s="183">
        <v>1.1000000000000001</v>
      </c>
      <c r="G225" s="183">
        <v>1.1599999999999999</v>
      </c>
      <c r="H225" s="56">
        <v>150</v>
      </c>
      <c r="I225" s="57"/>
      <c r="J225" s="58">
        <f t="shared" si="3"/>
        <v>0</v>
      </c>
      <c r="K225" s="182" t="s">
        <v>42</v>
      </c>
      <c r="L225" s="137"/>
      <c r="M225" s="60" t="s">
        <v>328</v>
      </c>
      <c r="N225" s="61"/>
      <c r="O225" s="61"/>
    </row>
    <row r="226" spans="1:15" s="20" customFormat="1" ht="15" thickBot="1" x14ac:dyDescent="0.45">
      <c r="A226" s="52"/>
      <c r="B226" s="53" t="s">
        <v>332</v>
      </c>
      <c r="C226" s="54" t="s">
        <v>99</v>
      </c>
      <c r="D226" s="54" t="s">
        <v>333</v>
      </c>
      <c r="E226" s="55" t="s">
        <v>45</v>
      </c>
      <c r="F226" s="183">
        <v>0.59</v>
      </c>
      <c r="G226" s="183">
        <v>0.62</v>
      </c>
      <c r="H226" s="56">
        <v>300</v>
      </c>
      <c r="I226" s="57"/>
      <c r="J226" s="58">
        <f t="shared" si="3"/>
        <v>0</v>
      </c>
      <c r="K226" s="182" t="s">
        <v>42</v>
      </c>
      <c r="L226" s="159" t="s">
        <v>1695</v>
      </c>
      <c r="M226" s="60" t="s">
        <v>334</v>
      </c>
      <c r="N226" s="61"/>
      <c r="O226" s="61"/>
    </row>
    <row r="227" spans="1:15" s="20" customFormat="1" ht="15" thickBot="1" x14ac:dyDescent="0.45">
      <c r="A227" s="52"/>
      <c r="B227" s="53" t="s">
        <v>335</v>
      </c>
      <c r="C227" s="54" t="s">
        <v>99</v>
      </c>
      <c r="D227" s="54" t="s">
        <v>333</v>
      </c>
      <c r="E227" s="55" t="s">
        <v>47</v>
      </c>
      <c r="F227" s="183">
        <v>0.82</v>
      </c>
      <c r="G227" s="183">
        <v>0.86</v>
      </c>
      <c r="H227" s="56">
        <v>200</v>
      </c>
      <c r="I227" s="57"/>
      <c r="J227" s="58">
        <f t="shared" si="3"/>
        <v>0</v>
      </c>
      <c r="K227" s="182" t="s">
        <v>42</v>
      </c>
      <c r="L227" s="159" t="s">
        <v>1695</v>
      </c>
      <c r="M227" s="60" t="s">
        <v>334</v>
      </c>
      <c r="N227" s="61"/>
      <c r="O227" s="61"/>
    </row>
    <row r="228" spans="1:15" s="20" customFormat="1" ht="15" thickBot="1" x14ac:dyDescent="0.45">
      <c r="A228" s="52"/>
      <c r="B228" s="53" t="s">
        <v>336</v>
      </c>
      <c r="C228" s="54" t="s">
        <v>99</v>
      </c>
      <c r="D228" s="54" t="s">
        <v>333</v>
      </c>
      <c r="E228" s="55" t="s">
        <v>49</v>
      </c>
      <c r="F228" s="183">
        <v>1.1100000000000001</v>
      </c>
      <c r="G228" s="183">
        <v>1.17</v>
      </c>
      <c r="H228" s="56">
        <v>150</v>
      </c>
      <c r="I228" s="57"/>
      <c r="J228" s="58">
        <f t="shared" si="3"/>
        <v>0</v>
      </c>
      <c r="K228" s="182" t="s">
        <v>42</v>
      </c>
      <c r="L228" s="159" t="s">
        <v>1695</v>
      </c>
      <c r="M228" s="60" t="s">
        <v>334</v>
      </c>
      <c r="N228" s="61"/>
      <c r="O228" s="61"/>
    </row>
    <row r="229" spans="1:15" s="20" customFormat="1" ht="15" thickBot="1" x14ac:dyDescent="0.45">
      <c r="A229" s="52"/>
      <c r="B229" s="53" t="s">
        <v>337</v>
      </c>
      <c r="C229" s="54" t="s">
        <v>99</v>
      </c>
      <c r="D229" s="54" t="s">
        <v>333</v>
      </c>
      <c r="E229" s="55" t="s">
        <v>58</v>
      </c>
      <c r="F229" s="183">
        <v>1.24</v>
      </c>
      <c r="G229" s="183">
        <v>1.3</v>
      </c>
      <c r="H229" s="56">
        <v>125</v>
      </c>
      <c r="I229" s="57"/>
      <c r="J229" s="58">
        <f t="shared" si="3"/>
        <v>0</v>
      </c>
      <c r="K229" s="182" t="s">
        <v>42</v>
      </c>
      <c r="L229" s="159" t="s">
        <v>1695</v>
      </c>
      <c r="M229" s="60" t="s">
        <v>334</v>
      </c>
      <c r="N229" s="61"/>
      <c r="O229" s="61"/>
    </row>
    <row r="230" spans="1:15" s="20" customFormat="1" ht="15" thickBot="1" x14ac:dyDescent="0.45">
      <c r="A230" s="52"/>
      <c r="B230" s="53" t="s">
        <v>338</v>
      </c>
      <c r="C230" s="54" t="s">
        <v>91</v>
      </c>
      <c r="D230" s="54" t="s">
        <v>339</v>
      </c>
      <c r="E230" s="55" t="s">
        <v>41</v>
      </c>
      <c r="F230" s="183">
        <v>0.36</v>
      </c>
      <c r="G230" s="183">
        <v>0.38</v>
      </c>
      <c r="H230" s="56">
        <v>400</v>
      </c>
      <c r="I230" s="57"/>
      <c r="J230" s="58">
        <f t="shared" si="3"/>
        <v>0</v>
      </c>
      <c r="K230" s="182" t="s">
        <v>42</v>
      </c>
      <c r="L230" s="152" t="s">
        <v>1695</v>
      </c>
      <c r="M230" s="60" t="s">
        <v>120</v>
      </c>
      <c r="N230" s="61"/>
      <c r="O230" s="61"/>
    </row>
    <row r="231" spans="1:15" s="20" customFormat="1" ht="15" thickBot="1" x14ac:dyDescent="0.45">
      <c r="A231" s="52"/>
      <c r="B231" s="53" t="s">
        <v>340</v>
      </c>
      <c r="C231" s="54" t="s">
        <v>91</v>
      </c>
      <c r="D231" s="54" t="s">
        <v>339</v>
      </c>
      <c r="E231" s="55" t="s">
        <v>47</v>
      </c>
      <c r="F231" s="183">
        <v>0.69</v>
      </c>
      <c r="G231" s="183">
        <v>0.73</v>
      </c>
      <c r="H231" s="56">
        <v>200</v>
      </c>
      <c r="I231" s="57"/>
      <c r="J231" s="58">
        <f t="shared" si="3"/>
        <v>0</v>
      </c>
      <c r="K231" s="182" t="s">
        <v>42</v>
      </c>
      <c r="L231" s="152" t="s">
        <v>1695</v>
      </c>
      <c r="M231" s="60" t="s">
        <v>120</v>
      </c>
      <c r="N231" s="61"/>
      <c r="O231" s="61"/>
    </row>
    <row r="232" spans="1:15" s="20" customFormat="1" ht="15" thickBot="1" x14ac:dyDescent="0.45">
      <c r="A232" s="52"/>
      <c r="B232" s="53" t="s">
        <v>341</v>
      </c>
      <c r="C232" s="54" t="s">
        <v>342</v>
      </c>
      <c r="D232" s="54" t="s">
        <v>343</v>
      </c>
      <c r="E232" s="55" t="s">
        <v>41</v>
      </c>
      <c r="F232" s="183">
        <v>0.91</v>
      </c>
      <c r="G232" s="183">
        <v>0.96</v>
      </c>
      <c r="H232" s="56">
        <v>400</v>
      </c>
      <c r="I232" s="57"/>
      <c r="J232" s="58">
        <f t="shared" si="3"/>
        <v>0</v>
      </c>
      <c r="K232" s="182" t="s">
        <v>42</v>
      </c>
      <c r="L232" s="149" t="s">
        <v>1695</v>
      </c>
      <c r="M232" s="60" t="s">
        <v>175</v>
      </c>
      <c r="N232" s="61"/>
      <c r="O232" s="61"/>
    </row>
    <row r="233" spans="1:15" s="20" customFormat="1" ht="15" thickBot="1" x14ac:dyDescent="0.45">
      <c r="A233" s="52"/>
      <c r="B233" s="53" t="s">
        <v>344</v>
      </c>
      <c r="C233" s="54" t="s">
        <v>342</v>
      </c>
      <c r="D233" s="54" t="s">
        <v>343</v>
      </c>
      <c r="E233" s="55" t="s">
        <v>45</v>
      </c>
      <c r="F233" s="183">
        <v>1.08</v>
      </c>
      <c r="G233" s="183">
        <v>1.1399999999999999</v>
      </c>
      <c r="H233" s="56">
        <v>300</v>
      </c>
      <c r="I233" s="57"/>
      <c r="J233" s="58">
        <f t="shared" si="3"/>
        <v>0</v>
      </c>
      <c r="K233" s="182" t="s">
        <v>42</v>
      </c>
      <c r="L233" s="149" t="s">
        <v>1695</v>
      </c>
      <c r="M233" s="60" t="s">
        <v>175</v>
      </c>
      <c r="N233" s="61"/>
      <c r="O233" s="61"/>
    </row>
    <row r="234" spans="1:15" s="20" customFormat="1" ht="15" thickBot="1" x14ac:dyDescent="0.45">
      <c r="A234" s="52"/>
      <c r="B234" s="53" t="s">
        <v>345</v>
      </c>
      <c r="C234" s="54" t="s">
        <v>342</v>
      </c>
      <c r="D234" s="54" t="s">
        <v>343</v>
      </c>
      <c r="E234" s="55" t="s">
        <v>47</v>
      </c>
      <c r="F234" s="183">
        <v>1.27</v>
      </c>
      <c r="G234" s="183">
        <v>1.34</v>
      </c>
      <c r="H234" s="56">
        <v>200</v>
      </c>
      <c r="I234" s="57"/>
      <c r="J234" s="58">
        <f t="shared" si="3"/>
        <v>0</v>
      </c>
      <c r="K234" s="182" t="s">
        <v>42</v>
      </c>
      <c r="L234" s="149" t="s">
        <v>1695</v>
      </c>
      <c r="M234" s="60" t="s">
        <v>175</v>
      </c>
      <c r="N234" s="61"/>
      <c r="O234" s="61"/>
    </row>
    <row r="235" spans="1:15" s="20" customFormat="1" ht="15" thickBot="1" x14ac:dyDescent="0.45">
      <c r="A235" s="52"/>
      <c r="B235" s="53" t="s">
        <v>346</v>
      </c>
      <c r="C235" s="54" t="s">
        <v>342</v>
      </c>
      <c r="D235" s="54" t="s">
        <v>343</v>
      </c>
      <c r="E235" s="55" t="s">
        <v>49</v>
      </c>
      <c r="F235" s="183">
        <v>1.49</v>
      </c>
      <c r="G235" s="183">
        <v>1.57</v>
      </c>
      <c r="H235" s="56">
        <v>150</v>
      </c>
      <c r="I235" s="57"/>
      <c r="J235" s="58">
        <f t="shared" si="3"/>
        <v>0</v>
      </c>
      <c r="K235" s="182" t="s">
        <v>42</v>
      </c>
      <c r="L235" s="149" t="s">
        <v>1695</v>
      </c>
      <c r="M235" s="60" t="s">
        <v>175</v>
      </c>
      <c r="N235" s="61"/>
      <c r="O235" s="61"/>
    </row>
    <row r="236" spans="1:15" s="20" customFormat="1" ht="15" thickBot="1" x14ac:dyDescent="0.45">
      <c r="A236" s="52"/>
      <c r="B236" s="53" t="s">
        <v>347</v>
      </c>
      <c r="C236" s="54" t="s">
        <v>342</v>
      </c>
      <c r="D236" s="54" t="s">
        <v>343</v>
      </c>
      <c r="E236" s="55" t="s">
        <v>58</v>
      </c>
      <c r="F236" s="183">
        <v>1.71</v>
      </c>
      <c r="G236" s="183">
        <v>1.8</v>
      </c>
      <c r="H236" s="56">
        <v>125</v>
      </c>
      <c r="I236" s="57"/>
      <c r="J236" s="58">
        <f t="shared" si="3"/>
        <v>0</v>
      </c>
      <c r="K236" s="182" t="s">
        <v>42</v>
      </c>
      <c r="L236" s="149" t="s">
        <v>1695</v>
      </c>
      <c r="M236" s="60" t="s">
        <v>175</v>
      </c>
      <c r="N236" s="61"/>
      <c r="O236" s="61"/>
    </row>
    <row r="237" spans="1:15" s="20" customFormat="1" ht="15" thickBot="1" x14ac:dyDescent="0.45">
      <c r="A237" s="52"/>
      <c r="B237" s="53" t="s">
        <v>348</v>
      </c>
      <c r="C237" s="54" t="s">
        <v>91</v>
      </c>
      <c r="D237" s="54" t="s">
        <v>349</v>
      </c>
      <c r="E237" s="55" t="s">
        <v>49</v>
      </c>
      <c r="F237" s="183">
        <v>0.86</v>
      </c>
      <c r="G237" s="183">
        <v>0.91</v>
      </c>
      <c r="H237" s="56">
        <v>150</v>
      </c>
      <c r="I237" s="57"/>
      <c r="J237" s="58">
        <f t="shared" si="3"/>
        <v>0</v>
      </c>
      <c r="K237" s="182" t="s">
        <v>42</v>
      </c>
      <c r="L237" s="162" t="s">
        <v>1695</v>
      </c>
      <c r="M237" s="60" t="s">
        <v>53</v>
      </c>
      <c r="N237" s="61"/>
      <c r="O237" s="61"/>
    </row>
    <row r="238" spans="1:15" s="20" customFormat="1" ht="15" thickBot="1" x14ac:dyDescent="0.45">
      <c r="A238" s="52"/>
      <c r="B238" s="53" t="s">
        <v>350</v>
      </c>
      <c r="C238" s="54" t="s">
        <v>99</v>
      </c>
      <c r="D238" s="54" t="s">
        <v>351</v>
      </c>
      <c r="E238" s="55" t="s">
        <v>47</v>
      </c>
      <c r="F238" s="183">
        <v>0.75</v>
      </c>
      <c r="G238" s="183">
        <v>0.79</v>
      </c>
      <c r="H238" s="56">
        <v>200</v>
      </c>
      <c r="I238" s="57"/>
      <c r="J238" s="58">
        <f t="shared" si="3"/>
        <v>0</v>
      </c>
      <c r="K238" s="182" t="s">
        <v>42</v>
      </c>
      <c r="L238" s="166" t="s">
        <v>1695</v>
      </c>
      <c r="M238" s="60" t="s">
        <v>63</v>
      </c>
      <c r="N238" s="61"/>
      <c r="O238" s="61"/>
    </row>
    <row r="239" spans="1:15" s="20" customFormat="1" ht="15" thickBot="1" x14ac:dyDescent="0.45">
      <c r="A239" s="52"/>
      <c r="B239" s="53" t="s">
        <v>352</v>
      </c>
      <c r="C239" s="54" t="s">
        <v>99</v>
      </c>
      <c r="D239" s="54" t="s">
        <v>351</v>
      </c>
      <c r="E239" s="55" t="s">
        <v>49</v>
      </c>
      <c r="F239" s="183">
        <v>0.98</v>
      </c>
      <c r="G239" s="183">
        <v>1.03</v>
      </c>
      <c r="H239" s="56">
        <v>150</v>
      </c>
      <c r="I239" s="57"/>
      <c r="J239" s="58">
        <f t="shared" si="3"/>
        <v>0</v>
      </c>
      <c r="K239" s="182" t="s">
        <v>42</v>
      </c>
      <c r="L239" s="166" t="s">
        <v>1695</v>
      </c>
      <c r="M239" s="60" t="s">
        <v>63</v>
      </c>
      <c r="N239" s="61"/>
      <c r="O239" s="61"/>
    </row>
    <row r="240" spans="1:15" s="20" customFormat="1" ht="15" thickBot="1" x14ac:dyDescent="0.45">
      <c r="A240" s="52"/>
      <c r="B240" s="53" t="s">
        <v>353</v>
      </c>
      <c r="C240" s="54" t="s">
        <v>99</v>
      </c>
      <c r="D240" s="54" t="s">
        <v>351</v>
      </c>
      <c r="E240" s="55" t="s">
        <v>58</v>
      </c>
      <c r="F240" s="183">
        <v>1.1100000000000001</v>
      </c>
      <c r="G240" s="183">
        <v>1.17</v>
      </c>
      <c r="H240" s="56">
        <v>125</v>
      </c>
      <c r="I240" s="57"/>
      <c r="J240" s="58">
        <f t="shared" si="3"/>
        <v>0</v>
      </c>
      <c r="K240" s="182" t="s">
        <v>42</v>
      </c>
      <c r="L240" s="166" t="s">
        <v>1695</v>
      </c>
      <c r="M240" s="60" t="s">
        <v>63</v>
      </c>
      <c r="N240" s="61"/>
      <c r="O240" s="61"/>
    </row>
    <row r="241" spans="1:15" s="20" customFormat="1" ht="15" thickBot="1" x14ac:dyDescent="0.45">
      <c r="A241" s="52"/>
      <c r="B241" s="53" t="s">
        <v>354</v>
      </c>
      <c r="C241" s="54" t="s">
        <v>99</v>
      </c>
      <c r="D241" s="54" t="s">
        <v>351</v>
      </c>
      <c r="E241" s="55" t="s">
        <v>60</v>
      </c>
      <c r="F241" s="183">
        <v>1.24</v>
      </c>
      <c r="G241" s="183">
        <v>1.3</v>
      </c>
      <c r="H241" s="56">
        <v>100</v>
      </c>
      <c r="I241" s="57"/>
      <c r="J241" s="58">
        <f t="shared" si="3"/>
        <v>0</v>
      </c>
      <c r="K241" s="182" t="s">
        <v>42</v>
      </c>
      <c r="L241" s="166" t="s">
        <v>1695</v>
      </c>
      <c r="M241" s="60" t="s">
        <v>63</v>
      </c>
      <c r="N241" s="61"/>
      <c r="O241" s="61"/>
    </row>
    <row r="242" spans="1:15" s="20" customFormat="1" ht="15" thickBot="1" x14ac:dyDescent="0.45">
      <c r="A242" s="52"/>
      <c r="B242" s="53" t="s">
        <v>355</v>
      </c>
      <c r="C242" s="54" t="s">
        <v>39</v>
      </c>
      <c r="D242" s="54" t="s">
        <v>356</v>
      </c>
      <c r="E242" s="55" t="s">
        <v>45</v>
      </c>
      <c r="F242" s="183">
        <v>0.56000000000000005</v>
      </c>
      <c r="G242" s="183">
        <v>0.59</v>
      </c>
      <c r="H242" s="56">
        <v>300</v>
      </c>
      <c r="I242" s="57"/>
      <c r="J242" s="58">
        <f t="shared" si="3"/>
        <v>0</v>
      </c>
      <c r="K242" s="182" t="s">
        <v>42</v>
      </c>
      <c r="L242" s="135" t="s">
        <v>1695</v>
      </c>
      <c r="M242" s="60" t="s">
        <v>69</v>
      </c>
      <c r="N242" s="61"/>
      <c r="O242" s="61"/>
    </row>
    <row r="243" spans="1:15" s="20" customFormat="1" ht="15" thickBot="1" x14ac:dyDescent="0.45">
      <c r="A243" s="52"/>
      <c r="B243" s="53" t="s">
        <v>357</v>
      </c>
      <c r="C243" s="54" t="s">
        <v>39</v>
      </c>
      <c r="D243" s="54" t="s">
        <v>356</v>
      </c>
      <c r="E243" s="55" t="s">
        <v>47</v>
      </c>
      <c r="F243" s="183">
        <v>0.86</v>
      </c>
      <c r="G243" s="183">
        <v>0.9</v>
      </c>
      <c r="H243" s="56">
        <v>200</v>
      </c>
      <c r="I243" s="57"/>
      <c r="J243" s="58">
        <f t="shared" si="3"/>
        <v>0</v>
      </c>
      <c r="K243" s="182" t="s">
        <v>42</v>
      </c>
      <c r="L243" s="135" t="s">
        <v>1695</v>
      </c>
      <c r="M243" s="60" t="s">
        <v>69</v>
      </c>
      <c r="N243" s="61"/>
      <c r="O243" s="61"/>
    </row>
    <row r="244" spans="1:15" s="20" customFormat="1" ht="15" thickBot="1" x14ac:dyDescent="0.45">
      <c r="A244" s="52"/>
      <c r="B244" s="53" t="s">
        <v>358</v>
      </c>
      <c r="C244" s="54" t="s">
        <v>39</v>
      </c>
      <c r="D244" s="54" t="s">
        <v>356</v>
      </c>
      <c r="E244" s="55" t="s">
        <v>49</v>
      </c>
      <c r="F244" s="183">
        <v>1.04</v>
      </c>
      <c r="G244" s="183">
        <v>1.0900000000000001</v>
      </c>
      <c r="H244" s="56">
        <v>150</v>
      </c>
      <c r="I244" s="57"/>
      <c r="J244" s="58">
        <f t="shared" si="3"/>
        <v>0</v>
      </c>
      <c r="K244" s="182" t="s">
        <v>42</v>
      </c>
      <c r="L244" s="135" t="s">
        <v>1695</v>
      </c>
      <c r="M244" s="60" t="s">
        <v>69</v>
      </c>
      <c r="N244" s="61"/>
      <c r="O244" s="61"/>
    </row>
    <row r="245" spans="1:15" s="20" customFormat="1" ht="15" thickBot="1" x14ac:dyDescent="0.45">
      <c r="A245" s="52"/>
      <c r="B245" s="53" t="s">
        <v>359</v>
      </c>
      <c r="C245" s="54" t="s">
        <v>39</v>
      </c>
      <c r="D245" s="54" t="s">
        <v>356</v>
      </c>
      <c r="E245" s="55" t="s">
        <v>58</v>
      </c>
      <c r="F245" s="183">
        <v>1.1399999999999999</v>
      </c>
      <c r="G245" s="183">
        <v>1.2</v>
      </c>
      <c r="H245" s="56">
        <v>125</v>
      </c>
      <c r="I245" s="57"/>
      <c r="J245" s="58">
        <f t="shared" si="3"/>
        <v>0</v>
      </c>
      <c r="K245" s="182" t="s">
        <v>42</v>
      </c>
      <c r="L245" s="135" t="s">
        <v>1695</v>
      </c>
      <c r="M245" s="60" t="s">
        <v>69</v>
      </c>
      <c r="N245" s="61"/>
      <c r="O245" s="61"/>
    </row>
    <row r="246" spans="1:15" s="20" customFormat="1" ht="15" thickBot="1" x14ac:dyDescent="0.45">
      <c r="A246" s="52"/>
      <c r="B246" s="53" t="s">
        <v>360</v>
      </c>
      <c r="C246" s="54" t="s">
        <v>91</v>
      </c>
      <c r="D246" s="54" t="s">
        <v>361</v>
      </c>
      <c r="E246" s="55" t="s">
        <v>77</v>
      </c>
      <c r="F246" s="183">
        <v>0.28999999999999998</v>
      </c>
      <c r="G246" s="183">
        <v>0.3</v>
      </c>
      <c r="H246" s="56">
        <v>500</v>
      </c>
      <c r="I246" s="57"/>
      <c r="J246" s="58">
        <f t="shared" si="3"/>
        <v>0</v>
      </c>
      <c r="K246" s="182" t="s">
        <v>42</v>
      </c>
      <c r="L246" s="162" t="s">
        <v>1695</v>
      </c>
      <c r="M246" s="60" t="s">
        <v>53</v>
      </c>
      <c r="N246" s="61"/>
      <c r="O246" s="61"/>
    </row>
    <row r="247" spans="1:15" s="20" customFormat="1" ht="15" thickBot="1" x14ac:dyDescent="0.45">
      <c r="A247" s="52"/>
      <c r="B247" s="53" t="s">
        <v>362</v>
      </c>
      <c r="C247" s="54" t="s">
        <v>91</v>
      </c>
      <c r="D247" s="54" t="s">
        <v>361</v>
      </c>
      <c r="E247" s="55" t="s">
        <v>41</v>
      </c>
      <c r="F247" s="183">
        <v>0.43</v>
      </c>
      <c r="G247" s="183">
        <v>0.45</v>
      </c>
      <c r="H247" s="56">
        <v>400</v>
      </c>
      <c r="I247" s="57"/>
      <c r="J247" s="58">
        <f t="shared" si="3"/>
        <v>0</v>
      </c>
      <c r="K247" s="182" t="s">
        <v>42</v>
      </c>
      <c r="L247" s="162" t="s">
        <v>1695</v>
      </c>
      <c r="M247" s="60" t="s">
        <v>53</v>
      </c>
      <c r="N247" s="61"/>
      <c r="O247" s="61"/>
    </row>
    <row r="248" spans="1:15" s="20" customFormat="1" ht="15" thickBot="1" x14ac:dyDescent="0.45">
      <c r="A248" s="52"/>
      <c r="B248" s="53" t="s">
        <v>363</v>
      </c>
      <c r="C248" s="54" t="s">
        <v>91</v>
      </c>
      <c r="D248" s="54" t="s">
        <v>361</v>
      </c>
      <c r="E248" s="55" t="s">
        <v>45</v>
      </c>
      <c r="F248" s="183">
        <v>0.53</v>
      </c>
      <c r="G248" s="183">
        <v>0.56000000000000005</v>
      </c>
      <c r="H248" s="56">
        <v>300</v>
      </c>
      <c r="I248" s="57"/>
      <c r="J248" s="58">
        <f t="shared" si="3"/>
        <v>0</v>
      </c>
      <c r="K248" s="182" t="s">
        <v>42</v>
      </c>
      <c r="L248" s="162" t="s">
        <v>1695</v>
      </c>
      <c r="M248" s="60" t="s">
        <v>53</v>
      </c>
      <c r="N248" s="61"/>
      <c r="O248" s="61"/>
    </row>
    <row r="249" spans="1:15" s="20" customFormat="1" ht="15" thickBot="1" x14ac:dyDescent="0.45">
      <c r="A249" s="52"/>
      <c r="B249" s="53" t="s">
        <v>364</v>
      </c>
      <c r="C249" s="54" t="s">
        <v>91</v>
      </c>
      <c r="D249" s="54" t="s">
        <v>361</v>
      </c>
      <c r="E249" s="55" t="s">
        <v>47</v>
      </c>
      <c r="F249" s="183">
        <v>0.68</v>
      </c>
      <c r="G249" s="183">
        <v>0.72</v>
      </c>
      <c r="H249" s="56">
        <v>200</v>
      </c>
      <c r="I249" s="57"/>
      <c r="J249" s="58">
        <f t="shared" si="3"/>
        <v>0</v>
      </c>
      <c r="K249" s="182" t="s">
        <v>42</v>
      </c>
      <c r="L249" s="162" t="s">
        <v>1695</v>
      </c>
      <c r="M249" s="60" t="s">
        <v>53</v>
      </c>
      <c r="N249" s="61"/>
      <c r="O249" s="61"/>
    </row>
    <row r="250" spans="1:15" s="20" customFormat="1" ht="15" thickBot="1" x14ac:dyDescent="0.45">
      <c r="A250" s="52"/>
      <c r="B250" s="53" t="s">
        <v>365</v>
      </c>
      <c r="C250" s="54" t="s">
        <v>91</v>
      </c>
      <c r="D250" s="54" t="s">
        <v>361</v>
      </c>
      <c r="E250" s="55" t="s">
        <v>49</v>
      </c>
      <c r="F250" s="183">
        <v>0.83</v>
      </c>
      <c r="G250" s="183">
        <v>0.87</v>
      </c>
      <c r="H250" s="56">
        <v>150</v>
      </c>
      <c r="I250" s="57"/>
      <c r="J250" s="58">
        <f t="shared" si="3"/>
        <v>0</v>
      </c>
      <c r="K250" s="182" t="s">
        <v>42</v>
      </c>
      <c r="L250" s="162" t="s">
        <v>1695</v>
      </c>
      <c r="M250" s="60" t="s">
        <v>53</v>
      </c>
      <c r="N250" s="61"/>
      <c r="O250" s="61"/>
    </row>
    <row r="251" spans="1:15" s="20" customFormat="1" ht="15" thickBot="1" x14ac:dyDescent="0.45">
      <c r="A251" s="52"/>
      <c r="B251" s="53" t="s">
        <v>366</v>
      </c>
      <c r="C251" s="54" t="s">
        <v>66</v>
      </c>
      <c r="D251" s="54" t="s">
        <v>367</v>
      </c>
      <c r="E251" s="55" t="s">
        <v>68</v>
      </c>
      <c r="F251" s="183">
        <v>0.64</v>
      </c>
      <c r="G251" s="183">
        <v>0.67</v>
      </c>
      <c r="H251" s="56">
        <v>350</v>
      </c>
      <c r="I251" s="57"/>
      <c r="J251" s="58">
        <f t="shared" si="3"/>
        <v>0</v>
      </c>
      <c r="K251" s="182" t="s">
        <v>42</v>
      </c>
      <c r="L251" s="135" t="s">
        <v>1695</v>
      </c>
      <c r="M251" s="60" t="s">
        <v>69</v>
      </c>
      <c r="N251" s="61"/>
      <c r="O251" s="61"/>
    </row>
    <row r="252" spans="1:15" s="20" customFormat="1" ht="15" thickBot="1" x14ac:dyDescent="0.45">
      <c r="A252" s="52"/>
      <c r="B252" s="53" t="s">
        <v>368</v>
      </c>
      <c r="C252" s="54" t="s">
        <v>66</v>
      </c>
      <c r="D252" s="54" t="s">
        <v>367</v>
      </c>
      <c r="E252" s="55" t="s">
        <v>71</v>
      </c>
      <c r="F252" s="183">
        <v>0.9</v>
      </c>
      <c r="G252" s="183">
        <v>0.95</v>
      </c>
      <c r="H252" s="56">
        <v>250</v>
      </c>
      <c r="I252" s="57"/>
      <c r="J252" s="58">
        <f t="shared" si="3"/>
        <v>0</v>
      </c>
      <c r="K252" s="182" t="s">
        <v>42</v>
      </c>
      <c r="L252" s="135" t="s">
        <v>1695</v>
      </c>
      <c r="M252" s="60" t="s">
        <v>69</v>
      </c>
      <c r="N252" s="61"/>
      <c r="O252" s="61"/>
    </row>
    <row r="253" spans="1:15" s="20" customFormat="1" ht="15" thickBot="1" x14ac:dyDescent="0.45">
      <c r="A253" s="52"/>
      <c r="B253" s="53" t="s">
        <v>369</v>
      </c>
      <c r="C253" s="54" t="s">
        <v>66</v>
      </c>
      <c r="D253" s="54" t="s">
        <v>367</v>
      </c>
      <c r="E253" s="55" t="s">
        <v>73</v>
      </c>
      <c r="F253" s="183">
        <v>1.1499999999999999</v>
      </c>
      <c r="G253" s="183">
        <v>1.21</v>
      </c>
      <c r="H253" s="56">
        <v>175</v>
      </c>
      <c r="I253" s="57"/>
      <c r="J253" s="58">
        <f t="shared" si="3"/>
        <v>0</v>
      </c>
      <c r="K253" s="182" t="s">
        <v>42</v>
      </c>
      <c r="L253" s="135" t="s">
        <v>1695</v>
      </c>
      <c r="M253" s="60" t="s">
        <v>69</v>
      </c>
      <c r="N253" s="61"/>
      <c r="O253" s="61"/>
    </row>
    <row r="254" spans="1:15" s="20" customFormat="1" ht="15" thickBot="1" x14ac:dyDescent="0.45">
      <c r="A254" s="52"/>
      <c r="B254" s="53" t="s">
        <v>370</v>
      </c>
      <c r="C254" s="54" t="s">
        <v>66</v>
      </c>
      <c r="D254" s="54" t="s">
        <v>367</v>
      </c>
      <c r="E254" s="55" t="s">
        <v>117</v>
      </c>
      <c r="F254" s="183">
        <v>1.39</v>
      </c>
      <c r="G254" s="183">
        <v>1.46</v>
      </c>
      <c r="H254" s="56">
        <v>150</v>
      </c>
      <c r="I254" s="57"/>
      <c r="J254" s="58">
        <f t="shared" si="3"/>
        <v>0</v>
      </c>
      <c r="K254" s="182" t="s">
        <v>42</v>
      </c>
      <c r="L254" s="135" t="s">
        <v>1695</v>
      </c>
      <c r="M254" s="60" t="s">
        <v>69</v>
      </c>
      <c r="N254" s="61"/>
      <c r="O254" s="61"/>
    </row>
    <row r="255" spans="1:15" s="20" customFormat="1" ht="15" thickBot="1" x14ac:dyDescent="0.45">
      <c r="A255" s="52"/>
      <c r="B255" s="53" t="s">
        <v>371</v>
      </c>
      <c r="C255" s="54" t="s">
        <v>99</v>
      </c>
      <c r="D255" s="54" t="s">
        <v>372</v>
      </c>
      <c r="E255" s="55" t="s">
        <v>45</v>
      </c>
      <c r="F255" s="183">
        <v>0.51</v>
      </c>
      <c r="G255" s="183">
        <v>0.54</v>
      </c>
      <c r="H255" s="56">
        <v>300</v>
      </c>
      <c r="I255" s="57"/>
      <c r="J255" s="58">
        <f t="shared" si="3"/>
        <v>0</v>
      </c>
      <c r="K255" s="182" t="s">
        <v>42</v>
      </c>
      <c r="L255" s="166" t="s">
        <v>1695</v>
      </c>
      <c r="M255" s="60" t="s">
        <v>63</v>
      </c>
      <c r="N255" s="61"/>
      <c r="O255" s="61"/>
    </row>
    <row r="256" spans="1:15" s="20" customFormat="1" ht="15" thickBot="1" x14ac:dyDescent="0.45">
      <c r="A256" s="52"/>
      <c r="B256" s="53" t="s">
        <v>373</v>
      </c>
      <c r="C256" s="54" t="s">
        <v>99</v>
      </c>
      <c r="D256" s="54" t="s">
        <v>372</v>
      </c>
      <c r="E256" s="55" t="s">
        <v>47</v>
      </c>
      <c r="F256" s="183">
        <v>0.85</v>
      </c>
      <c r="G256" s="183">
        <v>0.89</v>
      </c>
      <c r="H256" s="56">
        <v>200</v>
      </c>
      <c r="I256" s="57"/>
      <c r="J256" s="58">
        <f t="shared" si="3"/>
        <v>0</v>
      </c>
      <c r="K256" s="182" t="s">
        <v>42</v>
      </c>
      <c r="L256" s="166" t="s">
        <v>1695</v>
      </c>
      <c r="M256" s="60" t="s">
        <v>63</v>
      </c>
      <c r="N256" s="61"/>
      <c r="O256" s="61"/>
    </row>
    <row r="257" spans="1:15" s="20" customFormat="1" ht="15" thickBot="1" x14ac:dyDescent="0.45">
      <c r="A257" s="52"/>
      <c r="B257" s="53" t="s">
        <v>374</v>
      </c>
      <c r="C257" s="54" t="s">
        <v>99</v>
      </c>
      <c r="D257" s="54" t="s">
        <v>372</v>
      </c>
      <c r="E257" s="55" t="s">
        <v>49</v>
      </c>
      <c r="F257" s="183">
        <v>1.06</v>
      </c>
      <c r="G257" s="183">
        <v>1.1200000000000001</v>
      </c>
      <c r="H257" s="56">
        <v>150</v>
      </c>
      <c r="I257" s="57"/>
      <c r="J257" s="58">
        <f t="shared" si="3"/>
        <v>0</v>
      </c>
      <c r="K257" s="182" t="s">
        <v>42</v>
      </c>
      <c r="L257" s="166" t="s">
        <v>1695</v>
      </c>
      <c r="M257" s="60" t="s">
        <v>63</v>
      </c>
      <c r="N257" s="61"/>
      <c r="O257" s="61"/>
    </row>
    <row r="258" spans="1:15" s="20" customFormat="1" ht="15" thickBot="1" x14ac:dyDescent="0.45">
      <c r="A258" s="52"/>
      <c r="B258" s="53" t="s">
        <v>375</v>
      </c>
      <c r="C258" s="54" t="s">
        <v>99</v>
      </c>
      <c r="D258" s="54" t="s">
        <v>372</v>
      </c>
      <c r="E258" s="55" t="s">
        <v>58</v>
      </c>
      <c r="F258" s="183">
        <v>1.23</v>
      </c>
      <c r="G258" s="183">
        <v>1.29</v>
      </c>
      <c r="H258" s="56">
        <v>125</v>
      </c>
      <c r="I258" s="57"/>
      <c r="J258" s="58">
        <f t="shared" si="3"/>
        <v>0</v>
      </c>
      <c r="K258" s="182" t="s">
        <v>42</v>
      </c>
      <c r="L258" s="166" t="s">
        <v>1695</v>
      </c>
      <c r="M258" s="60" t="s">
        <v>63</v>
      </c>
      <c r="N258" s="61"/>
      <c r="O258" s="61"/>
    </row>
    <row r="259" spans="1:15" s="20" customFormat="1" ht="15" thickBot="1" x14ac:dyDescent="0.45">
      <c r="A259" s="52"/>
      <c r="B259" s="53" t="s">
        <v>376</v>
      </c>
      <c r="C259" s="54" t="s">
        <v>99</v>
      </c>
      <c r="D259" s="54" t="s">
        <v>372</v>
      </c>
      <c r="E259" s="55" t="s">
        <v>60</v>
      </c>
      <c r="F259" s="183">
        <v>1.42</v>
      </c>
      <c r="G259" s="183">
        <v>1.49</v>
      </c>
      <c r="H259" s="56">
        <v>100</v>
      </c>
      <c r="I259" s="57"/>
      <c r="J259" s="58">
        <f t="shared" si="3"/>
        <v>0</v>
      </c>
      <c r="K259" s="182" t="s">
        <v>42</v>
      </c>
      <c r="L259" s="166" t="s">
        <v>1695</v>
      </c>
      <c r="M259" s="60" t="s">
        <v>63</v>
      </c>
      <c r="N259" s="61"/>
      <c r="O259" s="61"/>
    </row>
    <row r="260" spans="1:15" s="20" customFormat="1" ht="15" thickBot="1" x14ac:dyDescent="0.45">
      <c r="A260" s="52"/>
      <c r="B260" s="53" t="s">
        <v>377</v>
      </c>
      <c r="C260" s="54" t="s">
        <v>99</v>
      </c>
      <c r="D260" s="54" t="s">
        <v>378</v>
      </c>
      <c r="E260" s="55" t="s">
        <v>45</v>
      </c>
      <c r="F260" s="183">
        <v>0.56999999999999995</v>
      </c>
      <c r="G260" s="183">
        <v>0.6</v>
      </c>
      <c r="H260" s="56">
        <v>300</v>
      </c>
      <c r="I260" s="57"/>
      <c r="J260" s="58">
        <f t="shared" si="3"/>
        <v>0</v>
      </c>
      <c r="K260" s="182" t="s">
        <v>42</v>
      </c>
      <c r="L260" s="166" t="s">
        <v>1695</v>
      </c>
      <c r="M260" s="60" t="s">
        <v>63</v>
      </c>
      <c r="N260" s="61"/>
      <c r="O260" s="61"/>
    </row>
    <row r="261" spans="1:15" s="20" customFormat="1" ht="15" thickBot="1" x14ac:dyDescent="0.45">
      <c r="A261" s="52"/>
      <c r="B261" s="53" t="s">
        <v>379</v>
      </c>
      <c r="C261" s="54" t="s">
        <v>91</v>
      </c>
      <c r="D261" s="54" t="s">
        <v>380</v>
      </c>
      <c r="E261" s="55" t="s">
        <v>45</v>
      </c>
      <c r="F261" s="183">
        <v>0.52</v>
      </c>
      <c r="G261" s="183">
        <v>0.55000000000000004</v>
      </c>
      <c r="H261" s="56">
        <v>300</v>
      </c>
      <c r="I261" s="57"/>
      <c r="J261" s="58">
        <f t="shared" si="3"/>
        <v>0</v>
      </c>
      <c r="K261" s="182" t="s">
        <v>42</v>
      </c>
      <c r="L261" s="166" t="s">
        <v>1695</v>
      </c>
      <c r="M261" s="60" t="s">
        <v>63</v>
      </c>
      <c r="N261" s="61"/>
      <c r="O261" s="61"/>
    </row>
    <row r="262" spans="1:15" s="20" customFormat="1" ht="15" thickBot="1" x14ac:dyDescent="0.45">
      <c r="A262" s="52"/>
      <c r="B262" s="53" t="s">
        <v>381</v>
      </c>
      <c r="C262" s="54" t="s">
        <v>91</v>
      </c>
      <c r="D262" s="54" t="s">
        <v>380</v>
      </c>
      <c r="E262" s="55" t="s">
        <v>47</v>
      </c>
      <c r="F262" s="183">
        <v>0.68</v>
      </c>
      <c r="G262" s="183">
        <v>0.72</v>
      </c>
      <c r="H262" s="56">
        <v>200</v>
      </c>
      <c r="I262" s="57"/>
      <c r="J262" s="58">
        <f t="shared" si="3"/>
        <v>0</v>
      </c>
      <c r="K262" s="182" t="s">
        <v>42</v>
      </c>
      <c r="L262" s="166" t="s">
        <v>1695</v>
      </c>
      <c r="M262" s="60" t="s">
        <v>63</v>
      </c>
      <c r="N262" s="61"/>
      <c r="O262" s="61"/>
    </row>
    <row r="263" spans="1:15" s="20" customFormat="1" ht="15" thickBot="1" x14ac:dyDescent="0.45">
      <c r="A263" s="52"/>
      <c r="B263" s="53" t="s">
        <v>382</v>
      </c>
      <c r="C263" s="54" t="s">
        <v>209</v>
      </c>
      <c r="D263" s="54" t="s">
        <v>383</v>
      </c>
      <c r="E263" s="55" t="s">
        <v>41</v>
      </c>
      <c r="F263" s="183">
        <v>0.6</v>
      </c>
      <c r="G263" s="183">
        <v>0.63</v>
      </c>
      <c r="H263" s="56">
        <v>400</v>
      </c>
      <c r="I263" s="57"/>
      <c r="J263" s="58">
        <f t="shared" si="3"/>
        <v>0</v>
      </c>
      <c r="K263" s="182" t="s">
        <v>42</v>
      </c>
      <c r="L263" s="152" t="s">
        <v>1695</v>
      </c>
      <c r="M263" s="60" t="s">
        <v>120</v>
      </c>
      <c r="N263" s="61"/>
      <c r="O263" s="61"/>
    </row>
    <row r="264" spans="1:15" s="20" customFormat="1" ht="15" thickBot="1" x14ac:dyDescent="0.45">
      <c r="A264" s="52"/>
      <c r="B264" s="53" t="s">
        <v>384</v>
      </c>
      <c r="C264" s="54" t="s">
        <v>209</v>
      </c>
      <c r="D264" s="54" t="s">
        <v>383</v>
      </c>
      <c r="E264" s="55" t="s">
        <v>45</v>
      </c>
      <c r="F264" s="183">
        <v>0.77</v>
      </c>
      <c r="G264" s="183">
        <v>0.81</v>
      </c>
      <c r="H264" s="56">
        <v>300</v>
      </c>
      <c r="I264" s="57"/>
      <c r="J264" s="58">
        <f t="shared" si="3"/>
        <v>0</v>
      </c>
      <c r="K264" s="182" t="s">
        <v>42</v>
      </c>
      <c r="L264" s="152" t="s">
        <v>1695</v>
      </c>
      <c r="M264" s="60" t="s">
        <v>120</v>
      </c>
      <c r="N264" s="61"/>
      <c r="O264" s="61"/>
    </row>
    <row r="265" spans="1:15" s="20" customFormat="1" ht="15" thickBot="1" x14ac:dyDescent="0.45">
      <c r="A265" s="52"/>
      <c r="B265" s="53" t="s">
        <v>385</v>
      </c>
      <c r="C265" s="54" t="s">
        <v>209</v>
      </c>
      <c r="D265" s="54" t="s">
        <v>383</v>
      </c>
      <c r="E265" s="55" t="s">
        <v>47</v>
      </c>
      <c r="F265" s="183">
        <v>0.99</v>
      </c>
      <c r="G265" s="183">
        <v>1.04</v>
      </c>
      <c r="H265" s="56">
        <v>200</v>
      </c>
      <c r="I265" s="57"/>
      <c r="J265" s="58">
        <f t="shared" si="3"/>
        <v>0</v>
      </c>
      <c r="K265" s="182" t="s">
        <v>42</v>
      </c>
      <c r="L265" s="152" t="s">
        <v>1695</v>
      </c>
      <c r="M265" s="60" t="s">
        <v>120</v>
      </c>
      <c r="N265" s="61"/>
      <c r="O265" s="61"/>
    </row>
    <row r="266" spans="1:15" s="20" customFormat="1" ht="15" thickBot="1" x14ac:dyDescent="0.45">
      <c r="A266" s="52"/>
      <c r="B266" s="53" t="s">
        <v>386</v>
      </c>
      <c r="C266" s="54" t="s">
        <v>209</v>
      </c>
      <c r="D266" s="54" t="s">
        <v>383</v>
      </c>
      <c r="E266" s="55" t="s">
        <v>49</v>
      </c>
      <c r="F266" s="183">
        <v>1.22</v>
      </c>
      <c r="G266" s="183">
        <v>1.28</v>
      </c>
      <c r="H266" s="56">
        <v>150</v>
      </c>
      <c r="I266" s="57"/>
      <c r="J266" s="58">
        <f t="shared" si="3"/>
        <v>0</v>
      </c>
      <c r="K266" s="182" t="s">
        <v>42</v>
      </c>
      <c r="L266" s="152" t="s">
        <v>1695</v>
      </c>
      <c r="M266" s="60" t="s">
        <v>120</v>
      </c>
      <c r="N266" s="61"/>
      <c r="O266" s="61"/>
    </row>
    <row r="267" spans="1:15" s="20" customFormat="1" ht="15" thickBot="1" x14ac:dyDescent="0.45">
      <c r="A267" s="52"/>
      <c r="B267" s="53" t="s">
        <v>387</v>
      </c>
      <c r="C267" s="54" t="s">
        <v>254</v>
      </c>
      <c r="D267" s="54" t="s">
        <v>388</v>
      </c>
      <c r="E267" s="55" t="s">
        <v>41</v>
      </c>
      <c r="F267" s="183">
        <v>0.78</v>
      </c>
      <c r="G267" s="183">
        <v>0.82</v>
      </c>
      <c r="H267" s="56">
        <v>400</v>
      </c>
      <c r="I267" s="57"/>
      <c r="J267" s="58">
        <f t="shared" si="3"/>
        <v>0</v>
      </c>
      <c r="K267" s="182" t="s">
        <v>42</v>
      </c>
      <c r="L267" s="166" t="s">
        <v>1695</v>
      </c>
      <c r="M267" s="60" t="s">
        <v>63</v>
      </c>
      <c r="N267" s="61"/>
      <c r="O267" s="61"/>
    </row>
    <row r="268" spans="1:15" s="20" customFormat="1" ht="15" thickBot="1" x14ac:dyDescent="0.45">
      <c r="A268" s="52"/>
      <c r="B268" s="53" t="s">
        <v>389</v>
      </c>
      <c r="C268" s="54" t="s">
        <v>254</v>
      </c>
      <c r="D268" s="54" t="s">
        <v>388</v>
      </c>
      <c r="E268" s="55" t="s">
        <v>45</v>
      </c>
      <c r="F268" s="183">
        <v>0.95</v>
      </c>
      <c r="G268" s="183">
        <v>1</v>
      </c>
      <c r="H268" s="56">
        <v>300</v>
      </c>
      <c r="I268" s="57"/>
      <c r="J268" s="58">
        <f t="shared" si="3"/>
        <v>0</v>
      </c>
      <c r="K268" s="182" t="s">
        <v>42</v>
      </c>
      <c r="L268" s="166" t="s">
        <v>1695</v>
      </c>
      <c r="M268" s="60" t="s">
        <v>63</v>
      </c>
      <c r="N268" s="61"/>
      <c r="O268" s="61"/>
    </row>
    <row r="269" spans="1:15" s="20" customFormat="1" ht="15" thickBot="1" x14ac:dyDescent="0.45">
      <c r="A269" s="52"/>
      <c r="B269" s="53" t="s">
        <v>390</v>
      </c>
      <c r="C269" s="54" t="s">
        <v>254</v>
      </c>
      <c r="D269" s="54" t="s">
        <v>388</v>
      </c>
      <c r="E269" s="55" t="s">
        <v>47</v>
      </c>
      <c r="F269" s="183">
        <v>1.1499999999999999</v>
      </c>
      <c r="G269" s="183">
        <v>1.21</v>
      </c>
      <c r="H269" s="56">
        <v>200</v>
      </c>
      <c r="I269" s="57"/>
      <c r="J269" s="58">
        <f t="shared" si="3"/>
        <v>0</v>
      </c>
      <c r="K269" s="182" t="s">
        <v>42</v>
      </c>
      <c r="L269" s="166" t="s">
        <v>1695</v>
      </c>
      <c r="M269" s="60" t="s">
        <v>63</v>
      </c>
      <c r="N269" s="61"/>
      <c r="O269" s="61"/>
    </row>
    <row r="270" spans="1:15" s="20" customFormat="1" ht="15" thickBot="1" x14ac:dyDescent="0.45">
      <c r="A270" s="52"/>
      <c r="B270" s="53" t="s">
        <v>391</v>
      </c>
      <c r="C270" s="54" t="s">
        <v>254</v>
      </c>
      <c r="D270" s="54" t="s">
        <v>388</v>
      </c>
      <c r="E270" s="55" t="s">
        <v>49</v>
      </c>
      <c r="F270" s="183">
        <v>1.38</v>
      </c>
      <c r="G270" s="183">
        <v>1.45</v>
      </c>
      <c r="H270" s="56">
        <v>150</v>
      </c>
      <c r="I270" s="57"/>
      <c r="J270" s="58">
        <f t="shared" si="3"/>
        <v>0</v>
      </c>
      <c r="K270" s="182" t="s">
        <v>42</v>
      </c>
      <c r="L270" s="166" t="s">
        <v>1695</v>
      </c>
      <c r="M270" s="60" t="s">
        <v>63</v>
      </c>
      <c r="N270" s="61"/>
      <c r="O270" s="61"/>
    </row>
    <row r="271" spans="1:15" s="20" customFormat="1" ht="15" thickBot="1" x14ac:dyDescent="0.45">
      <c r="A271" s="52"/>
      <c r="B271" s="53" t="s">
        <v>392</v>
      </c>
      <c r="C271" s="54" t="s">
        <v>99</v>
      </c>
      <c r="D271" s="54" t="s">
        <v>393</v>
      </c>
      <c r="E271" s="55" t="s">
        <v>45</v>
      </c>
      <c r="F271" s="183">
        <v>0.64</v>
      </c>
      <c r="G271" s="183">
        <v>0.67</v>
      </c>
      <c r="H271" s="56">
        <v>300</v>
      </c>
      <c r="I271" s="57"/>
      <c r="J271" s="58">
        <f t="shared" si="3"/>
        <v>0</v>
      </c>
      <c r="K271" s="182" t="s">
        <v>42</v>
      </c>
      <c r="L271" s="152" t="s">
        <v>1695</v>
      </c>
      <c r="M271" s="60" t="s">
        <v>120</v>
      </c>
      <c r="N271" s="61"/>
      <c r="O271" s="61"/>
    </row>
    <row r="272" spans="1:15" s="20" customFormat="1" ht="15" thickBot="1" x14ac:dyDescent="0.45">
      <c r="A272" s="52"/>
      <c r="B272" s="53" t="s">
        <v>394</v>
      </c>
      <c r="C272" s="54" t="s">
        <v>99</v>
      </c>
      <c r="D272" s="54" t="s">
        <v>393</v>
      </c>
      <c r="E272" s="55" t="s">
        <v>47</v>
      </c>
      <c r="F272" s="183">
        <v>0.9</v>
      </c>
      <c r="G272" s="183">
        <v>0.95</v>
      </c>
      <c r="H272" s="56">
        <v>200</v>
      </c>
      <c r="I272" s="57"/>
      <c r="J272" s="58">
        <f t="shared" si="3"/>
        <v>0</v>
      </c>
      <c r="K272" s="182" t="s">
        <v>42</v>
      </c>
      <c r="L272" s="152" t="s">
        <v>1695</v>
      </c>
      <c r="M272" s="60" t="s">
        <v>120</v>
      </c>
      <c r="N272" s="61"/>
      <c r="O272" s="61"/>
    </row>
    <row r="273" spans="1:15" s="20" customFormat="1" ht="15" thickBot="1" x14ac:dyDescent="0.45">
      <c r="A273" s="52"/>
      <c r="B273" s="53" t="s">
        <v>395</v>
      </c>
      <c r="C273" s="54" t="s">
        <v>99</v>
      </c>
      <c r="D273" s="54" t="s">
        <v>393</v>
      </c>
      <c r="E273" s="55" t="s">
        <v>49</v>
      </c>
      <c r="F273" s="183">
        <v>1.0900000000000001</v>
      </c>
      <c r="G273" s="183">
        <v>1.1499999999999999</v>
      </c>
      <c r="H273" s="56">
        <v>150</v>
      </c>
      <c r="I273" s="57"/>
      <c r="J273" s="58">
        <f t="shared" si="3"/>
        <v>0</v>
      </c>
      <c r="K273" s="182" t="s">
        <v>42</v>
      </c>
      <c r="L273" s="152" t="s">
        <v>1695</v>
      </c>
      <c r="M273" s="60" t="s">
        <v>120</v>
      </c>
      <c r="N273" s="61"/>
      <c r="O273" s="61"/>
    </row>
    <row r="274" spans="1:15" s="20" customFormat="1" ht="15" thickBot="1" x14ac:dyDescent="0.45">
      <c r="A274" s="52"/>
      <c r="B274" s="53" t="s">
        <v>396</v>
      </c>
      <c r="C274" s="54" t="s">
        <v>397</v>
      </c>
      <c r="D274" s="54" t="s">
        <v>398</v>
      </c>
      <c r="E274" s="55" t="s">
        <v>41</v>
      </c>
      <c r="F274" s="183">
        <v>0.86</v>
      </c>
      <c r="G274" s="183">
        <v>0.9</v>
      </c>
      <c r="H274" s="56">
        <v>400</v>
      </c>
      <c r="I274" s="57"/>
      <c r="J274" s="58">
        <f t="shared" si="3"/>
        <v>0</v>
      </c>
      <c r="K274" s="182" t="s">
        <v>42</v>
      </c>
      <c r="L274" s="166" t="s">
        <v>1695</v>
      </c>
      <c r="M274" s="60" t="s">
        <v>63</v>
      </c>
      <c r="N274" s="61"/>
      <c r="O274" s="61"/>
    </row>
    <row r="275" spans="1:15" s="20" customFormat="1" ht="15" thickBot="1" x14ac:dyDescent="0.45">
      <c r="A275" s="52"/>
      <c r="B275" s="53" t="s">
        <v>399</v>
      </c>
      <c r="C275" s="54" t="s">
        <v>397</v>
      </c>
      <c r="D275" s="54" t="s">
        <v>398</v>
      </c>
      <c r="E275" s="55" t="s">
        <v>45</v>
      </c>
      <c r="F275" s="183">
        <v>1.03</v>
      </c>
      <c r="G275" s="183">
        <v>1.08</v>
      </c>
      <c r="H275" s="56">
        <v>300</v>
      </c>
      <c r="I275" s="57"/>
      <c r="J275" s="58">
        <f t="shared" si="3"/>
        <v>0</v>
      </c>
      <c r="K275" s="182" t="s">
        <v>42</v>
      </c>
      <c r="L275" s="166" t="s">
        <v>1695</v>
      </c>
      <c r="M275" s="60" t="s">
        <v>63</v>
      </c>
      <c r="N275" s="61"/>
      <c r="O275" s="61"/>
    </row>
    <row r="276" spans="1:15" s="20" customFormat="1" ht="15" thickBot="1" x14ac:dyDescent="0.45">
      <c r="A276" s="52"/>
      <c r="B276" s="53" t="s">
        <v>400</v>
      </c>
      <c r="C276" s="54" t="s">
        <v>397</v>
      </c>
      <c r="D276" s="54" t="s">
        <v>398</v>
      </c>
      <c r="E276" s="55" t="s">
        <v>47</v>
      </c>
      <c r="F276" s="183">
        <v>1.22</v>
      </c>
      <c r="G276" s="183">
        <v>1.28</v>
      </c>
      <c r="H276" s="56">
        <v>200</v>
      </c>
      <c r="I276" s="57"/>
      <c r="J276" s="58">
        <f t="shared" si="3"/>
        <v>0</v>
      </c>
      <c r="K276" s="182" t="s">
        <v>42</v>
      </c>
      <c r="L276" s="166" t="s">
        <v>1695</v>
      </c>
      <c r="M276" s="60" t="s">
        <v>63</v>
      </c>
      <c r="N276" s="61"/>
      <c r="O276" s="61"/>
    </row>
    <row r="277" spans="1:15" s="20" customFormat="1" ht="15" thickBot="1" x14ac:dyDescent="0.45">
      <c r="A277" s="52"/>
      <c r="B277" s="53" t="s">
        <v>401</v>
      </c>
      <c r="C277" s="54" t="s">
        <v>397</v>
      </c>
      <c r="D277" s="54" t="s">
        <v>398</v>
      </c>
      <c r="E277" s="55" t="s">
        <v>49</v>
      </c>
      <c r="F277" s="183">
        <v>1.44</v>
      </c>
      <c r="G277" s="183">
        <v>1.52</v>
      </c>
      <c r="H277" s="56">
        <v>150</v>
      </c>
      <c r="I277" s="57"/>
      <c r="J277" s="58">
        <f t="shared" si="3"/>
        <v>0</v>
      </c>
      <c r="K277" s="182" t="s">
        <v>42</v>
      </c>
      <c r="L277" s="166" t="s">
        <v>1695</v>
      </c>
      <c r="M277" s="60" t="s">
        <v>63</v>
      </c>
      <c r="N277" s="61"/>
      <c r="O277" s="61"/>
    </row>
    <row r="278" spans="1:15" s="20" customFormat="1" ht="15" thickBot="1" x14ac:dyDescent="0.45">
      <c r="A278" s="52"/>
      <c r="B278" s="53" t="s">
        <v>402</v>
      </c>
      <c r="C278" s="54" t="s">
        <v>397</v>
      </c>
      <c r="D278" s="54" t="s">
        <v>403</v>
      </c>
      <c r="E278" s="55" t="s">
        <v>41</v>
      </c>
      <c r="F278" s="183">
        <v>0.86</v>
      </c>
      <c r="G278" s="183">
        <v>0.9</v>
      </c>
      <c r="H278" s="56">
        <v>400</v>
      </c>
      <c r="I278" s="57"/>
      <c r="J278" s="58">
        <f t="shared" si="3"/>
        <v>0</v>
      </c>
      <c r="K278" s="182" t="s">
        <v>42</v>
      </c>
      <c r="L278" s="152" t="s">
        <v>1695</v>
      </c>
      <c r="M278" s="60" t="s">
        <v>120</v>
      </c>
      <c r="N278" s="61"/>
      <c r="O278" s="61"/>
    </row>
    <row r="279" spans="1:15" s="20" customFormat="1" ht="15" thickBot="1" x14ac:dyDescent="0.45">
      <c r="A279" s="52"/>
      <c r="B279" s="53" t="s">
        <v>404</v>
      </c>
      <c r="C279" s="54" t="s">
        <v>397</v>
      </c>
      <c r="D279" s="54" t="s">
        <v>403</v>
      </c>
      <c r="E279" s="55" t="s">
        <v>45</v>
      </c>
      <c r="F279" s="183">
        <v>1.03</v>
      </c>
      <c r="G279" s="183">
        <v>1.08</v>
      </c>
      <c r="H279" s="56">
        <v>300</v>
      </c>
      <c r="I279" s="57"/>
      <c r="J279" s="58">
        <f t="shared" si="3"/>
        <v>0</v>
      </c>
      <c r="K279" s="182" t="s">
        <v>42</v>
      </c>
      <c r="L279" s="152" t="s">
        <v>1695</v>
      </c>
      <c r="M279" s="60" t="s">
        <v>120</v>
      </c>
      <c r="N279" s="61"/>
      <c r="O279" s="61"/>
    </row>
    <row r="280" spans="1:15" s="20" customFormat="1" ht="15" thickBot="1" x14ac:dyDescent="0.45">
      <c r="A280" s="52"/>
      <c r="B280" s="53" t="s">
        <v>405</v>
      </c>
      <c r="C280" s="54" t="s">
        <v>397</v>
      </c>
      <c r="D280" s="54" t="s">
        <v>403</v>
      </c>
      <c r="E280" s="55" t="s">
        <v>47</v>
      </c>
      <c r="F280" s="183">
        <v>1.22</v>
      </c>
      <c r="G280" s="183">
        <v>1.28</v>
      </c>
      <c r="H280" s="56">
        <v>200</v>
      </c>
      <c r="I280" s="57"/>
      <c r="J280" s="58">
        <f t="shared" si="3"/>
        <v>0</v>
      </c>
      <c r="K280" s="182" t="s">
        <v>42</v>
      </c>
      <c r="L280" s="152" t="s">
        <v>1695</v>
      </c>
      <c r="M280" s="60" t="s">
        <v>120</v>
      </c>
      <c r="N280" s="61"/>
      <c r="O280" s="61"/>
    </row>
    <row r="281" spans="1:15" s="20" customFormat="1" ht="15" thickBot="1" x14ac:dyDescent="0.45">
      <c r="A281" s="52"/>
      <c r="B281" s="53" t="s">
        <v>406</v>
      </c>
      <c r="C281" s="54" t="s">
        <v>397</v>
      </c>
      <c r="D281" s="54" t="s">
        <v>403</v>
      </c>
      <c r="E281" s="55" t="s">
        <v>49</v>
      </c>
      <c r="F281" s="183">
        <v>1.44</v>
      </c>
      <c r="G281" s="183">
        <v>1.52</v>
      </c>
      <c r="H281" s="56">
        <v>150</v>
      </c>
      <c r="I281" s="57"/>
      <c r="J281" s="58">
        <f t="shared" si="3"/>
        <v>0</v>
      </c>
      <c r="K281" s="182" t="s">
        <v>42</v>
      </c>
      <c r="L281" s="152" t="s">
        <v>1695</v>
      </c>
      <c r="M281" s="60" t="s">
        <v>120</v>
      </c>
      <c r="N281" s="61"/>
      <c r="O281" s="61"/>
    </row>
    <row r="282" spans="1:15" s="20" customFormat="1" ht="15" thickBot="1" x14ac:dyDescent="0.45">
      <c r="A282" s="52"/>
      <c r="B282" s="53" t="s">
        <v>407</v>
      </c>
      <c r="C282" s="54" t="s">
        <v>397</v>
      </c>
      <c r="D282" s="54" t="s">
        <v>408</v>
      </c>
      <c r="E282" s="55" t="s">
        <v>41</v>
      </c>
      <c r="F282" s="183">
        <v>0.86</v>
      </c>
      <c r="G282" s="183">
        <v>0.9</v>
      </c>
      <c r="H282" s="56">
        <v>400</v>
      </c>
      <c r="I282" s="57"/>
      <c r="J282" s="58">
        <f t="shared" ref="J282:J345" si="4">IF(I282&lt;5,G282*I282*H282,F282*I282*H282)</f>
        <v>0</v>
      </c>
      <c r="K282" s="182" t="s">
        <v>42</v>
      </c>
      <c r="L282" s="143" t="s">
        <v>1695</v>
      </c>
      <c r="M282" s="60" t="s">
        <v>169</v>
      </c>
      <c r="N282" s="61"/>
      <c r="O282" s="61"/>
    </row>
    <row r="283" spans="1:15" s="20" customFormat="1" ht="15" thickBot="1" x14ac:dyDescent="0.45">
      <c r="A283" s="52"/>
      <c r="B283" s="53" t="s">
        <v>409</v>
      </c>
      <c r="C283" s="54" t="s">
        <v>397</v>
      </c>
      <c r="D283" s="54" t="s">
        <v>408</v>
      </c>
      <c r="E283" s="55" t="s">
        <v>45</v>
      </c>
      <c r="F283" s="183">
        <v>1.03</v>
      </c>
      <c r="G283" s="183">
        <v>1.08</v>
      </c>
      <c r="H283" s="56">
        <v>300</v>
      </c>
      <c r="I283" s="57"/>
      <c r="J283" s="58">
        <f t="shared" si="4"/>
        <v>0</v>
      </c>
      <c r="K283" s="182" t="s">
        <v>42</v>
      </c>
      <c r="L283" s="143" t="s">
        <v>1695</v>
      </c>
      <c r="M283" s="60" t="s">
        <v>169</v>
      </c>
      <c r="N283" s="61"/>
      <c r="O283" s="61"/>
    </row>
    <row r="284" spans="1:15" s="20" customFormat="1" ht="15" thickBot="1" x14ac:dyDescent="0.45">
      <c r="A284" s="52"/>
      <c r="B284" s="53" t="s">
        <v>410</v>
      </c>
      <c r="C284" s="54" t="s">
        <v>397</v>
      </c>
      <c r="D284" s="54" t="s">
        <v>408</v>
      </c>
      <c r="E284" s="55" t="s">
        <v>47</v>
      </c>
      <c r="F284" s="183">
        <v>1.22</v>
      </c>
      <c r="G284" s="183">
        <v>1.28</v>
      </c>
      <c r="H284" s="56">
        <v>200</v>
      </c>
      <c r="I284" s="57"/>
      <c r="J284" s="58">
        <f t="shared" si="4"/>
        <v>0</v>
      </c>
      <c r="K284" s="182" t="s">
        <v>42</v>
      </c>
      <c r="L284" s="143" t="s">
        <v>1695</v>
      </c>
      <c r="M284" s="60" t="s">
        <v>169</v>
      </c>
      <c r="N284" s="61"/>
      <c r="O284" s="61"/>
    </row>
    <row r="285" spans="1:15" s="20" customFormat="1" ht="15" thickBot="1" x14ac:dyDescent="0.45">
      <c r="A285" s="52"/>
      <c r="B285" s="53" t="s">
        <v>411</v>
      </c>
      <c r="C285" s="54" t="s">
        <v>397</v>
      </c>
      <c r="D285" s="54" t="s">
        <v>408</v>
      </c>
      <c r="E285" s="55" t="s">
        <v>49</v>
      </c>
      <c r="F285" s="183">
        <v>1.44</v>
      </c>
      <c r="G285" s="183">
        <v>1.52</v>
      </c>
      <c r="H285" s="56">
        <v>150</v>
      </c>
      <c r="I285" s="57"/>
      <c r="J285" s="58">
        <f t="shared" si="4"/>
        <v>0</v>
      </c>
      <c r="K285" s="182" t="s">
        <v>42</v>
      </c>
      <c r="L285" s="143" t="s">
        <v>1695</v>
      </c>
      <c r="M285" s="60" t="s">
        <v>169</v>
      </c>
      <c r="N285" s="61"/>
      <c r="O285" s="61"/>
    </row>
    <row r="286" spans="1:15" s="20" customFormat="1" ht="15" thickBot="1" x14ac:dyDescent="0.45">
      <c r="A286" s="52"/>
      <c r="B286" s="53" t="s">
        <v>412</v>
      </c>
      <c r="C286" s="54" t="s">
        <v>397</v>
      </c>
      <c r="D286" s="54" t="s">
        <v>413</v>
      </c>
      <c r="E286" s="55" t="s">
        <v>41</v>
      </c>
      <c r="F286" s="183">
        <v>0.86</v>
      </c>
      <c r="G286" s="183">
        <v>0.9</v>
      </c>
      <c r="H286" s="56">
        <v>400</v>
      </c>
      <c r="I286" s="57"/>
      <c r="J286" s="58">
        <f t="shared" si="4"/>
        <v>0</v>
      </c>
      <c r="K286" s="182" t="s">
        <v>42</v>
      </c>
      <c r="L286" s="162" t="s">
        <v>1695</v>
      </c>
      <c r="M286" s="60" t="s">
        <v>53</v>
      </c>
      <c r="N286" s="61"/>
      <c r="O286" s="61"/>
    </row>
    <row r="287" spans="1:15" s="20" customFormat="1" ht="15" thickBot="1" x14ac:dyDescent="0.45">
      <c r="A287" s="52"/>
      <c r="B287" s="53" t="s">
        <v>414</v>
      </c>
      <c r="C287" s="54" t="s">
        <v>397</v>
      </c>
      <c r="D287" s="54" t="s">
        <v>413</v>
      </c>
      <c r="E287" s="55" t="s">
        <v>45</v>
      </c>
      <c r="F287" s="183">
        <v>1.03</v>
      </c>
      <c r="G287" s="183">
        <v>1.08</v>
      </c>
      <c r="H287" s="56">
        <v>300</v>
      </c>
      <c r="I287" s="57"/>
      <c r="J287" s="58">
        <f t="shared" si="4"/>
        <v>0</v>
      </c>
      <c r="K287" s="182" t="s">
        <v>42</v>
      </c>
      <c r="L287" s="162" t="s">
        <v>1695</v>
      </c>
      <c r="M287" s="60" t="s">
        <v>53</v>
      </c>
      <c r="N287" s="61"/>
      <c r="O287" s="61"/>
    </row>
    <row r="288" spans="1:15" s="20" customFormat="1" ht="15" thickBot="1" x14ac:dyDescent="0.45">
      <c r="A288" s="52"/>
      <c r="B288" s="53" t="s">
        <v>415</v>
      </c>
      <c r="C288" s="54" t="s">
        <v>397</v>
      </c>
      <c r="D288" s="54" t="s">
        <v>413</v>
      </c>
      <c r="E288" s="55" t="s">
        <v>47</v>
      </c>
      <c r="F288" s="183">
        <v>1.22</v>
      </c>
      <c r="G288" s="183">
        <v>1.28</v>
      </c>
      <c r="H288" s="56">
        <v>200</v>
      </c>
      <c r="I288" s="57"/>
      <c r="J288" s="58">
        <f t="shared" si="4"/>
        <v>0</v>
      </c>
      <c r="K288" s="182" t="s">
        <v>42</v>
      </c>
      <c r="L288" s="162" t="s">
        <v>1695</v>
      </c>
      <c r="M288" s="60" t="s">
        <v>53</v>
      </c>
      <c r="N288" s="61"/>
      <c r="O288" s="61"/>
    </row>
    <row r="289" spans="1:15" s="20" customFormat="1" ht="15" thickBot="1" x14ac:dyDescent="0.45">
      <c r="A289" s="52"/>
      <c r="B289" s="53" t="s">
        <v>416</v>
      </c>
      <c r="C289" s="54" t="s">
        <v>397</v>
      </c>
      <c r="D289" s="54" t="s">
        <v>413</v>
      </c>
      <c r="E289" s="55" t="s">
        <v>49</v>
      </c>
      <c r="F289" s="183">
        <v>1.44</v>
      </c>
      <c r="G289" s="183">
        <v>1.52</v>
      </c>
      <c r="H289" s="56">
        <v>150</v>
      </c>
      <c r="I289" s="57"/>
      <c r="J289" s="58">
        <f t="shared" si="4"/>
        <v>0</v>
      </c>
      <c r="K289" s="182" t="s">
        <v>42</v>
      </c>
      <c r="L289" s="162" t="s">
        <v>1695</v>
      </c>
      <c r="M289" s="60" t="s">
        <v>53</v>
      </c>
      <c r="N289" s="61"/>
      <c r="O289" s="61"/>
    </row>
    <row r="290" spans="1:15" s="20" customFormat="1" ht="15" thickBot="1" x14ac:dyDescent="0.45">
      <c r="A290" s="52"/>
      <c r="B290" s="53" t="s">
        <v>417</v>
      </c>
      <c r="C290" s="54" t="s">
        <v>209</v>
      </c>
      <c r="D290" s="54" t="s">
        <v>418</v>
      </c>
      <c r="E290" s="55" t="s">
        <v>45</v>
      </c>
      <c r="F290" s="183">
        <v>0.5</v>
      </c>
      <c r="G290" s="183">
        <v>0.53</v>
      </c>
      <c r="H290" s="56">
        <v>300</v>
      </c>
      <c r="I290" s="57"/>
      <c r="J290" s="58">
        <f t="shared" si="4"/>
        <v>0</v>
      </c>
      <c r="K290" s="182" t="s">
        <v>42</v>
      </c>
      <c r="L290" s="152" t="s">
        <v>1695</v>
      </c>
      <c r="M290" s="60" t="s">
        <v>120</v>
      </c>
      <c r="N290" s="61"/>
      <c r="O290" s="61"/>
    </row>
    <row r="291" spans="1:15" s="20" customFormat="1" ht="15" thickBot="1" x14ac:dyDescent="0.45">
      <c r="A291" s="52"/>
      <c r="B291" s="53" t="s">
        <v>419</v>
      </c>
      <c r="C291" s="54" t="s">
        <v>39</v>
      </c>
      <c r="D291" s="54" t="s">
        <v>420</v>
      </c>
      <c r="E291" s="55" t="s">
        <v>49</v>
      </c>
      <c r="F291" s="183">
        <v>0.89</v>
      </c>
      <c r="G291" s="183">
        <v>0.94</v>
      </c>
      <c r="H291" s="56">
        <v>150</v>
      </c>
      <c r="I291" s="57"/>
      <c r="J291" s="58">
        <f t="shared" si="4"/>
        <v>0</v>
      </c>
      <c r="K291" s="182" t="s">
        <v>42</v>
      </c>
      <c r="L291" s="135" t="s">
        <v>1695</v>
      </c>
      <c r="M291" s="60" t="s">
        <v>69</v>
      </c>
      <c r="N291" s="61"/>
      <c r="O291" s="61"/>
    </row>
    <row r="292" spans="1:15" s="20" customFormat="1" ht="15" thickBot="1" x14ac:dyDescent="0.45">
      <c r="A292" s="52"/>
      <c r="B292" s="53" t="s">
        <v>421</v>
      </c>
      <c r="C292" s="54" t="s">
        <v>91</v>
      </c>
      <c r="D292" s="54" t="s">
        <v>422</v>
      </c>
      <c r="E292" s="55" t="s">
        <v>45</v>
      </c>
      <c r="F292" s="183">
        <v>0.51</v>
      </c>
      <c r="G292" s="183">
        <v>0.54</v>
      </c>
      <c r="H292" s="56">
        <v>300</v>
      </c>
      <c r="I292" s="57"/>
      <c r="J292" s="58">
        <f t="shared" si="4"/>
        <v>0</v>
      </c>
      <c r="K292" s="182" t="s">
        <v>42</v>
      </c>
      <c r="L292" s="162" t="s">
        <v>1695</v>
      </c>
      <c r="M292" s="60" t="s">
        <v>53</v>
      </c>
      <c r="N292" s="61"/>
      <c r="O292" s="61"/>
    </row>
    <row r="293" spans="1:15" s="20" customFormat="1" ht="15" thickBot="1" x14ac:dyDescent="0.45">
      <c r="A293" s="52"/>
      <c r="B293" s="53" t="s">
        <v>423</v>
      </c>
      <c r="C293" s="54" t="s">
        <v>91</v>
      </c>
      <c r="D293" s="54" t="s">
        <v>424</v>
      </c>
      <c r="E293" s="55" t="s">
        <v>41</v>
      </c>
      <c r="F293" s="183">
        <v>0.41</v>
      </c>
      <c r="G293" s="183">
        <v>0.43</v>
      </c>
      <c r="H293" s="56">
        <v>400</v>
      </c>
      <c r="I293" s="57"/>
      <c r="J293" s="58">
        <f t="shared" si="4"/>
        <v>0</v>
      </c>
      <c r="K293" s="182" t="s">
        <v>42</v>
      </c>
      <c r="L293" s="152" t="s">
        <v>1695</v>
      </c>
      <c r="M293" s="60" t="s">
        <v>120</v>
      </c>
      <c r="N293" s="61"/>
      <c r="O293" s="61"/>
    </row>
    <row r="294" spans="1:15" s="20" customFormat="1" ht="15" thickBot="1" x14ac:dyDescent="0.45">
      <c r="A294" s="52"/>
      <c r="B294" s="53" t="s">
        <v>425</v>
      </c>
      <c r="C294" s="54" t="s">
        <v>91</v>
      </c>
      <c r="D294" s="54" t="s">
        <v>424</v>
      </c>
      <c r="E294" s="55" t="s">
        <v>45</v>
      </c>
      <c r="F294" s="183">
        <v>0.56000000000000005</v>
      </c>
      <c r="G294" s="183">
        <v>0.59</v>
      </c>
      <c r="H294" s="56">
        <v>300</v>
      </c>
      <c r="I294" s="57"/>
      <c r="J294" s="58">
        <f t="shared" si="4"/>
        <v>0</v>
      </c>
      <c r="K294" s="182" t="s">
        <v>42</v>
      </c>
      <c r="L294" s="152" t="s">
        <v>1695</v>
      </c>
      <c r="M294" s="60" t="s">
        <v>120</v>
      </c>
      <c r="N294" s="61"/>
      <c r="O294" s="61"/>
    </row>
    <row r="295" spans="1:15" s="20" customFormat="1" ht="15" thickBot="1" x14ac:dyDescent="0.45">
      <c r="A295" s="52"/>
      <c r="B295" s="53" t="s">
        <v>426</v>
      </c>
      <c r="C295" s="54" t="s">
        <v>91</v>
      </c>
      <c r="D295" s="54" t="s">
        <v>424</v>
      </c>
      <c r="E295" s="55" t="s">
        <v>47</v>
      </c>
      <c r="F295" s="183">
        <v>0.75</v>
      </c>
      <c r="G295" s="183">
        <v>0.79</v>
      </c>
      <c r="H295" s="56">
        <v>200</v>
      </c>
      <c r="I295" s="57"/>
      <c r="J295" s="58">
        <f t="shared" si="4"/>
        <v>0</v>
      </c>
      <c r="K295" s="182" t="s">
        <v>42</v>
      </c>
      <c r="L295" s="152" t="s">
        <v>1695</v>
      </c>
      <c r="M295" s="60" t="s">
        <v>120</v>
      </c>
      <c r="N295" s="61"/>
      <c r="O295" s="61"/>
    </row>
    <row r="296" spans="1:15" s="20" customFormat="1" ht="15" thickBot="1" x14ac:dyDescent="0.45">
      <c r="A296" s="52"/>
      <c r="B296" s="53" t="s">
        <v>427</v>
      </c>
      <c r="C296" s="54" t="s">
        <v>91</v>
      </c>
      <c r="D296" s="54" t="s">
        <v>424</v>
      </c>
      <c r="E296" s="55" t="s">
        <v>47</v>
      </c>
      <c r="F296" s="183">
        <v>0.75</v>
      </c>
      <c r="G296" s="183">
        <v>0.79</v>
      </c>
      <c r="H296" s="56">
        <v>200</v>
      </c>
      <c r="I296" s="57"/>
      <c r="J296" s="58">
        <f t="shared" si="4"/>
        <v>0</v>
      </c>
      <c r="K296" s="182" t="s">
        <v>42</v>
      </c>
      <c r="L296" s="152" t="s">
        <v>1695</v>
      </c>
      <c r="M296" s="60" t="s">
        <v>120</v>
      </c>
      <c r="N296" s="61"/>
      <c r="O296" s="61"/>
    </row>
    <row r="297" spans="1:15" s="20" customFormat="1" ht="15" thickBot="1" x14ac:dyDescent="0.45">
      <c r="A297" s="52"/>
      <c r="B297" s="53" t="s">
        <v>428</v>
      </c>
      <c r="C297" s="54" t="s">
        <v>429</v>
      </c>
      <c r="D297" s="54" t="s">
        <v>430</v>
      </c>
      <c r="E297" s="55" t="s">
        <v>41</v>
      </c>
      <c r="F297" s="183">
        <v>0.78</v>
      </c>
      <c r="G297" s="183">
        <v>0.82</v>
      </c>
      <c r="H297" s="56">
        <v>400</v>
      </c>
      <c r="I297" s="57"/>
      <c r="J297" s="58">
        <f t="shared" si="4"/>
        <v>0</v>
      </c>
      <c r="K297" s="182" t="s">
        <v>42</v>
      </c>
      <c r="L297" s="168" t="s">
        <v>1695</v>
      </c>
      <c r="M297" s="60" t="s">
        <v>431</v>
      </c>
      <c r="N297" s="61"/>
      <c r="O297" s="61"/>
    </row>
    <row r="298" spans="1:15" s="20" customFormat="1" ht="15" thickBot="1" x14ac:dyDescent="0.45">
      <c r="A298" s="52"/>
      <c r="B298" s="53" t="s">
        <v>432</v>
      </c>
      <c r="C298" s="54" t="s">
        <v>429</v>
      </c>
      <c r="D298" s="54" t="s">
        <v>430</v>
      </c>
      <c r="E298" s="55" t="s">
        <v>45</v>
      </c>
      <c r="F298" s="183">
        <v>0.95</v>
      </c>
      <c r="G298" s="183">
        <v>1</v>
      </c>
      <c r="H298" s="56">
        <v>300</v>
      </c>
      <c r="I298" s="57"/>
      <c r="J298" s="58">
        <f t="shared" si="4"/>
        <v>0</v>
      </c>
      <c r="K298" s="182" t="s">
        <v>42</v>
      </c>
      <c r="L298" s="168" t="s">
        <v>1695</v>
      </c>
      <c r="M298" s="60" t="s">
        <v>431</v>
      </c>
      <c r="N298" s="61"/>
      <c r="O298" s="61"/>
    </row>
    <row r="299" spans="1:15" s="20" customFormat="1" ht="15" thickBot="1" x14ac:dyDescent="0.45">
      <c r="A299" s="52"/>
      <c r="B299" s="53" t="s">
        <v>433</v>
      </c>
      <c r="C299" s="54" t="s">
        <v>429</v>
      </c>
      <c r="D299" s="54" t="s">
        <v>430</v>
      </c>
      <c r="E299" s="55" t="s">
        <v>47</v>
      </c>
      <c r="F299" s="183">
        <v>1.1499999999999999</v>
      </c>
      <c r="G299" s="183">
        <v>1.21</v>
      </c>
      <c r="H299" s="56">
        <v>200</v>
      </c>
      <c r="I299" s="57"/>
      <c r="J299" s="58">
        <f t="shared" si="4"/>
        <v>0</v>
      </c>
      <c r="K299" s="182" t="s">
        <v>42</v>
      </c>
      <c r="L299" s="168" t="s">
        <v>1695</v>
      </c>
      <c r="M299" s="60" t="s">
        <v>431</v>
      </c>
      <c r="N299" s="61"/>
      <c r="O299" s="61"/>
    </row>
    <row r="300" spans="1:15" s="20" customFormat="1" ht="15" thickBot="1" x14ac:dyDescent="0.45">
      <c r="A300" s="52"/>
      <c r="B300" s="53" t="s">
        <v>434</v>
      </c>
      <c r="C300" s="54" t="s">
        <v>429</v>
      </c>
      <c r="D300" s="54" t="s">
        <v>430</v>
      </c>
      <c r="E300" s="55" t="s">
        <v>49</v>
      </c>
      <c r="F300" s="183">
        <v>1.38</v>
      </c>
      <c r="G300" s="183">
        <v>1.45</v>
      </c>
      <c r="H300" s="56">
        <v>150</v>
      </c>
      <c r="I300" s="57"/>
      <c r="J300" s="58">
        <f t="shared" si="4"/>
        <v>0</v>
      </c>
      <c r="K300" s="182" t="s">
        <v>42</v>
      </c>
      <c r="L300" s="168" t="s">
        <v>1695</v>
      </c>
      <c r="M300" s="60" t="s">
        <v>431</v>
      </c>
      <c r="N300" s="61"/>
      <c r="O300" s="61"/>
    </row>
    <row r="301" spans="1:15" s="20" customFormat="1" ht="15" thickBot="1" x14ac:dyDescent="0.45">
      <c r="A301" s="52"/>
      <c r="B301" s="53" t="s">
        <v>435</v>
      </c>
      <c r="C301" s="54" t="s">
        <v>429</v>
      </c>
      <c r="D301" s="54" t="s">
        <v>436</v>
      </c>
      <c r="E301" s="55" t="s">
        <v>41</v>
      </c>
      <c r="F301" s="183">
        <v>0.78</v>
      </c>
      <c r="G301" s="183">
        <v>0.82</v>
      </c>
      <c r="H301" s="56">
        <v>400</v>
      </c>
      <c r="I301" s="57"/>
      <c r="J301" s="58">
        <f t="shared" si="4"/>
        <v>0</v>
      </c>
      <c r="K301" s="182" t="s">
        <v>42</v>
      </c>
      <c r="L301" s="148" t="s">
        <v>1695</v>
      </c>
      <c r="M301" s="60" t="s">
        <v>437</v>
      </c>
      <c r="N301" s="61"/>
      <c r="O301" s="61"/>
    </row>
    <row r="302" spans="1:15" s="20" customFormat="1" ht="15" thickBot="1" x14ac:dyDescent="0.45">
      <c r="A302" s="52"/>
      <c r="B302" s="53" t="s">
        <v>438</v>
      </c>
      <c r="C302" s="54" t="s">
        <v>429</v>
      </c>
      <c r="D302" s="54" t="s">
        <v>436</v>
      </c>
      <c r="E302" s="55" t="s">
        <v>45</v>
      </c>
      <c r="F302" s="183">
        <v>0.95</v>
      </c>
      <c r="G302" s="183">
        <v>1</v>
      </c>
      <c r="H302" s="56">
        <v>300</v>
      </c>
      <c r="I302" s="57"/>
      <c r="J302" s="58">
        <f t="shared" si="4"/>
        <v>0</v>
      </c>
      <c r="K302" s="182" t="s">
        <v>42</v>
      </c>
      <c r="L302" s="148" t="s">
        <v>1695</v>
      </c>
      <c r="M302" s="60" t="s">
        <v>437</v>
      </c>
      <c r="N302" s="61"/>
      <c r="O302" s="61"/>
    </row>
    <row r="303" spans="1:15" s="20" customFormat="1" ht="15" thickBot="1" x14ac:dyDescent="0.45">
      <c r="A303" s="52"/>
      <c r="B303" s="53" t="s">
        <v>439</v>
      </c>
      <c r="C303" s="54" t="s">
        <v>429</v>
      </c>
      <c r="D303" s="54" t="s">
        <v>436</v>
      </c>
      <c r="E303" s="55" t="s">
        <v>47</v>
      </c>
      <c r="F303" s="183">
        <v>1.1499999999999999</v>
      </c>
      <c r="G303" s="183">
        <v>1.21</v>
      </c>
      <c r="H303" s="56">
        <v>200</v>
      </c>
      <c r="I303" s="57"/>
      <c r="J303" s="58">
        <f t="shared" si="4"/>
        <v>0</v>
      </c>
      <c r="K303" s="182" t="s">
        <v>42</v>
      </c>
      <c r="L303" s="148" t="s">
        <v>1695</v>
      </c>
      <c r="M303" s="60" t="s">
        <v>437</v>
      </c>
      <c r="N303" s="61"/>
      <c r="O303" s="61"/>
    </row>
    <row r="304" spans="1:15" s="20" customFormat="1" ht="15" thickBot="1" x14ac:dyDescent="0.45">
      <c r="A304" s="52"/>
      <c r="B304" s="53" t="s">
        <v>440</v>
      </c>
      <c r="C304" s="54" t="s">
        <v>429</v>
      </c>
      <c r="D304" s="54" t="s">
        <v>436</v>
      </c>
      <c r="E304" s="55" t="s">
        <v>49</v>
      </c>
      <c r="F304" s="183">
        <v>1.38</v>
      </c>
      <c r="G304" s="183">
        <v>1.45</v>
      </c>
      <c r="H304" s="56">
        <v>150</v>
      </c>
      <c r="I304" s="57"/>
      <c r="J304" s="58">
        <f t="shared" si="4"/>
        <v>0</v>
      </c>
      <c r="K304" s="182" t="s">
        <v>42</v>
      </c>
      <c r="L304" s="148" t="s">
        <v>1695</v>
      </c>
      <c r="M304" s="60" t="s">
        <v>437</v>
      </c>
      <c r="N304" s="61"/>
      <c r="O304" s="61"/>
    </row>
    <row r="305" spans="1:15" s="20" customFormat="1" ht="15" thickBot="1" x14ac:dyDescent="0.45">
      <c r="A305" s="52"/>
      <c r="B305" s="53" t="s">
        <v>441</v>
      </c>
      <c r="C305" s="54" t="s">
        <v>429</v>
      </c>
      <c r="D305" s="54" t="s">
        <v>442</v>
      </c>
      <c r="E305" s="55" t="s">
        <v>41</v>
      </c>
      <c r="F305" s="183">
        <v>0.78</v>
      </c>
      <c r="G305" s="183">
        <v>0.82</v>
      </c>
      <c r="H305" s="56">
        <v>400</v>
      </c>
      <c r="I305" s="57"/>
      <c r="J305" s="58">
        <f t="shared" si="4"/>
        <v>0</v>
      </c>
      <c r="K305" s="182" t="s">
        <v>42</v>
      </c>
      <c r="L305" s="154" t="s">
        <v>1695</v>
      </c>
      <c r="M305" s="60" t="s">
        <v>443</v>
      </c>
      <c r="N305" s="61"/>
      <c r="O305" s="61"/>
    </row>
    <row r="306" spans="1:15" s="20" customFormat="1" ht="15" thickBot="1" x14ac:dyDescent="0.45">
      <c r="A306" s="52"/>
      <c r="B306" s="53" t="s">
        <v>444</v>
      </c>
      <c r="C306" s="54" t="s">
        <v>429</v>
      </c>
      <c r="D306" s="54" t="s">
        <v>442</v>
      </c>
      <c r="E306" s="55" t="s">
        <v>45</v>
      </c>
      <c r="F306" s="183">
        <v>0.95</v>
      </c>
      <c r="G306" s="183">
        <v>1</v>
      </c>
      <c r="H306" s="56">
        <v>300</v>
      </c>
      <c r="I306" s="57"/>
      <c r="J306" s="58">
        <f t="shared" si="4"/>
        <v>0</v>
      </c>
      <c r="K306" s="182" t="s">
        <v>42</v>
      </c>
      <c r="L306" s="154" t="s">
        <v>1695</v>
      </c>
      <c r="M306" s="60" t="s">
        <v>443</v>
      </c>
      <c r="N306" s="61"/>
      <c r="O306" s="61"/>
    </row>
    <row r="307" spans="1:15" s="20" customFormat="1" ht="15" thickBot="1" x14ac:dyDescent="0.45">
      <c r="A307" s="52"/>
      <c r="B307" s="53" t="s">
        <v>445</v>
      </c>
      <c r="C307" s="54" t="s">
        <v>429</v>
      </c>
      <c r="D307" s="54" t="s">
        <v>442</v>
      </c>
      <c r="E307" s="55" t="s">
        <v>47</v>
      </c>
      <c r="F307" s="183">
        <v>1.1499999999999999</v>
      </c>
      <c r="G307" s="183">
        <v>1.21</v>
      </c>
      <c r="H307" s="56">
        <v>200</v>
      </c>
      <c r="I307" s="57"/>
      <c r="J307" s="58">
        <f t="shared" si="4"/>
        <v>0</v>
      </c>
      <c r="K307" s="182" t="s">
        <v>42</v>
      </c>
      <c r="L307" s="154" t="s">
        <v>1695</v>
      </c>
      <c r="M307" s="60" t="s">
        <v>443</v>
      </c>
      <c r="N307" s="61"/>
      <c r="O307" s="61"/>
    </row>
    <row r="308" spans="1:15" s="20" customFormat="1" ht="15" thickBot="1" x14ac:dyDescent="0.45">
      <c r="A308" s="52"/>
      <c r="B308" s="53" t="s">
        <v>446</v>
      </c>
      <c r="C308" s="54" t="s">
        <v>429</v>
      </c>
      <c r="D308" s="54" t="s">
        <v>442</v>
      </c>
      <c r="E308" s="55" t="s">
        <v>49</v>
      </c>
      <c r="F308" s="183">
        <v>1.38</v>
      </c>
      <c r="G308" s="183">
        <v>1.45</v>
      </c>
      <c r="H308" s="56">
        <v>150</v>
      </c>
      <c r="I308" s="57"/>
      <c r="J308" s="58">
        <f t="shared" si="4"/>
        <v>0</v>
      </c>
      <c r="K308" s="182" t="s">
        <v>42</v>
      </c>
      <c r="L308" s="154" t="s">
        <v>1695</v>
      </c>
      <c r="M308" s="60" t="s">
        <v>443</v>
      </c>
      <c r="N308" s="61"/>
      <c r="O308" s="61"/>
    </row>
    <row r="309" spans="1:15" s="20" customFormat="1" ht="15" thickBot="1" x14ac:dyDescent="0.45">
      <c r="A309" s="52"/>
      <c r="B309" s="53" t="s">
        <v>447</v>
      </c>
      <c r="C309" s="54" t="s">
        <v>429</v>
      </c>
      <c r="D309" s="54" t="s">
        <v>448</v>
      </c>
      <c r="E309" s="55" t="s">
        <v>41</v>
      </c>
      <c r="F309" s="183">
        <v>0.78</v>
      </c>
      <c r="G309" s="183">
        <v>0.82</v>
      </c>
      <c r="H309" s="56">
        <v>400</v>
      </c>
      <c r="I309" s="57"/>
      <c r="J309" s="58">
        <f t="shared" si="4"/>
        <v>0</v>
      </c>
      <c r="K309" s="182" t="s">
        <v>42</v>
      </c>
      <c r="L309" s="152" t="s">
        <v>1695</v>
      </c>
      <c r="M309" s="60" t="s">
        <v>120</v>
      </c>
      <c r="N309" s="61"/>
      <c r="O309" s="61"/>
    </row>
    <row r="310" spans="1:15" s="20" customFormat="1" ht="15" thickBot="1" x14ac:dyDescent="0.45">
      <c r="A310" s="52"/>
      <c r="B310" s="53" t="s">
        <v>449</v>
      </c>
      <c r="C310" s="54" t="s">
        <v>429</v>
      </c>
      <c r="D310" s="54" t="s">
        <v>448</v>
      </c>
      <c r="E310" s="55" t="s">
        <v>45</v>
      </c>
      <c r="F310" s="183">
        <v>0.95</v>
      </c>
      <c r="G310" s="183">
        <v>1</v>
      </c>
      <c r="H310" s="56">
        <v>300</v>
      </c>
      <c r="I310" s="57"/>
      <c r="J310" s="58">
        <f t="shared" si="4"/>
        <v>0</v>
      </c>
      <c r="K310" s="182" t="s">
        <v>42</v>
      </c>
      <c r="L310" s="152" t="s">
        <v>1695</v>
      </c>
      <c r="M310" s="60" t="s">
        <v>120</v>
      </c>
      <c r="N310" s="61"/>
      <c r="O310" s="61"/>
    </row>
    <row r="311" spans="1:15" s="20" customFormat="1" ht="15" thickBot="1" x14ac:dyDescent="0.45">
      <c r="A311" s="52"/>
      <c r="B311" s="53" t="s">
        <v>450</v>
      </c>
      <c r="C311" s="54" t="s">
        <v>429</v>
      </c>
      <c r="D311" s="54" t="s">
        <v>448</v>
      </c>
      <c r="E311" s="55" t="s">
        <v>47</v>
      </c>
      <c r="F311" s="183">
        <v>1.1499999999999999</v>
      </c>
      <c r="G311" s="183">
        <v>1.21</v>
      </c>
      <c r="H311" s="56">
        <v>200</v>
      </c>
      <c r="I311" s="57"/>
      <c r="J311" s="58">
        <f t="shared" si="4"/>
        <v>0</v>
      </c>
      <c r="K311" s="182" t="s">
        <v>42</v>
      </c>
      <c r="L311" s="152" t="s">
        <v>1695</v>
      </c>
      <c r="M311" s="60" t="s">
        <v>120</v>
      </c>
      <c r="N311" s="61"/>
      <c r="O311" s="61"/>
    </row>
    <row r="312" spans="1:15" s="20" customFormat="1" ht="15" thickBot="1" x14ac:dyDescent="0.45">
      <c r="A312" s="52"/>
      <c r="B312" s="53" t="s">
        <v>451</v>
      </c>
      <c r="C312" s="54" t="s">
        <v>429</v>
      </c>
      <c r="D312" s="54" t="s">
        <v>448</v>
      </c>
      <c r="E312" s="55" t="s">
        <v>49</v>
      </c>
      <c r="F312" s="183">
        <v>1.38</v>
      </c>
      <c r="G312" s="183">
        <v>1.45</v>
      </c>
      <c r="H312" s="56">
        <v>150</v>
      </c>
      <c r="I312" s="57"/>
      <c r="J312" s="58">
        <f t="shared" si="4"/>
        <v>0</v>
      </c>
      <c r="K312" s="182" t="s">
        <v>42</v>
      </c>
      <c r="L312" s="152" t="s">
        <v>1695</v>
      </c>
      <c r="M312" s="60" t="s">
        <v>120</v>
      </c>
      <c r="N312" s="61"/>
      <c r="O312" s="61"/>
    </row>
    <row r="313" spans="1:15" s="20" customFormat="1" ht="15" thickBot="1" x14ac:dyDescent="0.45">
      <c r="A313" s="52"/>
      <c r="B313" s="53" t="s">
        <v>452</v>
      </c>
      <c r="C313" s="54" t="s">
        <v>429</v>
      </c>
      <c r="D313" s="54" t="s">
        <v>453</v>
      </c>
      <c r="E313" s="55" t="s">
        <v>41</v>
      </c>
      <c r="F313" s="183">
        <v>0.78</v>
      </c>
      <c r="G313" s="183">
        <v>0.82</v>
      </c>
      <c r="H313" s="56">
        <v>400</v>
      </c>
      <c r="I313" s="57"/>
      <c r="J313" s="58">
        <f t="shared" si="4"/>
        <v>0</v>
      </c>
      <c r="K313" s="182" t="s">
        <v>42</v>
      </c>
      <c r="L313" s="143" t="s">
        <v>1695</v>
      </c>
      <c r="M313" s="60" t="s">
        <v>169</v>
      </c>
      <c r="N313" s="61"/>
      <c r="O313" s="61"/>
    </row>
    <row r="314" spans="1:15" s="20" customFormat="1" ht="15" thickBot="1" x14ac:dyDescent="0.45">
      <c r="A314" s="52"/>
      <c r="B314" s="53" t="s">
        <v>454</v>
      </c>
      <c r="C314" s="54" t="s">
        <v>429</v>
      </c>
      <c r="D314" s="54" t="s">
        <v>453</v>
      </c>
      <c r="E314" s="55" t="s">
        <v>45</v>
      </c>
      <c r="F314" s="183">
        <v>0.95</v>
      </c>
      <c r="G314" s="183">
        <v>1</v>
      </c>
      <c r="H314" s="56">
        <v>300</v>
      </c>
      <c r="I314" s="57"/>
      <c r="J314" s="58">
        <f t="shared" si="4"/>
        <v>0</v>
      </c>
      <c r="K314" s="182" t="s">
        <v>42</v>
      </c>
      <c r="L314" s="143" t="s">
        <v>1695</v>
      </c>
      <c r="M314" s="60" t="s">
        <v>169</v>
      </c>
      <c r="N314" s="61"/>
      <c r="O314" s="61"/>
    </row>
    <row r="315" spans="1:15" s="20" customFormat="1" ht="15" thickBot="1" x14ac:dyDescent="0.45">
      <c r="A315" s="52"/>
      <c r="B315" s="53" t="s">
        <v>455</v>
      </c>
      <c r="C315" s="54" t="s">
        <v>429</v>
      </c>
      <c r="D315" s="54" t="s">
        <v>453</v>
      </c>
      <c r="E315" s="55" t="s">
        <v>47</v>
      </c>
      <c r="F315" s="183">
        <v>1.1499999999999999</v>
      </c>
      <c r="G315" s="183">
        <v>1.21</v>
      </c>
      <c r="H315" s="56">
        <v>200</v>
      </c>
      <c r="I315" s="57"/>
      <c r="J315" s="58">
        <f t="shared" si="4"/>
        <v>0</v>
      </c>
      <c r="K315" s="182" t="s">
        <v>42</v>
      </c>
      <c r="L315" s="143" t="s">
        <v>1695</v>
      </c>
      <c r="M315" s="60" t="s">
        <v>169</v>
      </c>
      <c r="N315" s="61"/>
      <c r="O315" s="61"/>
    </row>
    <row r="316" spans="1:15" s="20" customFormat="1" ht="15" thickBot="1" x14ac:dyDescent="0.45">
      <c r="A316" s="52"/>
      <c r="B316" s="53" t="s">
        <v>456</v>
      </c>
      <c r="C316" s="54" t="s">
        <v>429</v>
      </c>
      <c r="D316" s="54" t="s">
        <v>453</v>
      </c>
      <c r="E316" s="55" t="s">
        <v>49</v>
      </c>
      <c r="F316" s="183">
        <v>1.38</v>
      </c>
      <c r="G316" s="183">
        <v>1.45</v>
      </c>
      <c r="H316" s="56">
        <v>150</v>
      </c>
      <c r="I316" s="57"/>
      <c r="J316" s="58">
        <f t="shared" si="4"/>
        <v>0</v>
      </c>
      <c r="K316" s="182" t="s">
        <v>42</v>
      </c>
      <c r="L316" s="143" t="s">
        <v>1695</v>
      </c>
      <c r="M316" s="60" t="s">
        <v>169</v>
      </c>
      <c r="N316" s="61"/>
      <c r="O316" s="61"/>
    </row>
    <row r="317" spans="1:15" s="20" customFormat="1" ht="15" thickBot="1" x14ac:dyDescent="0.45">
      <c r="A317" s="52"/>
      <c r="B317" s="53" t="s">
        <v>457</v>
      </c>
      <c r="C317" s="54" t="s">
        <v>429</v>
      </c>
      <c r="D317" s="54" t="s">
        <v>458</v>
      </c>
      <c r="E317" s="55" t="s">
        <v>41</v>
      </c>
      <c r="F317" s="183">
        <v>0.78</v>
      </c>
      <c r="G317" s="183">
        <v>0.82</v>
      </c>
      <c r="H317" s="56">
        <v>400</v>
      </c>
      <c r="I317" s="57"/>
      <c r="J317" s="58">
        <f t="shared" si="4"/>
        <v>0</v>
      </c>
      <c r="K317" s="182" t="s">
        <v>42</v>
      </c>
      <c r="L317" s="143" t="s">
        <v>1695</v>
      </c>
      <c r="M317" s="60" t="s">
        <v>169</v>
      </c>
      <c r="N317" s="61"/>
      <c r="O317" s="61"/>
    </row>
    <row r="318" spans="1:15" s="20" customFormat="1" ht="15" thickBot="1" x14ac:dyDescent="0.45">
      <c r="A318" s="52"/>
      <c r="B318" s="53" t="s">
        <v>459</v>
      </c>
      <c r="C318" s="54" t="s">
        <v>429</v>
      </c>
      <c r="D318" s="54" t="s">
        <v>458</v>
      </c>
      <c r="E318" s="55" t="s">
        <v>45</v>
      </c>
      <c r="F318" s="183">
        <v>0.95</v>
      </c>
      <c r="G318" s="183">
        <v>1</v>
      </c>
      <c r="H318" s="56">
        <v>300</v>
      </c>
      <c r="I318" s="57"/>
      <c r="J318" s="58">
        <f t="shared" si="4"/>
        <v>0</v>
      </c>
      <c r="K318" s="182" t="s">
        <v>42</v>
      </c>
      <c r="L318" s="143" t="s">
        <v>1695</v>
      </c>
      <c r="M318" s="60" t="s">
        <v>169</v>
      </c>
      <c r="N318" s="61"/>
      <c r="O318" s="61"/>
    </row>
    <row r="319" spans="1:15" s="20" customFormat="1" ht="15" thickBot="1" x14ac:dyDescent="0.45">
      <c r="A319" s="52"/>
      <c r="B319" s="53" t="s">
        <v>460</v>
      </c>
      <c r="C319" s="54" t="s">
        <v>429</v>
      </c>
      <c r="D319" s="54" t="s">
        <v>458</v>
      </c>
      <c r="E319" s="55" t="s">
        <v>47</v>
      </c>
      <c r="F319" s="183">
        <v>1.1499999999999999</v>
      </c>
      <c r="G319" s="183">
        <v>1.21</v>
      </c>
      <c r="H319" s="56">
        <v>200</v>
      </c>
      <c r="I319" s="57"/>
      <c r="J319" s="58">
        <f t="shared" si="4"/>
        <v>0</v>
      </c>
      <c r="K319" s="182" t="s">
        <v>42</v>
      </c>
      <c r="L319" s="143" t="s">
        <v>1695</v>
      </c>
      <c r="M319" s="60" t="s">
        <v>169</v>
      </c>
      <c r="N319" s="61"/>
      <c r="O319" s="61"/>
    </row>
    <row r="320" spans="1:15" s="20" customFormat="1" ht="15" thickBot="1" x14ac:dyDescent="0.45">
      <c r="A320" s="52"/>
      <c r="B320" s="53" t="s">
        <v>461</v>
      </c>
      <c r="C320" s="54" t="s">
        <v>429</v>
      </c>
      <c r="D320" s="54" t="s">
        <v>458</v>
      </c>
      <c r="E320" s="55" t="s">
        <v>49</v>
      </c>
      <c r="F320" s="183">
        <v>1.38</v>
      </c>
      <c r="G320" s="183">
        <v>1.45</v>
      </c>
      <c r="H320" s="56">
        <v>150</v>
      </c>
      <c r="I320" s="57"/>
      <c r="J320" s="58">
        <f t="shared" si="4"/>
        <v>0</v>
      </c>
      <c r="K320" s="182" t="s">
        <v>42</v>
      </c>
      <c r="L320" s="143" t="s">
        <v>1695</v>
      </c>
      <c r="M320" s="60" t="s">
        <v>169</v>
      </c>
      <c r="N320" s="61"/>
      <c r="O320" s="61"/>
    </row>
    <row r="321" spans="1:15" s="20" customFormat="1" ht="15" thickBot="1" x14ac:dyDescent="0.45">
      <c r="A321" s="52"/>
      <c r="B321" s="53" t="s">
        <v>462</v>
      </c>
      <c r="C321" s="54" t="s">
        <v>429</v>
      </c>
      <c r="D321" s="54" t="s">
        <v>463</v>
      </c>
      <c r="E321" s="55" t="s">
        <v>41</v>
      </c>
      <c r="F321" s="183">
        <v>0.78</v>
      </c>
      <c r="G321" s="183">
        <v>0.82</v>
      </c>
      <c r="H321" s="56">
        <v>400</v>
      </c>
      <c r="I321" s="57"/>
      <c r="J321" s="58">
        <f t="shared" si="4"/>
        <v>0</v>
      </c>
      <c r="K321" s="182" t="s">
        <v>42</v>
      </c>
      <c r="L321" s="167" t="s">
        <v>1695</v>
      </c>
      <c r="M321" s="60" t="s">
        <v>249</v>
      </c>
      <c r="N321" s="61"/>
      <c r="O321" s="61"/>
    </row>
    <row r="322" spans="1:15" s="20" customFormat="1" ht="15" thickBot="1" x14ac:dyDescent="0.45">
      <c r="A322" s="52"/>
      <c r="B322" s="53" t="s">
        <v>464</v>
      </c>
      <c r="C322" s="54" t="s">
        <v>429</v>
      </c>
      <c r="D322" s="54" t="s">
        <v>463</v>
      </c>
      <c r="E322" s="55" t="s">
        <v>45</v>
      </c>
      <c r="F322" s="183">
        <v>0.95</v>
      </c>
      <c r="G322" s="183">
        <v>1</v>
      </c>
      <c r="H322" s="56">
        <v>300</v>
      </c>
      <c r="I322" s="57"/>
      <c r="J322" s="58">
        <f t="shared" si="4"/>
        <v>0</v>
      </c>
      <c r="K322" s="182" t="s">
        <v>42</v>
      </c>
      <c r="L322" s="167" t="s">
        <v>1695</v>
      </c>
      <c r="M322" s="60" t="s">
        <v>249</v>
      </c>
      <c r="N322" s="61"/>
      <c r="O322" s="61"/>
    </row>
    <row r="323" spans="1:15" s="20" customFormat="1" ht="15" thickBot="1" x14ac:dyDescent="0.45">
      <c r="A323" s="52"/>
      <c r="B323" s="53" t="s">
        <v>465</v>
      </c>
      <c r="C323" s="54" t="s">
        <v>429</v>
      </c>
      <c r="D323" s="54" t="s">
        <v>463</v>
      </c>
      <c r="E323" s="55" t="s">
        <v>47</v>
      </c>
      <c r="F323" s="183">
        <v>1.1499999999999999</v>
      </c>
      <c r="G323" s="183">
        <v>1.21</v>
      </c>
      <c r="H323" s="56">
        <v>200</v>
      </c>
      <c r="I323" s="57"/>
      <c r="J323" s="58">
        <f t="shared" si="4"/>
        <v>0</v>
      </c>
      <c r="K323" s="182" t="s">
        <v>42</v>
      </c>
      <c r="L323" s="167" t="s">
        <v>1695</v>
      </c>
      <c r="M323" s="60" t="s">
        <v>249</v>
      </c>
      <c r="N323" s="61"/>
      <c r="O323" s="61"/>
    </row>
    <row r="324" spans="1:15" s="20" customFormat="1" ht="15" thickBot="1" x14ac:dyDescent="0.45">
      <c r="A324" s="52"/>
      <c r="B324" s="53" t="s">
        <v>466</v>
      </c>
      <c r="C324" s="54" t="s">
        <v>429</v>
      </c>
      <c r="D324" s="54" t="s">
        <v>463</v>
      </c>
      <c r="E324" s="55" t="s">
        <v>49</v>
      </c>
      <c r="F324" s="183">
        <v>1.38</v>
      </c>
      <c r="G324" s="183">
        <v>1.45</v>
      </c>
      <c r="H324" s="56">
        <v>150</v>
      </c>
      <c r="I324" s="57"/>
      <c r="J324" s="58">
        <f t="shared" si="4"/>
        <v>0</v>
      </c>
      <c r="K324" s="182" t="s">
        <v>42</v>
      </c>
      <c r="L324" s="167" t="s">
        <v>1695</v>
      </c>
      <c r="M324" s="60" t="s">
        <v>249</v>
      </c>
      <c r="N324" s="61"/>
      <c r="O324" s="61"/>
    </row>
    <row r="325" spans="1:15" s="20" customFormat="1" ht="15" thickBot="1" x14ac:dyDescent="0.45">
      <c r="A325" s="52"/>
      <c r="B325" s="53" t="s">
        <v>467</v>
      </c>
      <c r="C325" s="54" t="s">
        <v>429</v>
      </c>
      <c r="D325" s="54" t="s">
        <v>468</v>
      </c>
      <c r="E325" s="55" t="s">
        <v>41</v>
      </c>
      <c r="F325" s="183">
        <v>0.78</v>
      </c>
      <c r="G325" s="183">
        <v>0.82</v>
      </c>
      <c r="H325" s="56">
        <v>400</v>
      </c>
      <c r="I325" s="57"/>
      <c r="J325" s="58">
        <f t="shared" si="4"/>
        <v>0</v>
      </c>
      <c r="K325" s="182" t="s">
        <v>42</v>
      </c>
      <c r="L325" s="170" t="s">
        <v>1695</v>
      </c>
      <c r="M325" s="60" t="s">
        <v>469</v>
      </c>
      <c r="N325" s="61"/>
      <c r="O325" s="61"/>
    </row>
    <row r="326" spans="1:15" s="20" customFormat="1" ht="15" thickBot="1" x14ac:dyDescent="0.45">
      <c r="A326" s="52"/>
      <c r="B326" s="53" t="s">
        <v>470</v>
      </c>
      <c r="C326" s="54" t="s">
        <v>429</v>
      </c>
      <c r="D326" s="54" t="s">
        <v>468</v>
      </c>
      <c r="E326" s="55" t="s">
        <v>45</v>
      </c>
      <c r="F326" s="183">
        <v>0.95</v>
      </c>
      <c r="G326" s="183">
        <v>1</v>
      </c>
      <c r="H326" s="56">
        <v>300</v>
      </c>
      <c r="I326" s="57"/>
      <c r="J326" s="58">
        <f t="shared" si="4"/>
        <v>0</v>
      </c>
      <c r="K326" s="182" t="s">
        <v>42</v>
      </c>
      <c r="L326" s="170" t="s">
        <v>1695</v>
      </c>
      <c r="M326" s="60" t="s">
        <v>469</v>
      </c>
      <c r="N326" s="61"/>
      <c r="O326" s="61"/>
    </row>
    <row r="327" spans="1:15" s="20" customFormat="1" ht="15" thickBot="1" x14ac:dyDescent="0.45">
      <c r="A327" s="52"/>
      <c r="B327" s="53" t="s">
        <v>471</v>
      </c>
      <c r="C327" s="54" t="s">
        <v>429</v>
      </c>
      <c r="D327" s="54" t="s">
        <v>468</v>
      </c>
      <c r="E327" s="55" t="s">
        <v>47</v>
      </c>
      <c r="F327" s="183">
        <v>1.1499999999999999</v>
      </c>
      <c r="G327" s="183">
        <v>1.21</v>
      </c>
      <c r="H327" s="56">
        <v>200</v>
      </c>
      <c r="I327" s="57"/>
      <c r="J327" s="58">
        <f t="shared" si="4"/>
        <v>0</v>
      </c>
      <c r="K327" s="182" t="s">
        <v>42</v>
      </c>
      <c r="L327" s="170" t="s">
        <v>1695</v>
      </c>
      <c r="M327" s="60" t="s">
        <v>469</v>
      </c>
      <c r="N327" s="61"/>
      <c r="O327" s="61"/>
    </row>
    <row r="328" spans="1:15" s="20" customFormat="1" ht="15" thickBot="1" x14ac:dyDescent="0.45">
      <c r="A328" s="52"/>
      <c r="B328" s="53" t="s">
        <v>472</v>
      </c>
      <c r="C328" s="54" t="s">
        <v>429</v>
      </c>
      <c r="D328" s="54" t="s">
        <v>468</v>
      </c>
      <c r="E328" s="55" t="s">
        <v>49</v>
      </c>
      <c r="F328" s="183">
        <v>1.38</v>
      </c>
      <c r="G328" s="183">
        <v>1.45</v>
      </c>
      <c r="H328" s="56">
        <v>150</v>
      </c>
      <c r="I328" s="57"/>
      <c r="J328" s="58">
        <f t="shared" si="4"/>
        <v>0</v>
      </c>
      <c r="K328" s="182" t="s">
        <v>42</v>
      </c>
      <c r="L328" s="170" t="s">
        <v>1695</v>
      </c>
      <c r="M328" s="60" t="s">
        <v>469</v>
      </c>
      <c r="N328" s="61"/>
      <c r="O328" s="61"/>
    </row>
    <row r="329" spans="1:15" s="20" customFormat="1" ht="15" thickBot="1" x14ac:dyDescent="0.45">
      <c r="A329" s="52"/>
      <c r="B329" s="53" t="s">
        <v>473</v>
      </c>
      <c r="C329" s="54" t="s">
        <v>66</v>
      </c>
      <c r="D329" s="54" t="s">
        <v>474</v>
      </c>
      <c r="E329" s="55" t="s">
        <v>68</v>
      </c>
      <c r="F329" s="183">
        <v>0.64</v>
      </c>
      <c r="G329" s="183">
        <v>0.67</v>
      </c>
      <c r="H329" s="56">
        <v>350</v>
      </c>
      <c r="I329" s="57"/>
      <c r="J329" s="58">
        <f t="shared" si="4"/>
        <v>0</v>
      </c>
      <c r="K329" s="182" t="s">
        <v>42</v>
      </c>
      <c r="L329" s="135" t="s">
        <v>1695</v>
      </c>
      <c r="M329" s="60" t="s">
        <v>69</v>
      </c>
      <c r="N329" s="61"/>
      <c r="O329" s="61"/>
    </row>
    <row r="330" spans="1:15" s="20" customFormat="1" ht="15" thickBot="1" x14ac:dyDescent="0.45">
      <c r="A330" s="52"/>
      <c r="B330" s="53" t="s">
        <v>475</v>
      </c>
      <c r="C330" s="54" t="s">
        <v>66</v>
      </c>
      <c r="D330" s="54" t="s">
        <v>474</v>
      </c>
      <c r="E330" s="55" t="s">
        <v>73</v>
      </c>
      <c r="F330" s="183">
        <v>1.1499999999999999</v>
      </c>
      <c r="G330" s="183">
        <v>1.21</v>
      </c>
      <c r="H330" s="56">
        <v>175</v>
      </c>
      <c r="I330" s="57"/>
      <c r="J330" s="58">
        <f t="shared" si="4"/>
        <v>0</v>
      </c>
      <c r="K330" s="182" t="s">
        <v>42</v>
      </c>
      <c r="L330" s="135" t="s">
        <v>1695</v>
      </c>
      <c r="M330" s="60" t="s">
        <v>69</v>
      </c>
      <c r="N330" s="61"/>
      <c r="O330" s="61"/>
    </row>
    <row r="331" spans="1:15" s="20" customFormat="1" ht="15" thickBot="1" x14ac:dyDescent="0.45">
      <c r="A331" s="52"/>
      <c r="B331" s="53" t="s">
        <v>476</v>
      </c>
      <c r="C331" s="54" t="s">
        <v>66</v>
      </c>
      <c r="D331" s="54" t="s">
        <v>474</v>
      </c>
      <c r="E331" s="55" t="s">
        <v>117</v>
      </c>
      <c r="F331" s="183">
        <v>1.39</v>
      </c>
      <c r="G331" s="183">
        <v>1.46</v>
      </c>
      <c r="H331" s="56">
        <v>150</v>
      </c>
      <c r="I331" s="57"/>
      <c r="J331" s="58">
        <f t="shared" si="4"/>
        <v>0</v>
      </c>
      <c r="K331" s="182" t="s">
        <v>42</v>
      </c>
      <c r="L331" s="135" t="s">
        <v>1695</v>
      </c>
      <c r="M331" s="60" t="s">
        <v>69</v>
      </c>
      <c r="N331" s="61"/>
      <c r="O331" s="61"/>
    </row>
    <row r="332" spans="1:15" s="20" customFormat="1" ht="15" thickBot="1" x14ac:dyDescent="0.45">
      <c r="A332" s="52"/>
      <c r="B332" s="53" t="s">
        <v>477</v>
      </c>
      <c r="C332" s="54" t="s">
        <v>66</v>
      </c>
      <c r="D332" s="54" t="s">
        <v>474</v>
      </c>
      <c r="E332" s="55" t="s">
        <v>110</v>
      </c>
      <c r="F332" s="183">
        <v>1.46</v>
      </c>
      <c r="G332" s="183">
        <v>1.54</v>
      </c>
      <c r="H332" s="56">
        <v>125</v>
      </c>
      <c r="I332" s="57"/>
      <c r="J332" s="58">
        <f t="shared" si="4"/>
        <v>0</v>
      </c>
      <c r="K332" s="182" t="s">
        <v>42</v>
      </c>
      <c r="L332" s="135" t="s">
        <v>1695</v>
      </c>
      <c r="M332" s="60" t="s">
        <v>69</v>
      </c>
      <c r="N332" s="61"/>
      <c r="O332" s="61"/>
    </row>
    <row r="333" spans="1:15" s="20" customFormat="1" ht="15" thickBot="1" x14ac:dyDescent="0.45">
      <c r="A333" s="52"/>
      <c r="B333" s="53" t="s">
        <v>478</v>
      </c>
      <c r="C333" s="54" t="s">
        <v>91</v>
      </c>
      <c r="D333" s="54" t="s">
        <v>479</v>
      </c>
      <c r="E333" s="55" t="s">
        <v>77</v>
      </c>
      <c r="F333" s="183">
        <v>0.28999999999999998</v>
      </c>
      <c r="G333" s="183">
        <v>0.3</v>
      </c>
      <c r="H333" s="56">
        <v>500</v>
      </c>
      <c r="I333" s="57"/>
      <c r="J333" s="58">
        <f t="shared" si="4"/>
        <v>0</v>
      </c>
      <c r="K333" s="182" t="s">
        <v>42</v>
      </c>
      <c r="L333" s="143" t="s">
        <v>1695</v>
      </c>
      <c r="M333" s="60" t="s">
        <v>169</v>
      </c>
      <c r="N333" s="61"/>
      <c r="O333" s="61"/>
    </row>
    <row r="334" spans="1:15" s="20" customFormat="1" ht="16.75" thickBot="1" x14ac:dyDescent="0.45">
      <c r="A334" s="52"/>
      <c r="B334" s="53" t="s">
        <v>480</v>
      </c>
      <c r="C334" s="54" t="s">
        <v>99</v>
      </c>
      <c r="D334" s="54" t="s">
        <v>481</v>
      </c>
      <c r="E334" s="55" t="s">
        <v>47</v>
      </c>
      <c r="F334" s="183">
        <v>0.73</v>
      </c>
      <c r="G334" s="183">
        <v>0.77</v>
      </c>
      <c r="H334" s="56">
        <v>200</v>
      </c>
      <c r="I334" s="57"/>
      <c r="J334" s="58">
        <f t="shared" si="4"/>
        <v>0</v>
      </c>
      <c r="K334" s="182" t="s">
        <v>42</v>
      </c>
      <c r="L334" s="143" t="s">
        <v>1695</v>
      </c>
      <c r="M334" s="60" t="s">
        <v>169</v>
      </c>
      <c r="N334" s="61"/>
      <c r="O334" s="61"/>
    </row>
    <row r="335" spans="1:15" s="20" customFormat="1" ht="15" thickBot="1" x14ac:dyDescent="0.45">
      <c r="A335" s="52"/>
      <c r="B335" s="53" t="s">
        <v>482</v>
      </c>
      <c r="C335" s="54" t="s">
        <v>66</v>
      </c>
      <c r="D335" s="54" t="s">
        <v>483</v>
      </c>
      <c r="E335" s="55" t="s">
        <v>73</v>
      </c>
      <c r="F335" s="183">
        <v>1.1200000000000001</v>
      </c>
      <c r="G335" s="183">
        <v>1.18</v>
      </c>
      <c r="H335" s="56">
        <v>175</v>
      </c>
      <c r="I335" s="57"/>
      <c r="J335" s="58">
        <f t="shared" si="4"/>
        <v>0</v>
      </c>
      <c r="K335" s="182" t="s">
        <v>42</v>
      </c>
      <c r="L335" s="166" t="s">
        <v>1695</v>
      </c>
      <c r="M335" s="60" t="s">
        <v>63</v>
      </c>
      <c r="N335" s="61"/>
      <c r="O335" s="61"/>
    </row>
    <row r="336" spans="1:15" s="20" customFormat="1" ht="15" thickBot="1" x14ac:dyDescent="0.45">
      <c r="A336" s="52"/>
      <c r="B336" s="53" t="s">
        <v>484</v>
      </c>
      <c r="C336" s="54" t="s">
        <v>397</v>
      </c>
      <c r="D336" s="54" t="s">
        <v>485</v>
      </c>
      <c r="E336" s="55" t="s">
        <v>41</v>
      </c>
      <c r="F336" s="183">
        <v>0.86</v>
      </c>
      <c r="G336" s="183">
        <v>0.9</v>
      </c>
      <c r="H336" s="56">
        <v>400</v>
      </c>
      <c r="I336" s="57"/>
      <c r="J336" s="58">
        <f t="shared" si="4"/>
        <v>0</v>
      </c>
      <c r="K336" s="182" t="s">
        <v>42</v>
      </c>
      <c r="L336" s="166" t="s">
        <v>1695</v>
      </c>
      <c r="M336" s="60" t="s">
        <v>63</v>
      </c>
      <c r="N336" s="61"/>
      <c r="O336" s="61"/>
    </row>
    <row r="337" spans="1:15" s="20" customFormat="1" ht="15" thickBot="1" x14ac:dyDescent="0.45">
      <c r="A337" s="52"/>
      <c r="B337" s="53" t="s">
        <v>486</v>
      </c>
      <c r="C337" s="54" t="s">
        <v>397</v>
      </c>
      <c r="D337" s="54" t="s">
        <v>485</v>
      </c>
      <c r="E337" s="55" t="s">
        <v>45</v>
      </c>
      <c r="F337" s="183">
        <v>1.03</v>
      </c>
      <c r="G337" s="183">
        <v>1.08</v>
      </c>
      <c r="H337" s="56">
        <v>300</v>
      </c>
      <c r="I337" s="57"/>
      <c r="J337" s="58">
        <f t="shared" si="4"/>
        <v>0</v>
      </c>
      <c r="K337" s="182" t="s">
        <v>42</v>
      </c>
      <c r="L337" s="166" t="s">
        <v>1695</v>
      </c>
      <c r="M337" s="60" t="s">
        <v>63</v>
      </c>
      <c r="N337" s="61"/>
      <c r="O337" s="61"/>
    </row>
    <row r="338" spans="1:15" s="20" customFormat="1" ht="15" thickBot="1" x14ac:dyDescent="0.45">
      <c r="A338" s="52"/>
      <c r="B338" s="53" t="s">
        <v>487</v>
      </c>
      <c r="C338" s="54" t="s">
        <v>397</v>
      </c>
      <c r="D338" s="54" t="s">
        <v>485</v>
      </c>
      <c r="E338" s="55" t="s">
        <v>47</v>
      </c>
      <c r="F338" s="183">
        <v>1.22</v>
      </c>
      <c r="G338" s="183">
        <v>1.28</v>
      </c>
      <c r="H338" s="56">
        <v>200</v>
      </c>
      <c r="I338" s="57"/>
      <c r="J338" s="58">
        <f t="shared" si="4"/>
        <v>0</v>
      </c>
      <c r="K338" s="182" t="s">
        <v>42</v>
      </c>
      <c r="L338" s="166" t="s">
        <v>1695</v>
      </c>
      <c r="M338" s="60" t="s">
        <v>63</v>
      </c>
      <c r="N338" s="61"/>
      <c r="O338" s="61"/>
    </row>
    <row r="339" spans="1:15" s="20" customFormat="1" ht="15" thickBot="1" x14ac:dyDescent="0.45">
      <c r="A339" s="52"/>
      <c r="B339" s="53" t="s">
        <v>488</v>
      </c>
      <c r="C339" s="54" t="s">
        <v>397</v>
      </c>
      <c r="D339" s="54" t="s">
        <v>485</v>
      </c>
      <c r="E339" s="55" t="s">
        <v>49</v>
      </c>
      <c r="F339" s="183">
        <v>1.44</v>
      </c>
      <c r="G339" s="183">
        <v>1.52</v>
      </c>
      <c r="H339" s="56">
        <v>150</v>
      </c>
      <c r="I339" s="57"/>
      <c r="J339" s="58">
        <f t="shared" si="4"/>
        <v>0</v>
      </c>
      <c r="K339" s="182" t="s">
        <v>42</v>
      </c>
      <c r="L339" s="166" t="s">
        <v>1695</v>
      </c>
      <c r="M339" s="60" t="s">
        <v>63</v>
      </c>
      <c r="N339" s="61"/>
      <c r="O339" s="61"/>
    </row>
    <row r="340" spans="1:15" s="20" customFormat="1" ht="15" thickBot="1" x14ac:dyDescent="0.45">
      <c r="A340" s="52"/>
      <c r="B340" s="53" t="s">
        <v>489</v>
      </c>
      <c r="C340" s="54" t="s">
        <v>99</v>
      </c>
      <c r="D340" s="54" t="s">
        <v>490</v>
      </c>
      <c r="E340" s="55" t="s">
        <v>41</v>
      </c>
      <c r="F340" s="183">
        <v>0.78</v>
      </c>
      <c r="G340" s="183">
        <v>0.82</v>
      </c>
      <c r="H340" s="56">
        <v>400</v>
      </c>
      <c r="I340" s="57"/>
      <c r="J340" s="58">
        <f t="shared" si="4"/>
        <v>0</v>
      </c>
      <c r="K340" s="182" t="s">
        <v>42</v>
      </c>
      <c r="L340" s="168" t="s">
        <v>1695</v>
      </c>
      <c r="M340" s="60" t="s">
        <v>431</v>
      </c>
      <c r="N340" s="61"/>
      <c r="O340" s="61"/>
    </row>
    <row r="341" spans="1:15" s="20" customFormat="1" ht="15" thickBot="1" x14ac:dyDescent="0.45">
      <c r="A341" s="52"/>
      <c r="B341" s="53" t="s">
        <v>491</v>
      </c>
      <c r="C341" s="54" t="s">
        <v>99</v>
      </c>
      <c r="D341" s="54" t="s">
        <v>490</v>
      </c>
      <c r="E341" s="55" t="s">
        <v>45</v>
      </c>
      <c r="F341" s="183">
        <v>0.95</v>
      </c>
      <c r="G341" s="183">
        <v>1</v>
      </c>
      <c r="H341" s="56">
        <v>300</v>
      </c>
      <c r="I341" s="57"/>
      <c r="J341" s="58">
        <f t="shared" si="4"/>
        <v>0</v>
      </c>
      <c r="K341" s="182" t="s">
        <v>42</v>
      </c>
      <c r="L341" s="168" t="s">
        <v>1695</v>
      </c>
      <c r="M341" s="60" t="s">
        <v>431</v>
      </c>
      <c r="N341" s="61"/>
      <c r="O341" s="61"/>
    </row>
    <row r="342" spans="1:15" s="20" customFormat="1" ht="15" thickBot="1" x14ac:dyDescent="0.45">
      <c r="A342" s="52"/>
      <c r="B342" s="53" t="s">
        <v>492</v>
      </c>
      <c r="C342" s="54" t="s">
        <v>99</v>
      </c>
      <c r="D342" s="54" t="s">
        <v>490</v>
      </c>
      <c r="E342" s="55" t="s">
        <v>47</v>
      </c>
      <c r="F342" s="183">
        <v>1.1499999999999999</v>
      </c>
      <c r="G342" s="183">
        <v>1.21</v>
      </c>
      <c r="H342" s="56">
        <v>200</v>
      </c>
      <c r="I342" s="57"/>
      <c r="J342" s="58">
        <f t="shared" si="4"/>
        <v>0</v>
      </c>
      <c r="K342" s="182" t="s">
        <v>42</v>
      </c>
      <c r="L342" s="168" t="s">
        <v>1695</v>
      </c>
      <c r="M342" s="60" t="s">
        <v>431</v>
      </c>
      <c r="N342" s="61"/>
      <c r="O342" s="61"/>
    </row>
    <row r="343" spans="1:15" s="20" customFormat="1" ht="15" thickBot="1" x14ac:dyDescent="0.45">
      <c r="A343" s="52"/>
      <c r="B343" s="53" t="s">
        <v>493</v>
      </c>
      <c r="C343" s="54" t="s">
        <v>99</v>
      </c>
      <c r="D343" s="54" t="s">
        <v>490</v>
      </c>
      <c r="E343" s="55" t="s">
        <v>49</v>
      </c>
      <c r="F343" s="183">
        <v>1.38</v>
      </c>
      <c r="G343" s="183">
        <v>1.45</v>
      </c>
      <c r="H343" s="56">
        <v>150</v>
      </c>
      <c r="I343" s="57"/>
      <c r="J343" s="58">
        <f t="shared" si="4"/>
        <v>0</v>
      </c>
      <c r="K343" s="182" t="s">
        <v>42</v>
      </c>
      <c r="L343" s="168" t="s">
        <v>1695</v>
      </c>
      <c r="M343" s="60" t="s">
        <v>431</v>
      </c>
      <c r="N343" s="61"/>
      <c r="O343" s="61"/>
    </row>
    <row r="344" spans="1:15" s="20" customFormat="1" ht="15" thickBot="1" x14ac:dyDescent="0.45">
      <c r="A344" s="52"/>
      <c r="B344" s="53" t="s">
        <v>494</v>
      </c>
      <c r="C344" s="54" t="s">
        <v>99</v>
      </c>
      <c r="D344" s="54" t="s">
        <v>490</v>
      </c>
      <c r="E344" s="55" t="s">
        <v>58</v>
      </c>
      <c r="F344" s="183">
        <v>1.59</v>
      </c>
      <c r="G344" s="183">
        <v>1.67</v>
      </c>
      <c r="H344" s="56">
        <v>125</v>
      </c>
      <c r="I344" s="57"/>
      <c r="J344" s="58">
        <f t="shared" si="4"/>
        <v>0</v>
      </c>
      <c r="K344" s="182" t="s">
        <v>42</v>
      </c>
      <c r="L344" s="168" t="s">
        <v>1695</v>
      </c>
      <c r="M344" s="60" t="s">
        <v>431</v>
      </c>
      <c r="N344" s="61"/>
      <c r="O344" s="61"/>
    </row>
    <row r="345" spans="1:15" s="20" customFormat="1" ht="15" thickBot="1" x14ac:dyDescent="0.45">
      <c r="A345" s="52"/>
      <c r="B345" s="53" t="s">
        <v>495</v>
      </c>
      <c r="C345" s="54" t="s">
        <v>99</v>
      </c>
      <c r="D345" s="54" t="s">
        <v>490</v>
      </c>
      <c r="E345" s="55" t="s">
        <v>60</v>
      </c>
      <c r="F345" s="183">
        <v>1.82</v>
      </c>
      <c r="G345" s="183">
        <v>1.92</v>
      </c>
      <c r="H345" s="56">
        <v>100</v>
      </c>
      <c r="I345" s="57"/>
      <c r="J345" s="58">
        <f t="shared" si="4"/>
        <v>0</v>
      </c>
      <c r="K345" s="182" t="s">
        <v>42</v>
      </c>
      <c r="L345" s="168" t="s">
        <v>1695</v>
      </c>
      <c r="M345" s="60" t="s">
        <v>431</v>
      </c>
      <c r="N345" s="61"/>
      <c r="O345" s="61"/>
    </row>
    <row r="346" spans="1:15" s="20" customFormat="1" ht="15" thickBot="1" x14ac:dyDescent="0.45">
      <c r="A346" s="52"/>
      <c r="B346" s="53" t="s">
        <v>496</v>
      </c>
      <c r="C346" s="54" t="s">
        <v>91</v>
      </c>
      <c r="D346" s="54" t="s">
        <v>497</v>
      </c>
      <c r="E346" s="55" t="s">
        <v>41</v>
      </c>
      <c r="F346" s="183">
        <v>0.39</v>
      </c>
      <c r="G346" s="183">
        <v>0.41</v>
      </c>
      <c r="H346" s="56">
        <v>400</v>
      </c>
      <c r="I346" s="57"/>
      <c r="J346" s="58">
        <f t="shared" ref="J346:J409" si="5">IF(I346&lt;5,G346*I346*H346,F346*I346*H346)</f>
        <v>0</v>
      </c>
      <c r="K346" s="182" t="s">
        <v>42</v>
      </c>
      <c r="L346" s="152" t="s">
        <v>1695</v>
      </c>
      <c r="M346" s="60" t="s">
        <v>120</v>
      </c>
      <c r="N346" s="61"/>
      <c r="O346" s="61"/>
    </row>
    <row r="347" spans="1:15" s="20" customFormat="1" ht="15" thickBot="1" x14ac:dyDescent="0.45">
      <c r="A347" s="52"/>
      <c r="B347" s="53" t="s">
        <v>498</v>
      </c>
      <c r="C347" s="54" t="s">
        <v>91</v>
      </c>
      <c r="D347" s="54" t="s">
        <v>497</v>
      </c>
      <c r="E347" s="55" t="s">
        <v>45</v>
      </c>
      <c r="F347" s="183">
        <v>0.53</v>
      </c>
      <c r="G347" s="183">
        <v>0.56000000000000005</v>
      </c>
      <c r="H347" s="56">
        <v>300</v>
      </c>
      <c r="I347" s="57"/>
      <c r="J347" s="58">
        <f t="shared" si="5"/>
        <v>0</v>
      </c>
      <c r="K347" s="182" t="s">
        <v>42</v>
      </c>
      <c r="L347" s="152" t="s">
        <v>1695</v>
      </c>
      <c r="M347" s="60" t="s">
        <v>120</v>
      </c>
      <c r="N347" s="61"/>
      <c r="O347" s="61"/>
    </row>
    <row r="348" spans="1:15" s="20" customFormat="1" ht="15" thickBot="1" x14ac:dyDescent="0.45">
      <c r="A348" s="52"/>
      <c r="B348" s="53" t="s">
        <v>499</v>
      </c>
      <c r="C348" s="54" t="s">
        <v>91</v>
      </c>
      <c r="D348" s="54" t="s">
        <v>497</v>
      </c>
      <c r="E348" s="55" t="s">
        <v>47</v>
      </c>
      <c r="F348" s="183">
        <v>0.71</v>
      </c>
      <c r="G348" s="183">
        <v>0.75</v>
      </c>
      <c r="H348" s="56">
        <v>200</v>
      </c>
      <c r="I348" s="57"/>
      <c r="J348" s="58">
        <f t="shared" si="5"/>
        <v>0</v>
      </c>
      <c r="K348" s="182" t="s">
        <v>42</v>
      </c>
      <c r="L348" s="152" t="s">
        <v>1695</v>
      </c>
      <c r="M348" s="60" t="s">
        <v>120</v>
      </c>
      <c r="N348" s="61"/>
      <c r="O348" s="61"/>
    </row>
    <row r="349" spans="1:15" s="20" customFormat="1" ht="15" thickBot="1" x14ac:dyDescent="0.45">
      <c r="A349" s="52"/>
      <c r="B349" s="53" t="s">
        <v>500</v>
      </c>
      <c r="C349" s="54" t="s">
        <v>91</v>
      </c>
      <c r="D349" s="54" t="s">
        <v>501</v>
      </c>
      <c r="E349" s="55" t="s">
        <v>47</v>
      </c>
      <c r="F349" s="183">
        <v>0.69</v>
      </c>
      <c r="G349" s="183">
        <v>0.73</v>
      </c>
      <c r="H349" s="56">
        <v>200</v>
      </c>
      <c r="I349" s="57"/>
      <c r="J349" s="58">
        <f t="shared" si="5"/>
        <v>0</v>
      </c>
      <c r="K349" s="182" t="s">
        <v>42</v>
      </c>
      <c r="L349" s="162" t="s">
        <v>1695</v>
      </c>
      <c r="M349" s="60" t="s">
        <v>53</v>
      </c>
      <c r="N349" s="61"/>
      <c r="O349" s="61"/>
    </row>
    <row r="350" spans="1:15" s="20" customFormat="1" ht="15" thickBot="1" x14ac:dyDescent="0.45">
      <c r="A350" s="52"/>
      <c r="B350" s="53" t="s">
        <v>502</v>
      </c>
      <c r="C350" s="54" t="s">
        <v>91</v>
      </c>
      <c r="D350" s="54" t="s">
        <v>501</v>
      </c>
      <c r="E350" s="55" t="s">
        <v>49</v>
      </c>
      <c r="F350" s="183">
        <v>0.87</v>
      </c>
      <c r="G350" s="183">
        <v>0.92</v>
      </c>
      <c r="H350" s="56">
        <v>150</v>
      </c>
      <c r="I350" s="57"/>
      <c r="J350" s="58">
        <f t="shared" si="5"/>
        <v>0</v>
      </c>
      <c r="K350" s="182" t="s">
        <v>42</v>
      </c>
      <c r="L350" s="162" t="s">
        <v>1695</v>
      </c>
      <c r="M350" s="60" t="s">
        <v>53</v>
      </c>
      <c r="N350" s="61"/>
      <c r="O350" s="61"/>
    </row>
    <row r="351" spans="1:15" s="20" customFormat="1" ht="15" thickBot="1" x14ac:dyDescent="0.45">
      <c r="A351" s="52"/>
      <c r="B351" s="53" t="s">
        <v>503</v>
      </c>
      <c r="C351" s="54" t="s">
        <v>91</v>
      </c>
      <c r="D351" s="54" t="s">
        <v>501</v>
      </c>
      <c r="E351" s="55" t="s">
        <v>58</v>
      </c>
      <c r="F351" s="183">
        <v>1</v>
      </c>
      <c r="G351" s="183">
        <v>1.05</v>
      </c>
      <c r="H351" s="56">
        <v>125</v>
      </c>
      <c r="I351" s="57"/>
      <c r="J351" s="58">
        <f t="shared" si="5"/>
        <v>0</v>
      </c>
      <c r="K351" s="182" t="s">
        <v>42</v>
      </c>
      <c r="L351" s="162" t="s">
        <v>1695</v>
      </c>
      <c r="M351" s="60" t="s">
        <v>53</v>
      </c>
      <c r="N351" s="61"/>
      <c r="O351" s="61"/>
    </row>
    <row r="352" spans="1:15" s="20" customFormat="1" ht="15" thickBot="1" x14ac:dyDescent="0.45">
      <c r="A352" s="52"/>
      <c r="B352" s="53" t="s">
        <v>504</v>
      </c>
      <c r="C352" s="54" t="s">
        <v>91</v>
      </c>
      <c r="D352" s="54" t="s">
        <v>505</v>
      </c>
      <c r="E352" s="55" t="s">
        <v>41</v>
      </c>
      <c r="F352" s="183">
        <v>0.42</v>
      </c>
      <c r="G352" s="183">
        <v>0.44</v>
      </c>
      <c r="H352" s="56">
        <v>400</v>
      </c>
      <c r="I352" s="57"/>
      <c r="J352" s="58">
        <f t="shared" si="5"/>
        <v>0</v>
      </c>
      <c r="K352" s="182" t="s">
        <v>42</v>
      </c>
      <c r="L352" s="152" t="s">
        <v>1695</v>
      </c>
      <c r="M352" s="60" t="s">
        <v>120</v>
      </c>
      <c r="N352" s="61"/>
      <c r="O352" s="61"/>
    </row>
    <row r="353" spans="1:15" s="20" customFormat="1" ht="15" thickBot="1" x14ac:dyDescent="0.45">
      <c r="A353" s="52"/>
      <c r="B353" s="53" t="s">
        <v>506</v>
      </c>
      <c r="C353" s="54" t="s">
        <v>91</v>
      </c>
      <c r="D353" s="54" t="s">
        <v>505</v>
      </c>
      <c r="E353" s="55" t="s">
        <v>45</v>
      </c>
      <c r="F353" s="183">
        <v>0.54</v>
      </c>
      <c r="G353" s="183">
        <v>0.56999999999999995</v>
      </c>
      <c r="H353" s="56">
        <v>300</v>
      </c>
      <c r="I353" s="57"/>
      <c r="J353" s="58">
        <f t="shared" si="5"/>
        <v>0</v>
      </c>
      <c r="K353" s="182" t="s">
        <v>42</v>
      </c>
      <c r="L353" s="152" t="s">
        <v>1695</v>
      </c>
      <c r="M353" s="60" t="s">
        <v>120</v>
      </c>
      <c r="N353" s="61"/>
      <c r="O353" s="61"/>
    </row>
    <row r="354" spans="1:15" s="20" customFormat="1" ht="15" thickBot="1" x14ac:dyDescent="0.45">
      <c r="A354" s="52"/>
      <c r="B354" s="53" t="s">
        <v>507</v>
      </c>
      <c r="C354" s="54" t="s">
        <v>91</v>
      </c>
      <c r="D354" s="54" t="s">
        <v>505</v>
      </c>
      <c r="E354" s="55" t="s">
        <v>47</v>
      </c>
      <c r="F354" s="183">
        <v>0.77</v>
      </c>
      <c r="G354" s="183">
        <v>0.81</v>
      </c>
      <c r="H354" s="56">
        <v>200</v>
      </c>
      <c r="I354" s="57"/>
      <c r="J354" s="58">
        <f t="shared" si="5"/>
        <v>0</v>
      </c>
      <c r="K354" s="182" t="s">
        <v>42</v>
      </c>
      <c r="L354" s="152" t="s">
        <v>1695</v>
      </c>
      <c r="M354" s="60" t="s">
        <v>120</v>
      </c>
      <c r="N354" s="61"/>
      <c r="O354" s="61"/>
    </row>
    <row r="355" spans="1:15" s="20" customFormat="1" ht="15" thickBot="1" x14ac:dyDescent="0.45">
      <c r="A355" s="52"/>
      <c r="B355" s="53" t="s">
        <v>508</v>
      </c>
      <c r="C355" s="54" t="s">
        <v>91</v>
      </c>
      <c r="D355" s="54" t="s">
        <v>505</v>
      </c>
      <c r="E355" s="55" t="s">
        <v>49</v>
      </c>
      <c r="F355" s="183">
        <v>0.94</v>
      </c>
      <c r="G355" s="183">
        <v>0.99</v>
      </c>
      <c r="H355" s="56">
        <v>150</v>
      </c>
      <c r="I355" s="57"/>
      <c r="J355" s="58">
        <f t="shared" si="5"/>
        <v>0</v>
      </c>
      <c r="K355" s="182" t="s">
        <v>42</v>
      </c>
      <c r="L355" s="152" t="s">
        <v>1695</v>
      </c>
      <c r="M355" s="60" t="s">
        <v>120</v>
      </c>
      <c r="N355" s="61"/>
      <c r="O355" s="61"/>
    </row>
    <row r="356" spans="1:15" s="20" customFormat="1" ht="15" thickBot="1" x14ac:dyDescent="0.45">
      <c r="A356" s="52"/>
      <c r="B356" s="53" t="s">
        <v>509</v>
      </c>
      <c r="C356" s="54" t="s">
        <v>91</v>
      </c>
      <c r="D356" s="54" t="s">
        <v>505</v>
      </c>
      <c r="E356" s="55" t="s">
        <v>58</v>
      </c>
      <c r="F356" s="183">
        <v>1.0900000000000001</v>
      </c>
      <c r="G356" s="183">
        <v>1.1499999999999999</v>
      </c>
      <c r="H356" s="56">
        <v>125</v>
      </c>
      <c r="I356" s="57"/>
      <c r="J356" s="58">
        <f t="shared" si="5"/>
        <v>0</v>
      </c>
      <c r="K356" s="182" t="s">
        <v>42</v>
      </c>
      <c r="L356" s="152" t="s">
        <v>1695</v>
      </c>
      <c r="M356" s="60" t="s">
        <v>120</v>
      </c>
      <c r="N356" s="61"/>
      <c r="O356" s="61"/>
    </row>
    <row r="357" spans="1:15" s="20" customFormat="1" ht="15" thickBot="1" x14ac:dyDescent="0.45">
      <c r="A357" s="52"/>
      <c r="B357" s="53" t="s">
        <v>510</v>
      </c>
      <c r="C357" s="54" t="s">
        <v>91</v>
      </c>
      <c r="D357" s="54" t="s">
        <v>511</v>
      </c>
      <c r="E357" s="55" t="s">
        <v>41</v>
      </c>
      <c r="F357" s="183">
        <v>0.4</v>
      </c>
      <c r="G357" s="183">
        <v>0.42</v>
      </c>
      <c r="H357" s="56">
        <v>400</v>
      </c>
      <c r="I357" s="57"/>
      <c r="J357" s="58">
        <f t="shared" si="5"/>
        <v>0</v>
      </c>
      <c r="K357" s="182" t="s">
        <v>42</v>
      </c>
      <c r="L357" s="135" t="s">
        <v>1695</v>
      </c>
      <c r="M357" s="60" t="s">
        <v>69</v>
      </c>
      <c r="N357" s="61"/>
      <c r="O357" s="61"/>
    </row>
    <row r="358" spans="1:15" s="20" customFormat="1" ht="15" thickBot="1" x14ac:dyDescent="0.45">
      <c r="A358" s="52"/>
      <c r="B358" s="53" t="s">
        <v>512</v>
      </c>
      <c r="C358" s="54" t="s">
        <v>91</v>
      </c>
      <c r="D358" s="54" t="s">
        <v>511</v>
      </c>
      <c r="E358" s="55" t="s">
        <v>45</v>
      </c>
      <c r="F358" s="183">
        <v>0.52</v>
      </c>
      <c r="G358" s="183">
        <v>0.55000000000000004</v>
      </c>
      <c r="H358" s="56">
        <v>300</v>
      </c>
      <c r="I358" s="57"/>
      <c r="J358" s="58">
        <f t="shared" si="5"/>
        <v>0</v>
      </c>
      <c r="K358" s="182" t="s">
        <v>42</v>
      </c>
      <c r="L358" s="135" t="s">
        <v>1695</v>
      </c>
      <c r="M358" s="60" t="s">
        <v>69</v>
      </c>
      <c r="N358" s="61"/>
      <c r="O358" s="61"/>
    </row>
    <row r="359" spans="1:15" s="20" customFormat="1" ht="15" thickBot="1" x14ac:dyDescent="0.45">
      <c r="A359" s="52"/>
      <c r="B359" s="53" t="s">
        <v>513</v>
      </c>
      <c r="C359" s="54" t="s">
        <v>91</v>
      </c>
      <c r="D359" s="54" t="s">
        <v>511</v>
      </c>
      <c r="E359" s="55" t="s">
        <v>47</v>
      </c>
      <c r="F359" s="183">
        <v>0.72</v>
      </c>
      <c r="G359" s="183">
        <v>0.76</v>
      </c>
      <c r="H359" s="56">
        <v>200</v>
      </c>
      <c r="I359" s="57"/>
      <c r="J359" s="58">
        <f t="shared" si="5"/>
        <v>0</v>
      </c>
      <c r="K359" s="182" t="s">
        <v>42</v>
      </c>
      <c r="L359" s="135" t="s">
        <v>1695</v>
      </c>
      <c r="M359" s="60" t="s">
        <v>69</v>
      </c>
      <c r="N359" s="61"/>
      <c r="O359" s="61"/>
    </row>
    <row r="360" spans="1:15" s="20" customFormat="1" ht="15" thickBot="1" x14ac:dyDescent="0.45">
      <c r="A360" s="52"/>
      <c r="B360" s="53" t="s">
        <v>514</v>
      </c>
      <c r="C360" s="54" t="s">
        <v>91</v>
      </c>
      <c r="D360" s="54" t="s">
        <v>511</v>
      </c>
      <c r="E360" s="55" t="s">
        <v>49</v>
      </c>
      <c r="F360" s="183">
        <v>0.89</v>
      </c>
      <c r="G360" s="183">
        <v>0.94</v>
      </c>
      <c r="H360" s="56">
        <v>150</v>
      </c>
      <c r="I360" s="57"/>
      <c r="J360" s="58">
        <f t="shared" si="5"/>
        <v>0</v>
      </c>
      <c r="K360" s="182" t="s">
        <v>42</v>
      </c>
      <c r="L360" s="135" t="s">
        <v>1695</v>
      </c>
      <c r="M360" s="60" t="s">
        <v>69</v>
      </c>
      <c r="N360" s="61"/>
      <c r="O360" s="61"/>
    </row>
    <row r="361" spans="1:15" s="20" customFormat="1" ht="15" thickBot="1" x14ac:dyDescent="0.45">
      <c r="A361" s="52"/>
      <c r="B361" s="53" t="s">
        <v>515</v>
      </c>
      <c r="C361" s="54" t="s">
        <v>75</v>
      </c>
      <c r="D361" s="54" t="s">
        <v>516</v>
      </c>
      <c r="E361" s="55" t="s">
        <v>77</v>
      </c>
      <c r="F361" s="183">
        <v>1.55</v>
      </c>
      <c r="G361" s="183">
        <v>1.6300000000000001</v>
      </c>
      <c r="H361" s="56">
        <v>400</v>
      </c>
      <c r="I361" s="57"/>
      <c r="J361" s="58">
        <f t="shared" si="5"/>
        <v>0</v>
      </c>
      <c r="K361" s="182" t="s">
        <v>42</v>
      </c>
      <c r="L361" s="147" t="s">
        <v>1695</v>
      </c>
      <c r="M361" s="60" t="s">
        <v>517</v>
      </c>
      <c r="N361" s="61"/>
      <c r="O361" s="61"/>
    </row>
    <row r="362" spans="1:15" s="20" customFormat="1" ht="15" thickBot="1" x14ac:dyDescent="0.45">
      <c r="A362" s="52"/>
      <c r="B362" s="53" t="s">
        <v>518</v>
      </c>
      <c r="C362" s="54" t="s">
        <v>75</v>
      </c>
      <c r="D362" s="54" t="s">
        <v>516</v>
      </c>
      <c r="E362" s="55" t="s">
        <v>41</v>
      </c>
      <c r="F362" s="183">
        <v>1.73</v>
      </c>
      <c r="G362" s="183">
        <v>1.82</v>
      </c>
      <c r="H362" s="56">
        <v>300</v>
      </c>
      <c r="I362" s="57"/>
      <c r="J362" s="58">
        <f t="shared" si="5"/>
        <v>0</v>
      </c>
      <c r="K362" s="182" t="s">
        <v>42</v>
      </c>
      <c r="L362" s="147" t="s">
        <v>1695</v>
      </c>
      <c r="M362" s="60" t="s">
        <v>517</v>
      </c>
      <c r="N362" s="61"/>
      <c r="O362" s="61"/>
    </row>
    <row r="363" spans="1:15" s="20" customFormat="1" ht="15" thickBot="1" x14ac:dyDescent="0.45">
      <c r="A363" s="52"/>
      <c r="B363" s="53" t="s">
        <v>519</v>
      </c>
      <c r="C363" s="54" t="s">
        <v>75</v>
      </c>
      <c r="D363" s="54" t="s">
        <v>516</v>
      </c>
      <c r="E363" s="55" t="s">
        <v>45</v>
      </c>
      <c r="F363" s="183">
        <v>1.96</v>
      </c>
      <c r="G363" s="183">
        <v>2.0599999999999996</v>
      </c>
      <c r="H363" s="56">
        <v>200</v>
      </c>
      <c r="I363" s="57"/>
      <c r="J363" s="58">
        <f t="shared" si="5"/>
        <v>0</v>
      </c>
      <c r="K363" s="182" t="s">
        <v>42</v>
      </c>
      <c r="L363" s="147" t="s">
        <v>1695</v>
      </c>
      <c r="M363" s="60" t="s">
        <v>517</v>
      </c>
      <c r="N363" s="61"/>
      <c r="O363" s="61"/>
    </row>
    <row r="364" spans="1:15" s="20" customFormat="1" ht="15" thickBot="1" x14ac:dyDescent="0.45">
      <c r="A364" s="52"/>
      <c r="B364" s="53" t="s">
        <v>520</v>
      </c>
      <c r="C364" s="54" t="s">
        <v>75</v>
      </c>
      <c r="D364" s="54" t="s">
        <v>516</v>
      </c>
      <c r="E364" s="55" t="s">
        <v>47</v>
      </c>
      <c r="F364" s="183">
        <v>2.19</v>
      </c>
      <c r="G364" s="183">
        <v>2.2999999999999998</v>
      </c>
      <c r="H364" s="56">
        <v>150</v>
      </c>
      <c r="I364" s="57"/>
      <c r="J364" s="58">
        <f t="shared" si="5"/>
        <v>0</v>
      </c>
      <c r="K364" s="182" t="s">
        <v>42</v>
      </c>
      <c r="L364" s="147" t="s">
        <v>1695</v>
      </c>
      <c r="M364" s="60" t="s">
        <v>517</v>
      </c>
      <c r="N364" s="61"/>
      <c r="O364" s="61"/>
    </row>
    <row r="365" spans="1:15" s="20" customFormat="1" ht="15" thickBot="1" x14ac:dyDescent="0.45">
      <c r="A365" s="52"/>
      <c r="B365" s="53" t="s">
        <v>521</v>
      </c>
      <c r="C365" s="54" t="s">
        <v>75</v>
      </c>
      <c r="D365" s="54" t="s">
        <v>516</v>
      </c>
      <c r="E365" s="55" t="s">
        <v>49</v>
      </c>
      <c r="F365" s="183">
        <v>2.38</v>
      </c>
      <c r="G365" s="183">
        <v>2.5099999999999998</v>
      </c>
      <c r="H365" s="56">
        <v>125</v>
      </c>
      <c r="I365" s="57"/>
      <c r="J365" s="58">
        <f t="shared" si="5"/>
        <v>0</v>
      </c>
      <c r="K365" s="182" t="s">
        <v>42</v>
      </c>
      <c r="L365" s="147" t="s">
        <v>1695</v>
      </c>
      <c r="M365" s="60" t="s">
        <v>517</v>
      </c>
      <c r="N365" s="61"/>
      <c r="O365" s="61"/>
    </row>
    <row r="366" spans="1:15" s="20" customFormat="1" ht="15" thickBot="1" x14ac:dyDescent="0.45">
      <c r="A366" s="52"/>
      <c r="B366" s="53" t="s">
        <v>522</v>
      </c>
      <c r="C366" s="54" t="s">
        <v>523</v>
      </c>
      <c r="D366" s="54" t="s">
        <v>524</v>
      </c>
      <c r="E366" s="55" t="s">
        <v>41</v>
      </c>
      <c r="F366" s="183">
        <v>0.64</v>
      </c>
      <c r="G366" s="183">
        <v>0.67</v>
      </c>
      <c r="H366" s="56">
        <v>400</v>
      </c>
      <c r="I366" s="57"/>
      <c r="J366" s="58">
        <f t="shared" si="5"/>
        <v>0</v>
      </c>
      <c r="K366" s="182" t="s">
        <v>42</v>
      </c>
      <c r="L366" s="168" t="s">
        <v>1695</v>
      </c>
      <c r="M366" s="60" t="s">
        <v>431</v>
      </c>
      <c r="N366" s="61"/>
      <c r="O366" s="61"/>
    </row>
    <row r="367" spans="1:15" s="20" customFormat="1" ht="15" thickBot="1" x14ac:dyDescent="0.45">
      <c r="A367" s="52"/>
      <c r="B367" s="53" t="s">
        <v>525</v>
      </c>
      <c r="C367" s="54" t="s">
        <v>523</v>
      </c>
      <c r="D367" s="54" t="s">
        <v>524</v>
      </c>
      <c r="E367" s="55" t="s">
        <v>45</v>
      </c>
      <c r="F367" s="183">
        <v>0.82</v>
      </c>
      <c r="G367" s="183">
        <v>0.86</v>
      </c>
      <c r="H367" s="56">
        <v>300</v>
      </c>
      <c r="I367" s="57"/>
      <c r="J367" s="58">
        <f t="shared" si="5"/>
        <v>0</v>
      </c>
      <c r="K367" s="182" t="s">
        <v>42</v>
      </c>
      <c r="L367" s="168" t="s">
        <v>1695</v>
      </c>
      <c r="M367" s="60" t="s">
        <v>431</v>
      </c>
      <c r="N367" s="61"/>
      <c r="O367" s="61"/>
    </row>
    <row r="368" spans="1:15" s="20" customFormat="1" ht="15" thickBot="1" x14ac:dyDescent="0.45">
      <c r="A368" s="52"/>
      <c r="B368" s="53" t="s">
        <v>526</v>
      </c>
      <c r="C368" s="54" t="s">
        <v>523</v>
      </c>
      <c r="D368" s="54" t="s">
        <v>524</v>
      </c>
      <c r="E368" s="55" t="s">
        <v>47</v>
      </c>
      <c r="F368" s="183">
        <v>1.04</v>
      </c>
      <c r="G368" s="183">
        <v>1.0900000000000001</v>
      </c>
      <c r="H368" s="56">
        <v>200</v>
      </c>
      <c r="I368" s="57"/>
      <c r="J368" s="58">
        <f t="shared" si="5"/>
        <v>0</v>
      </c>
      <c r="K368" s="182" t="s">
        <v>42</v>
      </c>
      <c r="L368" s="168" t="s">
        <v>1695</v>
      </c>
      <c r="M368" s="60" t="s">
        <v>431</v>
      </c>
      <c r="N368" s="61"/>
      <c r="O368" s="61"/>
    </row>
    <row r="369" spans="1:15" s="20" customFormat="1" ht="15" thickBot="1" x14ac:dyDescent="0.45">
      <c r="A369" s="52"/>
      <c r="B369" s="53" t="s">
        <v>527</v>
      </c>
      <c r="C369" s="54" t="s">
        <v>523</v>
      </c>
      <c r="D369" s="54" t="s">
        <v>524</v>
      </c>
      <c r="E369" s="55" t="s">
        <v>49</v>
      </c>
      <c r="F369" s="183">
        <v>1.26</v>
      </c>
      <c r="G369" s="183">
        <v>1.33</v>
      </c>
      <c r="H369" s="56">
        <v>150</v>
      </c>
      <c r="I369" s="57"/>
      <c r="J369" s="58">
        <f t="shared" si="5"/>
        <v>0</v>
      </c>
      <c r="K369" s="182" t="s">
        <v>42</v>
      </c>
      <c r="L369" s="168" t="s">
        <v>1695</v>
      </c>
      <c r="M369" s="60" t="s">
        <v>431</v>
      </c>
      <c r="N369" s="61"/>
      <c r="O369" s="61"/>
    </row>
    <row r="370" spans="1:15" s="20" customFormat="1" ht="15" thickBot="1" x14ac:dyDescent="0.45">
      <c r="A370" s="52"/>
      <c r="B370" s="53" t="s">
        <v>528</v>
      </c>
      <c r="C370" s="54" t="s">
        <v>91</v>
      </c>
      <c r="D370" s="54" t="s">
        <v>529</v>
      </c>
      <c r="E370" s="55" t="s">
        <v>45</v>
      </c>
      <c r="F370" s="183">
        <v>0.52</v>
      </c>
      <c r="G370" s="183">
        <v>0.55000000000000004</v>
      </c>
      <c r="H370" s="56">
        <v>300</v>
      </c>
      <c r="I370" s="57"/>
      <c r="J370" s="58">
        <f t="shared" si="5"/>
        <v>0</v>
      </c>
      <c r="K370" s="182" t="s">
        <v>42</v>
      </c>
      <c r="L370" s="162" t="s">
        <v>1695</v>
      </c>
      <c r="M370" s="60" t="s">
        <v>53</v>
      </c>
      <c r="N370" s="61"/>
      <c r="O370" s="61"/>
    </row>
    <row r="371" spans="1:15" s="20" customFormat="1" ht="15" thickBot="1" x14ac:dyDescent="0.45">
      <c r="A371" s="52"/>
      <c r="B371" s="53" t="s">
        <v>530</v>
      </c>
      <c r="C371" s="54" t="s">
        <v>91</v>
      </c>
      <c r="D371" s="54" t="s">
        <v>529</v>
      </c>
      <c r="E371" s="55" t="s">
        <v>47</v>
      </c>
      <c r="F371" s="183">
        <v>0.67</v>
      </c>
      <c r="G371" s="183">
        <v>0.7</v>
      </c>
      <c r="H371" s="56">
        <v>200</v>
      </c>
      <c r="I371" s="57"/>
      <c r="J371" s="58">
        <f t="shared" si="5"/>
        <v>0</v>
      </c>
      <c r="K371" s="182" t="s">
        <v>42</v>
      </c>
      <c r="L371" s="162" t="s">
        <v>1695</v>
      </c>
      <c r="M371" s="60" t="s">
        <v>53</v>
      </c>
      <c r="N371" s="61"/>
      <c r="O371" s="61"/>
    </row>
    <row r="372" spans="1:15" s="20" customFormat="1" ht="15" thickBot="1" x14ac:dyDescent="0.45">
      <c r="A372" s="52"/>
      <c r="B372" s="53" t="s">
        <v>531</v>
      </c>
      <c r="C372" s="54" t="s">
        <v>99</v>
      </c>
      <c r="D372" s="54" t="s">
        <v>532</v>
      </c>
      <c r="E372" s="55" t="s">
        <v>45</v>
      </c>
      <c r="F372" s="183">
        <v>0.5</v>
      </c>
      <c r="G372" s="183">
        <v>0.53</v>
      </c>
      <c r="H372" s="56">
        <v>300</v>
      </c>
      <c r="I372" s="57"/>
      <c r="J372" s="58">
        <f t="shared" si="5"/>
        <v>0</v>
      </c>
      <c r="K372" s="182" t="s">
        <v>42</v>
      </c>
      <c r="L372" s="146" t="s">
        <v>1695</v>
      </c>
      <c r="M372" s="60" t="s">
        <v>1170</v>
      </c>
      <c r="N372" s="61"/>
      <c r="O372" s="61"/>
    </row>
    <row r="373" spans="1:15" s="20" customFormat="1" ht="15" thickBot="1" x14ac:dyDescent="0.45">
      <c r="A373" s="52"/>
      <c r="B373" s="53" t="s">
        <v>533</v>
      </c>
      <c r="C373" s="54" t="s">
        <v>99</v>
      </c>
      <c r="D373" s="54" t="s">
        <v>532</v>
      </c>
      <c r="E373" s="55" t="s">
        <v>47</v>
      </c>
      <c r="F373" s="183">
        <v>0.73</v>
      </c>
      <c r="G373" s="183">
        <v>0.77</v>
      </c>
      <c r="H373" s="56">
        <v>200</v>
      </c>
      <c r="I373" s="57"/>
      <c r="J373" s="58">
        <f t="shared" si="5"/>
        <v>0</v>
      </c>
      <c r="K373" s="182" t="s">
        <v>42</v>
      </c>
      <c r="L373" s="146" t="s">
        <v>1695</v>
      </c>
      <c r="M373" s="60" t="s">
        <v>1170</v>
      </c>
      <c r="N373" s="61"/>
      <c r="O373" s="61"/>
    </row>
    <row r="374" spans="1:15" s="20" customFormat="1" ht="15" thickBot="1" x14ac:dyDescent="0.45">
      <c r="A374" s="52"/>
      <c r="B374" s="53" t="s">
        <v>534</v>
      </c>
      <c r="C374" s="54" t="s">
        <v>99</v>
      </c>
      <c r="D374" s="54" t="s">
        <v>532</v>
      </c>
      <c r="E374" s="55" t="s">
        <v>49</v>
      </c>
      <c r="F374" s="183">
        <v>0.9</v>
      </c>
      <c r="G374" s="183">
        <v>0.95</v>
      </c>
      <c r="H374" s="56">
        <v>150</v>
      </c>
      <c r="I374" s="57"/>
      <c r="J374" s="58">
        <f t="shared" si="5"/>
        <v>0</v>
      </c>
      <c r="K374" s="182" t="s">
        <v>42</v>
      </c>
      <c r="L374" s="146" t="s">
        <v>1695</v>
      </c>
      <c r="M374" s="60" t="s">
        <v>1170</v>
      </c>
      <c r="N374" s="61"/>
      <c r="O374" s="61"/>
    </row>
    <row r="375" spans="1:15" s="20" customFormat="1" ht="15" thickBot="1" x14ac:dyDescent="0.45">
      <c r="A375" s="52"/>
      <c r="B375" s="53" t="s">
        <v>535</v>
      </c>
      <c r="C375" s="54" t="s">
        <v>397</v>
      </c>
      <c r="D375" s="54" t="s">
        <v>536</v>
      </c>
      <c r="E375" s="55" t="s">
        <v>41</v>
      </c>
      <c r="F375" s="183">
        <v>0.86</v>
      </c>
      <c r="G375" s="183">
        <v>0.9</v>
      </c>
      <c r="H375" s="56">
        <v>400</v>
      </c>
      <c r="I375" s="57"/>
      <c r="J375" s="58">
        <f t="shared" si="5"/>
        <v>0</v>
      </c>
      <c r="K375" s="182" t="s">
        <v>42</v>
      </c>
      <c r="L375" s="162" t="s">
        <v>1695</v>
      </c>
      <c r="M375" s="60" t="s">
        <v>53</v>
      </c>
      <c r="N375" s="61"/>
      <c r="O375" s="61"/>
    </row>
    <row r="376" spans="1:15" s="20" customFormat="1" ht="15" thickBot="1" x14ac:dyDescent="0.45">
      <c r="A376" s="52"/>
      <c r="B376" s="53" t="s">
        <v>537</v>
      </c>
      <c r="C376" s="54" t="s">
        <v>397</v>
      </c>
      <c r="D376" s="54" t="s">
        <v>536</v>
      </c>
      <c r="E376" s="55" t="s">
        <v>45</v>
      </c>
      <c r="F376" s="183">
        <v>1.03</v>
      </c>
      <c r="G376" s="183">
        <v>1.08</v>
      </c>
      <c r="H376" s="56">
        <v>300</v>
      </c>
      <c r="I376" s="57"/>
      <c r="J376" s="58">
        <f t="shared" si="5"/>
        <v>0</v>
      </c>
      <c r="K376" s="182" t="s">
        <v>42</v>
      </c>
      <c r="L376" s="162" t="s">
        <v>1695</v>
      </c>
      <c r="M376" s="60" t="s">
        <v>53</v>
      </c>
      <c r="N376" s="61"/>
      <c r="O376" s="61"/>
    </row>
    <row r="377" spans="1:15" s="20" customFormat="1" ht="15" thickBot="1" x14ac:dyDescent="0.45">
      <c r="A377" s="52"/>
      <c r="B377" s="53" t="s">
        <v>538</v>
      </c>
      <c r="C377" s="54" t="s">
        <v>397</v>
      </c>
      <c r="D377" s="54" t="s">
        <v>536</v>
      </c>
      <c r="E377" s="55" t="s">
        <v>47</v>
      </c>
      <c r="F377" s="183">
        <v>1.22</v>
      </c>
      <c r="G377" s="183">
        <v>1.28</v>
      </c>
      <c r="H377" s="56">
        <v>200</v>
      </c>
      <c r="I377" s="57"/>
      <c r="J377" s="58">
        <f t="shared" si="5"/>
        <v>0</v>
      </c>
      <c r="K377" s="182" t="s">
        <v>42</v>
      </c>
      <c r="L377" s="162" t="s">
        <v>1695</v>
      </c>
      <c r="M377" s="60" t="s">
        <v>53</v>
      </c>
      <c r="N377" s="61"/>
      <c r="O377" s="61"/>
    </row>
    <row r="378" spans="1:15" s="20" customFormat="1" ht="15" thickBot="1" x14ac:dyDescent="0.45">
      <c r="A378" s="52"/>
      <c r="B378" s="53" t="s">
        <v>539</v>
      </c>
      <c r="C378" s="54" t="s">
        <v>397</v>
      </c>
      <c r="D378" s="54" t="s">
        <v>536</v>
      </c>
      <c r="E378" s="55" t="s">
        <v>49</v>
      </c>
      <c r="F378" s="183">
        <v>1.44</v>
      </c>
      <c r="G378" s="183">
        <v>1.52</v>
      </c>
      <c r="H378" s="56">
        <v>150</v>
      </c>
      <c r="I378" s="57"/>
      <c r="J378" s="58">
        <f t="shared" si="5"/>
        <v>0</v>
      </c>
      <c r="K378" s="182" t="s">
        <v>42</v>
      </c>
      <c r="L378" s="162" t="s">
        <v>1695</v>
      </c>
      <c r="M378" s="60" t="s">
        <v>53</v>
      </c>
      <c r="N378" s="61"/>
      <c r="O378" s="61"/>
    </row>
    <row r="379" spans="1:15" s="20" customFormat="1" ht="15" thickBot="1" x14ac:dyDescent="0.45">
      <c r="A379" s="52"/>
      <c r="B379" s="53" t="s">
        <v>540</v>
      </c>
      <c r="C379" s="54" t="s">
        <v>91</v>
      </c>
      <c r="D379" s="54" t="s">
        <v>541</v>
      </c>
      <c r="E379" s="55" t="s">
        <v>77</v>
      </c>
      <c r="F379" s="183">
        <v>0.28999999999999998</v>
      </c>
      <c r="G379" s="183">
        <v>0.3</v>
      </c>
      <c r="H379" s="56">
        <v>500</v>
      </c>
      <c r="I379" s="57"/>
      <c r="J379" s="58">
        <f t="shared" si="5"/>
        <v>0</v>
      </c>
      <c r="K379" s="182" t="s">
        <v>42</v>
      </c>
      <c r="L379" s="162" t="s">
        <v>1695</v>
      </c>
      <c r="M379" s="60" t="s">
        <v>53</v>
      </c>
      <c r="N379" s="61"/>
      <c r="O379" s="61"/>
    </row>
    <row r="380" spans="1:15" s="20" customFormat="1" ht="15" thickBot="1" x14ac:dyDescent="0.45">
      <c r="A380" s="52"/>
      <c r="B380" s="53" t="s">
        <v>542</v>
      </c>
      <c r="C380" s="54" t="s">
        <v>91</v>
      </c>
      <c r="D380" s="54" t="s">
        <v>541</v>
      </c>
      <c r="E380" s="55" t="s">
        <v>41</v>
      </c>
      <c r="F380" s="183">
        <v>0.44</v>
      </c>
      <c r="G380" s="183">
        <v>0.46</v>
      </c>
      <c r="H380" s="56">
        <v>400</v>
      </c>
      <c r="I380" s="57"/>
      <c r="J380" s="58">
        <f t="shared" si="5"/>
        <v>0</v>
      </c>
      <c r="K380" s="182" t="s">
        <v>42</v>
      </c>
      <c r="L380" s="162" t="s">
        <v>1695</v>
      </c>
      <c r="M380" s="60" t="s">
        <v>53</v>
      </c>
      <c r="N380" s="61"/>
      <c r="O380" s="61"/>
    </row>
    <row r="381" spans="1:15" s="20" customFormat="1" ht="15" thickBot="1" x14ac:dyDescent="0.45">
      <c r="A381" s="52"/>
      <c r="B381" s="53" t="s">
        <v>543</v>
      </c>
      <c r="C381" s="54" t="s">
        <v>91</v>
      </c>
      <c r="D381" s="54" t="s">
        <v>541</v>
      </c>
      <c r="E381" s="55" t="s">
        <v>45</v>
      </c>
      <c r="F381" s="183">
        <v>0.54</v>
      </c>
      <c r="G381" s="183">
        <v>0.56999999999999995</v>
      </c>
      <c r="H381" s="56">
        <v>300</v>
      </c>
      <c r="I381" s="57"/>
      <c r="J381" s="58">
        <f t="shared" si="5"/>
        <v>0</v>
      </c>
      <c r="K381" s="182" t="s">
        <v>42</v>
      </c>
      <c r="L381" s="162" t="s">
        <v>1695</v>
      </c>
      <c r="M381" s="60" t="s">
        <v>53</v>
      </c>
      <c r="N381" s="61"/>
      <c r="O381" s="61"/>
    </row>
    <row r="382" spans="1:15" s="20" customFormat="1" ht="15" thickBot="1" x14ac:dyDescent="0.45">
      <c r="A382" s="52"/>
      <c r="B382" s="53" t="s">
        <v>544</v>
      </c>
      <c r="C382" s="54" t="s">
        <v>91</v>
      </c>
      <c r="D382" s="54" t="s">
        <v>541</v>
      </c>
      <c r="E382" s="55" t="s">
        <v>47</v>
      </c>
      <c r="F382" s="183">
        <v>0.69</v>
      </c>
      <c r="G382" s="183">
        <v>0.73</v>
      </c>
      <c r="H382" s="56">
        <v>200</v>
      </c>
      <c r="I382" s="57"/>
      <c r="J382" s="58">
        <f t="shared" si="5"/>
        <v>0</v>
      </c>
      <c r="K382" s="182" t="s">
        <v>42</v>
      </c>
      <c r="L382" s="162" t="s">
        <v>1695</v>
      </c>
      <c r="M382" s="60" t="s">
        <v>53</v>
      </c>
      <c r="N382" s="61"/>
      <c r="O382" s="61"/>
    </row>
    <row r="383" spans="1:15" s="20" customFormat="1" ht="15" thickBot="1" x14ac:dyDescent="0.45">
      <c r="A383" s="52"/>
      <c r="B383" s="53" t="s">
        <v>545</v>
      </c>
      <c r="C383" s="54" t="s">
        <v>91</v>
      </c>
      <c r="D383" s="54" t="s">
        <v>541</v>
      </c>
      <c r="E383" s="55" t="s">
        <v>49</v>
      </c>
      <c r="F383" s="183">
        <v>0.86</v>
      </c>
      <c r="G383" s="183">
        <v>0.9</v>
      </c>
      <c r="H383" s="56">
        <v>150</v>
      </c>
      <c r="I383" s="57"/>
      <c r="J383" s="58">
        <f t="shared" si="5"/>
        <v>0</v>
      </c>
      <c r="K383" s="182" t="s">
        <v>42</v>
      </c>
      <c r="L383" s="162" t="s">
        <v>1695</v>
      </c>
      <c r="M383" s="60" t="s">
        <v>53</v>
      </c>
      <c r="N383" s="61"/>
      <c r="O383" s="61"/>
    </row>
    <row r="384" spans="1:15" s="20" customFormat="1" ht="15" thickBot="1" x14ac:dyDescent="0.45">
      <c r="A384" s="52"/>
      <c r="B384" s="53" t="s">
        <v>546</v>
      </c>
      <c r="C384" s="54" t="s">
        <v>523</v>
      </c>
      <c r="D384" s="54" t="s">
        <v>547</v>
      </c>
      <c r="E384" s="55" t="s">
        <v>41</v>
      </c>
      <c r="F384" s="183">
        <v>0.64</v>
      </c>
      <c r="G384" s="183">
        <v>0.67</v>
      </c>
      <c r="H384" s="56">
        <v>400</v>
      </c>
      <c r="I384" s="57"/>
      <c r="J384" s="58">
        <f t="shared" si="5"/>
        <v>0</v>
      </c>
      <c r="K384" s="182" t="s">
        <v>42</v>
      </c>
      <c r="L384" s="168" t="s">
        <v>1695</v>
      </c>
      <c r="M384" s="60" t="s">
        <v>431</v>
      </c>
      <c r="N384" s="61"/>
      <c r="O384" s="61"/>
    </row>
    <row r="385" spans="1:15" s="20" customFormat="1" ht="15" thickBot="1" x14ac:dyDescent="0.45">
      <c r="A385" s="52"/>
      <c r="B385" s="53" t="s">
        <v>548</v>
      </c>
      <c r="C385" s="54" t="s">
        <v>523</v>
      </c>
      <c r="D385" s="54" t="s">
        <v>547</v>
      </c>
      <c r="E385" s="55" t="s">
        <v>45</v>
      </c>
      <c r="F385" s="183">
        <v>0.82</v>
      </c>
      <c r="G385" s="183">
        <v>0.86</v>
      </c>
      <c r="H385" s="56">
        <v>300</v>
      </c>
      <c r="I385" s="57"/>
      <c r="J385" s="58">
        <f t="shared" si="5"/>
        <v>0</v>
      </c>
      <c r="K385" s="182" t="s">
        <v>42</v>
      </c>
      <c r="L385" s="168" t="s">
        <v>1695</v>
      </c>
      <c r="M385" s="60" t="s">
        <v>431</v>
      </c>
      <c r="N385" s="61"/>
      <c r="O385" s="61"/>
    </row>
    <row r="386" spans="1:15" s="20" customFormat="1" ht="15" thickBot="1" x14ac:dyDescent="0.45">
      <c r="A386" s="52"/>
      <c r="B386" s="53" t="s">
        <v>549</v>
      </c>
      <c r="C386" s="54" t="s">
        <v>523</v>
      </c>
      <c r="D386" s="54" t="s">
        <v>547</v>
      </c>
      <c r="E386" s="55" t="s">
        <v>47</v>
      </c>
      <c r="F386" s="183">
        <v>1.04</v>
      </c>
      <c r="G386" s="183">
        <v>1.0900000000000001</v>
      </c>
      <c r="H386" s="56">
        <v>200</v>
      </c>
      <c r="I386" s="57"/>
      <c r="J386" s="58">
        <f t="shared" si="5"/>
        <v>0</v>
      </c>
      <c r="K386" s="182" t="s">
        <v>42</v>
      </c>
      <c r="L386" s="168" t="s">
        <v>1695</v>
      </c>
      <c r="M386" s="60" t="s">
        <v>431</v>
      </c>
      <c r="N386" s="61"/>
      <c r="O386" s="61"/>
    </row>
    <row r="387" spans="1:15" s="20" customFormat="1" ht="15" thickBot="1" x14ac:dyDescent="0.45">
      <c r="A387" s="52"/>
      <c r="B387" s="53" t="s">
        <v>550</v>
      </c>
      <c r="C387" s="54" t="s">
        <v>523</v>
      </c>
      <c r="D387" s="54" t="s">
        <v>547</v>
      </c>
      <c r="E387" s="55" t="s">
        <v>49</v>
      </c>
      <c r="F387" s="183">
        <v>1.26</v>
      </c>
      <c r="G387" s="183">
        <v>1.33</v>
      </c>
      <c r="H387" s="56">
        <v>150</v>
      </c>
      <c r="I387" s="57"/>
      <c r="J387" s="58">
        <f t="shared" si="5"/>
        <v>0</v>
      </c>
      <c r="K387" s="182" t="s">
        <v>42</v>
      </c>
      <c r="L387" s="168" t="s">
        <v>1695</v>
      </c>
      <c r="M387" s="60" t="s">
        <v>431</v>
      </c>
      <c r="N387" s="61"/>
      <c r="O387" s="61"/>
    </row>
    <row r="388" spans="1:15" s="20" customFormat="1" ht="15" thickBot="1" x14ac:dyDescent="0.45">
      <c r="A388" s="52"/>
      <c r="B388" s="53" t="s">
        <v>551</v>
      </c>
      <c r="C388" s="54" t="s">
        <v>523</v>
      </c>
      <c r="D388" s="54" t="s">
        <v>552</v>
      </c>
      <c r="E388" s="55" t="s">
        <v>41</v>
      </c>
      <c r="F388" s="183">
        <v>0.64</v>
      </c>
      <c r="G388" s="183">
        <v>0.67</v>
      </c>
      <c r="H388" s="56">
        <v>400</v>
      </c>
      <c r="I388" s="57"/>
      <c r="J388" s="58">
        <f t="shared" si="5"/>
        <v>0</v>
      </c>
      <c r="K388" s="182" t="s">
        <v>42</v>
      </c>
      <c r="L388" s="156" t="s">
        <v>1695</v>
      </c>
      <c r="M388" s="60" t="s">
        <v>553</v>
      </c>
      <c r="N388" s="61"/>
      <c r="O388" s="61"/>
    </row>
    <row r="389" spans="1:15" s="20" customFormat="1" ht="15" thickBot="1" x14ac:dyDescent="0.45">
      <c r="A389" s="52"/>
      <c r="B389" s="53" t="s">
        <v>554</v>
      </c>
      <c r="C389" s="54" t="s">
        <v>523</v>
      </c>
      <c r="D389" s="54" t="s">
        <v>552</v>
      </c>
      <c r="E389" s="55" t="s">
        <v>45</v>
      </c>
      <c r="F389" s="183">
        <v>0.82</v>
      </c>
      <c r="G389" s="183">
        <v>0.86</v>
      </c>
      <c r="H389" s="56">
        <v>300</v>
      </c>
      <c r="I389" s="57"/>
      <c r="J389" s="58">
        <f t="shared" si="5"/>
        <v>0</v>
      </c>
      <c r="K389" s="182" t="s">
        <v>42</v>
      </c>
      <c r="L389" s="156" t="s">
        <v>1695</v>
      </c>
      <c r="M389" s="60" t="s">
        <v>553</v>
      </c>
      <c r="N389" s="61"/>
      <c r="O389" s="61"/>
    </row>
    <row r="390" spans="1:15" s="20" customFormat="1" ht="15" thickBot="1" x14ac:dyDescent="0.45">
      <c r="A390" s="52"/>
      <c r="B390" s="53" t="s">
        <v>555</v>
      </c>
      <c r="C390" s="54" t="s">
        <v>523</v>
      </c>
      <c r="D390" s="54" t="s">
        <v>552</v>
      </c>
      <c r="E390" s="55" t="s">
        <v>47</v>
      </c>
      <c r="F390" s="183">
        <v>1.04</v>
      </c>
      <c r="G390" s="183">
        <v>1.0900000000000001</v>
      </c>
      <c r="H390" s="56">
        <v>200</v>
      </c>
      <c r="I390" s="57"/>
      <c r="J390" s="58">
        <f t="shared" si="5"/>
        <v>0</v>
      </c>
      <c r="K390" s="182" t="s">
        <v>42</v>
      </c>
      <c r="L390" s="156" t="s">
        <v>1695</v>
      </c>
      <c r="M390" s="60" t="s">
        <v>553</v>
      </c>
      <c r="N390" s="61"/>
      <c r="O390" s="61"/>
    </row>
    <row r="391" spans="1:15" s="20" customFormat="1" ht="15" thickBot="1" x14ac:dyDescent="0.45">
      <c r="A391" s="52"/>
      <c r="B391" s="53" t="s">
        <v>556</v>
      </c>
      <c r="C391" s="54" t="s">
        <v>523</v>
      </c>
      <c r="D391" s="54" t="s">
        <v>552</v>
      </c>
      <c r="E391" s="55" t="s">
        <v>49</v>
      </c>
      <c r="F391" s="183">
        <v>1.26</v>
      </c>
      <c r="G391" s="183">
        <v>1.33</v>
      </c>
      <c r="H391" s="56">
        <v>150</v>
      </c>
      <c r="I391" s="57"/>
      <c r="J391" s="58">
        <f t="shared" si="5"/>
        <v>0</v>
      </c>
      <c r="K391" s="182" t="s">
        <v>42</v>
      </c>
      <c r="L391" s="156" t="s">
        <v>1695</v>
      </c>
      <c r="M391" s="60" t="s">
        <v>553</v>
      </c>
      <c r="N391" s="61"/>
      <c r="O391" s="61"/>
    </row>
    <row r="392" spans="1:15" s="20" customFormat="1" ht="15" thickBot="1" x14ac:dyDescent="0.45">
      <c r="A392" s="52"/>
      <c r="B392" s="53" t="s">
        <v>557</v>
      </c>
      <c r="C392" s="54" t="s">
        <v>523</v>
      </c>
      <c r="D392" s="54" t="s">
        <v>558</v>
      </c>
      <c r="E392" s="55" t="s">
        <v>41</v>
      </c>
      <c r="F392" s="183">
        <v>0.64</v>
      </c>
      <c r="G392" s="183">
        <v>0.67</v>
      </c>
      <c r="H392" s="56">
        <v>400</v>
      </c>
      <c r="I392" s="57"/>
      <c r="J392" s="58">
        <f t="shared" si="5"/>
        <v>0</v>
      </c>
      <c r="K392" s="182" t="s">
        <v>42</v>
      </c>
      <c r="L392" s="164" t="s">
        <v>1695</v>
      </c>
      <c r="M392" s="60" t="s">
        <v>559</v>
      </c>
      <c r="N392" s="61"/>
      <c r="O392" s="61"/>
    </row>
    <row r="393" spans="1:15" s="20" customFormat="1" ht="15" thickBot="1" x14ac:dyDescent="0.45">
      <c r="A393" s="52"/>
      <c r="B393" s="53" t="s">
        <v>560</v>
      </c>
      <c r="C393" s="54" t="s">
        <v>523</v>
      </c>
      <c r="D393" s="54" t="s">
        <v>558</v>
      </c>
      <c r="E393" s="55" t="s">
        <v>45</v>
      </c>
      <c r="F393" s="183">
        <v>0.82</v>
      </c>
      <c r="G393" s="183">
        <v>0.86</v>
      </c>
      <c r="H393" s="56">
        <v>300</v>
      </c>
      <c r="I393" s="57"/>
      <c r="J393" s="58">
        <f t="shared" si="5"/>
        <v>0</v>
      </c>
      <c r="K393" s="182" t="s">
        <v>42</v>
      </c>
      <c r="L393" s="164" t="s">
        <v>1695</v>
      </c>
      <c r="M393" s="60" t="s">
        <v>559</v>
      </c>
      <c r="N393" s="61"/>
      <c r="O393" s="61"/>
    </row>
    <row r="394" spans="1:15" s="20" customFormat="1" ht="15" thickBot="1" x14ac:dyDescent="0.45">
      <c r="A394" s="52"/>
      <c r="B394" s="53" t="s">
        <v>561</v>
      </c>
      <c r="C394" s="54" t="s">
        <v>523</v>
      </c>
      <c r="D394" s="54" t="s">
        <v>558</v>
      </c>
      <c r="E394" s="55" t="s">
        <v>47</v>
      </c>
      <c r="F394" s="183">
        <v>1.04</v>
      </c>
      <c r="G394" s="183">
        <v>1.0900000000000001</v>
      </c>
      <c r="H394" s="56">
        <v>200</v>
      </c>
      <c r="I394" s="57"/>
      <c r="J394" s="58">
        <f t="shared" si="5"/>
        <v>0</v>
      </c>
      <c r="K394" s="182" t="s">
        <v>42</v>
      </c>
      <c r="L394" s="164" t="s">
        <v>1695</v>
      </c>
      <c r="M394" s="60" t="s">
        <v>559</v>
      </c>
      <c r="N394" s="61"/>
      <c r="O394" s="61"/>
    </row>
    <row r="395" spans="1:15" s="20" customFormat="1" ht="15" thickBot="1" x14ac:dyDescent="0.45">
      <c r="A395" s="52"/>
      <c r="B395" s="53" t="s">
        <v>562</v>
      </c>
      <c r="C395" s="54" t="s">
        <v>523</v>
      </c>
      <c r="D395" s="54" t="s">
        <v>558</v>
      </c>
      <c r="E395" s="55" t="s">
        <v>49</v>
      </c>
      <c r="F395" s="183">
        <v>1.26</v>
      </c>
      <c r="G395" s="183">
        <v>1.33</v>
      </c>
      <c r="H395" s="56">
        <v>150</v>
      </c>
      <c r="I395" s="57"/>
      <c r="J395" s="58">
        <f t="shared" si="5"/>
        <v>0</v>
      </c>
      <c r="K395" s="182" t="s">
        <v>42</v>
      </c>
      <c r="L395" s="164" t="s">
        <v>1695</v>
      </c>
      <c r="M395" s="60" t="s">
        <v>559</v>
      </c>
      <c r="N395" s="61"/>
      <c r="O395" s="61"/>
    </row>
    <row r="396" spans="1:15" s="20" customFormat="1" ht="15" thickBot="1" x14ac:dyDescent="0.45">
      <c r="A396" s="52"/>
      <c r="B396" s="53" t="s">
        <v>563</v>
      </c>
      <c r="C396" s="54" t="s">
        <v>523</v>
      </c>
      <c r="D396" s="54" t="s">
        <v>564</v>
      </c>
      <c r="E396" s="55" t="s">
        <v>41</v>
      </c>
      <c r="F396" s="183">
        <v>0.64</v>
      </c>
      <c r="G396" s="183">
        <v>0.67</v>
      </c>
      <c r="H396" s="56">
        <v>400</v>
      </c>
      <c r="I396" s="57"/>
      <c r="J396" s="58">
        <f t="shared" si="5"/>
        <v>0</v>
      </c>
      <c r="K396" s="182" t="s">
        <v>42</v>
      </c>
      <c r="L396" s="165" t="s">
        <v>1695</v>
      </c>
      <c r="M396" s="60" t="s">
        <v>565</v>
      </c>
      <c r="N396" s="61"/>
      <c r="O396" s="61"/>
    </row>
    <row r="397" spans="1:15" s="20" customFormat="1" ht="15" thickBot="1" x14ac:dyDescent="0.45">
      <c r="A397" s="52"/>
      <c r="B397" s="53" t="s">
        <v>566</v>
      </c>
      <c r="C397" s="54" t="s">
        <v>523</v>
      </c>
      <c r="D397" s="54" t="s">
        <v>564</v>
      </c>
      <c r="E397" s="55" t="s">
        <v>45</v>
      </c>
      <c r="F397" s="183">
        <v>0.82</v>
      </c>
      <c r="G397" s="183">
        <v>0.86</v>
      </c>
      <c r="H397" s="56">
        <v>300</v>
      </c>
      <c r="I397" s="57"/>
      <c r="J397" s="58">
        <f t="shared" si="5"/>
        <v>0</v>
      </c>
      <c r="K397" s="182" t="s">
        <v>42</v>
      </c>
      <c r="L397" s="165" t="s">
        <v>1695</v>
      </c>
      <c r="M397" s="60" t="s">
        <v>565</v>
      </c>
      <c r="N397" s="61"/>
      <c r="O397" s="61"/>
    </row>
    <row r="398" spans="1:15" s="20" customFormat="1" ht="15" thickBot="1" x14ac:dyDescent="0.45">
      <c r="A398" s="52"/>
      <c r="B398" s="53" t="s">
        <v>567</v>
      </c>
      <c r="C398" s="54" t="s">
        <v>523</v>
      </c>
      <c r="D398" s="54" t="s">
        <v>564</v>
      </c>
      <c r="E398" s="55" t="s">
        <v>47</v>
      </c>
      <c r="F398" s="183">
        <v>1.04</v>
      </c>
      <c r="G398" s="183">
        <v>1.0900000000000001</v>
      </c>
      <c r="H398" s="56">
        <v>200</v>
      </c>
      <c r="I398" s="57"/>
      <c r="J398" s="58">
        <f t="shared" si="5"/>
        <v>0</v>
      </c>
      <c r="K398" s="182" t="s">
        <v>42</v>
      </c>
      <c r="L398" s="165" t="s">
        <v>1695</v>
      </c>
      <c r="M398" s="60" t="s">
        <v>565</v>
      </c>
      <c r="N398" s="61"/>
      <c r="O398" s="61"/>
    </row>
    <row r="399" spans="1:15" s="20" customFormat="1" ht="15" thickBot="1" x14ac:dyDescent="0.45">
      <c r="A399" s="52"/>
      <c r="B399" s="53" t="s">
        <v>568</v>
      </c>
      <c r="C399" s="54" t="s">
        <v>523</v>
      </c>
      <c r="D399" s="54" t="s">
        <v>564</v>
      </c>
      <c r="E399" s="55" t="s">
        <v>49</v>
      </c>
      <c r="F399" s="183">
        <v>1.26</v>
      </c>
      <c r="G399" s="183">
        <v>1.33</v>
      </c>
      <c r="H399" s="56">
        <v>150</v>
      </c>
      <c r="I399" s="57"/>
      <c r="J399" s="58">
        <f t="shared" si="5"/>
        <v>0</v>
      </c>
      <c r="K399" s="182" t="s">
        <v>42</v>
      </c>
      <c r="L399" s="165" t="s">
        <v>1695</v>
      </c>
      <c r="M399" s="60" t="s">
        <v>565</v>
      </c>
      <c r="N399" s="61"/>
      <c r="O399" s="61"/>
    </row>
    <row r="400" spans="1:15" s="20" customFormat="1" ht="15" thickBot="1" x14ac:dyDescent="0.45">
      <c r="A400" s="52"/>
      <c r="B400" s="53" t="s">
        <v>569</v>
      </c>
      <c r="C400" s="54" t="s">
        <v>91</v>
      </c>
      <c r="D400" s="54" t="s">
        <v>570</v>
      </c>
      <c r="E400" s="55" t="s">
        <v>45</v>
      </c>
      <c r="F400" s="183">
        <v>0.52</v>
      </c>
      <c r="G400" s="183">
        <v>0.55000000000000004</v>
      </c>
      <c r="H400" s="56">
        <v>300</v>
      </c>
      <c r="I400" s="57"/>
      <c r="J400" s="58">
        <f t="shared" si="5"/>
        <v>0</v>
      </c>
      <c r="K400" s="182" t="s">
        <v>42</v>
      </c>
      <c r="L400" s="173" t="s">
        <v>1695</v>
      </c>
      <c r="M400" s="60" t="s">
        <v>571</v>
      </c>
      <c r="N400" s="61"/>
      <c r="O400" s="61"/>
    </row>
    <row r="401" spans="1:15" s="20" customFormat="1" ht="15" thickBot="1" x14ac:dyDescent="0.45">
      <c r="A401" s="52"/>
      <c r="B401" s="53" t="s">
        <v>572</v>
      </c>
      <c r="C401" s="54" t="s">
        <v>91</v>
      </c>
      <c r="D401" s="54" t="s">
        <v>570</v>
      </c>
      <c r="E401" s="55" t="s">
        <v>47</v>
      </c>
      <c r="F401" s="183">
        <v>0.71</v>
      </c>
      <c r="G401" s="183">
        <v>0.75</v>
      </c>
      <c r="H401" s="56">
        <v>200</v>
      </c>
      <c r="I401" s="57"/>
      <c r="J401" s="58">
        <f t="shared" si="5"/>
        <v>0</v>
      </c>
      <c r="K401" s="182" t="s">
        <v>42</v>
      </c>
      <c r="L401" s="173" t="s">
        <v>1695</v>
      </c>
      <c r="M401" s="60" t="s">
        <v>571</v>
      </c>
      <c r="N401" s="61"/>
      <c r="O401" s="61"/>
    </row>
    <row r="402" spans="1:15" s="20" customFormat="1" ht="15" thickBot="1" x14ac:dyDescent="0.45">
      <c r="A402" s="52"/>
      <c r="B402" s="53" t="s">
        <v>573</v>
      </c>
      <c r="C402" s="54" t="s">
        <v>99</v>
      </c>
      <c r="D402" s="54" t="s">
        <v>574</v>
      </c>
      <c r="E402" s="55" t="s">
        <v>41</v>
      </c>
      <c r="F402" s="183">
        <v>0.78</v>
      </c>
      <c r="G402" s="183">
        <v>0.82</v>
      </c>
      <c r="H402" s="56">
        <v>400</v>
      </c>
      <c r="I402" s="57"/>
      <c r="J402" s="58">
        <f t="shared" si="5"/>
        <v>0</v>
      </c>
      <c r="K402" s="182" t="s">
        <v>42</v>
      </c>
      <c r="L402" s="139" t="s">
        <v>1695</v>
      </c>
      <c r="M402" s="60" t="s">
        <v>575</v>
      </c>
      <c r="N402" s="61"/>
      <c r="O402" s="61"/>
    </row>
    <row r="403" spans="1:15" s="20" customFormat="1" ht="15" thickBot="1" x14ac:dyDescent="0.45">
      <c r="A403" s="52"/>
      <c r="B403" s="53" t="s">
        <v>576</v>
      </c>
      <c r="C403" s="54" t="s">
        <v>99</v>
      </c>
      <c r="D403" s="54" t="s">
        <v>574</v>
      </c>
      <c r="E403" s="55" t="s">
        <v>45</v>
      </c>
      <c r="F403" s="183">
        <v>0.95</v>
      </c>
      <c r="G403" s="183">
        <v>1</v>
      </c>
      <c r="H403" s="56">
        <v>300</v>
      </c>
      <c r="I403" s="57"/>
      <c r="J403" s="58">
        <f t="shared" si="5"/>
        <v>0</v>
      </c>
      <c r="K403" s="182" t="s">
        <v>42</v>
      </c>
      <c r="L403" s="139" t="s">
        <v>1695</v>
      </c>
      <c r="M403" s="60" t="s">
        <v>575</v>
      </c>
      <c r="N403" s="61"/>
      <c r="O403" s="61"/>
    </row>
    <row r="404" spans="1:15" s="20" customFormat="1" ht="15" thickBot="1" x14ac:dyDescent="0.45">
      <c r="A404" s="52"/>
      <c r="B404" s="53" t="s">
        <v>577</v>
      </c>
      <c r="C404" s="54" t="s">
        <v>99</v>
      </c>
      <c r="D404" s="54" t="s">
        <v>574</v>
      </c>
      <c r="E404" s="55" t="s">
        <v>47</v>
      </c>
      <c r="F404" s="183">
        <v>1.1499999999999999</v>
      </c>
      <c r="G404" s="183">
        <v>1.21</v>
      </c>
      <c r="H404" s="56">
        <v>200</v>
      </c>
      <c r="I404" s="57"/>
      <c r="J404" s="58">
        <f t="shared" si="5"/>
        <v>0</v>
      </c>
      <c r="K404" s="182" t="s">
        <v>42</v>
      </c>
      <c r="L404" s="139" t="s">
        <v>1695</v>
      </c>
      <c r="M404" s="60" t="s">
        <v>575</v>
      </c>
      <c r="N404" s="61"/>
      <c r="O404" s="61"/>
    </row>
    <row r="405" spans="1:15" s="20" customFormat="1" ht="15" thickBot="1" x14ac:dyDescent="0.45">
      <c r="A405" s="52"/>
      <c r="B405" s="53" t="s">
        <v>578</v>
      </c>
      <c r="C405" s="54" t="s">
        <v>99</v>
      </c>
      <c r="D405" s="54" t="s">
        <v>574</v>
      </c>
      <c r="E405" s="55" t="s">
        <v>49</v>
      </c>
      <c r="F405" s="183">
        <v>1.38</v>
      </c>
      <c r="G405" s="183">
        <v>1.45</v>
      </c>
      <c r="H405" s="56">
        <v>150</v>
      </c>
      <c r="I405" s="57"/>
      <c r="J405" s="58">
        <f t="shared" si="5"/>
        <v>0</v>
      </c>
      <c r="K405" s="182" t="s">
        <v>42</v>
      </c>
      <c r="L405" s="139" t="s">
        <v>1695</v>
      </c>
      <c r="M405" s="60" t="s">
        <v>575</v>
      </c>
      <c r="N405" s="61"/>
      <c r="O405" s="61"/>
    </row>
    <row r="406" spans="1:15" s="20" customFormat="1" ht="15" thickBot="1" x14ac:dyDescent="0.45">
      <c r="A406" s="52"/>
      <c r="B406" s="53" t="s">
        <v>579</v>
      </c>
      <c r="C406" s="54" t="s">
        <v>99</v>
      </c>
      <c r="D406" s="54" t="s">
        <v>574</v>
      </c>
      <c r="E406" s="55" t="s">
        <v>58</v>
      </c>
      <c r="F406" s="183">
        <v>1.59</v>
      </c>
      <c r="G406" s="183">
        <v>1.67</v>
      </c>
      <c r="H406" s="56">
        <v>125</v>
      </c>
      <c r="I406" s="57"/>
      <c r="J406" s="58">
        <f t="shared" si="5"/>
        <v>0</v>
      </c>
      <c r="K406" s="182" t="s">
        <v>42</v>
      </c>
      <c r="L406" s="139" t="s">
        <v>1695</v>
      </c>
      <c r="M406" s="60" t="s">
        <v>575</v>
      </c>
      <c r="N406" s="61"/>
      <c r="O406" s="61"/>
    </row>
    <row r="407" spans="1:15" s="20" customFormat="1" ht="15" thickBot="1" x14ac:dyDescent="0.45">
      <c r="A407" s="52"/>
      <c r="B407" s="53" t="s">
        <v>580</v>
      </c>
      <c r="C407" s="54" t="s">
        <v>99</v>
      </c>
      <c r="D407" s="54" t="s">
        <v>574</v>
      </c>
      <c r="E407" s="55" t="s">
        <v>60</v>
      </c>
      <c r="F407" s="183">
        <v>1.82</v>
      </c>
      <c r="G407" s="183">
        <v>1.92</v>
      </c>
      <c r="H407" s="56">
        <v>100</v>
      </c>
      <c r="I407" s="57"/>
      <c r="J407" s="58">
        <f t="shared" si="5"/>
        <v>0</v>
      </c>
      <c r="K407" s="182" t="s">
        <v>42</v>
      </c>
      <c r="L407" s="139" t="s">
        <v>1695</v>
      </c>
      <c r="M407" s="60" t="s">
        <v>575</v>
      </c>
      <c r="N407" s="61"/>
      <c r="O407" s="61"/>
    </row>
    <row r="408" spans="1:15" s="20" customFormat="1" ht="15" thickBot="1" x14ac:dyDescent="0.45">
      <c r="A408" s="52"/>
      <c r="B408" s="53" t="s">
        <v>581</v>
      </c>
      <c r="C408" s="54" t="s">
        <v>99</v>
      </c>
      <c r="D408" s="54" t="s">
        <v>582</v>
      </c>
      <c r="E408" s="55" t="s">
        <v>47</v>
      </c>
      <c r="F408" s="183">
        <v>0.87</v>
      </c>
      <c r="G408" s="183">
        <v>0.92</v>
      </c>
      <c r="H408" s="56">
        <v>200</v>
      </c>
      <c r="I408" s="57"/>
      <c r="J408" s="58">
        <f t="shared" si="5"/>
        <v>0</v>
      </c>
      <c r="K408" s="182" t="s">
        <v>42</v>
      </c>
      <c r="L408" s="135" t="s">
        <v>1695</v>
      </c>
      <c r="M408" s="60" t="s">
        <v>69</v>
      </c>
      <c r="N408" s="61"/>
      <c r="O408" s="61"/>
    </row>
    <row r="409" spans="1:15" s="20" customFormat="1" ht="15" thickBot="1" x14ac:dyDescent="0.45">
      <c r="A409" s="52"/>
      <c r="B409" s="53" t="s">
        <v>583</v>
      </c>
      <c r="C409" s="54" t="s">
        <v>99</v>
      </c>
      <c r="D409" s="54" t="s">
        <v>582</v>
      </c>
      <c r="E409" s="55" t="s">
        <v>49</v>
      </c>
      <c r="F409" s="183">
        <v>1.1299999999999999</v>
      </c>
      <c r="G409" s="183">
        <v>1.19</v>
      </c>
      <c r="H409" s="56">
        <v>150</v>
      </c>
      <c r="I409" s="57"/>
      <c r="J409" s="58">
        <f t="shared" si="5"/>
        <v>0</v>
      </c>
      <c r="K409" s="182" t="s">
        <v>42</v>
      </c>
      <c r="L409" s="135" t="s">
        <v>1695</v>
      </c>
      <c r="M409" s="60" t="s">
        <v>69</v>
      </c>
      <c r="N409" s="61"/>
      <c r="O409" s="61"/>
    </row>
    <row r="410" spans="1:15" s="20" customFormat="1" ht="15" thickBot="1" x14ac:dyDescent="0.45">
      <c r="A410" s="52"/>
      <c r="B410" s="53" t="s">
        <v>584</v>
      </c>
      <c r="C410" s="54" t="s">
        <v>99</v>
      </c>
      <c r="D410" s="54" t="s">
        <v>582</v>
      </c>
      <c r="E410" s="55" t="s">
        <v>58</v>
      </c>
      <c r="F410" s="183">
        <v>1.31</v>
      </c>
      <c r="G410" s="183">
        <v>1.38</v>
      </c>
      <c r="H410" s="56">
        <v>125</v>
      </c>
      <c r="I410" s="57"/>
      <c r="J410" s="58">
        <f t="shared" ref="J410:J473" si="6">IF(I410&lt;5,G410*I410*H410,F410*I410*H410)</f>
        <v>0</v>
      </c>
      <c r="K410" s="182" t="s">
        <v>42</v>
      </c>
      <c r="L410" s="135" t="s">
        <v>1695</v>
      </c>
      <c r="M410" s="60" t="s">
        <v>69</v>
      </c>
      <c r="N410" s="61"/>
      <c r="O410" s="61"/>
    </row>
    <row r="411" spans="1:15" s="20" customFormat="1" ht="15" thickBot="1" x14ac:dyDescent="0.45">
      <c r="A411" s="52"/>
      <c r="B411" s="53" t="s">
        <v>585</v>
      </c>
      <c r="C411" s="54" t="s">
        <v>134</v>
      </c>
      <c r="D411" s="54" t="s">
        <v>586</v>
      </c>
      <c r="E411" s="55" t="s">
        <v>41</v>
      </c>
      <c r="F411" s="183">
        <v>0.86</v>
      </c>
      <c r="G411" s="183">
        <v>0.9</v>
      </c>
      <c r="H411" s="56">
        <v>400</v>
      </c>
      <c r="I411" s="57"/>
      <c r="J411" s="58">
        <f t="shared" si="6"/>
        <v>0</v>
      </c>
      <c r="K411" s="182" t="s">
        <v>42</v>
      </c>
      <c r="L411" s="140" t="s">
        <v>1695</v>
      </c>
      <c r="M411" s="60" t="s">
        <v>587</v>
      </c>
      <c r="N411" s="61"/>
      <c r="O411" s="61"/>
    </row>
    <row r="412" spans="1:15" s="20" customFormat="1" ht="15" thickBot="1" x14ac:dyDescent="0.45">
      <c r="A412" s="52"/>
      <c r="B412" s="53" t="s">
        <v>588</v>
      </c>
      <c r="C412" s="54" t="s">
        <v>134</v>
      </c>
      <c r="D412" s="54" t="s">
        <v>586</v>
      </c>
      <c r="E412" s="55" t="s">
        <v>45</v>
      </c>
      <c r="F412" s="183">
        <v>1.03</v>
      </c>
      <c r="G412" s="183">
        <v>1.08</v>
      </c>
      <c r="H412" s="56">
        <v>300</v>
      </c>
      <c r="I412" s="57"/>
      <c r="J412" s="58">
        <f t="shared" si="6"/>
        <v>0</v>
      </c>
      <c r="K412" s="182" t="s">
        <v>42</v>
      </c>
      <c r="L412" s="140" t="s">
        <v>1695</v>
      </c>
      <c r="M412" s="60" t="s">
        <v>587</v>
      </c>
      <c r="N412" s="61"/>
      <c r="O412" s="61"/>
    </row>
    <row r="413" spans="1:15" s="20" customFormat="1" ht="15" thickBot="1" x14ac:dyDescent="0.45">
      <c r="A413" s="52"/>
      <c r="B413" s="53" t="s">
        <v>589</v>
      </c>
      <c r="C413" s="54" t="s">
        <v>134</v>
      </c>
      <c r="D413" s="54" t="s">
        <v>586</v>
      </c>
      <c r="E413" s="55" t="s">
        <v>47</v>
      </c>
      <c r="F413" s="183">
        <v>1.22</v>
      </c>
      <c r="G413" s="183">
        <v>1.28</v>
      </c>
      <c r="H413" s="56">
        <v>200</v>
      </c>
      <c r="I413" s="57"/>
      <c r="J413" s="58">
        <f t="shared" si="6"/>
        <v>0</v>
      </c>
      <c r="K413" s="182" t="s">
        <v>42</v>
      </c>
      <c r="L413" s="140" t="s">
        <v>1695</v>
      </c>
      <c r="M413" s="60" t="s">
        <v>587</v>
      </c>
      <c r="N413" s="61"/>
      <c r="O413" s="61"/>
    </row>
    <row r="414" spans="1:15" s="20" customFormat="1" ht="15" thickBot="1" x14ac:dyDescent="0.45">
      <c r="A414" s="52"/>
      <c r="B414" s="53" t="s">
        <v>590</v>
      </c>
      <c r="C414" s="54" t="s">
        <v>134</v>
      </c>
      <c r="D414" s="54" t="s">
        <v>586</v>
      </c>
      <c r="E414" s="55" t="s">
        <v>49</v>
      </c>
      <c r="F414" s="183">
        <v>1.44</v>
      </c>
      <c r="G414" s="183">
        <v>1.52</v>
      </c>
      <c r="H414" s="56">
        <v>150</v>
      </c>
      <c r="I414" s="57"/>
      <c r="J414" s="58">
        <f t="shared" si="6"/>
        <v>0</v>
      </c>
      <c r="K414" s="182" t="s">
        <v>42</v>
      </c>
      <c r="L414" s="140" t="s">
        <v>1695</v>
      </c>
      <c r="M414" s="60" t="s">
        <v>587</v>
      </c>
      <c r="N414" s="61"/>
      <c r="O414" s="61"/>
    </row>
    <row r="415" spans="1:15" s="20" customFormat="1" ht="15" thickBot="1" x14ac:dyDescent="0.45">
      <c r="A415" s="52"/>
      <c r="B415" s="53" t="s">
        <v>591</v>
      </c>
      <c r="C415" s="54" t="s">
        <v>523</v>
      </c>
      <c r="D415" s="54" t="s">
        <v>592</v>
      </c>
      <c r="E415" s="55" t="s">
        <v>41</v>
      </c>
      <c r="F415" s="183">
        <v>0.64</v>
      </c>
      <c r="G415" s="183">
        <v>0.67</v>
      </c>
      <c r="H415" s="56">
        <v>400</v>
      </c>
      <c r="I415" s="57"/>
      <c r="J415" s="58">
        <f t="shared" si="6"/>
        <v>0</v>
      </c>
      <c r="K415" s="182" t="s">
        <v>42</v>
      </c>
      <c r="L415" s="156" t="s">
        <v>1695</v>
      </c>
      <c r="M415" s="60" t="s">
        <v>553</v>
      </c>
      <c r="N415" s="61"/>
      <c r="O415" s="61"/>
    </row>
    <row r="416" spans="1:15" s="20" customFormat="1" ht="15" thickBot="1" x14ac:dyDescent="0.45">
      <c r="A416" s="52"/>
      <c r="B416" s="53" t="s">
        <v>593</v>
      </c>
      <c r="C416" s="54" t="s">
        <v>523</v>
      </c>
      <c r="D416" s="54" t="s">
        <v>592</v>
      </c>
      <c r="E416" s="55" t="s">
        <v>45</v>
      </c>
      <c r="F416" s="183">
        <v>0.82</v>
      </c>
      <c r="G416" s="183">
        <v>0.86</v>
      </c>
      <c r="H416" s="56">
        <v>300</v>
      </c>
      <c r="I416" s="57"/>
      <c r="J416" s="58">
        <f t="shared" si="6"/>
        <v>0</v>
      </c>
      <c r="K416" s="182" t="s">
        <v>42</v>
      </c>
      <c r="L416" s="156" t="s">
        <v>1695</v>
      </c>
      <c r="M416" s="60" t="s">
        <v>553</v>
      </c>
      <c r="N416" s="61"/>
      <c r="O416" s="61"/>
    </row>
    <row r="417" spans="1:15" s="20" customFormat="1" ht="15" thickBot="1" x14ac:dyDescent="0.45">
      <c r="A417" s="52"/>
      <c r="B417" s="53" t="s">
        <v>594</v>
      </c>
      <c r="C417" s="54" t="s">
        <v>523</v>
      </c>
      <c r="D417" s="54" t="s">
        <v>592</v>
      </c>
      <c r="E417" s="55" t="s">
        <v>47</v>
      </c>
      <c r="F417" s="183">
        <v>1.04</v>
      </c>
      <c r="G417" s="183">
        <v>1.0900000000000001</v>
      </c>
      <c r="H417" s="56">
        <v>200</v>
      </c>
      <c r="I417" s="57"/>
      <c r="J417" s="58">
        <f t="shared" si="6"/>
        <v>0</v>
      </c>
      <c r="K417" s="182" t="s">
        <v>42</v>
      </c>
      <c r="L417" s="156" t="s">
        <v>1695</v>
      </c>
      <c r="M417" s="60" t="s">
        <v>553</v>
      </c>
      <c r="N417" s="61"/>
      <c r="O417" s="61"/>
    </row>
    <row r="418" spans="1:15" s="20" customFormat="1" ht="15" thickBot="1" x14ac:dyDescent="0.45">
      <c r="A418" s="52"/>
      <c r="B418" s="53" t="s">
        <v>595</v>
      </c>
      <c r="C418" s="54" t="s">
        <v>523</v>
      </c>
      <c r="D418" s="54" t="s">
        <v>592</v>
      </c>
      <c r="E418" s="55" t="s">
        <v>49</v>
      </c>
      <c r="F418" s="183">
        <v>1.26</v>
      </c>
      <c r="G418" s="183">
        <v>1.33</v>
      </c>
      <c r="H418" s="56">
        <v>150</v>
      </c>
      <c r="I418" s="57"/>
      <c r="J418" s="58">
        <f t="shared" si="6"/>
        <v>0</v>
      </c>
      <c r="K418" s="182" t="s">
        <v>42</v>
      </c>
      <c r="L418" s="156" t="s">
        <v>1695</v>
      </c>
      <c r="M418" s="60" t="s">
        <v>553</v>
      </c>
      <c r="N418" s="61"/>
      <c r="O418" s="61"/>
    </row>
    <row r="419" spans="1:15" s="20" customFormat="1" ht="15" thickBot="1" x14ac:dyDescent="0.45">
      <c r="A419" s="52"/>
      <c r="B419" s="53" t="s">
        <v>596</v>
      </c>
      <c r="C419" s="54" t="s">
        <v>134</v>
      </c>
      <c r="D419" s="54" t="s">
        <v>597</v>
      </c>
      <c r="E419" s="55" t="s">
        <v>41</v>
      </c>
      <c r="F419" s="183">
        <v>0.86</v>
      </c>
      <c r="G419" s="183">
        <v>0.9</v>
      </c>
      <c r="H419" s="56">
        <v>400</v>
      </c>
      <c r="I419" s="57"/>
      <c r="J419" s="58">
        <f t="shared" si="6"/>
        <v>0</v>
      </c>
      <c r="K419" s="182" t="s">
        <v>42</v>
      </c>
      <c r="L419" s="143" t="s">
        <v>1695</v>
      </c>
      <c r="M419" s="60" t="s">
        <v>169</v>
      </c>
      <c r="N419" s="61"/>
      <c r="O419" s="61"/>
    </row>
    <row r="420" spans="1:15" s="20" customFormat="1" ht="15" thickBot="1" x14ac:dyDescent="0.45">
      <c r="A420" s="52"/>
      <c r="B420" s="53" t="s">
        <v>598</v>
      </c>
      <c r="C420" s="54" t="s">
        <v>134</v>
      </c>
      <c r="D420" s="54" t="s">
        <v>597</v>
      </c>
      <c r="E420" s="55" t="s">
        <v>45</v>
      </c>
      <c r="F420" s="183">
        <v>1.03</v>
      </c>
      <c r="G420" s="183">
        <v>1.08</v>
      </c>
      <c r="H420" s="56">
        <v>300</v>
      </c>
      <c r="I420" s="57"/>
      <c r="J420" s="58">
        <f t="shared" si="6"/>
        <v>0</v>
      </c>
      <c r="K420" s="182" t="s">
        <v>42</v>
      </c>
      <c r="L420" s="143" t="s">
        <v>1695</v>
      </c>
      <c r="M420" s="60" t="s">
        <v>169</v>
      </c>
      <c r="N420" s="61"/>
      <c r="O420" s="61"/>
    </row>
    <row r="421" spans="1:15" s="20" customFormat="1" ht="15" thickBot="1" x14ac:dyDescent="0.45">
      <c r="A421" s="52"/>
      <c r="B421" s="53" t="s">
        <v>599</v>
      </c>
      <c r="C421" s="54" t="s">
        <v>134</v>
      </c>
      <c r="D421" s="54" t="s">
        <v>597</v>
      </c>
      <c r="E421" s="55" t="s">
        <v>47</v>
      </c>
      <c r="F421" s="183">
        <v>1.22</v>
      </c>
      <c r="G421" s="183">
        <v>1.28</v>
      </c>
      <c r="H421" s="56">
        <v>200</v>
      </c>
      <c r="I421" s="57"/>
      <c r="J421" s="58">
        <f t="shared" si="6"/>
        <v>0</v>
      </c>
      <c r="K421" s="182" t="s">
        <v>42</v>
      </c>
      <c r="L421" s="143" t="s">
        <v>1695</v>
      </c>
      <c r="M421" s="60" t="s">
        <v>169</v>
      </c>
      <c r="N421" s="61"/>
      <c r="O421" s="61"/>
    </row>
    <row r="422" spans="1:15" s="20" customFormat="1" ht="15" thickBot="1" x14ac:dyDescent="0.45">
      <c r="A422" s="52"/>
      <c r="B422" s="53" t="s">
        <v>600</v>
      </c>
      <c r="C422" s="54" t="s">
        <v>134</v>
      </c>
      <c r="D422" s="54" t="s">
        <v>597</v>
      </c>
      <c r="E422" s="55" t="s">
        <v>49</v>
      </c>
      <c r="F422" s="183">
        <v>1.44</v>
      </c>
      <c r="G422" s="183">
        <v>1.52</v>
      </c>
      <c r="H422" s="56">
        <v>150</v>
      </c>
      <c r="I422" s="57"/>
      <c r="J422" s="58">
        <f t="shared" si="6"/>
        <v>0</v>
      </c>
      <c r="K422" s="182" t="s">
        <v>42</v>
      </c>
      <c r="L422" s="143" t="s">
        <v>1695</v>
      </c>
      <c r="M422" s="60" t="s">
        <v>169</v>
      </c>
      <c r="N422" s="61"/>
      <c r="O422" s="61"/>
    </row>
    <row r="423" spans="1:15" s="20" customFormat="1" ht="15" thickBot="1" x14ac:dyDescent="0.45">
      <c r="A423" s="52"/>
      <c r="B423" s="53" t="s">
        <v>601</v>
      </c>
      <c r="C423" s="54" t="s">
        <v>134</v>
      </c>
      <c r="D423" s="54" t="s">
        <v>602</v>
      </c>
      <c r="E423" s="55" t="s">
        <v>41</v>
      </c>
      <c r="F423" s="183">
        <v>0.86</v>
      </c>
      <c r="G423" s="183">
        <v>0.9</v>
      </c>
      <c r="H423" s="56">
        <v>400</v>
      </c>
      <c r="I423" s="57"/>
      <c r="J423" s="58">
        <f t="shared" si="6"/>
        <v>0</v>
      </c>
      <c r="K423" s="182" t="s">
        <v>42</v>
      </c>
      <c r="L423" s="143" t="s">
        <v>1695</v>
      </c>
      <c r="M423" s="60" t="s">
        <v>169</v>
      </c>
      <c r="N423" s="61"/>
      <c r="O423" s="61"/>
    </row>
    <row r="424" spans="1:15" s="20" customFormat="1" ht="15" thickBot="1" x14ac:dyDescent="0.45">
      <c r="A424" s="52"/>
      <c r="B424" s="53" t="s">
        <v>603</v>
      </c>
      <c r="C424" s="54" t="s">
        <v>134</v>
      </c>
      <c r="D424" s="54" t="s">
        <v>602</v>
      </c>
      <c r="E424" s="55" t="s">
        <v>45</v>
      </c>
      <c r="F424" s="183">
        <v>1.03</v>
      </c>
      <c r="G424" s="183">
        <v>1.08</v>
      </c>
      <c r="H424" s="56">
        <v>300</v>
      </c>
      <c r="I424" s="57"/>
      <c r="J424" s="58">
        <f t="shared" si="6"/>
        <v>0</v>
      </c>
      <c r="K424" s="182" t="s">
        <v>42</v>
      </c>
      <c r="L424" s="143" t="s">
        <v>1695</v>
      </c>
      <c r="M424" s="60" t="s">
        <v>169</v>
      </c>
      <c r="N424" s="61"/>
      <c r="O424" s="61"/>
    </row>
    <row r="425" spans="1:15" s="20" customFormat="1" ht="15" thickBot="1" x14ac:dyDescent="0.45">
      <c r="A425" s="52"/>
      <c r="B425" s="53" t="s">
        <v>604</v>
      </c>
      <c r="C425" s="54" t="s">
        <v>134</v>
      </c>
      <c r="D425" s="54" t="s">
        <v>602</v>
      </c>
      <c r="E425" s="55" t="s">
        <v>47</v>
      </c>
      <c r="F425" s="183">
        <v>1.22</v>
      </c>
      <c r="G425" s="183">
        <v>1.28</v>
      </c>
      <c r="H425" s="56">
        <v>200</v>
      </c>
      <c r="I425" s="57"/>
      <c r="J425" s="58">
        <f t="shared" si="6"/>
        <v>0</v>
      </c>
      <c r="K425" s="182" t="s">
        <v>42</v>
      </c>
      <c r="L425" s="143" t="s">
        <v>1695</v>
      </c>
      <c r="M425" s="60" t="s">
        <v>169</v>
      </c>
      <c r="N425" s="61"/>
      <c r="O425" s="61"/>
    </row>
    <row r="426" spans="1:15" s="20" customFormat="1" ht="15" thickBot="1" x14ac:dyDescent="0.45">
      <c r="A426" s="52"/>
      <c r="B426" s="53" t="s">
        <v>605</v>
      </c>
      <c r="C426" s="54" t="s">
        <v>134</v>
      </c>
      <c r="D426" s="54" t="s">
        <v>602</v>
      </c>
      <c r="E426" s="55" t="s">
        <v>49</v>
      </c>
      <c r="F426" s="183">
        <v>1.44</v>
      </c>
      <c r="G426" s="183">
        <v>1.52</v>
      </c>
      <c r="H426" s="56">
        <v>150</v>
      </c>
      <c r="I426" s="57"/>
      <c r="J426" s="58">
        <f t="shared" si="6"/>
        <v>0</v>
      </c>
      <c r="K426" s="182" t="s">
        <v>42</v>
      </c>
      <c r="L426" s="143" t="s">
        <v>1695</v>
      </c>
      <c r="M426" s="60" t="s">
        <v>169</v>
      </c>
      <c r="N426" s="61"/>
      <c r="O426" s="61"/>
    </row>
    <row r="427" spans="1:15" s="20" customFormat="1" ht="15" thickBot="1" x14ac:dyDescent="0.45">
      <c r="A427" s="52"/>
      <c r="B427" s="53" t="s">
        <v>606</v>
      </c>
      <c r="C427" s="54" t="s">
        <v>397</v>
      </c>
      <c r="D427" s="54" t="s">
        <v>607</v>
      </c>
      <c r="E427" s="55" t="s">
        <v>41</v>
      </c>
      <c r="F427" s="183">
        <v>0.86</v>
      </c>
      <c r="G427" s="183">
        <v>0.9</v>
      </c>
      <c r="H427" s="56">
        <v>400</v>
      </c>
      <c r="I427" s="57"/>
      <c r="J427" s="58">
        <f t="shared" si="6"/>
        <v>0</v>
      </c>
      <c r="K427" s="182" t="s">
        <v>42</v>
      </c>
      <c r="L427" s="143" t="s">
        <v>1695</v>
      </c>
      <c r="M427" s="60" t="s">
        <v>169</v>
      </c>
      <c r="N427" s="61"/>
      <c r="O427" s="61"/>
    </row>
    <row r="428" spans="1:15" s="20" customFormat="1" ht="15" thickBot="1" x14ac:dyDescent="0.45">
      <c r="A428" s="52"/>
      <c r="B428" s="53" t="s">
        <v>608</v>
      </c>
      <c r="C428" s="54" t="s">
        <v>397</v>
      </c>
      <c r="D428" s="54" t="s">
        <v>607</v>
      </c>
      <c r="E428" s="55" t="s">
        <v>45</v>
      </c>
      <c r="F428" s="183">
        <v>1.03</v>
      </c>
      <c r="G428" s="183">
        <v>1.08</v>
      </c>
      <c r="H428" s="56">
        <v>300</v>
      </c>
      <c r="I428" s="57"/>
      <c r="J428" s="58">
        <f t="shared" si="6"/>
        <v>0</v>
      </c>
      <c r="K428" s="182" t="s">
        <v>42</v>
      </c>
      <c r="L428" s="143" t="s">
        <v>1695</v>
      </c>
      <c r="M428" s="60" t="s">
        <v>169</v>
      </c>
      <c r="N428" s="61"/>
      <c r="O428" s="61"/>
    </row>
    <row r="429" spans="1:15" s="20" customFormat="1" ht="15" thickBot="1" x14ac:dyDescent="0.45">
      <c r="A429" s="52"/>
      <c r="B429" s="53" t="s">
        <v>609</v>
      </c>
      <c r="C429" s="54" t="s">
        <v>397</v>
      </c>
      <c r="D429" s="54" t="s">
        <v>607</v>
      </c>
      <c r="E429" s="55" t="s">
        <v>47</v>
      </c>
      <c r="F429" s="183">
        <v>1.22</v>
      </c>
      <c r="G429" s="183">
        <v>1.28</v>
      </c>
      <c r="H429" s="56">
        <v>200</v>
      </c>
      <c r="I429" s="57"/>
      <c r="J429" s="58">
        <f t="shared" si="6"/>
        <v>0</v>
      </c>
      <c r="K429" s="182" t="s">
        <v>42</v>
      </c>
      <c r="L429" s="143" t="s">
        <v>1695</v>
      </c>
      <c r="M429" s="60" t="s">
        <v>169</v>
      </c>
      <c r="N429" s="61"/>
      <c r="O429" s="61"/>
    </row>
    <row r="430" spans="1:15" s="20" customFormat="1" ht="15" thickBot="1" x14ac:dyDescent="0.45">
      <c r="A430" s="52"/>
      <c r="B430" s="53" t="s">
        <v>610</v>
      </c>
      <c r="C430" s="54" t="s">
        <v>397</v>
      </c>
      <c r="D430" s="54" t="s">
        <v>607</v>
      </c>
      <c r="E430" s="55" t="s">
        <v>49</v>
      </c>
      <c r="F430" s="183">
        <v>1.44</v>
      </c>
      <c r="G430" s="183">
        <v>1.52</v>
      </c>
      <c r="H430" s="56">
        <v>150</v>
      </c>
      <c r="I430" s="57"/>
      <c r="J430" s="58">
        <f t="shared" si="6"/>
        <v>0</v>
      </c>
      <c r="K430" s="182" t="s">
        <v>42</v>
      </c>
      <c r="L430" s="143" t="s">
        <v>1695</v>
      </c>
      <c r="M430" s="60" t="s">
        <v>169</v>
      </c>
      <c r="N430" s="61"/>
      <c r="O430" s="61"/>
    </row>
    <row r="431" spans="1:15" s="20" customFormat="1" ht="15" thickBot="1" x14ac:dyDescent="0.45">
      <c r="A431" s="52"/>
      <c r="B431" s="53" t="s">
        <v>611</v>
      </c>
      <c r="C431" s="54" t="s">
        <v>612</v>
      </c>
      <c r="D431" s="54" t="s">
        <v>613</v>
      </c>
      <c r="E431" s="55" t="s">
        <v>41</v>
      </c>
      <c r="F431" s="183">
        <v>0.56000000000000005</v>
      </c>
      <c r="G431" s="183">
        <v>0.59</v>
      </c>
      <c r="H431" s="56">
        <v>400</v>
      </c>
      <c r="I431" s="57"/>
      <c r="J431" s="58">
        <f t="shared" si="6"/>
        <v>0</v>
      </c>
      <c r="K431" s="182" t="s">
        <v>42</v>
      </c>
      <c r="L431" s="143" t="s">
        <v>1695</v>
      </c>
      <c r="M431" s="60" t="s">
        <v>169</v>
      </c>
      <c r="N431" s="61"/>
      <c r="O431" s="61"/>
    </row>
    <row r="432" spans="1:15" s="20" customFormat="1" ht="15" thickBot="1" x14ac:dyDescent="0.45">
      <c r="A432" s="52"/>
      <c r="B432" s="53" t="s">
        <v>614</v>
      </c>
      <c r="C432" s="54" t="s">
        <v>612</v>
      </c>
      <c r="D432" s="54" t="s">
        <v>613</v>
      </c>
      <c r="E432" s="55" t="s">
        <v>45</v>
      </c>
      <c r="F432" s="183">
        <v>0.66</v>
      </c>
      <c r="G432" s="183">
        <v>0.69</v>
      </c>
      <c r="H432" s="56">
        <v>300</v>
      </c>
      <c r="I432" s="57"/>
      <c r="J432" s="58">
        <f t="shared" si="6"/>
        <v>0</v>
      </c>
      <c r="K432" s="182" t="s">
        <v>42</v>
      </c>
      <c r="L432" s="143" t="s">
        <v>1695</v>
      </c>
      <c r="M432" s="60" t="s">
        <v>169</v>
      </c>
      <c r="N432" s="61"/>
      <c r="O432" s="61"/>
    </row>
    <row r="433" spans="1:15" s="20" customFormat="1" ht="15" thickBot="1" x14ac:dyDescent="0.45">
      <c r="A433" s="52"/>
      <c r="B433" s="53" t="s">
        <v>615</v>
      </c>
      <c r="C433" s="54" t="s">
        <v>612</v>
      </c>
      <c r="D433" s="54" t="s">
        <v>613</v>
      </c>
      <c r="E433" s="55" t="s">
        <v>47</v>
      </c>
      <c r="F433" s="183">
        <v>0.8</v>
      </c>
      <c r="G433" s="183">
        <v>0.84</v>
      </c>
      <c r="H433" s="56">
        <v>200</v>
      </c>
      <c r="I433" s="57"/>
      <c r="J433" s="58">
        <f t="shared" si="6"/>
        <v>0</v>
      </c>
      <c r="K433" s="182" t="s">
        <v>42</v>
      </c>
      <c r="L433" s="143" t="s">
        <v>1695</v>
      </c>
      <c r="M433" s="60" t="s">
        <v>169</v>
      </c>
      <c r="N433" s="61"/>
      <c r="O433" s="61"/>
    </row>
    <row r="434" spans="1:15" s="20" customFormat="1" ht="15" thickBot="1" x14ac:dyDescent="0.45">
      <c r="A434" s="52"/>
      <c r="B434" s="53" t="s">
        <v>616</v>
      </c>
      <c r="C434" s="54" t="s">
        <v>75</v>
      </c>
      <c r="D434" s="54" t="s">
        <v>617</v>
      </c>
      <c r="E434" s="55" t="s">
        <v>77</v>
      </c>
      <c r="F434" s="183">
        <v>1.55</v>
      </c>
      <c r="G434" s="183">
        <v>1.6300000000000001</v>
      </c>
      <c r="H434" s="56">
        <v>400</v>
      </c>
      <c r="I434" s="57"/>
      <c r="J434" s="58">
        <f t="shared" si="6"/>
        <v>0</v>
      </c>
      <c r="K434" s="182" t="s">
        <v>42</v>
      </c>
      <c r="L434" s="148" t="s">
        <v>1695</v>
      </c>
      <c r="M434" s="60" t="s">
        <v>437</v>
      </c>
      <c r="N434" s="61"/>
      <c r="O434" s="61"/>
    </row>
    <row r="435" spans="1:15" s="20" customFormat="1" ht="15" thickBot="1" x14ac:dyDescent="0.45">
      <c r="A435" s="52"/>
      <c r="B435" s="53" t="s">
        <v>618</v>
      </c>
      <c r="C435" s="54" t="s">
        <v>75</v>
      </c>
      <c r="D435" s="54" t="s">
        <v>617</v>
      </c>
      <c r="E435" s="55" t="s">
        <v>41</v>
      </c>
      <c r="F435" s="183">
        <v>1.73</v>
      </c>
      <c r="G435" s="183">
        <v>1.82</v>
      </c>
      <c r="H435" s="56">
        <v>300</v>
      </c>
      <c r="I435" s="57"/>
      <c r="J435" s="58">
        <f t="shared" si="6"/>
        <v>0</v>
      </c>
      <c r="K435" s="182" t="s">
        <v>42</v>
      </c>
      <c r="L435" s="148" t="s">
        <v>1695</v>
      </c>
      <c r="M435" s="60" t="s">
        <v>437</v>
      </c>
      <c r="N435" s="61"/>
      <c r="O435" s="61"/>
    </row>
    <row r="436" spans="1:15" s="20" customFormat="1" ht="15" thickBot="1" x14ac:dyDescent="0.45">
      <c r="A436" s="52"/>
      <c r="B436" s="53" t="s">
        <v>619</v>
      </c>
      <c r="C436" s="54" t="s">
        <v>75</v>
      </c>
      <c r="D436" s="54" t="s">
        <v>617</v>
      </c>
      <c r="E436" s="55" t="s">
        <v>45</v>
      </c>
      <c r="F436" s="183">
        <v>1.96</v>
      </c>
      <c r="G436" s="183">
        <v>2.0599999999999996</v>
      </c>
      <c r="H436" s="56">
        <v>200</v>
      </c>
      <c r="I436" s="57"/>
      <c r="J436" s="58">
        <f t="shared" si="6"/>
        <v>0</v>
      </c>
      <c r="K436" s="182" t="s">
        <v>42</v>
      </c>
      <c r="L436" s="148" t="s">
        <v>1695</v>
      </c>
      <c r="M436" s="60" t="s">
        <v>437</v>
      </c>
      <c r="N436" s="61"/>
      <c r="O436" s="61"/>
    </row>
    <row r="437" spans="1:15" s="20" customFormat="1" ht="15" thickBot="1" x14ac:dyDescent="0.45">
      <c r="A437" s="52"/>
      <c r="B437" s="53" t="s">
        <v>620</v>
      </c>
      <c r="C437" s="54" t="s">
        <v>75</v>
      </c>
      <c r="D437" s="54" t="s">
        <v>617</v>
      </c>
      <c r="E437" s="55" t="s">
        <v>47</v>
      </c>
      <c r="F437" s="183">
        <v>2.19</v>
      </c>
      <c r="G437" s="183">
        <v>2.2999999999999998</v>
      </c>
      <c r="H437" s="56">
        <v>150</v>
      </c>
      <c r="I437" s="57"/>
      <c r="J437" s="58">
        <f t="shared" si="6"/>
        <v>0</v>
      </c>
      <c r="K437" s="182" t="s">
        <v>42</v>
      </c>
      <c r="L437" s="148" t="s">
        <v>1695</v>
      </c>
      <c r="M437" s="60" t="s">
        <v>437</v>
      </c>
      <c r="N437" s="61"/>
      <c r="O437" s="61"/>
    </row>
    <row r="438" spans="1:15" s="20" customFormat="1" ht="15" thickBot="1" x14ac:dyDescent="0.45">
      <c r="A438" s="52"/>
      <c r="B438" s="53" t="s">
        <v>621</v>
      </c>
      <c r="C438" s="54" t="s">
        <v>75</v>
      </c>
      <c r="D438" s="54" t="s">
        <v>617</v>
      </c>
      <c r="E438" s="55" t="s">
        <v>49</v>
      </c>
      <c r="F438" s="183">
        <v>2.38</v>
      </c>
      <c r="G438" s="183">
        <v>2.5099999999999998</v>
      </c>
      <c r="H438" s="56">
        <v>125</v>
      </c>
      <c r="I438" s="57"/>
      <c r="J438" s="58">
        <f t="shared" si="6"/>
        <v>0</v>
      </c>
      <c r="K438" s="182" t="s">
        <v>42</v>
      </c>
      <c r="L438" s="148" t="s">
        <v>1695</v>
      </c>
      <c r="M438" s="60" t="s">
        <v>437</v>
      </c>
      <c r="N438" s="61"/>
      <c r="O438" s="61"/>
    </row>
    <row r="439" spans="1:15" s="20" customFormat="1" ht="15" thickBot="1" x14ac:dyDescent="0.45">
      <c r="A439" s="52"/>
      <c r="B439" s="53" t="s">
        <v>622</v>
      </c>
      <c r="C439" s="54" t="s">
        <v>51</v>
      </c>
      <c r="D439" s="54" t="s">
        <v>623</v>
      </c>
      <c r="E439" s="55" t="s">
        <v>41</v>
      </c>
      <c r="F439" s="183">
        <v>0.78</v>
      </c>
      <c r="G439" s="183">
        <v>0.82</v>
      </c>
      <c r="H439" s="56">
        <v>400</v>
      </c>
      <c r="I439" s="57"/>
      <c r="J439" s="58">
        <f t="shared" si="6"/>
        <v>0</v>
      </c>
      <c r="K439" s="182" t="s">
        <v>42</v>
      </c>
      <c r="L439" s="143" t="s">
        <v>1695</v>
      </c>
      <c r="M439" s="60" t="s">
        <v>169</v>
      </c>
      <c r="N439" s="61"/>
      <c r="O439" s="61"/>
    </row>
    <row r="440" spans="1:15" s="20" customFormat="1" ht="15" thickBot="1" x14ac:dyDescent="0.45">
      <c r="A440" s="52"/>
      <c r="B440" s="53" t="s">
        <v>624</v>
      </c>
      <c r="C440" s="54" t="s">
        <v>51</v>
      </c>
      <c r="D440" s="54" t="s">
        <v>623</v>
      </c>
      <c r="E440" s="55" t="s">
        <v>45</v>
      </c>
      <c r="F440" s="183">
        <v>0.95</v>
      </c>
      <c r="G440" s="183">
        <v>1</v>
      </c>
      <c r="H440" s="56">
        <v>300</v>
      </c>
      <c r="I440" s="57"/>
      <c r="J440" s="58">
        <f t="shared" si="6"/>
        <v>0</v>
      </c>
      <c r="K440" s="182" t="s">
        <v>42</v>
      </c>
      <c r="L440" s="143" t="s">
        <v>1695</v>
      </c>
      <c r="M440" s="60" t="s">
        <v>169</v>
      </c>
      <c r="N440" s="61"/>
      <c r="O440" s="61"/>
    </row>
    <row r="441" spans="1:15" s="20" customFormat="1" ht="15" thickBot="1" x14ac:dyDescent="0.45">
      <c r="A441" s="52"/>
      <c r="B441" s="53" t="s">
        <v>625</v>
      </c>
      <c r="C441" s="54" t="s">
        <v>51</v>
      </c>
      <c r="D441" s="54" t="s">
        <v>623</v>
      </c>
      <c r="E441" s="55" t="s">
        <v>47</v>
      </c>
      <c r="F441" s="183">
        <v>1.1499999999999999</v>
      </c>
      <c r="G441" s="183">
        <v>1.21</v>
      </c>
      <c r="H441" s="56">
        <v>200</v>
      </c>
      <c r="I441" s="57"/>
      <c r="J441" s="58">
        <f t="shared" si="6"/>
        <v>0</v>
      </c>
      <c r="K441" s="182" t="s">
        <v>42</v>
      </c>
      <c r="L441" s="143" t="s">
        <v>1695</v>
      </c>
      <c r="M441" s="60" t="s">
        <v>169</v>
      </c>
      <c r="N441" s="61"/>
      <c r="O441" s="61"/>
    </row>
    <row r="442" spans="1:15" s="20" customFormat="1" ht="15" thickBot="1" x14ac:dyDescent="0.45">
      <c r="A442" s="52"/>
      <c r="B442" s="53" t="s">
        <v>626</v>
      </c>
      <c r="C442" s="54" t="s">
        <v>51</v>
      </c>
      <c r="D442" s="54" t="s">
        <v>623</v>
      </c>
      <c r="E442" s="55" t="s">
        <v>49</v>
      </c>
      <c r="F442" s="183">
        <v>1.38</v>
      </c>
      <c r="G442" s="183">
        <v>1.45</v>
      </c>
      <c r="H442" s="56">
        <v>150</v>
      </c>
      <c r="I442" s="57"/>
      <c r="J442" s="58">
        <f t="shared" si="6"/>
        <v>0</v>
      </c>
      <c r="K442" s="182" t="s">
        <v>42</v>
      </c>
      <c r="L442" s="143" t="s">
        <v>1695</v>
      </c>
      <c r="M442" s="60" t="s">
        <v>169</v>
      </c>
      <c r="N442" s="61"/>
      <c r="O442" s="61"/>
    </row>
    <row r="443" spans="1:15" s="20" customFormat="1" ht="15" thickBot="1" x14ac:dyDescent="0.45">
      <c r="A443" s="52"/>
      <c r="B443" s="53" t="s">
        <v>627</v>
      </c>
      <c r="C443" s="54" t="s">
        <v>51</v>
      </c>
      <c r="D443" s="54" t="s">
        <v>623</v>
      </c>
      <c r="E443" s="55" t="s">
        <v>58</v>
      </c>
      <c r="F443" s="183">
        <v>1.59</v>
      </c>
      <c r="G443" s="183">
        <v>1.67</v>
      </c>
      <c r="H443" s="56">
        <v>125</v>
      </c>
      <c r="I443" s="57"/>
      <c r="J443" s="58">
        <f t="shared" si="6"/>
        <v>0</v>
      </c>
      <c r="K443" s="182" t="s">
        <v>42</v>
      </c>
      <c r="L443" s="143" t="s">
        <v>1695</v>
      </c>
      <c r="M443" s="60" t="s">
        <v>169</v>
      </c>
      <c r="N443" s="61"/>
      <c r="O443" s="61"/>
    </row>
    <row r="444" spans="1:15" s="20" customFormat="1" ht="15" thickBot="1" x14ac:dyDescent="0.45">
      <c r="A444" s="52"/>
      <c r="B444" s="53" t="s">
        <v>628</v>
      </c>
      <c r="C444" s="54" t="s">
        <v>51</v>
      </c>
      <c r="D444" s="54" t="s">
        <v>623</v>
      </c>
      <c r="E444" s="55" t="s">
        <v>60</v>
      </c>
      <c r="F444" s="183">
        <v>1.82</v>
      </c>
      <c r="G444" s="183">
        <v>1.92</v>
      </c>
      <c r="H444" s="56">
        <v>100</v>
      </c>
      <c r="I444" s="57"/>
      <c r="J444" s="58">
        <f t="shared" si="6"/>
        <v>0</v>
      </c>
      <c r="K444" s="182" t="s">
        <v>42</v>
      </c>
      <c r="L444" s="143" t="s">
        <v>1695</v>
      </c>
      <c r="M444" s="60" t="s">
        <v>169</v>
      </c>
      <c r="N444" s="61"/>
      <c r="O444" s="61"/>
    </row>
    <row r="445" spans="1:15" s="20" customFormat="1" ht="15" thickBot="1" x14ac:dyDescent="0.45">
      <c r="A445" s="52"/>
      <c r="B445" s="53" t="s">
        <v>629</v>
      </c>
      <c r="C445" s="54" t="s">
        <v>523</v>
      </c>
      <c r="D445" s="54" t="s">
        <v>630</v>
      </c>
      <c r="E445" s="55" t="s">
        <v>41</v>
      </c>
      <c r="F445" s="183">
        <v>0.64</v>
      </c>
      <c r="G445" s="183">
        <v>0.67</v>
      </c>
      <c r="H445" s="56">
        <v>400</v>
      </c>
      <c r="I445" s="57"/>
      <c r="J445" s="58">
        <f t="shared" si="6"/>
        <v>0</v>
      </c>
      <c r="K445" s="182" t="s">
        <v>42</v>
      </c>
      <c r="L445" s="150" t="s">
        <v>1695</v>
      </c>
      <c r="M445" s="60" t="s">
        <v>631</v>
      </c>
      <c r="N445" s="61"/>
      <c r="O445" s="61"/>
    </row>
    <row r="446" spans="1:15" s="20" customFormat="1" ht="15" thickBot="1" x14ac:dyDescent="0.45">
      <c r="A446" s="52"/>
      <c r="B446" s="53" t="s">
        <v>632</v>
      </c>
      <c r="C446" s="54" t="s">
        <v>523</v>
      </c>
      <c r="D446" s="54" t="s">
        <v>630</v>
      </c>
      <c r="E446" s="55" t="s">
        <v>45</v>
      </c>
      <c r="F446" s="183">
        <v>0.82</v>
      </c>
      <c r="G446" s="183">
        <v>0.86</v>
      </c>
      <c r="H446" s="56">
        <v>300</v>
      </c>
      <c r="I446" s="57"/>
      <c r="J446" s="58">
        <f t="shared" si="6"/>
        <v>0</v>
      </c>
      <c r="K446" s="182" t="s">
        <v>42</v>
      </c>
      <c r="L446" s="150" t="s">
        <v>1695</v>
      </c>
      <c r="M446" s="60" t="s">
        <v>631</v>
      </c>
      <c r="N446" s="61"/>
      <c r="O446" s="61"/>
    </row>
    <row r="447" spans="1:15" s="20" customFormat="1" ht="15" thickBot="1" x14ac:dyDescent="0.45">
      <c r="A447" s="52"/>
      <c r="B447" s="53" t="s">
        <v>633</v>
      </c>
      <c r="C447" s="54" t="s">
        <v>523</v>
      </c>
      <c r="D447" s="54" t="s">
        <v>630</v>
      </c>
      <c r="E447" s="55" t="s">
        <v>47</v>
      </c>
      <c r="F447" s="183">
        <v>1.04</v>
      </c>
      <c r="G447" s="183">
        <v>1.0900000000000001</v>
      </c>
      <c r="H447" s="56">
        <v>200</v>
      </c>
      <c r="I447" s="57"/>
      <c r="J447" s="58">
        <f t="shared" si="6"/>
        <v>0</v>
      </c>
      <c r="K447" s="182" t="s">
        <v>42</v>
      </c>
      <c r="L447" s="150" t="s">
        <v>1695</v>
      </c>
      <c r="M447" s="60" t="s">
        <v>631</v>
      </c>
      <c r="N447" s="61"/>
      <c r="O447" s="61"/>
    </row>
    <row r="448" spans="1:15" s="20" customFormat="1" ht="15" thickBot="1" x14ac:dyDescent="0.45">
      <c r="A448" s="52"/>
      <c r="B448" s="53" t="s">
        <v>634</v>
      </c>
      <c r="C448" s="54" t="s">
        <v>523</v>
      </c>
      <c r="D448" s="54" t="s">
        <v>630</v>
      </c>
      <c r="E448" s="55" t="s">
        <v>49</v>
      </c>
      <c r="F448" s="183">
        <v>1.26</v>
      </c>
      <c r="G448" s="183">
        <v>1.33</v>
      </c>
      <c r="H448" s="56">
        <v>150</v>
      </c>
      <c r="I448" s="57"/>
      <c r="J448" s="58">
        <f t="shared" si="6"/>
        <v>0</v>
      </c>
      <c r="K448" s="182" t="s">
        <v>42</v>
      </c>
      <c r="L448" s="150" t="s">
        <v>1695</v>
      </c>
      <c r="M448" s="60" t="s">
        <v>631</v>
      </c>
      <c r="N448" s="61"/>
      <c r="O448" s="61"/>
    </row>
    <row r="449" spans="1:15" s="20" customFormat="1" ht="15" thickBot="1" x14ac:dyDescent="0.45">
      <c r="A449" s="52"/>
      <c r="B449" s="53" t="s">
        <v>635</v>
      </c>
      <c r="C449" s="54" t="s">
        <v>99</v>
      </c>
      <c r="D449" s="54" t="s">
        <v>636</v>
      </c>
      <c r="E449" s="55" t="s">
        <v>45</v>
      </c>
      <c r="F449" s="183">
        <v>0.64</v>
      </c>
      <c r="G449" s="183">
        <v>0.67</v>
      </c>
      <c r="H449" s="56">
        <v>300</v>
      </c>
      <c r="I449" s="57"/>
      <c r="J449" s="58">
        <f t="shared" si="6"/>
        <v>0</v>
      </c>
      <c r="K449" s="182" t="s">
        <v>42</v>
      </c>
      <c r="L449" s="166" t="s">
        <v>1695</v>
      </c>
      <c r="M449" s="60" t="s">
        <v>63</v>
      </c>
      <c r="N449" s="61"/>
      <c r="O449" s="61"/>
    </row>
    <row r="450" spans="1:15" s="20" customFormat="1" ht="15" thickBot="1" x14ac:dyDescent="0.45">
      <c r="A450" s="52"/>
      <c r="B450" s="53" t="s">
        <v>637</v>
      </c>
      <c r="C450" s="54" t="s">
        <v>99</v>
      </c>
      <c r="D450" s="54" t="s">
        <v>636</v>
      </c>
      <c r="E450" s="55" t="s">
        <v>47</v>
      </c>
      <c r="F450" s="183">
        <v>0.9</v>
      </c>
      <c r="G450" s="183">
        <v>0.95</v>
      </c>
      <c r="H450" s="56">
        <v>200</v>
      </c>
      <c r="I450" s="57"/>
      <c r="J450" s="58">
        <f t="shared" si="6"/>
        <v>0</v>
      </c>
      <c r="K450" s="182" t="s">
        <v>42</v>
      </c>
      <c r="L450" s="166" t="s">
        <v>1695</v>
      </c>
      <c r="M450" s="60" t="s">
        <v>63</v>
      </c>
      <c r="N450" s="61"/>
      <c r="O450" s="61"/>
    </row>
    <row r="451" spans="1:15" s="20" customFormat="1" ht="15" thickBot="1" x14ac:dyDescent="0.45">
      <c r="A451" s="52"/>
      <c r="B451" s="53" t="s">
        <v>638</v>
      </c>
      <c r="C451" s="54" t="s">
        <v>99</v>
      </c>
      <c r="D451" s="54" t="s">
        <v>636</v>
      </c>
      <c r="E451" s="55" t="s">
        <v>49</v>
      </c>
      <c r="F451" s="183">
        <v>1.08</v>
      </c>
      <c r="G451" s="183">
        <v>1.1399999999999999</v>
      </c>
      <c r="H451" s="56">
        <v>150</v>
      </c>
      <c r="I451" s="57"/>
      <c r="J451" s="58">
        <f t="shared" si="6"/>
        <v>0</v>
      </c>
      <c r="K451" s="182" t="s">
        <v>42</v>
      </c>
      <c r="L451" s="166" t="s">
        <v>1695</v>
      </c>
      <c r="M451" s="60" t="s">
        <v>63</v>
      </c>
      <c r="N451" s="61"/>
      <c r="O451" s="61"/>
    </row>
    <row r="452" spans="1:15" s="20" customFormat="1" ht="15" thickBot="1" x14ac:dyDescent="0.45">
      <c r="A452" s="52"/>
      <c r="B452" s="53" t="s">
        <v>639</v>
      </c>
      <c r="C452" s="54" t="s">
        <v>99</v>
      </c>
      <c r="D452" s="54" t="s">
        <v>636</v>
      </c>
      <c r="E452" s="55" t="s">
        <v>58</v>
      </c>
      <c r="F452" s="183">
        <v>1.18</v>
      </c>
      <c r="G452" s="183">
        <v>1.24</v>
      </c>
      <c r="H452" s="56">
        <v>125</v>
      </c>
      <c r="I452" s="57"/>
      <c r="J452" s="58">
        <f t="shared" si="6"/>
        <v>0</v>
      </c>
      <c r="K452" s="182" t="s">
        <v>42</v>
      </c>
      <c r="L452" s="166" t="s">
        <v>1695</v>
      </c>
      <c r="M452" s="60" t="s">
        <v>63</v>
      </c>
      <c r="N452" s="61"/>
      <c r="O452" s="61"/>
    </row>
    <row r="453" spans="1:15" s="20" customFormat="1" ht="15" thickBot="1" x14ac:dyDescent="0.45">
      <c r="A453" s="52"/>
      <c r="B453" s="53" t="s">
        <v>640</v>
      </c>
      <c r="C453" s="54" t="s">
        <v>66</v>
      </c>
      <c r="D453" s="54" t="s">
        <v>641</v>
      </c>
      <c r="E453" s="55" t="s">
        <v>71</v>
      </c>
      <c r="F453" s="183">
        <v>0.9</v>
      </c>
      <c r="G453" s="183">
        <v>0.95</v>
      </c>
      <c r="H453" s="56">
        <v>250</v>
      </c>
      <c r="I453" s="57"/>
      <c r="J453" s="58">
        <f t="shared" si="6"/>
        <v>0</v>
      </c>
      <c r="K453" s="182" t="s">
        <v>42</v>
      </c>
      <c r="L453" s="135" t="s">
        <v>1695</v>
      </c>
      <c r="M453" s="60" t="s">
        <v>69</v>
      </c>
      <c r="N453" s="61"/>
      <c r="O453" s="61"/>
    </row>
    <row r="454" spans="1:15" s="20" customFormat="1" ht="15" thickBot="1" x14ac:dyDescent="0.45">
      <c r="A454" s="52"/>
      <c r="B454" s="53" t="s">
        <v>642</v>
      </c>
      <c r="C454" s="54" t="s">
        <v>66</v>
      </c>
      <c r="D454" s="54" t="s">
        <v>641</v>
      </c>
      <c r="E454" s="55" t="s">
        <v>73</v>
      </c>
      <c r="F454" s="183">
        <v>1.1499999999999999</v>
      </c>
      <c r="G454" s="183">
        <v>1.21</v>
      </c>
      <c r="H454" s="56">
        <v>175</v>
      </c>
      <c r="I454" s="57"/>
      <c r="J454" s="58">
        <f t="shared" si="6"/>
        <v>0</v>
      </c>
      <c r="K454" s="182" t="s">
        <v>42</v>
      </c>
      <c r="L454" s="135" t="s">
        <v>1695</v>
      </c>
      <c r="M454" s="60" t="s">
        <v>69</v>
      </c>
      <c r="N454" s="61"/>
      <c r="O454" s="61"/>
    </row>
    <row r="455" spans="1:15" s="20" customFormat="1" ht="15" thickBot="1" x14ac:dyDescent="0.45">
      <c r="A455" s="52"/>
      <c r="B455" s="53" t="s">
        <v>643</v>
      </c>
      <c r="C455" s="54" t="s">
        <v>66</v>
      </c>
      <c r="D455" s="54" t="s">
        <v>641</v>
      </c>
      <c r="E455" s="55" t="s">
        <v>117</v>
      </c>
      <c r="F455" s="183">
        <v>1.39</v>
      </c>
      <c r="G455" s="183">
        <v>1.46</v>
      </c>
      <c r="H455" s="56">
        <v>150</v>
      </c>
      <c r="I455" s="57"/>
      <c r="J455" s="58">
        <f t="shared" si="6"/>
        <v>0</v>
      </c>
      <c r="K455" s="182" t="s">
        <v>42</v>
      </c>
      <c r="L455" s="135" t="s">
        <v>1695</v>
      </c>
      <c r="M455" s="60" t="s">
        <v>69</v>
      </c>
      <c r="N455" s="61"/>
      <c r="O455" s="61"/>
    </row>
    <row r="456" spans="1:15" s="20" customFormat="1" ht="15" thickBot="1" x14ac:dyDescent="0.45">
      <c r="A456" s="52"/>
      <c r="B456" s="53" t="s">
        <v>644</v>
      </c>
      <c r="C456" s="54" t="s">
        <v>612</v>
      </c>
      <c r="D456" s="54" t="s">
        <v>645</v>
      </c>
      <c r="E456" s="55" t="s">
        <v>41</v>
      </c>
      <c r="F456" s="183">
        <v>0.62</v>
      </c>
      <c r="G456" s="183">
        <v>0.65</v>
      </c>
      <c r="H456" s="56">
        <v>400</v>
      </c>
      <c r="I456" s="57"/>
      <c r="J456" s="58">
        <f t="shared" si="6"/>
        <v>0</v>
      </c>
      <c r="K456" s="182" t="s">
        <v>42</v>
      </c>
      <c r="L456" s="135" t="s">
        <v>1695</v>
      </c>
      <c r="M456" s="60" t="s">
        <v>69</v>
      </c>
      <c r="N456" s="61"/>
      <c r="O456" s="61"/>
    </row>
    <row r="457" spans="1:15" s="20" customFormat="1" ht="15" thickBot="1" x14ac:dyDescent="0.45">
      <c r="A457" s="52"/>
      <c r="B457" s="53" t="s">
        <v>646</v>
      </c>
      <c r="C457" s="54" t="s">
        <v>612</v>
      </c>
      <c r="D457" s="54" t="s">
        <v>645</v>
      </c>
      <c r="E457" s="55" t="s">
        <v>45</v>
      </c>
      <c r="F457" s="183">
        <v>0.77</v>
      </c>
      <c r="G457" s="183">
        <v>0.81</v>
      </c>
      <c r="H457" s="56">
        <v>300</v>
      </c>
      <c r="I457" s="57"/>
      <c r="J457" s="58">
        <f t="shared" si="6"/>
        <v>0</v>
      </c>
      <c r="K457" s="182" t="s">
        <v>42</v>
      </c>
      <c r="L457" s="135" t="s">
        <v>1695</v>
      </c>
      <c r="M457" s="60" t="s">
        <v>69</v>
      </c>
      <c r="N457" s="61"/>
      <c r="O457" s="61"/>
    </row>
    <row r="458" spans="1:15" s="20" customFormat="1" ht="15" thickBot="1" x14ac:dyDescent="0.45">
      <c r="A458" s="52"/>
      <c r="B458" s="53" t="s">
        <v>647</v>
      </c>
      <c r="C458" s="54" t="s">
        <v>612</v>
      </c>
      <c r="D458" s="54" t="s">
        <v>645</v>
      </c>
      <c r="E458" s="55" t="s">
        <v>47</v>
      </c>
      <c r="F458" s="183">
        <v>0.92</v>
      </c>
      <c r="G458" s="183">
        <v>0.97</v>
      </c>
      <c r="H458" s="56">
        <v>200</v>
      </c>
      <c r="I458" s="57"/>
      <c r="J458" s="58">
        <f t="shared" si="6"/>
        <v>0</v>
      </c>
      <c r="K458" s="182" t="s">
        <v>42</v>
      </c>
      <c r="L458" s="135" t="s">
        <v>1695</v>
      </c>
      <c r="M458" s="60" t="s">
        <v>69</v>
      </c>
      <c r="N458" s="61"/>
      <c r="O458" s="61"/>
    </row>
    <row r="459" spans="1:15" s="20" customFormat="1" ht="15" thickBot="1" x14ac:dyDescent="0.45">
      <c r="A459" s="52"/>
      <c r="B459" s="53" t="s">
        <v>648</v>
      </c>
      <c r="C459" s="54" t="s">
        <v>39</v>
      </c>
      <c r="D459" s="54" t="s">
        <v>649</v>
      </c>
      <c r="E459" s="55" t="s">
        <v>41</v>
      </c>
      <c r="F459" s="183">
        <v>0.56999999999999995</v>
      </c>
      <c r="G459" s="183">
        <v>0.6</v>
      </c>
      <c r="H459" s="56">
        <v>400</v>
      </c>
      <c r="I459" s="57"/>
      <c r="J459" s="58">
        <f t="shared" si="6"/>
        <v>0</v>
      </c>
      <c r="K459" s="182" t="s">
        <v>42</v>
      </c>
      <c r="L459" s="139" t="s">
        <v>1695</v>
      </c>
      <c r="M459" s="60" t="s">
        <v>575</v>
      </c>
      <c r="N459" s="61"/>
      <c r="O459" s="61"/>
    </row>
    <row r="460" spans="1:15" s="20" customFormat="1" ht="15" thickBot="1" x14ac:dyDescent="0.45">
      <c r="A460" s="52"/>
      <c r="B460" s="53" t="s">
        <v>650</v>
      </c>
      <c r="C460" s="54" t="s">
        <v>39</v>
      </c>
      <c r="D460" s="54" t="s">
        <v>649</v>
      </c>
      <c r="E460" s="55" t="s">
        <v>45</v>
      </c>
      <c r="F460" s="183">
        <v>0.82</v>
      </c>
      <c r="G460" s="183">
        <v>0.86</v>
      </c>
      <c r="H460" s="56">
        <v>300</v>
      </c>
      <c r="I460" s="57"/>
      <c r="J460" s="58">
        <f t="shared" si="6"/>
        <v>0</v>
      </c>
      <c r="K460" s="182" t="s">
        <v>42</v>
      </c>
      <c r="L460" s="139" t="s">
        <v>1695</v>
      </c>
      <c r="M460" s="60" t="s">
        <v>575</v>
      </c>
      <c r="N460" s="61"/>
      <c r="O460" s="61"/>
    </row>
    <row r="461" spans="1:15" s="20" customFormat="1" ht="15" thickBot="1" x14ac:dyDescent="0.45">
      <c r="A461" s="52"/>
      <c r="B461" s="53" t="s">
        <v>651</v>
      </c>
      <c r="C461" s="54" t="s">
        <v>39</v>
      </c>
      <c r="D461" s="54" t="s">
        <v>649</v>
      </c>
      <c r="E461" s="55" t="s">
        <v>47</v>
      </c>
      <c r="F461" s="183">
        <v>0.99</v>
      </c>
      <c r="G461" s="183">
        <v>1.04</v>
      </c>
      <c r="H461" s="56">
        <v>200</v>
      </c>
      <c r="I461" s="57"/>
      <c r="J461" s="58">
        <f t="shared" si="6"/>
        <v>0</v>
      </c>
      <c r="K461" s="182" t="s">
        <v>42</v>
      </c>
      <c r="L461" s="139" t="s">
        <v>1695</v>
      </c>
      <c r="M461" s="60" t="s">
        <v>575</v>
      </c>
      <c r="N461" s="61"/>
      <c r="O461" s="61"/>
    </row>
    <row r="462" spans="1:15" s="20" customFormat="1" ht="15" thickBot="1" x14ac:dyDescent="0.45">
      <c r="A462" s="52"/>
      <c r="B462" s="53" t="s">
        <v>652</v>
      </c>
      <c r="C462" s="54" t="s">
        <v>39</v>
      </c>
      <c r="D462" s="54" t="s">
        <v>649</v>
      </c>
      <c r="E462" s="55" t="s">
        <v>49</v>
      </c>
      <c r="F462" s="183">
        <v>1.24</v>
      </c>
      <c r="G462" s="183">
        <v>1.3</v>
      </c>
      <c r="H462" s="56">
        <v>150</v>
      </c>
      <c r="I462" s="57"/>
      <c r="J462" s="58">
        <f t="shared" si="6"/>
        <v>0</v>
      </c>
      <c r="K462" s="182" t="s">
        <v>42</v>
      </c>
      <c r="L462" s="139" t="s">
        <v>1695</v>
      </c>
      <c r="M462" s="60" t="s">
        <v>575</v>
      </c>
      <c r="N462" s="61"/>
      <c r="O462" s="61"/>
    </row>
    <row r="463" spans="1:15" s="20" customFormat="1" ht="15" thickBot="1" x14ac:dyDescent="0.45">
      <c r="A463" s="52"/>
      <c r="B463" s="53" t="s">
        <v>653</v>
      </c>
      <c r="C463" s="54" t="s">
        <v>654</v>
      </c>
      <c r="D463" s="54" t="s">
        <v>655</v>
      </c>
      <c r="E463" s="55" t="s">
        <v>41</v>
      </c>
      <c r="F463" s="183">
        <v>0.91</v>
      </c>
      <c r="G463" s="183">
        <v>0.96</v>
      </c>
      <c r="H463" s="56">
        <v>400</v>
      </c>
      <c r="I463" s="57"/>
      <c r="J463" s="58">
        <f t="shared" si="6"/>
        <v>0</v>
      </c>
      <c r="K463" s="182" t="s">
        <v>42</v>
      </c>
      <c r="L463" s="162" t="s">
        <v>1695</v>
      </c>
      <c r="M463" s="60" t="s">
        <v>53</v>
      </c>
      <c r="N463" s="61"/>
      <c r="O463" s="61"/>
    </row>
    <row r="464" spans="1:15" s="20" customFormat="1" ht="15" thickBot="1" x14ac:dyDescent="0.45">
      <c r="A464" s="52"/>
      <c r="B464" s="53" t="s">
        <v>656</v>
      </c>
      <c r="C464" s="54" t="s">
        <v>654</v>
      </c>
      <c r="D464" s="54" t="s">
        <v>655</v>
      </c>
      <c r="E464" s="55" t="s">
        <v>45</v>
      </c>
      <c r="F464" s="183">
        <v>1.08</v>
      </c>
      <c r="G464" s="183">
        <v>1.1399999999999999</v>
      </c>
      <c r="H464" s="56">
        <v>300</v>
      </c>
      <c r="I464" s="57"/>
      <c r="J464" s="58">
        <f t="shared" si="6"/>
        <v>0</v>
      </c>
      <c r="K464" s="182" t="s">
        <v>42</v>
      </c>
      <c r="L464" s="162" t="s">
        <v>1695</v>
      </c>
      <c r="M464" s="60" t="s">
        <v>53</v>
      </c>
      <c r="N464" s="61"/>
      <c r="O464" s="61"/>
    </row>
    <row r="465" spans="1:15" s="20" customFormat="1" ht="15" thickBot="1" x14ac:dyDescent="0.45">
      <c r="A465" s="52"/>
      <c r="B465" s="53" t="s">
        <v>657</v>
      </c>
      <c r="C465" s="54" t="s">
        <v>654</v>
      </c>
      <c r="D465" s="54" t="s">
        <v>655</v>
      </c>
      <c r="E465" s="55" t="s">
        <v>47</v>
      </c>
      <c r="F465" s="183">
        <v>1.27</v>
      </c>
      <c r="G465" s="183">
        <v>1.34</v>
      </c>
      <c r="H465" s="56">
        <v>200</v>
      </c>
      <c r="I465" s="57"/>
      <c r="J465" s="58">
        <f t="shared" si="6"/>
        <v>0</v>
      </c>
      <c r="K465" s="182" t="s">
        <v>42</v>
      </c>
      <c r="L465" s="162" t="s">
        <v>1695</v>
      </c>
      <c r="M465" s="60" t="s">
        <v>53</v>
      </c>
      <c r="N465" s="61"/>
      <c r="O465" s="61"/>
    </row>
    <row r="466" spans="1:15" s="20" customFormat="1" ht="15" thickBot="1" x14ac:dyDescent="0.45">
      <c r="A466" s="52"/>
      <c r="B466" s="53" t="s">
        <v>658</v>
      </c>
      <c r="C466" s="54" t="s">
        <v>654</v>
      </c>
      <c r="D466" s="54" t="s">
        <v>655</v>
      </c>
      <c r="E466" s="55" t="s">
        <v>49</v>
      </c>
      <c r="F466" s="183">
        <v>1.49</v>
      </c>
      <c r="G466" s="183">
        <v>1.57</v>
      </c>
      <c r="H466" s="56">
        <v>150</v>
      </c>
      <c r="I466" s="57"/>
      <c r="J466" s="58">
        <f t="shared" si="6"/>
        <v>0</v>
      </c>
      <c r="K466" s="182" t="s">
        <v>42</v>
      </c>
      <c r="L466" s="162" t="s">
        <v>1695</v>
      </c>
      <c r="M466" s="60" t="s">
        <v>53</v>
      </c>
      <c r="N466" s="61"/>
      <c r="O466" s="61"/>
    </row>
    <row r="467" spans="1:15" s="20" customFormat="1" ht="15" thickBot="1" x14ac:dyDescent="0.45">
      <c r="A467" s="52"/>
      <c r="B467" s="53" t="s">
        <v>659</v>
      </c>
      <c r="C467" s="54" t="s">
        <v>654</v>
      </c>
      <c r="D467" s="54" t="s">
        <v>655</v>
      </c>
      <c r="E467" s="55" t="s">
        <v>58</v>
      </c>
      <c r="F467" s="183">
        <v>1.71</v>
      </c>
      <c r="G467" s="183">
        <v>1.8</v>
      </c>
      <c r="H467" s="56">
        <v>125</v>
      </c>
      <c r="I467" s="57"/>
      <c r="J467" s="58">
        <f t="shared" si="6"/>
        <v>0</v>
      </c>
      <c r="K467" s="182" t="s">
        <v>42</v>
      </c>
      <c r="L467" s="162" t="s">
        <v>1695</v>
      </c>
      <c r="M467" s="60" t="s">
        <v>53</v>
      </c>
      <c r="N467" s="61"/>
      <c r="O467" s="61"/>
    </row>
    <row r="468" spans="1:15" s="20" customFormat="1" ht="15" thickBot="1" x14ac:dyDescent="0.45">
      <c r="A468" s="52"/>
      <c r="B468" s="53" t="s">
        <v>660</v>
      </c>
      <c r="C468" s="54" t="s">
        <v>654</v>
      </c>
      <c r="D468" s="54" t="s">
        <v>655</v>
      </c>
      <c r="E468" s="55" t="s">
        <v>60</v>
      </c>
      <c r="F468" s="183">
        <v>1.93</v>
      </c>
      <c r="G468" s="183">
        <v>2.0299999999999998</v>
      </c>
      <c r="H468" s="56">
        <v>100</v>
      </c>
      <c r="I468" s="57"/>
      <c r="J468" s="58">
        <f t="shared" si="6"/>
        <v>0</v>
      </c>
      <c r="K468" s="182" t="s">
        <v>42</v>
      </c>
      <c r="L468" s="162" t="s">
        <v>1695</v>
      </c>
      <c r="M468" s="60" t="s">
        <v>53</v>
      </c>
      <c r="N468" s="61"/>
      <c r="O468" s="61"/>
    </row>
    <row r="469" spans="1:15" s="20" customFormat="1" ht="15" thickBot="1" x14ac:dyDescent="0.45">
      <c r="A469" s="52"/>
      <c r="B469" s="53" t="s">
        <v>661</v>
      </c>
      <c r="C469" s="54" t="s">
        <v>91</v>
      </c>
      <c r="D469" s="54" t="s">
        <v>662</v>
      </c>
      <c r="E469" s="55" t="s">
        <v>77</v>
      </c>
      <c r="F469" s="183">
        <v>0.28999999999999998</v>
      </c>
      <c r="G469" s="183">
        <v>0.3</v>
      </c>
      <c r="H469" s="56">
        <v>500</v>
      </c>
      <c r="I469" s="57"/>
      <c r="J469" s="58">
        <f t="shared" si="6"/>
        <v>0</v>
      </c>
      <c r="K469" s="182" t="s">
        <v>42</v>
      </c>
      <c r="L469" s="143" t="s">
        <v>1695</v>
      </c>
      <c r="M469" s="60" t="s">
        <v>169</v>
      </c>
      <c r="N469" s="61"/>
      <c r="O469" s="61"/>
    </row>
    <row r="470" spans="1:15" s="20" customFormat="1" ht="15" thickBot="1" x14ac:dyDescent="0.45">
      <c r="A470" s="52"/>
      <c r="B470" s="53" t="s">
        <v>663</v>
      </c>
      <c r="C470" s="54" t="s">
        <v>523</v>
      </c>
      <c r="D470" s="54" t="s">
        <v>664</v>
      </c>
      <c r="E470" s="55" t="s">
        <v>41</v>
      </c>
      <c r="F470" s="183">
        <v>0.65</v>
      </c>
      <c r="G470" s="183">
        <v>0.68</v>
      </c>
      <c r="H470" s="56">
        <v>400</v>
      </c>
      <c r="I470" s="57"/>
      <c r="J470" s="58">
        <f t="shared" si="6"/>
        <v>0</v>
      </c>
      <c r="K470" s="182" t="s">
        <v>42</v>
      </c>
      <c r="L470" s="139" t="s">
        <v>1695</v>
      </c>
      <c r="M470" s="60" t="s">
        <v>575</v>
      </c>
      <c r="N470" s="61"/>
      <c r="O470" s="61"/>
    </row>
    <row r="471" spans="1:15" s="20" customFormat="1" ht="15" thickBot="1" x14ac:dyDescent="0.45">
      <c r="A471" s="52"/>
      <c r="B471" s="53" t="s">
        <v>665</v>
      </c>
      <c r="C471" s="54" t="s">
        <v>523</v>
      </c>
      <c r="D471" s="54" t="s">
        <v>664</v>
      </c>
      <c r="E471" s="55" t="s">
        <v>45</v>
      </c>
      <c r="F471" s="183">
        <v>0.84</v>
      </c>
      <c r="G471" s="183">
        <v>0.88</v>
      </c>
      <c r="H471" s="56">
        <v>300</v>
      </c>
      <c r="I471" s="57"/>
      <c r="J471" s="58">
        <f t="shared" si="6"/>
        <v>0</v>
      </c>
      <c r="K471" s="182" t="s">
        <v>42</v>
      </c>
      <c r="L471" s="139" t="s">
        <v>1695</v>
      </c>
      <c r="M471" s="60" t="s">
        <v>575</v>
      </c>
      <c r="N471" s="61"/>
      <c r="O471" s="61"/>
    </row>
    <row r="472" spans="1:15" s="20" customFormat="1" ht="15" thickBot="1" x14ac:dyDescent="0.45">
      <c r="A472" s="52"/>
      <c r="B472" s="53" t="s">
        <v>666</v>
      </c>
      <c r="C472" s="54" t="s">
        <v>523</v>
      </c>
      <c r="D472" s="54" t="s">
        <v>664</v>
      </c>
      <c r="E472" s="55" t="s">
        <v>47</v>
      </c>
      <c r="F472" s="183">
        <v>1.05</v>
      </c>
      <c r="G472" s="183">
        <v>1.1000000000000001</v>
      </c>
      <c r="H472" s="56">
        <v>200</v>
      </c>
      <c r="I472" s="57"/>
      <c r="J472" s="58">
        <f t="shared" si="6"/>
        <v>0</v>
      </c>
      <c r="K472" s="182" t="s">
        <v>42</v>
      </c>
      <c r="L472" s="139" t="s">
        <v>1695</v>
      </c>
      <c r="M472" s="60" t="s">
        <v>575</v>
      </c>
      <c r="N472" s="61"/>
      <c r="O472" s="61"/>
    </row>
    <row r="473" spans="1:15" s="20" customFormat="1" ht="15" thickBot="1" x14ac:dyDescent="0.45">
      <c r="A473" s="52"/>
      <c r="B473" s="53" t="s">
        <v>667</v>
      </c>
      <c r="C473" s="54" t="s">
        <v>523</v>
      </c>
      <c r="D473" s="54" t="s">
        <v>664</v>
      </c>
      <c r="E473" s="55" t="s">
        <v>49</v>
      </c>
      <c r="F473" s="183">
        <v>1.28</v>
      </c>
      <c r="G473" s="183">
        <v>1.35</v>
      </c>
      <c r="H473" s="56">
        <v>150</v>
      </c>
      <c r="I473" s="57"/>
      <c r="J473" s="58">
        <f t="shared" si="6"/>
        <v>0</v>
      </c>
      <c r="K473" s="182" t="s">
        <v>42</v>
      </c>
      <c r="L473" s="139" t="s">
        <v>1695</v>
      </c>
      <c r="M473" s="60" t="s">
        <v>575</v>
      </c>
      <c r="N473" s="61"/>
      <c r="O473" s="61"/>
    </row>
    <row r="474" spans="1:15" s="20" customFormat="1" ht="15" thickBot="1" x14ac:dyDescent="0.45">
      <c r="A474" s="52"/>
      <c r="B474" s="53" t="s">
        <v>668</v>
      </c>
      <c r="C474" s="54" t="s">
        <v>91</v>
      </c>
      <c r="D474" s="54" t="s">
        <v>669</v>
      </c>
      <c r="E474" s="55" t="s">
        <v>41</v>
      </c>
      <c r="F474" s="183">
        <v>0.38</v>
      </c>
      <c r="G474" s="183">
        <v>0.4</v>
      </c>
      <c r="H474" s="56">
        <v>400</v>
      </c>
      <c r="I474" s="57"/>
      <c r="J474" s="58">
        <f t="shared" ref="J474:J537" si="7">IF(I474&lt;5,G474*I474*H474,F474*I474*H474)</f>
        <v>0</v>
      </c>
      <c r="K474" s="182" t="s">
        <v>42</v>
      </c>
      <c r="L474" s="162" t="s">
        <v>1695</v>
      </c>
      <c r="M474" s="60" t="s">
        <v>53</v>
      </c>
      <c r="N474" s="61"/>
      <c r="O474" s="61"/>
    </row>
    <row r="475" spans="1:15" s="20" customFormat="1" ht="15" thickBot="1" x14ac:dyDescent="0.45">
      <c r="A475" s="52"/>
      <c r="B475" s="53" t="s">
        <v>670</v>
      </c>
      <c r="C475" s="54" t="s">
        <v>91</v>
      </c>
      <c r="D475" s="54" t="s">
        <v>669</v>
      </c>
      <c r="E475" s="55" t="s">
        <v>45</v>
      </c>
      <c r="F475" s="183">
        <v>0.51</v>
      </c>
      <c r="G475" s="183">
        <v>0.54</v>
      </c>
      <c r="H475" s="56">
        <v>300</v>
      </c>
      <c r="I475" s="57"/>
      <c r="J475" s="58">
        <f t="shared" si="7"/>
        <v>0</v>
      </c>
      <c r="K475" s="182" t="s">
        <v>42</v>
      </c>
      <c r="L475" s="162" t="s">
        <v>1695</v>
      </c>
      <c r="M475" s="60" t="s">
        <v>53</v>
      </c>
      <c r="N475" s="61"/>
      <c r="O475" s="61"/>
    </row>
    <row r="476" spans="1:15" s="20" customFormat="1" ht="15" thickBot="1" x14ac:dyDescent="0.45">
      <c r="A476" s="52"/>
      <c r="B476" s="53" t="s">
        <v>671</v>
      </c>
      <c r="C476" s="54" t="s">
        <v>75</v>
      </c>
      <c r="D476" s="54" t="s">
        <v>672</v>
      </c>
      <c r="E476" s="55" t="s">
        <v>77</v>
      </c>
      <c r="F476" s="183">
        <v>1.55</v>
      </c>
      <c r="G476" s="183">
        <v>1.6300000000000001</v>
      </c>
      <c r="H476" s="56">
        <v>400</v>
      </c>
      <c r="I476" s="57"/>
      <c r="J476" s="58">
        <f t="shared" si="7"/>
        <v>0</v>
      </c>
      <c r="K476" s="182" t="s">
        <v>42</v>
      </c>
      <c r="L476" s="143" t="s">
        <v>1695</v>
      </c>
      <c r="M476" s="60" t="s">
        <v>169</v>
      </c>
      <c r="N476" s="61"/>
      <c r="O476" s="61"/>
    </row>
    <row r="477" spans="1:15" s="20" customFormat="1" ht="15" thickBot="1" x14ac:dyDescent="0.45">
      <c r="A477" s="52"/>
      <c r="B477" s="53" t="s">
        <v>673</v>
      </c>
      <c r="C477" s="54" t="s">
        <v>75</v>
      </c>
      <c r="D477" s="54" t="s">
        <v>672</v>
      </c>
      <c r="E477" s="55" t="s">
        <v>41</v>
      </c>
      <c r="F477" s="183">
        <v>1.73</v>
      </c>
      <c r="G477" s="183">
        <v>1.82</v>
      </c>
      <c r="H477" s="56">
        <v>300</v>
      </c>
      <c r="I477" s="57"/>
      <c r="J477" s="58">
        <f t="shared" si="7"/>
        <v>0</v>
      </c>
      <c r="K477" s="182" t="s">
        <v>42</v>
      </c>
      <c r="L477" s="143" t="s">
        <v>1695</v>
      </c>
      <c r="M477" s="60" t="s">
        <v>169</v>
      </c>
      <c r="N477" s="61"/>
      <c r="O477" s="61"/>
    </row>
    <row r="478" spans="1:15" s="20" customFormat="1" ht="15" thickBot="1" x14ac:dyDescent="0.45">
      <c r="A478" s="52"/>
      <c r="B478" s="53" t="s">
        <v>674</v>
      </c>
      <c r="C478" s="54" t="s">
        <v>75</v>
      </c>
      <c r="D478" s="54" t="s">
        <v>672</v>
      </c>
      <c r="E478" s="55" t="s">
        <v>45</v>
      </c>
      <c r="F478" s="183">
        <v>1.96</v>
      </c>
      <c r="G478" s="183">
        <v>2.0599999999999996</v>
      </c>
      <c r="H478" s="56">
        <v>200</v>
      </c>
      <c r="I478" s="57"/>
      <c r="J478" s="58">
        <f t="shared" si="7"/>
        <v>0</v>
      </c>
      <c r="K478" s="182" t="s">
        <v>42</v>
      </c>
      <c r="L478" s="143" t="s">
        <v>1695</v>
      </c>
      <c r="M478" s="60" t="s">
        <v>169</v>
      </c>
      <c r="N478" s="61"/>
      <c r="O478" s="61"/>
    </row>
    <row r="479" spans="1:15" s="20" customFormat="1" ht="15" thickBot="1" x14ac:dyDescent="0.45">
      <c r="A479" s="52"/>
      <c r="B479" s="53" t="s">
        <v>675</v>
      </c>
      <c r="C479" s="54" t="s">
        <v>75</v>
      </c>
      <c r="D479" s="54" t="s">
        <v>672</v>
      </c>
      <c r="E479" s="55" t="s">
        <v>47</v>
      </c>
      <c r="F479" s="183">
        <v>2.19</v>
      </c>
      <c r="G479" s="183">
        <v>2.2999999999999998</v>
      </c>
      <c r="H479" s="56">
        <v>150</v>
      </c>
      <c r="I479" s="57"/>
      <c r="J479" s="58">
        <f t="shared" si="7"/>
        <v>0</v>
      </c>
      <c r="K479" s="182" t="s">
        <v>42</v>
      </c>
      <c r="L479" s="143" t="s">
        <v>1695</v>
      </c>
      <c r="M479" s="60" t="s">
        <v>169</v>
      </c>
      <c r="N479" s="61"/>
      <c r="O479" s="61"/>
    </row>
    <row r="480" spans="1:15" s="20" customFormat="1" ht="15" thickBot="1" x14ac:dyDescent="0.45">
      <c r="A480" s="52"/>
      <c r="B480" s="53" t="s">
        <v>676</v>
      </c>
      <c r="C480" s="54" t="s">
        <v>75</v>
      </c>
      <c r="D480" s="54" t="s">
        <v>672</v>
      </c>
      <c r="E480" s="55" t="s">
        <v>49</v>
      </c>
      <c r="F480" s="183">
        <v>2.38</v>
      </c>
      <c r="G480" s="183">
        <v>2.5099999999999998</v>
      </c>
      <c r="H480" s="56">
        <v>125</v>
      </c>
      <c r="I480" s="57"/>
      <c r="J480" s="58">
        <f t="shared" si="7"/>
        <v>0</v>
      </c>
      <c r="K480" s="182" t="s">
        <v>42</v>
      </c>
      <c r="L480" s="143" t="s">
        <v>1695</v>
      </c>
      <c r="M480" s="60" t="s">
        <v>169</v>
      </c>
      <c r="N480" s="61"/>
      <c r="O480" s="61"/>
    </row>
    <row r="481" spans="1:15" s="20" customFormat="1" ht="15" thickBot="1" x14ac:dyDescent="0.45">
      <c r="A481" s="52"/>
      <c r="B481" s="53" t="s">
        <v>677</v>
      </c>
      <c r="C481" s="54" t="s">
        <v>91</v>
      </c>
      <c r="D481" s="54" t="s">
        <v>678</v>
      </c>
      <c r="E481" s="55" t="s">
        <v>45</v>
      </c>
      <c r="F481" s="183">
        <v>0.51</v>
      </c>
      <c r="G481" s="183">
        <v>0.54</v>
      </c>
      <c r="H481" s="56">
        <v>300</v>
      </c>
      <c r="I481" s="57"/>
      <c r="J481" s="58">
        <f t="shared" si="7"/>
        <v>0</v>
      </c>
      <c r="K481" s="182" t="s">
        <v>42</v>
      </c>
      <c r="L481" s="174" t="s">
        <v>1695</v>
      </c>
      <c r="M481" s="60" t="s">
        <v>679</v>
      </c>
      <c r="N481" s="61"/>
      <c r="O481" s="61"/>
    </row>
    <row r="482" spans="1:15" s="20" customFormat="1" ht="15" thickBot="1" x14ac:dyDescent="0.45">
      <c r="A482" s="52"/>
      <c r="B482" s="53" t="s">
        <v>680</v>
      </c>
      <c r="C482" s="54" t="s">
        <v>91</v>
      </c>
      <c r="D482" s="54" t="s">
        <v>678</v>
      </c>
      <c r="E482" s="55" t="s">
        <v>47</v>
      </c>
      <c r="F482" s="183">
        <v>0.7</v>
      </c>
      <c r="G482" s="183">
        <v>0.74</v>
      </c>
      <c r="H482" s="56">
        <v>200</v>
      </c>
      <c r="I482" s="57"/>
      <c r="J482" s="58">
        <f t="shared" si="7"/>
        <v>0</v>
      </c>
      <c r="K482" s="182" t="s">
        <v>42</v>
      </c>
      <c r="L482" s="174" t="s">
        <v>1695</v>
      </c>
      <c r="M482" s="60" t="s">
        <v>679</v>
      </c>
      <c r="N482" s="61"/>
      <c r="O482" s="61"/>
    </row>
    <row r="483" spans="1:15" s="20" customFormat="1" ht="15" thickBot="1" x14ac:dyDescent="0.45">
      <c r="A483" s="52"/>
      <c r="B483" s="53" t="s">
        <v>681</v>
      </c>
      <c r="C483" s="54" t="s">
        <v>91</v>
      </c>
      <c r="D483" s="54" t="s">
        <v>678</v>
      </c>
      <c r="E483" s="55" t="s">
        <v>49</v>
      </c>
      <c r="F483" s="183">
        <v>0.86</v>
      </c>
      <c r="G483" s="183">
        <v>0.91</v>
      </c>
      <c r="H483" s="56">
        <v>150</v>
      </c>
      <c r="I483" s="57"/>
      <c r="J483" s="58">
        <f t="shared" si="7"/>
        <v>0</v>
      </c>
      <c r="K483" s="182" t="s">
        <v>42</v>
      </c>
      <c r="L483" s="174" t="s">
        <v>1695</v>
      </c>
      <c r="M483" s="60" t="s">
        <v>679</v>
      </c>
      <c r="N483" s="61"/>
      <c r="O483" s="61"/>
    </row>
    <row r="484" spans="1:15" s="20" customFormat="1" ht="15" thickBot="1" x14ac:dyDescent="0.45">
      <c r="A484" s="52"/>
      <c r="B484" s="53" t="s">
        <v>682</v>
      </c>
      <c r="C484" s="54" t="s">
        <v>91</v>
      </c>
      <c r="D484" s="54" t="s">
        <v>683</v>
      </c>
      <c r="E484" s="55" t="s">
        <v>45</v>
      </c>
      <c r="F484" s="183">
        <v>0.53</v>
      </c>
      <c r="G484" s="183">
        <v>0.56000000000000005</v>
      </c>
      <c r="H484" s="56">
        <v>300</v>
      </c>
      <c r="I484" s="57"/>
      <c r="J484" s="58">
        <f t="shared" si="7"/>
        <v>0</v>
      </c>
      <c r="K484" s="182" t="s">
        <v>42</v>
      </c>
      <c r="L484" s="162" t="s">
        <v>1695</v>
      </c>
      <c r="M484" s="60" t="s">
        <v>53</v>
      </c>
      <c r="N484" s="61"/>
      <c r="O484" s="61"/>
    </row>
    <row r="485" spans="1:15" s="20" customFormat="1" ht="15" thickBot="1" x14ac:dyDescent="0.45">
      <c r="A485" s="52"/>
      <c r="B485" s="53" t="s">
        <v>684</v>
      </c>
      <c r="C485" s="54" t="s">
        <v>91</v>
      </c>
      <c r="D485" s="54" t="s">
        <v>683</v>
      </c>
      <c r="E485" s="55" t="s">
        <v>47</v>
      </c>
      <c r="F485" s="183">
        <v>0.7</v>
      </c>
      <c r="G485" s="183">
        <v>0.74</v>
      </c>
      <c r="H485" s="56">
        <v>200</v>
      </c>
      <c r="I485" s="57"/>
      <c r="J485" s="58">
        <f t="shared" si="7"/>
        <v>0</v>
      </c>
      <c r="K485" s="182" t="s">
        <v>42</v>
      </c>
      <c r="L485" s="162" t="s">
        <v>1695</v>
      </c>
      <c r="M485" s="60" t="s">
        <v>53</v>
      </c>
      <c r="N485" s="61"/>
      <c r="O485" s="61"/>
    </row>
    <row r="486" spans="1:15" s="20" customFormat="1" ht="15" thickBot="1" x14ac:dyDescent="0.45">
      <c r="A486" s="52"/>
      <c r="B486" s="53" t="s">
        <v>685</v>
      </c>
      <c r="C486" s="54" t="s">
        <v>91</v>
      </c>
      <c r="D486" s="54" t="s">
        <v>683</v>
      </c>
      <c r="E486" s="55" t="s">
        <v>49</v>
      </c>
      <c r="F486" s="183">
        <v>0.85</v>
      </c>
      <c r="G486" s="183">
        <v>0.89</v>
      </c>
      <c r="H486" s="56">
        <v>150</v>
      </c>
      <c r="I486" s="57"/>
      <c r="J486" s="58">
        <f t="shared" si="7"/>
        <v>0</v>
      </c>
      <c r="K486" s="182" t="s">
        <v>42</v>
      </c>
      <c r="L486" s="162" t="s">
        <v>1695</v>
      </c>
      <c r="M486" s="60" t="s">
        <v>53</v>
      </c>
      <c r="N486" s="61"/>
      <c r="O486" s="61"/>
    </row>
    <row r="487" spans="1:15" s="20" customFormat="1" ht="15" thickBot="1" x14ac:dyDescent="0.45">
      <c r="A487" s="52"/>
      <c r="B487" s="53" t="s">
        <v>686</v>
      </c>
      <c r="C487" s="54" t="s">
        <v>91</v>
      </c>
      <c r="D487" s="54" t="s">
        <v>683</v>
      </c>
      <c r="E487" s="55" t="s">
        <v>58</v>
      </c>
      <c r="F487" s="183">
        <v>0.97</v>
      </c>
      <c r="G487" s="183">
        <v>1.02</v>
      </c>
      <c r="H487" s="56">
        <v>125</v>
      </c>
      <c r="I487" s="57"/>
      <c r="J487" s="58">
        <f t="shared" si="7"/>
        <v>0</v>
      </c>
      <c r="K487" s="182" t="s">
        <v>42</v>
      </c>
      <c r="L487" s="162" t="s">
        <v>1695</v>
      </c>
      <c r="M487" s="60" t="s">
        <v>53</v>
      </c>
      <c r="N487" s="61"/>
      <c r="O487" s="61"/>
    </row>
    <row r="488" spans="1:15" s="20" customFormat="1" ht="15" thickBot="1" x14ac:dyDescent="0.45">
      <c r="A488" s="52"/>
      <c r="B488" s="53" t="s">
        <v>687</v>
      </c>
      <c r="C488" s="54" t="s">
        <v>91</v>
      </c>
      <c r="D488" s="54" t="s">
        <v>688</v>
      </c>
      <c r="E488" s="55" t="s">
        <v>77</v>
      </c>
      <c r="F488" s="183">
        <v>0.28999999999999998</v>
      </c>
      <c r="G488" s="183">
        <v>0.3</v>
      </c>
      <c r="H488" s="56">
        <v>500</v>
      </c>
      <c r="I488" s="57"/>
      <c r="J488" s="58">
        <f t="shared" si="7"/>
        <v>0</v>
      </c>
      <c r="K488" s="182" t="s">
        <v>42</v>
      </c>
      <c r="L488" s="166" t="s">
        <v>1695</v>
      </c>
      <c r="M488" s="60" t="s">
        <v>63</v>
      </c>
      <c r="N488" s="61"/>
      <c r="O488" s="61"/>
    </row>
    <row r="489" spans="1:15" s="20" customFormat="1" ht="15" thickBot="1" x14ac:dyDescent="0.45">
      <c r="A489" s="52"/>
      <c r="B489" s="53" t="s">
        <v>689</v>
      </c>
      <c r="C489" s="54" t="s">
        <v>99</v>
      </c>
      <c r="D489" s="54" t="s">
        <v>690</v>
      </c>
      <c r="E489" s="55" t="s">
        <v>45</v>
      </c>
      <c r="F489" s="183">
        <v>0.61</v>
      </c>
      <c r="G489" s="183">
        <v>0.64</v>
      </c>
      <c r="H489" s="56">
        <v>300</v>
      </c>
      <c r="I489" s="57"/>
      <c r="J489" s="58">
        <f t="shared" si="7"/>
        <v>0</v>
      </c>
      <c r="K489" s="182" t="s">
        <v>42</v>
      </c>
      <c r="L489" s="152" t="s">
        <v>1695</v>
      </c>
      <c r="M489" s="60" t="s">
        <v>120</v>
      </c>
      <c r="N489" s="61"/>
      <c r="O489" s="61"/>
    </row>
    <row r="490" spans="1:15" s="20" customFormat="1" ht="15" thickBot="1" x14ac:dyDescent="0.45">
      <c r="A490" s="52"/>
      <c r="B490" s="53" t="s">
        <v>691</v>
      </c>
      <c r="C490" s="54" t="s">
        <v>66</v>
      </c>
      <c r="D490" s="54" t="s">
        <v>692</v>
      </c>
      <c r="E490" s="55" t="s">
        <v>68</v>
      </c>
      <c r="F490" s="183">
        <v>0.64</v>
      </c>
      <c r="G490" s="183">
        <v>0.67</v>
      </c>
      <c r="H490" s="56">
        <v>350</v>
      </c>
      <c r="I490" s="57"/>
      <c r="J490" s="58">
        <f t="shared" si="7"/>
        <v>0</v>
      </c>
      <c r="K490" s="182" t="s">
        <v>42</v>
      </c>
      <c r="L490" s="166" t="s">
        <v>1695</v>
      </c>
      <c r="M490" s="60" t="s">
        <v>63</v>
      </c>
      <c r="N490" s="61"/>
      <c r="O490" s="61"/>
    </row>
    <row r="491" spans="1:15" s="20" customFormat="1" ht="15" thickBot="1" x14ac:dyDescent="0.45">
      <c r="A491" s="52"/>
      <c r="B491" s="53" t="s">
        <v>693</v>
      </c>
      <c r="C491" s="54" t="s">
        <v>66</v>
      </c>
      <c r="D491" s="54" t="s">
        <v>692</v>
      </c>
      <c r="E491" s="55" t="s">
        <v>71</v>
      </c>
      <c r="F491" s="183">
        <v>0.9</v>
      </c>
      <c r="G491" s="183">
        <v>0.95</v>
      </c>
      <c r="H491" s="56">
        <v>250</v>
      </c>
      <c r="I491" s="57"/>
      <c r="J491" s="58">
        <f t="shared" si="7"/>
        <v>0</v>
      </c>
      <c r="K491" s="182" t="s">
        <v>42</v>
      </c>
      <c r="L491" s="166" t="s">
        <v>1695</v>
      </c>
      <c r="M491" s="60" t="s">
        <v>63</v>
      </c>
      <c r="N491" s="61"/>
      <c r="O491" s="61"/>
    </row>
    <row r="492" spans="1:15" s="20" customFormat="1" ht="15" thickBot="1" x14ac:dyDescent="0.45">
      <c r="A492" s="52"/>
      <c r="B492" s="53" t="s">
        <v>694</v>
      </c>
      <c r="C492" s="54" t="s">
        <v>66</v>
      </c>
      <c r="D492" s="54" t="s">
        <v>692</v>
      </c>
      <c r="E492" s="55" t="s">
        <v>73</v>
      </c>
      <c r="F492" s="183">
        <v>1.1499999999999999</v>
      </c>
      <c r="G492" s="183">
        <v>1.21</v>
      </c>
      <c r="H492" s="56">
        <v>175</v>
      </c>
      <c r="I492" s="57"/>
      <c r="J492" s="58">
        <f t="shared" si="7"/>
        <v>0</v>
      </c>
      <c r="K492" s="182" t="s">
        <v>42</v>
      </c>
      <c r="L492" s="166" t="s">
        <v>1695</v>
      </c>
      <c r="M492" s="60" t="s">
        <v>63</v>
      </c>
      <c r="N492" s="61"/>
      <c r="O492" s="61"/>
    </row>
    <row r="493" spans="1:15" s="20" customFormat="1" ht="15" thickBot="1" x14ac:dyDescent="0.45">
      <c r="A493" s="52"/>
      <c r="B493" s="53" t="s">
        <v>695</v>
      </c>
      <c r="C493" s="54" t="s">
        <v>66</v>
      </c>
      <c r="D493" s="54" t="s">
        <v>692</v>
      </c>
      <c r="E493" s="55" t="s">
        <v>117</v>
      </c>
      <c r="F493" s="183">
        <v>1.39</v>
      </c>
      <c r="G493" s="183">
        <v>1.46</v>
      </c>
      <c r="H493" s="56">
        <v>150</v>
      </c>
      <c r="I493" s="57"/>
      <c r="J493" s="58">
        <f t="shared" si="7"/>
        <v>0</v>
      </c>
      <c r="K493" s="182" t="s">
        <v>42</v>
      </c>
      <c r="L493" s="166" t="s">
        <v>1695</v>
      </c>
      <c r="M493" s="60" t="s">
        <v>63</v>
      </c>
      <c r="N493" s="61"/>
      <c r="O493" s="61"/>
    </row>
    <row r="494" spans="1:15" s="20" customFormat="1" ht="15" thickBot="1" x14ac:dyDescent="0.45">
      <c r="A494" s="52"/>
      <c r="B494" s="53" t="s">
        <v>696</v>
      </c>
      <c r="C494" s="54" t="s">
        <v>66</v>
      </c>
      <c r="D494" s="54" t="s">
        <v>697</v>
      </c>
      <c r="E494" s="55" t="s">
        <v>68</v>
      </c>
      <c r="F494" s="183">
        <v>0.64</v>
      </c>
      <c r="G494" s="183">
        <v>0.67</v>
      </c>
      <c r="H494" s="56">
        <v>350</v>
      </c>
      <c r="I494" s="57"/>
      <c r="J494" s="58">
        <f t="shared" si="7"/>
        <v>0</v>
      </c>
      <c r="K494" s="182" t="s">
        <v>42</v>
      </c>
      <c r="L494" s="135" t="s">
        <v>1695</v>
      </c>
      <c r="M494" s="60" t="s">
        <v>69</v>
      </c>
      <c r="N494" s="61"/>
      <c r="O494" s="61"/>
    </row>
    <row r="495" spans="1:15" s="20" customFormat="1" ht="15" thickBot="1" x14ac:dyDescent="0.45">
      <c r="A495" s="52"/>
      <c r="B495" s="53" t="s">
        <v>698</v>
      </c>
      <c r="C495" s="54" t="s">
        <v>66</v>
      </c>
      <c r="D495" s="54" t="s">
        <v>697</v>
      </c>
      <c r="E495" s="55" t="s">
        <v>71</v>
      </c>
      <c r="F495" s="183">
        <v>0.9</v>
      </c>
      <c r="G495" s="183">
        <v>0.95</v>
      </c>
      <c r="H495" s="56">
        <v>250</v>
      </c>
      <c r="I495" s="57"/>
      <c r="J495" s="58">
        <f t="shared" si="7"/>
        <v>0</v>
      </c>
      <c r="K495" s="182" t="s">
        <v>42</v>
      </c>
      <c r="L495" s="135" t="s">
        <v>1695</v>
      </c>
      <c r="M495" s="60" t="s">
        <v>69</v>
      </c>
      <c r="N495" s="61"/>
      <c r="O495" s="61"/>
    </row>
    <row r="496" spans="1:15" s="20" customFormat="1" ht="15" thickBot="1" x14ac:dyDescent="0.45">
      <c r="A496" s="52"/>
      <c r="B496" s="53" t="s">
        <v>699</v>
      </c>
      <c r="C496" s="54" t="s">
        <v>66</v>
      </c>
      <c r="D496" s="54" t="s">
        <v>697</v>
      </c>
      <c r="E496" s="55" t="s">
        <v>73</v>
      </c>
      <c r="F496" s="183">
        <v>1.1499999999999999</v>
      </c>
      <c r="G496" s="183">
        <v>1.21</v>
      </c>
      <c r="H496" s="56">
        <v>175</v>
      </c>
      <c r="I496" s="57"/>
      <c r="J496" s="58">
        <f t="shared" si="7"/>
        <v>0</v>
      </c>
      <c r="K496" s="182" t="s">
        <v>42</v>
      </c>
      <c r="L496" s="135" t="s">
        <v>1695</v>
      </c>
      <c r="M496" s="60" t="s">
        <v>69</v>
      </c>
      <c r="N496" s="61"/>
      <c r="O496" s="61"/>
    </row>
    <row r="497" spans="1:15" s="20" customFormat="1" ht="15" thickBot="1" x14ac:dyDescent="0.45">
      <c r="A497" s="52"/>
      <c r="B497" s="53" t="s">
        <v>700</v>
      </c>
      <c r="C497" s="54" t="s">
        <v>39</v>
      </c>
      <c r="D497" s="54" t="s">
        <v>701</v>
      </c>
      <c r="E497" s="55" t="s">
        <v>41</v>
      </c>
      <c r="F497" s="183">
        <v>0.56999999999999995</v>
      </c>
      <c r="G497" s="183">
        <v>0.6</v>
      </c>
      <c r="H497" s="56">
        <v>400</v>
      </c>
      <c r="I497" s="57"/>
      <c r="J497" s="58">
        <f t="shared" si="7"/>
        <v>0</v>
      </c>
      <c r="K497" s="182" t="s">
        <v>42</v>
      </c>
      <c r="L497" s="166" t="s">
        <v>1695</v>
      </c>
      <c r="M497" s="60" t="s">
        <v>63</v>
      </c>
      <c r="N497" s="61"/>
      <c r="O497" s="61"/>
    </row>
    <row r="498" spans="1:15" s="20" customFormat="1" ht="15" thickBot="1" x14ac:dyDescent="0.45">
      <c r="A498" s="52"/>
      <c r="B498" s="53" t="s">
        <v>702</v>
      </c>
      <c r="C498" s="54" t="s">
        <v>39</v>
      </c>
      <c r="D498" s="54" t="s">
        <v>701</v>
      </c>
      <c r="E498" s="55" t="s">
        <v>45</v>
      </c>
      <c r="F498" s="183">
        <v>0.82</v>
      </c>
      <c r="G498" s="183">
        <v>0.86</v>
      </c>
      <c r="H498" s="56">
        <v>300</v>
      </c>
      <c r="I498" s="57"/>
      <c r="J498" s="58">
        <f t="shared" si="7"/>
        <v>0</v>
      </c>
      <c r="K498" s="182" t="s">
        <v>42</v>
      </c>
      <c r="L498" s="166" t="s">
        <v>1695</v>
      </c>
      <c r="M498" s="60" t="s">
        <v>63</v>
      </c>
      <c r="N498" s="61"/>
      <c r="O498" s="61"/>
    </row>
    <row r="499" spans="1:15" s="20" customFormat="1" ht="15" thickBot="1" x14ac:dyDescent="0.45">
      <c r="A499" s="52"/>
      <c r="B499" s="53" t="s">
        <v>703</v>
      </c>
      <c r="C499" s="54" t="s">
        <v>39</v>
      </c>
      <c r="D499" s="54" t="s">
        <v>701</v>
      </c>
      <c r="E499" s="55" t="s">
        <v>47</v>
      </c>
      <c r="F499" s="183">
        <v>0.99</v>
      </c>
      <c r="G499" s="183">
        <v>1.04</v>
      </c>
      <c r="H499" s="56">
        <v>200</v>
      </c>
      <c r="I499" s="57"/>
      <c r="J499" s="58">
        <f t="shared" si="7"/>
        <v>0</v>
      </c>
      <c r="K499" s="182" t="s">
        <v>42</v>
      </c>
      <c r="L499" s="166" t="s">
        <v>1695</v>
      </c>
      <c r="M499" s="60" t="s">
        <v>63</v>
      </c>
      <c r="N499" s="61"/>
      <c r="O499" s="61"/>
    </row>
    <row r="500" spans="1:15" s="20" customFormat="1" ht="15" thickBot="1" x14ac:dyDescent="0.45">
      <c r="A500" s="52"/>
      <c r="B500" s="53" t="s">
        <v>704</v>
      </c>
      <c r="C500" s="54" t="s">
        <v>39</v>
      </c>
      <c r="D500" s="54" t="s">
        <v>701</v>
      </c>
      <c r="E500" s="55" t="s">
        <v>49</v>
      </c>
      <c r="F500" s="183">
        <v>1.24</v>
      </c>
      <c r="G500" s="183">
        <v>1.3</v>
      </c>
      <c r="H500" s="56">
        <v>150</v>
      </c>
      <c r="I500" s="57"/>
      <c r="J500" s="58">
        <f t="shared" si="7"/>
        <v>0</v>
      </c>
      <c r="K500" s="182" t="s">
        <v>42</v>
      </c>
      <c r="L500" s="166" t="s">
        <v>1695</v>
      </c>
      <c r="M500" s="60" t="s">
        <v>63</v>
      </c>
      <c r="N500" s="61"/>
      <c r="O500" s="61"/>
    </row>
    <row r="501" spans="1:15" s="20" customFormat="1" ht="15" thickBot="1" x14ac:dyDescent="0.45">
      <c r="A501" s="52"/>
      <c r="B501" s="53" t="s">
        <v>705</v>
      </c>
      <c r="C501" s="54" t="s">
        <v>91</v>
      </c>
      <c r="D501" s="54" t="s">
        <v>706</v>
      </c>
      <c r="E501" s="55" t="s">
        <v>45</v>
      </c>
      <c r="F501" s="183">
        <v>0.52</v>
      </c>
      <c r="G501" s="183">
        <v>0.55000000000000004</v>
      </c>
      <c r="H501" s="56">
        <v>300</v>
      </c>
      <c r="I501" s="57"/>
      <c r="J501" s="58">
        <f t="shared" si="7"/>
        <v>0</v>
      </c>
      <c r="K501" s="182" t="s">
        <v>42</v>
      </c>
      <c r="L501" s="152" t="s">
        <v>1695</v>
      </c>
      <c r="M501" s="60" t="s">
        <v>120</v>
      </c>
      <c r="N501" s="61"/>
      <c r="O501" s="61"/>
    </row>
    <row r="502" spans="1:15" s="20" customFormat="1" ht="15" thickBot="1" x14ac:dyDescent="0.45">
      <c r="A502" s="52"/>
      <c r="B502" s="53" t="s">
        <v>707</v>
      </c>
      <c r="C502" s="54" t="s">
        <v>91</v>
      </c>
      <c r="D502" s="54" t="s">
        <v>706</v>
      </c>
      <c r="E502" s="55" t="s">
        <v>47</v>
      </c>
      <c r="F502" s="183">
        <v>0.69</v>
      </c>
      <c r="G502" s="183">
        <v>0.73</v>
      </c>
      <c r="H502" s="56">
        <v>200</v>
      </c>
      <c r="I502" s="57"/>
      <c r="J502" s="58">
        <f t="shared" si="7"/>
        <v>0</v>
      </c>
      <c r="K502" s="182" t="s">
        <v>42</v>
      </c>
      <c r="L502" s="152" t="s">
        <v>1695</v>
      </c>
      <c r="M502" s="60" t="s">
        <v>120</v>
      </c>
      <c r="N502" s="61"/>
      <c r="O502" s="61"/>
    </row>
    <row r="503" spans="1:15" s="20" customFormat="1" ht="15" thickBot="1" x14ac:dyDescent="0.45">
      <c r="A503" s="52"/>
      <c r="B503" s="53" t="s">
        <v>708</v>
      </c>
      <c r="C503" s="54" t="s">
        <v>709</v>
      </c>
      <c r="D503" s="54" t="s">
        <v>710</v>
      </c>
      <c r="E503" s="55" t="s">
        <v>77</v>
      </c>
      <c r="F503" s="183">
        <v>0.36</v>
      </c>
      <c r="G503" s="183">
        <v>0.38</v>
      </c>
      <c r="H503" s="56">
        <v>500</v>
      </c>
      <c r="I503" s="57"/>
      <c r="J503" s="58">
        <f t="shared" si="7"/>
        <v>0</v>
      </c>
      <c r="K503" s="182" t="s">
        <v>42</v>
      </c>
      <c r="L503" s="146" t="s">
        <v>1695</v>
      </c>
      <c r="M503" s="60" t="s">
        <v>1170</v>
      </c>
      <c r="N503" s="61"/>
      <c r="O503" s="61"/>
    </row>
    <row r="504" spans="1:15" s="20" customFormat="1" ht="15" thickBot="1" x14ac:dyDescent="0.45">
      <c r="A504" s="52"/>
      <c r="B504" s="53" t="s">
        <v>711</v>
      </c>
      <c r="C504" s="54" t="s">
        <v>709</v>
      </c>
      <c r="D504" s="54" t="s">
        <v>710</v>
      </c>
      <c r="E504" s="55" t="s">
        <v>41</v>
      </c>
      <c r="F504" s="183">
        <v>0.54</v>
      </c>
      <c r="G504" s="183">
        <v>0.56999999999999995</v>
      </c>
      <c r="H504" s="56">
        <v>400</v>
      </c>
      <c r="I504" s="57"/>
      <c r="J504" s="58">
        <f t="shared" si="7"/>
        <v>0</v>
      </c>
      <c r="K504" s="182" t="s">
        <v>42</v>
      </c>
      <c r="L504" s="146" t="s">
        <v>1695</v>
      </c>
      <c r="M504" s="60" t="s">
        <v>1170</v>
      </c>
      <c r="N504" s="61"/>
      <c r="O504" s="61"/>
    </row>
    <row r="505" spans="1:15" s="20" customFormat="1" ht="15" thickBot="1" x14ac:dyDescent="0.45">
      <c r="A505" s="52"/>
      <c r="B505" s="53" t="s">
        <v>712</v>
      </c>
      <c r="C505" s="54" t="s">
        <v>709</v>
      </c>
      <c r="D505" s="54" t="s">
        <v>710</v>
      </c>
      <c r="E505" s="55" t="s">
        <v>45</v>
      </c>
      <c r="F505" s="183">
        <v>0.68</v>
      </c>
      <c r="G505" s="183">
        <v>0.72</v>
      </c>
      <c r="H505" s="56">
        <v>300</v>
      </c>
      <c r="I505" s="57"/>
      <c r="J505" s="58">
        <f t="shared" si="7"/>
        <v>0</v>
      </c>
      <c r="K505" s="182" t="s">
        <v>42</v>
      </c>
      <c r="L505" s="146" t="s">
        <v>1695</v>
      </c>
      <c r="M505" s="60" t="s">
        <v>1170</v>
      </c>
      <c r="N505" s="61"/>
      <c r="O505" s="61"/>
    </row>
    <row r="506" spans="1:15" s="20" customFormat="1" ht="15" thickBot="1" x14ac:dyDescent="0.45">
      <c r="A506" s="52"/>
      <c r="B506" s="53" t="s">
        <v>713</v>
      </c>
      <c r="C506" s="54" t="s">
        <v>709</v>
      </c>
      <c r="D506" s="54" t="s">
        <v>710</v>
      </c>
      <c r="E506" s="55" t="s">
        <v>47</v>
      </c>
      <c r="F506" s="183">
        <v>0.92</v>
      </c>
      <c r="G506" s="183">
        <v>0.97</v>
      </c>
      <c r="H506" s="56">
        <v>200</v>
      </c>
      <c r="I506" s="57"/>
      <c r="J506" s="58">
        <f t="shared" si="7"/>
        <v>0</v>
      </c>
      <c r="K506" s="182" t="s">
        <v>42</v>
      </c>
      <c r="L506" s="146" t="s">
        <v>1695</v>
      </c>
      <c r="M506" s="60" t="s">
        <v>1170</v>
      </c>
      <c r="N506" s="61"/>
      <c r="O506" s="61"/>
    </row>
    <row r="507" spans="1:15" s="20" customFormat="1" ht="15" thickBot="1" x14ac:dyDescent="0.45">
      <c r="A507" s="52"/>
      <c r="B507" s="53" t="s">
        <v>714</v>
      </c>
      <c r="C507" s="54" t="s">
        <v>709</v>
      </c>
      <c r="D507" s="54" t="s">
        <v>710</v>
      </c>
      <c r="E507" s="55" t="s">
        <v>49</v>
      </c>
      <c r="F507" s="183">
        <v>1</v>
      </c>
      <c r="G507" s="183">
        <v>1.05</v>
      </c>
      <c r="H507" s="56">
        <v>150</v>
      </c>
      <c r="I507" s="57"/>
      <c r="J507" s="58">
        <f t="shared" si="7"/>
        <v>0</v>
      </c>
      <c r="K507" s="182" t="s">
        <v>42</v>
      </c>
      <c r="L507" s="146" t="s">
        <v>1695</v>
      </c>
      <c r="M507" s="60" t="s">
        <v>1170</v>
      </c>
      <c r="N507" s="61"/>
      <c r="O507" s="61"/>
    </row>
    <row r="508" spans="1:15" s="20" customFormat="1" ht="15" thickBot="1" x14ac:dyDescent="0.45">
      <c r="A508" s="52"/>
      <c r="B508" s="53" t="s">
        <v>715</v>
      </c>
      <c r="C508" s="54" t="s">
        <v>716</v>
      </c>
      <c r="D508" s="54" t="s">
        <v>717</v>
      </c>
      <c r="E508" s="55" t="s">
        <v>47</v>
      </c>
      <c r="F508" s="183">
        <v>0.56999999999999995</v>
      </c>
      <c r="G508" s="183">
        <v>0.6</v>
      </c>
      <c r="H508" s="56">
        <v>200</v>
      </c>
      <c r="I508" s="57"/>
      <c r="J508" s="58">
        <f t="shared" si="7"/>
        <v>0</v>
      </c>
      <c r="K508" s="182" t="s">
        <v>42</v>
      </c>
      <c r="L508" s="143" t="s">
        <v>1695</v>
      </c>
      <c r="M508" s="60" t="s">
        <v>169</v>
      </c>
      <c r="N508" s="61"/>
      <c r="O508" s="61"/>
    </row>
    <row r="509" spans="1:15" s="20" customFormat="1" ht="16.75" thickBot="1" x14ac:dyDescent="0.45">
      <c r="A509" s="52"/>
      <c r="B509" s="53" t="s">
        <v>718</v>
      </c>
      <c r="C509" s="54" t="s">
        <v>66</v>
      </c>
      <c r="D509" s="54" t="s">
        <v>719</v>
      </c>
      <c r="E509" s="55" t="s">
        <v>68</v>
      </c>
      <c r="F509" s="183">
        <v>0.64</v>
      </c>
      <c r="G509" s="183">
        <v>0.67</v>
      </c>
      <c r="H509" s="56">
        <v>350</v>
      </c>
      <c r="I509" s="57"/>
      <c r="J509" s="58">
        <f t="shared" si="7"/>
        <v>0</v>
      </c>
      <c r="K509" s="182" t="s">
        <v>42</v>
      </c>
      <c r="L509" s="152" t="s">
        <v>1695</v>
      </c>
      <c r="M509" s="60" t="s">
        <v>120</v>
      </c>
      <c r="N509" s="61"/>
      <c r="O509" s="61"/>
    </row>
    <row r="510" spans="1:15" s="20" customFormat="1" ht="16.75" thickBot="1" x14ac:dyDescent="0.45">
      <c r="A510" s="52"/>
      <c r="B510" s="53" t="s">
        <v>720</v>
      </c>
      <c r="C510" s="54" t="s">
        <v>66</v>
      </c>
      <c r="D510" s="54" t="s">
        <v>719</v>
      </c>
      <c r="E510" s="55" t="s">
        <v>71</v>
      </c>
      <c r="F510" s="183">
        <v>0.9</v>
      </c>
      <c r="G510" s="183">
        <v>0.95</v>
      </c>
      <c r="H510" s="56">
        <v>250</v>
      </c>
      <c r="I510" s="57"/>
      <c r="J510" s="58">
        <f t="shared" si="7"/>
        <v>0</v>
      </c>
      <c r="K510" s="182" t="s">
        <v>42</v>
      </c>
      <c r="L510" s="152" t="s">
        <v>1695</v>
      </c>
      <c r="M510" s="60" t="s">
        <v>120</v>
      </c>
      <c r="N510" s="61"/>
      <c r="O510" s="61"/>
    </row>
    <row r="511" spans="1:15" s="20" customFormat="1" ht="16.75" thickBot="1" x14ac:dyDescent="0.45">
      <c r="A511" s="52"/>
      <c r="B511" s="53" t="s">
        <v>721</v>
      </c>
      <c r="C511" s="54" t="s">
        <v>66</v>
      </c>
      <c r="D511" s="54" t="s">
        <v>719</v>
      </c>
      <c r="E511" s="55" t="s">
        <v>73</v>
      </c>
      <c r="F511" s="183">
        <v>1.1499999999999999</v>
      </c>
      <c r="G511" s="183">
        <v>1.21</v>
      </c>
      <c r="H511" s="56">
        <v>175</v>
      </c>
      <c r="I511" s="57"/>
      <c r="J511" s="58">
        <f t="shared" si="7"/>
        <v>0</v>
      </c>
      <c r="K511" s="182" t="s">
        <v>42</v>
      </c>
      <c r="L511" s="152" t="s">
        <v>1695</v>
      </c>
      <c r="M511" s="60" t="s">
        <v>120</v>
      </c>
      <c r="N511" s="61"/>
      <c r="O511" s="61"/>
    </row>
    <row r="512" spans="1:15" s="20" customFormat="1" ht="16.75" thickBot="1" x14ac:dyDescent="0.45">
      <c r="A512" s="52"/>
      <c r="B512" s="53" t="s">
        <v>722</v>
      </c>
      <c r="C512" s="54" t="s">
        <v>66</v>
      </c>
      <c r="D512" s="54" t="s">
        <v>719</v>
      </c>
      <c r="E512" s="55" t="s">
        <v>117</v>
      </c>
      <c r="F512" s="183">
        <v>1.39</v>
      </c>
      <c r="G512" s="183">
        <v>1.46</v>
      </c>
      <c r="H512" s="56">
        <v>150</v>
      </c>
      <c r="I512" s="57"/>
      <c r="J512" s="58">
        <f t="shared" si="7"/>
        <v>0</v>
      </c>
      <c r="K512" s="182" t="s">
        <v>42</v>
      </c>
      <c r="L512" s="152" t="s">
        <v>1695</v>
      </c>
      <c r="M512" s="60" t="s">
        <v>120</v>
      </c>
      <c r="N512" s="61"/>
      <c r="O512" s="61"/>
    </row>
    <row r="513" spans="1:15" s="20" customFormat="1" ht="15" thickBot="1" x14ac:dyDescent="0.45">
      <c r="A513" s="52"/>
      <c r="B513" s="53" t="s">
        <v>723</v>
      </c>
      <c r="C513" s="54" t="s">
        <v>654</v>
      </c>
      <c r="D513" s="54" t="s">
        <v>724</v>
      </c>
      <c r="E513" s="55" t="s">
        <v>41</v>
      </c>
      <c r="F513" s="183">
        <v>0.91</v>
      </c>
      <c r="G513" s="183">
        <v>0.96</v>
      </c>
      <c r="H513" s="56">
        <v>400</v>
      </c>
      <c r="I513" s="57"/>
      <c r="J513" s="58">
        <f t="shared" si="7"/>
        <v>0</v>
      </c>
      <c r="K513" s="182" t="s">
        <v>42</v>
      </c>
      <c r="L513" s="138" t="s">
        <v>1695</v>
      </c>
      <c r="M513" s="60" t="s">
        <v>725</v>
      </c>
      <c r="N513" s="61"/>
      <c r="O513" s="61"/>
    </row>
    <row r="514" spans="1:15" s="20" customFormat="1" ht="15" thickBot="1" x14ac:dyDescent="0.45">
      <c r="A514" s="52"/>
      <c r="B514" s="53" t="s">
        <v>726</v>
      </c>
      <c r="C514" s="54" t="s">
        <v>654</v>
      </c>
      <c r="D514" s="54" t="s">
        <v>724</v>
      </c>
      <c r="E514" s="55" t="s">
        <v>45</v>
      </c>
      <c r="F514" s="183">
        <v>1.08</v>
      </c>
      <c r="G514" s="183">
        <v>1.1399999999999999</v>
      </c>
      <c r="H514" s="56">
        <v>300</v>
      </c>
      <c r="I514" s="57"/>
      <c r="J514" s="58">
        <f t="shared" si="7"/>
        <v>0</v>
      </c>
      <c r="K514" s="182" t="s">
        <v>42</v>
      </c>
      <c r="L514" s="138" t="s">
        <v>1695</v>
      </c>
      <c r="M514" s="60" t="s">
        <v>725</v>
      </c>
      <c r="N514" s="61"/>
      <c r="O514" s="61"/>
    </row>
    <row r="515" spans="1:15" s="20" customFormat="1" ht="15" thickBot="1" x14ac:dyDescent="0.45">
      <c r="A515" s="52"/>
      <c r="B515" s="53" t="s">
        <v>727</v>
      </c>
      <c r="C515" s="54" t="s">
        <v>654</v>
      </c>
      <c r="D515" s="54" t="s">
        <v>724</v>
      </c>
      <c r="E515" s="55" t="s">
        <v>47</v>
      </c>
      <c r="F515" s="183">
        <v>1.27</v>
      </c>
      <c r="G515" s="183">
        <v>1.34</v>
      </c>
      <c r="H515" s="56">
        <v>200</v>
      </c>
      <c r="I515" s="57"/>
      <c r="J515" s="58">
        <f t="shared" si="7"/>
        <v>0</v>
      </c>
      <c r="K515" s="182" t="s">
        <v>42</v>
      </c>
      <c r="L515" s="138" t="s">
        <v>1695</v>
      </c>
      <c r="M515" s="60" t="s">
        <v>725</v>
      </c>
      <c r="N515" s="61"/>
      <c r="O515" s="61"/>
    </row>
    <row r="516" spans="1:15" s="20" customFormat="1" ht="15" thickBot="1" x14ac:dyDescent="0.45">
      <c r="A516" s="52"/>
      <c r="B516" s="53" t="s">
        <v>728</v>
      </c>
      <c r="C516" s="54" t="s">
        <v>654</v>
      </c>
      <c r="D516" s="54" t="s">
        <v>724</v>
      </c>
      <c r="E516" s="55" t="s">
        <v>49</v>
      </c>
      <c r="F516" s="183">
        <v>1.49</v>
      </c>
      <c r="G516" s="183">
        <v>1.57</v>
      </c>
      <c r="H516" s="56">
        <v>150</v>
      </c>
      <c r="I516" s="57"/>
      <c r="J516" s="58">
        <f t="shared" si="7"/>
        <v>0</v>
      </c>
      <c r="K516" s="182" t="s">
        <v>42</v>
      </c>
      <c r="L516" s="138" t="s">
        <v>1695</v>
      </c>
      <c r="M516" s="60" t="s">
        <v>725</v>
      </c>
      <c r="N516" s="61"/>
      <c r="O516" s="61"/>
    </row>
    <row r="517" spans="1:15" s="20" customFormat="1" ht="15" thickBot="1" x14ac:dyDescent="0.45">
      <c r="A517" s="52"/>
      <c r="B517" s="53" t="s">
        <v>729</v>
      </c>
      <c r="C517" s="54" t="s">
        <v>654</v>
      </c>
      <c r="D517" s="54" t="s">
        <v>724</v>
      </c>
      <c r="E517" s="55" t="s">
        <v>58</v>
      </c>
      <c r="F517" s="183">
        <v>1.71</v>
      </c>
      <c r="G517" s="183">
        <v>1.8</v>
      </c>
      <c r="H517" s="56">
        <v>125</v>
      </c>
      <c r="I517" s="57"/>
      <c r="J517" s="58">
        <f t="shared" si="7"/>
        <v>0</v>
      </c>
      <c r="K517" s="182" t="s">
        <v>42</v>
      </c>
      <c r="L517" s="138" t="s">
        <v>1695</v>
      </c>
      <c r="M517" s="60" t="s">
        <v>725</v>
      </c>
      <c r="N517" s="61"/>
      <c r="O517" s="61"/>
    </row>
    <row r="518" spans="1:15" s="20" customFormat="1" ht="15" thickBot="1" x14ac:dyDescent="0.45">
      <c r="A518" s="52"/>
      <c r="B518" s="53" t="s">
        <v>730</v>
      </c>
      <c r="C518" s="54" t="s">
        <v>654</v>
      </c>
      <c r="D518" s="54" t="s">
        <v>724</v>
      </c>
      <c r="E518" s="55" t="s">
        <v>60</v>
      </c>
      <c r="F518" s="183">
        <v>1.93</v>
      </c>
      <c r="G518" s="183">
        <v>2.0299999999999998</v>
      </c>
      <c r="H518" s="56">
        <v>100</v>
      </c>
      <c r="I518" s="57"/>
      <c r="J518" s="58">
        <f t="shared" si="7"/>
        <v>0</v>
      </c>
      <c r="K518" s="182" t="s">
        <v>42</v>
      </c>
      <c r="L518" s="138" t="s">
        <v>1695</v>
      </c>
      <c r="M518" s="60" t="s">
        <v>725</v>
      </c>
      <c r="N518" s="61"/>
      <c r="O518" s="61"/>
    </row>
    <row r="519" spans="1:15" s="20" customFormat="1" ht="15" thickBot="1" x14ac:dyDescent="0.45">
      <c r="A519" s="52"/>
      <c r="B519" s="53" t="s">
        <v>731</v>
      </c>
      <c r="C519" s="54" t="s">
        <v>612</v>
      </c>
      <c r="D519" s="54" t="s">
        <v>732</v>
      </c>
      <c r="E519" s="55" t="s">
        <v>41</v>
      </c>
      <c r="F519" s="183">
        <v>0.62</v>
      </c>
      <c r="G519" s="183">
        <v>0.65</v>
      </c>
      <c r="H519" s="56">
        <v>400</v>
      </c>
      <c r="I519" s="57"/>
      <c r="J519" s="58">
        <f t="shared" si="7"/>
        <v>0</v>
      </c>
      <c r="K519" s="182" t="s">
        <v>42</v>
      </c>
      <c r="L519" s="162" t="s">
        <v>1695</v>
      </c>
      <c r="M519" s="60" t="s">
        <v>53</v>
      </c>
      <c r="N519" s="61"/>
      <c r="O519" s="61"/>
    </row>
    <row r="520" spans="1:15" s="20" customFormat="1" ht="15" thickBot="1" x14ac:dyDescent="0.45">
      <c r="A520" s="52"/>
      <c r="B520" s="53" t="s">
        <v>733</v>
      </c>
      <c r="C520" s="54" t="s">
        <v>612</v>
      </c>
      <c r="D520" s="54" t="s">
        <v>732</v>
      </c>
      <c r="E520" s="55" t="s">
        <v>45</v>
      </c>
      <c r="F520" s="183">
        <v>0.77</v>
      </c>
      <c r="G520" s="183">
        <v>0.81</v>
      </c>
      <c r="H520" s="56">
        <v>300</v>
      </c>
      <c r="I520" s="57"/>
      <c r="J520" s="58">
        <f t="shared" si="7"/>
        <v>0</v>
      </c>
      <c r="K520" s="182" t="s">
        <v>42</v>
      </c>
      <c r="L520" s="162" t="s">
        <v>1695</v>
      </c>
      <c r="M520" s="60" t="s">
        <v>53</v>
      </c>
      <c r="N520" s="61"/>
      <c r="O520" s="61"/>
    </row>
    <row r="521" spans="1:15" s="20" customFormat="1" ht="15" thickBot="1" x14ac:dyDescent="0.45">
      <c r="A521" s="52"/>
      <c r="B521" s="53" t="s">
        <v>734</v>
      </c>
      <c r="C521" s="54" t="s">
        <v>612</v>
      </c>
      <c r="D521" s="54" t="s">
        <v>732</v>
      </c>
      <c r="E521" s="55" t="s">
        <v>47</v>
      </c>
      <c r="F521" s="183">
        <v>0.92</v>
      </c>
      <c r="G521" s="183">
        <v>0.97</v>
      </c>
      <c r="H521" s="56">
        <v>200</v>
      </c>
      <c r="I521" s="57"/>
      <c r="J521" s="58">
        <f t="shared" si="7"/>
        <v>0</v>
      </c>
      <c r="K521" s="182" t="s">
        <v>42</v>
      </c>
      <c r="L521" s="162" t="s">
        <v>1695</v>
      </c>
      <c r="M521" s="60" t="s">
        <v>53</v>
      </c>
      <c r="N521" s="61"/>
      <c r="O521" s="61"/>
    </row>
    <row r="522" spans="1:15" s="20" customFormat="1" ht="15" thickBot="1" x14ac:dyDescent="0.45">
      <c r="A522" s="52"/>
      <c r="B522" s="53" t="s">
        <v>735</v>
      </c>
      <c r="C522" s="54" t="s">
        <v>342</v>
      </c>
      <c r="D522" s="54" t="s">
        <v>736</v>
      </c>
      <c r="E522" s="55" t="s">
        <v>41</v>
      </c>
      <c r="F522" s="183">
        <v>0.91</v>
      </c>
      <c r="G522" s="183">
        <v>0.96</v>
      </c>
      <c r="H522" s="56">
        <v>400</v>
      </c>
      <c r="I522" s="57"/>
      <c r="J522" s="58">
        <f t="shared" si="7"/>
        <v>0</v>
      </c>
      <c r="K522" s="182" t="s">
        <v>42</v>
      </c>
      <c r="L522" s="162" t="s">
        <v>1695</v>
      </c>
      <c r="M522" s="60" t="s">
        <v>53</v>
      </c>
      <c r="N522" s="61"/>
      <c r="O522" s="61"/>
    </row>
    <row r="523" spans="1:15" s="20" customFormat="1" ht="15" thickBot="1" x14ac:dyDescent="0.45">
      <c r="A523" s="52"/>
      <c r="B523" s="53" t="s">
        <v>737</v>
      </c>
      <c r="C523" s="54" t="s">
        <v>342</v>
      </c>
      <c r="D523" s="54" t="s">
        <v>736</v>
      </c>
      <c r="E523" s="55" t="s">
        <v>45</v>
      </c>
      <c r="F523" s="183">
        <v>1.08</v>
      </c>
      <c r="G523" s="183">
        <v>1.1399999999999999</v>
      </c>
      <c r="H523" s="56">
        <v>300</v>
      </c>
      <c r="I523" s="57"/>
      <c r="J523" s="58">
        <f t="shared" si="7"/>
        <v>0</v>
      </c>
      <c r="K523" s="182" t="s">
        <v>42</v>
      </c>
      <c r="L523" s="162" t="s">
        <v>1695</v>
      </c>
      <c r="M523" s="60" t="s">
        <v>53</v>
      </c>
      <c r="N523" s="61"/>
      <c r="O523" s="61"/>
    </row>
    <row r="524" spans="1:15" s="20" customFormat="1" ht="15" thickBot="1" x14ac:dyDescent="0.45">
      <c r="A524" s="52"/>
      <c r="B524" s="53" t="s">
        <v>738</v>
      </c>
      <c r="C524" s="54" t="s">
        <v>342</v>
      </c>
      <c r="D524" s="54" t="s">
        <v>736</v>
      </c>
      <c r="E524" s="55" t="s">
        <v>47</v>
      </c>
      <c r="F524" s="183">
        <v>1.27</v>
      </c>
      <c r="G524" s="183">
        <v>1.34</v>
      </c>
      <c r="H524" s="56">
        <v>200</v>
      </c>
      <c r="I524" s="57"/>
      <c r="J524" s="58">
        <f t="shared" si="7"/>
        <v>0</v>
      </c>
      <c r="K524" s="182" t="s">
        <v>42</v>
      </c>
      <c r="L524" s="162" t="s">
        <v>1695</v>
      </c>
      <c r="M524" s="60" t="s">
        <v>53</v>
      </c>
      <c r="N524" s="61"/>
      <c r="O524" s="61"/>
    </row>
    <row r="525" spans="1:15" s="20" customFormat="1" ht="15" thickBot="1" x14ac:dyDescent="0.45">
      <c r="A525" s="52"/>
      <c r="B525" s="53" t="s">
        <v>739</v>
      </c>
      <c r="C525" s="54" t="s">
        <v>342</v>
      </c>
      <c r="D525" s="54" t="s">
        <v>736</v>
      </c>
      <c r="E525" s="55" t="s">
        <v>49</v>
      </c>
      <c r="F525" s="183">
        <v>1.49</v>
      </c>
      <c r="G525" s="183">
        <v>1.57</v>
      </c>
      <c r="H525" s="56">
        <v>150</v>
      </c>
      <c r="I525" s="57"/>
      <c r="J525" s="58">
        <f t="shared" si="7"/>
        <v>0</v>
      </c>
      <c r="K525" s="182" t="s">
        <v>42</v>
      </c>
      <c r="L525" s="162" t="s">
        <v>1695</v>
      </c>
      <c r="M525" s="60" t="s">
        <v>53</v>
      </c>
      <c r="N525" s="61"/>
      <c r="O525" s="61"/>
    </row>
    <row r="526" spans="1:15" s="20" customFormat="1" ht="15" thickBot="1" x14ac:dyDescent="0.45">
      <c r="A526" s="52"/>
      <c r="B526" s="53" t="s">
        <v>740</v>
      </c>
      <c r="C526" s="54" t="s">
        <v>342</v>
      </c>
      <c r="D526" s="54" t="s">
        <v>736</v>
      </c>
      <c r="E526" s="55" t="s">
        <v>58</v>
      </c>
      <c r="F526" s="183">
        <v>1.71</v>
      </c>
      <c r="G526" s="183">
        <v>1.8</v>
      </c>
      <c r="H526" s="56">
        <v>125</v>
      </c>
      <c r="I526" s="57"/>
      <c r="J526" s="58">
        <f t="shared" si="7"/>
        <v>0</v>
      </c>
      <c r="K526" s="182" t="s">
        <v>42</v>
      </c>
      <c r="L526" s="162" t="s">
        <v>1695</v>
      </c>
      <c r="M526" s="60" t="s">
        <v>53</v>
      </c>
      <c r="N526" s="61"/>
      <c r="O526" s="61"/>
    </row>
    <row r="527" spans="1:15" s="20" customFormat="1" ht="15" thickBot="1" x14ac:dyDescent="0.45">
      <c r="A527" s="52"/>
      <c r="B527" s="53" t="s">
        <v>741</v>
      </c>
      <c r="C527" s="54" t="s">
        <v>66</v>
      </c>
      <c r="D527" s="54" t="s">
        <v>742</v>
      </c>
      <c r="E527" s="55" t="s">
        <v>68</v>
      </c>
      <c r="F527" s="183">
        <v>0.64</v>
      </c>
      <c r="G527" s="183">
        <v>0.67</v>
      </c>
      <c r="H527" s="56">
        <v>350</v>
      </c>
      <c r="I527" s="57"/>
      <c r="J527" s="58">
        <f t="shared" si="7"/>
        <v>0</v>
      </c>
      <c r="K527" s="182" t="s">
        <v>42</v>
      </c>
      <c r="L527" s="135" t="s">
        <v>1695</v>
      </c>
      <c r="M527" s="60" t="s">
        <v>69</v>
      </c>
      <c r="N527" s="61"/>
      <c r="O527" s="61"/>
    </row>
    <row r="528" spans="1:15" s="20" customFormat="1" ht="15" thickBot="1" x14ac:dyDescent="0.45">
      <c r="A528" s="52"/>
      <c r="B528" s="53" t="s">
        <v>743</v>
      </c>
      <c r="C528" s="54" t="s">
        <v>66</v>
      </c>
      <c r="D528" s="54" t="s">
        <v>742</v>
      </c>
      <c r="E528" s="55" t="s">
        <v>71</v>
      </c>
      <c r="F528" s="183">
        <v>0.9</v>
      </c>
      <c r="G528" s="183">
        <v>0.95</v>
      </c>
      <c r="H528" s="56">
        <v>250</v>
      </c>
      <c r="I528" s="57"/>
      <c r="J528" s="58">
        <f t="shared" si="7"/>
        <v>0</v>
      </c>
      <c r="K528" s="182" t="s">
        <v>42</v>
      </c>
      <c r="L528" s="135" t="s">
        <v>1695</v>
      </c>
      <c r="M528" s="60" t="s">
        <v>69</v>
      </c>
      <c r="N528" s="61"/>
      <c r="O528" s="61"/>
    </row>
    <row r="529" spans="1:15" s="20" customFormat="1" ht="16.75" thickBot="1" x14ac:dyDescent="0.45">
      <c r="A529" s="52"/>
      <c r="B529" s="53" t="s">
        <v>744</v>
      </c>
      <c r="C529" s="54" t="s">
        <v>99</v>
      </c>
      <c r="D529" s="54" t="s">
        <v>745</v>
      </c>
      <c r="E529" s="55" t="s">
        <v>45</v>
      </c>
      <c r="F529" s="183">
        <v>0.52</v>
      </c>
      <c r="G529" s="183">
        <v>0.55000000000000004</v>
      </c>
      <c r="H529" s="56">
        <v>300</v>
      </c>
      <c r="I529" s="57"/>
      <c r="J529" s="58">
        <f t="shared" si="7"/>
        <v>0</v>
      </c>
      <c r="K529" s="182" t="s">
        <v>42</v>
      </c>
      <c r="L529" s="152" t="s">
        <v>1695</v>
      </c>
      <c r="M529" s="60" t="s">
        <v>120</v>
      </c>
      <c r="N529" s="61"/>
      <c r="O529" s="61"/>
    </row>
    <row r="530" spans="1:15" s="20" customFormat="1" ht="16.75" thickBot="1" x14ac:dyDescent="0.45">
      <c r="A530" s="52"/>
      <c r="B530" s="53" t="s">
        <v>746</v>
      </c>
      <c r="C530" s="54" t="s">
        <v>99</v>
      </c>
      <c r="D530" s="54" t="s">
        <v>745</v>
      </c>
      <c r="E530" s="55" t="s">
        <v>47</v>
      </c>
      <c r="F530" s="183">
        <v>0.86</v>
      </c>
      <c r="G530" s="183">
        <v>0.9</v>
      </c>
      <c r="H530" s="56">
        <v>200</v>
      </c>
      <c r="I530" s="57"/>
      <c r="J530" s="58">
        <f t="shared" si="7"/>
        <v>0</v>
      </c>
      <c r="K530" s="182" t="s">
        <v>42</v>
      </c>
      <c r="L530" s="152" t="s">
        <v>1695</v>
      </c>
      <c r="M530" s="60" t="s">
        <v>120</v>
      </c>
      <c r="N530" s="61"/>
      <c r="O530" s="61"/>
    </row>
    <row r="531" spans="1:15" s="20" customFormat="1" ht="16.75" thickBot="1" x14ac:dyDescent="0.45">
      <c r="A531" s="52"/>
      <c r="B531" s="53" t="s">
        <v>747</v>
      </c>
      <c r="C531" s="54" t="s">
        <v>99</v>
      </c>
      <c r="D531" s="54" t="s">
        <v>745</v>
      </c>
      <c r="E531" s="55" t="s">
        <v>49</v>
      </c>
      <c r="F531" s="183">
        <v>1.1499999999999999</v>
      </c>
      <c r="G531" s="183">
        <v>1.21</v>
      </c>
      <c r="H531" s="56">
        <v>150</v>
      </c>
      <c r="I531" s="57"/>
      <c r="J531" s="58">
        <f t="shared" si="7"/>
        <v>0</v>
      </c>
      <c r="K531" s="182" t="s">
        <v>42</v>
      </c>
      <c r="L531" s="152" t="s">
        <v>1695</v>
      </c>
      <c r="M531" s="60" t="s">
        <v>120</v>
      </c>
      <c r="N531" s="61"/>
      <c r="O531" s="61"/>
    </row>
    <row r="532" spans="1:15" s="20" customFormat="1" ht="16.75" thickBot="1" x14ac:dyDescent="0.45">
      <c r="A532" s="52"/>
      <c r="B532" s="53" t="s">
        <v>748</v>
      </c>
      <c r="C532" s="54" t="s">
        <v>99</v>
      </c>
      <c r="D532" s="54" t="s">
        <v>745</v>
      </c>
      <c r="E532" s="55" t="s">
        <v>60</v>
      </c>
      <c r="F532" s="183">
        <v>1.53</v>
      </c>
      <c r="G532" s="183">
        <v>1.61</v>
      </c>
      <c r="H532" s="56">
        <v>100</v>
      </c>
      <c r="I532" s="57"/>
      <c r="J532" s="58">
        <f t="shared" si="7"/>
        <v>0</v>
      </c>
      <c r="K532" s="182" t="s">
        <v>42</v>
      </c>
      <c r="L532" s="152" t="s">
        <v>1695</v>
      </c>
      <c r="M532" s="60" t="s">
        <v>120</v>
      </c>
      <c r="N532" s="61"/>
      <c r="O532" s="61"/>
    </row>
    <row r="533" spans="1:15" s="20" customFormat="1" ht="15" thickBot="1" x14ac:dyDescent="0.45">
      <c r="A533" s="52"/>
      <c r="B533" s="53" t="s">
        <v>749</v>
      </c>
      <c r="C533" s="54" t="s">
        <v>342</v>
      </c>
      <c r="D533" s="54" t="s">
        <v>750</v>
      </c>
      <c r="E533" s="55" t="s">
        <v>41</v>
      </c>
      <c r="F533" s="183">
        <v>0.91</v>
      </c>
      <c r="G533" s="183">
        <v>0.96</v>
      </c>
      <c r="H533" s="56">
        <v>400</v>
      </c>
      <c r="I533" s="57"/>
      <c r="J533" s="58">
        <f t="shared" si="7"/>
        <v>0</v>
      </c>
      <c r="K533" s="182" t="s">
        <v>42</v>
      </c>
      <c r="L533" s="143" t="s">
        <v>1695</v>
      </c>
      <c r="M533" s="60" t="s">
        <v>169</v>
      </c>
      <c r="N533" s="61"/>
      <c r="O533" s="61"/>
    </row>
    <row r="534" spans="1:15" s="20" customFormat="1" ht="15" thickBot="1" x14ac:dyDescent="0.45">
      <c r="A534" s="52"/>
      <c r="B534" s="53" t="s">
        <v>751</v>
      </c>
      <c r="C534" s="54" t="s">
        <v>342</v>
      </c>
      <c r="D534" s="54" t="s">
        <v>750</v>
      </c>
      <c r="E534" s="55" t="s">
        <v>45</v>
      </c>
      <c r="F534" s="183">
        <v>1.08</v>
      </c>
      <c r="G534" s="183">
        <v>1.1399999999999999</v>
      </c>
      <c r="H534" s="56">
        <v>300</v>
      </c>
      <c r="I534" s="57"/>
      <c r="J534" s="58">
        <f t="shared" si="7"/>
        <v>0</v>
      </c>
      <c r="K534" s="182" t="s">
        <v>42</v>
      </c>
      <c r="L534" s="143" t="s">
        <v>1695</v>
      </c>
      <c r="M534" s="60" t="s">
        <v>169</v>
      </c>
      <c r="N534" s="61"/>
      <c r="O534" s="61"/>
    </row>
    <row r="535" spans="1:15" s="20" customFormat="1" ht="15" thickBot="1" x14ac:dyDescent="0.45">
      <c r="A535" s="52"/>
      <c r="B535" s="53" t="s">
        <v>752</v>
      </c>
      <c r="C535" s="54" t="s">
        <v>342</v>
      </c>
      <c r="D535" s="54" t="s">
        <v>750</v>
      </c>
      <c r="E535" s="55" t="s">
        <v>47</v>
      </c>
      <c r="F535" s="183">
        <v>1.27</v>
      </c>
      <c r="G535" s="183">
        <v>1.34</v>
      </c>
      <c r="H535" s="56">
        <v>200</v>
      </c>
      <c r="I535" s="57"/>
      <c r="J535" s="58">
        <f t="shared" si="7"/>
        <v>0</v>
      </c>
      <c r="K535" s="182" t="s">
        <v>42</v>
      </c>
      <c r="L535" s="143" t="s">
        <v>1695</v>
      </c>
      <c r="M535" s="60" t="s">
        <v>169</v>
      </c>
      <c r="N535" s="61"/>
      <c r="O535" s="61"/>
    </row>
    <row r="536" spans="1:15" s="20" customFormat="1" ht="15" thickBot="1" x14ac:dyDescent="0.45">
      <c r="A536" s="52"/>
      <c r="B536" s="53" t="s">
        <v>753</v>
      </c>
      <c r="C536" s="54" t="s">
        <v>342</v>
      </c>
      <c r="D536" s="54" t="s">
        <v>750</v>
      </c>
      <c r="E536" s="55" t="s">
        <v>49</v>
      </c>
      <c r="F536" s="183">
        <v>1.49</v>
      </c>
      <c r="G536" s="183">
        <v>1.57</v>
      </c>
      <c r="H536" s="56">
        <v>150</v>
      </c>
      <c r="I536" s="57"/>
      <c r="J536" s="58">
        <f t="shared" si="7"/>
        <v>0</v>
      </c>
      <c r="K536" s="182" t="s">
        <v>42</v>
      </c>
      <c r="L536" s="143" t="s">
        <v>1695</v>
      </c>
      <c r="M536" s="60" t="s">
        <v>169</v>
      </c>
      <c r="N536" s="61"/>
      <c r="O536" s="61"/>
    </row>
    <row r="537" spans="1:15" s="20" customFormat="1" ht="15" thickBot="1" x14ac:dyDescent="0.45">
      <c r="A537" s="52"/>
      <c r="B537" s="53" t="s">
        <v>754</v>
      </c>
      <c r="C537" s="54" t="s">
        <v>342</v>
      </c>
      <c r="D537" s="54" t="s">
        <v>750</v>
      </c>
      <c r="E537" s="55" t="s">
        <v>58</v>
      </c>
      <c r="F537" s="183">
        <v>1.71</v>
      </c>
      <c r="G537" s="183">
        <v>1.8</v>
      </c>
      <c r="H537" s="56">
        <v>125</v>
      </c>
      <c r="I537" s="57"/>
      <c r="J537" s="58">
        <f t="shared" si="7"/>
        <v>0</v>
      </c>
      <c r="K537" s="182" t="s">
        <v>42</v>
      </c>
      <c r="L537" s="143" t="s">
        <v>1695</v>
      </c>
      <c r="M537" s="60" t="s">
        <v>169</v>
      </c>
      <c r="N537" s="61"/>
      <c r="O537" s="61"/>
    </row>
    <row r="538" spans="1:15" s="20" customFormat="1" ht="15" thickBot="1" x14ac:dyDescent="0.45">
      <c r="A538" s="52"/>
      <c r="B538" s="53" t="s">
        <v>755</v>
      </c>
      <c r="C538" s="54" t="s">
        <v>99</v>
      </c>
      <c r="D538" s="54" t="s">
        <v>756</v>
      </c>
      <c r="E538" s="55" t="s">
        <v>41</v>
      </c>
      <c r="F538" s="183">
        <v>0.78</v>
      </c>
      <c r="G538" s="183">
        <v>0.82</v>
      </c>
      <c r="H538" s="56">
        <v>400</v>
      </c>
      <c r="I538" s="57"/>
      <c r="J538" s="58">
        <f t="shared" ref="J538:J601" si="8">IF(I538&lt;5,G538*I538*H538,F538*I538*H538)</f>
        <v>0</v>
      </c>
      <c r="K538" s="182" t="s">
        <v>42</v>
      </c>
      <c r="L538" s="153" t="s">
        <v>1695</v>
      </c>
      <c r="M538" s="60" t="s">
        <v>757</v>
      </c>
      <c r="N538" s="61"/>
      <c r="O538" s="61"/>
    </row>
    <row r="539" spans="1:15" s="20" customFormat="1" ht="15" thickBot="1" x14ac:dyDescent="0.45">
      <c r="A539" s="52"/>
      <c r="B539" s="53" t="s">
        <v>758</v>
      </c>
      <c r="C539" s="54" t="s">
        <v>99</v>
      </c>
      <c r="D539" s="54" t="s">
        <v>756</v>
      </c>
      <c r="E539" s="55" t="s">
        <v>45</v>
      </c>
      <c r="F539" s="183">
        <v>0.95</v>
      </c>
      <c r="G539" s="183">
        <v>1</v>
      </c>
      <c r="H539" s="56">
        <v>300</v>
      </c>
      <c r="I539" s="57"/>
      <c r="J539" s="58">
        <f t="shared" si="8"/>
        <v>0</v>
      </c>
      <c r="K539" s="182" t="s">
        <v>42</v>
      </c>
      <c r="L539" s="153" t="s">
        <v>1695</v>
      </c>
      <c r="M539" s="60" t="s">
        <v>757</v>
      </c>
      <c r="N539" s="61"/>
      <c r="O539" s="61"/>
    </row>
    <row r="540" spans="1:15" s="20" customFormat="1" ht="15" thickBot="1" x14ac:dyDescent="0.45">
      <c r="A540" s="52"/>
      <c r="B540" s="53" t="s">
        <v>759</v>
      </c>
      <c r="C540" s="54" t="s">
        <v>99</v>
      </c>
      <c r="D540" s="54" t="s">
        <v>756</v>
      </c>
      <c r="E540" s="55" t="s">
        <v>47</v>
      </c>
      <c r="F540" s="183">
        <v>1.1499999999999999</v>
      </c>
      <c r="G540" s="183">
        <v>1.21</v>
      </c>
      <c r="H540" s="56">
        <v>200</v>
      </c>
      <c r="I540" s="57"/>
      <c r="J540" s="58">
        <f t="shared" si="8"/>
        <v>0</v>
      </c>
      <c r="K540" s="182" t="s">
        <v>42</v>
      </c>
      <c r="L540" s="153" t="s">
        <v>1695</v>
      </c>
      <c r="M540" s="60" t="s">
        <v>757</v>
      </c>
      <c r="N540" s="61"/>
      <c r="O540" s="61"/>
    </row>
    <row r="541" spans="1:15" s="20" customFormat="1" ht="15" thickBot="1" x14ac:dyDescent="0.45">
      <c r="A541" s="52"/>
      <c r="B541" s="53" t="s">
        <v>760</v>
      </c>
      <c r="C541" s="54" t="s">
        <v>99</v>
      </c>
      <c r="D541" s="54" t="s">
        <v>756</v>
      </c>
      <c r="E541" s="55" t="s">
        <v>49</v>
      </c>
      <c r="F541" s="183">
        <v>1.38</v>
      </c>
      <c r="G541" s="183">
        <v>1.45</v>
      </c>
      <c r="H541" s="56">
        <v>150</v>
      </c>
      <c r="I541" s="57"/>
      <c r="J541" s="58">
        <f t="shared" si="8"/>
        <v>0</v>
      </c>
      <c r="K541" s="182" t="s">
        <v>42</v>
      </c>
      <c r="L541" s="153" t="s">
        <v>1695</v>
      </c>
      <c r="M541" s="60" t="s">
        <v>757</v>
      </c>
      <c r="N541" s="61"/>
      <c r="O541" s="61"/>
    </row>
    <row r="542" spans="1:15" s="20" customFormat="1" ht="15" thickBot="1" x14ac:dyDescent="0.45">
      <c r="A542" s="52"/>
      <c r="B542" s="53" t="s">
        <v>761</v>
      </c>
      <c r="C542" s="54" t="s">
        <v>99</v>
      </c>
      <c r="D542" s="54" t="s">
        <v>756</v>
      </c>
      <c r="E542" s="55" t="s">
        <v>58</v>
      </c>
      <c r="F542" s="183">
        <v>1.59</v>
      </c>
      <c r="G542" s="183">
        <v>1.67</v>
      </c>
      <c r="H542" s="56">
        <v>125</v>
      </c>
      <c r="I542" s="57"/>
      <c r="J542" s="58">
        <f t="shared" si="8"/>
        <v>0</v>
      </c>
      <c r="K542" s="182" t="s">
        <v>42</v>
      </c>
      <c r="L542" s="153" t="s">
        <v>1695</v>
      </c>
      <c r="M542" s="60" t="s">
        <v>757</v>
      </c>
      <c r="N542" s="61"/>
      <c r="O542" s="61"/>
    </row>
    <row r="543" spans="1:15" s="20" customFormat="1" ht="15" thickBot="1" x14ac:dyDescent="0.45">
      <c r="A543" s="52"/>
      <c r="B543" s="53" t="s">
        <v>762</v>
      </c>
      <c r="C543" s="54" t="s">
        <v>99</v>
      </c>
      <c r="D543" s="54" t="s">
        <v>756</v>
      </c>
      <c r="E543" s="55" t="s">
        <v>60</v>
      </c>
      <c r="F543" s="183">
        <v>1.82</v>
      </c>
      <c r="G543" s="183">
        <v>1.92</v>
      </c>
      <c r="H543" s="56">
        <v>100</v>
      </c>
      <c r="I543" s="57"/>
      <c r="J543" s="58">
        <f t="shared" si="8"/>
        <v>0</v>
      </c>
      <c r="K543" s="182" t="s">
        <v>42</v>
      </c>
      <c r="L543" s="153" t="s">
        <v>1695</v>
      </c>
      <c r="M543" s="60" t="s">
        <v>757</v>
      </c>
      <c r="N543" s="61"/>
      <c r="O543" s="61"/>
    </row>
    <row r="544" spans="1:15" s="20" customFormat="1" ht="15" thickBot="1" x14ac:dyDescent="0.45">
      <c r="A544" s="52"/>
      <c r="B544" s="53" t="s">
        <v>763</v>
      </c>
      <c r="C544" s="54" t="s">
        <v>209</v>
      </c>
      <c r="D544" s="54" t="s">
        <v>764</v>
      </c>
      <c r="E544" s="55" t="s">
        <v>41</v>
      </c>
      <c r="F544" s="183">
        <v>0.54</v>
      </c>
      <c r="G544" s="183">
        <v>0.56999999999999995</v>
      </c>
      <c r="H544" s="56">
        <v>400</v>
      </c>
      <c r="I544" s="57"/>
      <c r="J544" s="58">
        <f t="shared" si="8"/>
        <v>0</v>
      </c>
      <c r="K544" s="182" t="s">
        <v>42</v>
      </c>
      <c r="L544" s="167" t="s">
        <v>1695</v>
      </c>
      <c r="M544" s="60" t="s">
        <v>249</v>
      </c>
      <c r="N544" s="61"/>
      <c r="O544" s="61"/>
    </row>
    <row r="545" spans="1:15" s="20" customFormat="1" ht="15" thickBot="1" x14ac:dyDescent="0.45">
      <c r="A545" s="52"/>
      <c r="B545" s="53" t="s">
        <v>765</v>
      </c>
      <c r="C545" s="54" t="s">
        <v>209</v>
      </c>
      <c r="D545" s="54" t="s">
        <v>764</v>
      </c>
      <c r="E545" s="55" t="s">
        <v>45</v>
      </c>
      <c r="F545" s="183">
        <v>0.71</v>
      </c>
      <c r="G545" s="183">
        <v>0.75</v>
      </c>
      <c r="H545" s="56">
        <v>300</v>
      </c>
      <c r="I545" s="57"/>
      <c r="J545" s="58">
        <f t="shared" si="8"/>
        <v>0</v>
      </c>
      <c r="K545" s="182" t="s">
        <v>42</v>
      </c>
      <c r="L545" s="167" t="s">
        <v>1695</v>
      </c>
      <c r="M545" s="60" t="s">
        <v>249</v>
      </c>
      <c r="N545" s="61"/>
      <c r="O545" s="61"/>
    </row>
    <row r="546" spans="1:15" s="20" customFormat="1" ht="15" thickBot="1" x14ac:dyDescent="0.45">
      <c r="A546" s="52"/>
      <c r="B546" s="53" t="s">
        <v>766</v>
      </c>
      <c r="C546" s="54" t="s">
        <v>209</v>
      </c>
      <c r="D546" s="54" t="s">
        <v>764</v>
      </c>
      <c r="E546" s="55" t="s">
        <v>47</v>
      </c>
      <c r="F546" s="183">
        <v>0.89</v>
      </c>
      <c r="G546" s="183">
        <v>0.94</v>
      </c>
      <c r="H546" s="56">
        <v>200</v>
      </c>
      <c r="I546" s="57"/>
      <c r="J546" s="58">
        <f t="shared" si="8"/>
        <v>0</v>
      </c>
      <c r="K546" s="182" t="s">
        <v>42</v>
      </c>
      <c r="L546" s="167" t="s">
        <v>1695</v>
      </c>
      <c r="M546" s="60" t="s">
        <v>249</v>
      </c>
      <c r="N546" s="61"/>
      <c r="O546" s="61"/>
    </row>
    <row r="547" spans="1:15" s="20" customFormat="1" ht="15" thickBot="1" x14ac:dyDescent="0.45">
      <c r="A547" s="52"/>
      <c r="B547" s="53" t="s">
        <v>767</v>
      </c>
      <c r="C547" s="54" t="s">
        <v>209</v>
      </c>
      <c r="D547" s="54" t="s">
        <v>764</v>
      </c>
      <c r="E547" s="55" t="s">
        <v>49</v>
      </c>
      <c r="F547" s="183">
        <v>1.1000000000000001</v>
      </c>
      <c r="G547" s="183">
        <v>1.1599999999999999</v>
      </c>
      <c r="H547" s="56">
        <v>150</v>
      </c>
      <c r="I547" s="57"/>
      <c r="J547" s="58">
        <f t="shared" si="8"/>
        <v>0</v>
      </c>
      <c r="K547" s="182" t="s">
        <v>42</v>
      </c>
      <c r="L547" s="167" t="s">
        <v>1695</v>
      </c>
      <c r="M547" s="60" t="s">
        <v>249</v>
      </c>
      <c r="N547" s="61"/>
      <c r="O547" s="61"/>
    </row>
    <row r="548" spans="1:15" s="20" customFormat="1" ht="15" thickBot="1" x14ac:dyDescent="0.45">
      <c r="A548" s="52"/>
      <c r="B548" s="53" t="s">
        <v>768</v>
      </c>
      <c r="C548" s="54" t="s">
        <v>91</v>
      </c>
      <c r="D548" s="54" t="s">
        <v>769</v>
      </c>
      <c r="E548" s="55" t="s">
        <v>41</v>
      </c>
      <c r="F548" s="183">
        <v>0.36</v>
      </c>
      <c r="G548" s="183">
        <v>0.38</v>
      </c>
      <c r="H548" s="56">
        <v>400</v>
      </c>
      <c r="I548" s="57"/>
      <c r="J548" s="58">
        <f t="shared" si="8"/>
        <v>0</v>
      </c>
      <c r="K548" s="182" t="s">
        <v>42</v>
      </c>
      <c r="L548" s="135" t="s">
        <v>1695</v>
      </c>
      <c r="M548" s="60" t="s">
        <v>69</v>
      </c>
      <c r="N548" s="61"/>
      <c r="O548" s="61"/>
    </row>
    <row r="549" spans="1:15" s="20" customFormat="1" ht="15" thickBot="1" x14ac:dyDescent="0.45">
      <c r="A549" s="52"/>
      <c r="B549" s="53" t="s">
        <v>770</v>
      </c>
      <c r="C549" s="54" t="s">
        <v>91</v>
      </c>
      <c r="D549" s="54" t="s">
        <v>769</v>
      </c>
      <c r="E549" s="55" t="s">
        <v>49</v>
      </c>
      <c r="F549" s="183">
        <v>0.89</v>
      </c>
      <c r="G549" s="183">
        <v>0.94</v>
      </c>
      <c r="H549" s="56">
        <v>150</v>
      </c>
      <c r="I549" s="57"/>
      <c r="J549" s="58">
        <f t="shared" si="8"/>
        <v>0</v>
      </c>
      <c r="K549" s="182" t="s">
        <v>42</v>
      </c>
      <c r="L549" s="135" t="s">
        <v>1695</v>
      </c>
      <c r="M549" s="60" t="s">
        <v>69</v>
      </c>
      <c r="N549" s="61"/>
      <c r="O549" s="61"/>
    </row>
    <row r="550" spans="1:15" s="20" customFormat="1" ht="15" thickBot="1" x14ac:dyDescent="0.45">
      <c r="A550" s="52"/>
      <c r="B550" s="53" t="s">
        <v>771</v>
      </c>
      <c r="C550" s="54" t="s">
        <v>91</v>
      </c>
      <c r="D550" s="54" t="s">
        <v>769</v>
      </c>
      <c r="E550" s="55" t="s">
        <v>58</v>
      </c>
      <c r="F550" s="183">
        <v>1.03</v>
      </c>
      <c r="G550" s="183">
        <v>1.08</v>
      </c>
      <c r="H550" s="56">
        <v>125</v>
      </c>
      <c r="I550" s="57"/>
      <c r="J550" s="58">
        <f t="shared" si="8"/>
        <v>0</v>
      </c>
      <c r="K550" s="182" t="s">
        <v>42</v>
      </c>
      <c r="L550" s="135" t="s">
        <v>1695</v>
      </c>
      <c r="M550" s="60" t="s">
        <v>69</v>
      </c>
      <c r="N550" s="61"/>
      <c r="O550" s="61"/>
    </row>
    <row r="551" spans="1:15" s="20" customFormat="1" ht="15" thickBot="1" x14ac:dyDescent="0.45">
      <c r="A551" s="52"/>
      <c r="B551" s="53" t="s">
        <v>772</v>
      </c>
      <c r="C551" s="54" t="s">
        <v>429</v>
      </c>
      <c r="D551" s="54" t="s">
        <v>773</v>
      </c>
      <c r="E551" s="55" t="s">
        <v>41</v>
      </c>
      <c r="F551" s="183">
        <v>0.78</v>
      </c>
      <c r="G551" s="183">
        <v>0.82</v>
      </c>
      <c r="H551" s="56">
        <v>400</v>
      </c>
      <c r="I551" s="57"/>
      <c r="J551" s="58">
        <f t="shared" si="8"/>
        <v>0</v>
      </c>
      <c r="K551" s="182" t="s">
        <v>42</v>
      </c>
      <c r="L551" s="166" t="s">
        <v>1695</v>
      </c>
      <c r="M551" s="60" t="s">
        <v>63</v>
      </c>
      <c r="N551" s="61"/>
      <c r="O551" s="61"/>
    </row>
    <row r="552" spans="1:15" s="20" customFormat="1" ht="15" thickBot="1" x14ac:dyDescent="0.45">
      <c r="A552" s="52"/>
      <c r="B552" s="53" t="s">
        <v>774</v>
      </c>
      <c r="C552" s="54" t="s">
        <v>429</v>
      </c>
      <c r="D552" s="54" t="s">
        <v>773</v>
      </c>
      <c r="E552" s="55" t="s">
        <v>45</v>
      </c>
      <c r="F552" s="183">
        <v>0.95</v>
      </c>
      <c r="G552" s="183">
        <v>1</v>
      </c>
      <c r="H552" s="56">
        <v>300</v>
      </c>
      <c r="I552" s="57"/>
      <c r="J552" s="58">
        <f t="shared" si="8"/>
        <v>0</v>
      </c>
      <c r="K552" s="182" t="s">
        <v>42</v>
      </c>
      <c r="L552" s="166" t="s">
        <v>1695</v>
      </c>
      <c r="M552" s="60" t="s">
        <v>63</v>
      </c>
      <c r="N552" s="61"/>
      <c r="O552" s="61"/>
    </row>
    <row r="553" spans="1:15" s="20" customFormat="1" ht="15" thickBot="1" x14ac:dyDescent="0.45">
      <c r="A553" s="52"/>
      <c r="B553" s="53" t="s">
        <v>775</v>
      </c>
      <c r="C553" s="54" t="s">
        <v>429</v>
      </c>
      <c r="D553" s="54" t="s">
        <v>773</v>
      </c>
      <c r="E553" s="55" t="s">
        <v>47</v>
      </c>
      <c r="F553" s="183">
        <v>1.1499999999999999</v>
      </c>
      <c r="G553" s="183">
        <v>1.21</v>
      </c>
      <c r="H553" s="56">
        <v>200</v>
      </c>
      <c r="I553" s="57"/>
      <c r="J553" s="58">
        <f t="shared" si="8"/>
        <v>0</v>
      </c>
      <c r="K553" s="182" t="s">
        <v>42</v>
      </c>
      <c r="L553" s="166" t="s">
        <v>1695</v>
      </c>
      <c r="M553" s="60" t="s">
        <v>63</v>
      </c>
      <c r="N553" s="61"/>
      <c r="O553" s="61"/>
    </row>
    <row r="554" spans="1:15" s="20" customFormat="1" ht="15" thickBot="1" x14ac:dyDescent="0.45">
      <c r="A554" s="52"/>
      <c r="B554" s="53" t="s">
        <v>776</v>
      </c>
      <c r="C554" s="54" t="s">
        <v>429</v>
      </c>
      <c r="D554" s="54" t="s">
        <v>773</v>
      </c>
      <c r="E554" s="55" t="s">
        <v>49</v>
      </c>
      <c r="F554" s="183">
        <v>1.38</v>
      </c>
      <c r="G554" s="183">
        <v>1.45</v>
      </c>
      <c r="H554" s="56">
        <v>150</v>
      </c>
      <c r="I554" s="57"/>
      <c r="J554" s="58">
        <f t="shared" si="8"/>
        <v>0</v>
      </c>
      <c r="K554" s="182" t="s">
        <v>42</v>
      </c>
      <c r="L554" s="166" t="s">
        <v>1695</v>
      </c>
      <c r="M554" s="60" t="s">
        <v>63</v>
      </c>
      <c r="N554" s="61"/>
      <c r="O554" s="61"/>
    </row>
    <row r="555" spans="1:15" s="20" customFormat="1" ht="15" thickBot="1" x14ac:dyDescent="0.45">
      <c r="A555" s="52"/>
      <c r="B555" s="53" t="s">
        <v>777</v>
      </c>
      <c r="C555" s="54" t="s">
        <v>91</v>
      </c>
      <c r="D555" s="54" t="s">
        <v>778</v>
      </c>
      <c r="E555" s="55" t="s">
        <v>45</v>
      </c>
      <c r="F555" s="183">
        <v>0.53</v>
      </c>
      <c r="G555" s="183">
        <v>0.56000000000000005</v>
      </c>
      <c r="H555" s="56">
        <v>300</v>
      </c>
      <c r="I555" s="57"/>
      <c r="J555" s="58">
        <f t="shared" si="8"/>
        <v>0</v>
      </c>
      <c r="K555" s="182" t="s">
        <v>42</v>
      </c>
      <c r="L555" s="166" t="s">
        <v>1695</v>
      </c>
      <c r="M555" s="60" t="s">
        <v>63</v>
      </c>
      <c r="N555" s="61"/>
      <c r="O555" s="61"/>
    </row>
    <row r="556" spans="1:15" s="20" customFormat="1" ht="15" thickBot="1" x14ac:dyDescent="0.45">
      <c r="A556" s="52"/>
      <c r="B556" s="53" t="s">
        <v>779</v>
      </c>
      <c r="C556" s="54" t="s">
        <v>91</v>
      </c>
      <c r="D556" s="54" t="s">
        <v>778</v>
      </c>
      <c r="E556" s="55" t="s">
        <v>47</v>
      </c>
      <c r="F556" s="183">
        <v>0.71</v>
      </c>
      <c r="G556" s="183">
        <v>0.75</v>
      </c>
      <c r="H556" s="56">
        <v>200</v>
      </c>
      <c r="I556" s="57"/>
      <c r="J556" s="58">
        <f t="shared" si="8"/>
        <v>0</v>
      </c>
      <c r="K556" s="182" t="s">
        <v>42</v>
      </c>
      <c r="L556" s="166" t="s">
        <v>1695</v>
      </c>
      <c r="M556" s="60" t="s">
        <v>63</v>
      </c>
      <c r="N556" s="61"/>
      <c r="O556" s="61"/>
    </row>
    <row r="557" spans="1:15" s="20" customFormat="1" ht="15" thickBot="1" x14ac:dyDescent="0.45">
      <c r="A557" s="52"/>
      <c r="B557" s="53" t="s">
        <v>780</v>
      </c>
      <c r="C557" s="54" t="s">
        <v>91</v>
      </c>
      <c r="D557" s="54" t="s">
        <v>778</v>
      </c>
      <c r="E557" s="55" t="s">
        <v>49</v>
      </c>
      <c r="F557" s="183">
        <v>0.87</v>
      </c>
      <c r="G557" s="183">
        <v>0.92</v>
      </c>
      <c r="H557" s="56">
        <v>150</v>
      </c>
      <c r="I557" s="57"/>
      <c r="J557" s="58">
        <f t="shared" si="8"/>
        <v>0</v>
      </c>
      <c r="K557" s="182" t="s">
        <v>42</v>
      </c>
      <c r="L557" s="166" t="s">
        <v>1695</v>
      </c>
      <c r="M557" s="60" t="s">
        <v>63</v>
      </c>
      <c r="N557" s="61"/>
      <c r="O557" s="61"/>
    </row>
    <row r="558" spans="1:15" s="20" customFormat="1" ht="15" thickBot="1" x14ac:dyDescent="0.45">
      <c r="A558" s="52"/>
      <c r="B558" s="53" t="s">
        <v>781</v>
      </c>
      <c r="C558" s="54" t="s">
        <v>39</v>
      </c>
      <c r="D558" s="54" t="s">
        <v>782</v>
      </c>
      <c r="E558" s="55" t="s">
        <v>41</v>
      </c>
      <c r="F558" s="183">
        <v>0.36</v>
      </c>
      <c r="G558" s="183">
        <v>0.38</v>
      </c>
      <c r="H558" s="56">
        <v>400</v>
      </c>
      <c r="I558" s="57"/>
      <c r="J558" s="58">
        <f t="shared" si="8"/>
        <v>0</v>
      </c>
      <c r="K558" s="182" t="s">
        <v>42</v>
      </c>
      <c r="L558" s="166" t="s">
        <v>1695</v>
      </c>
      <c r="M558" s="60" t="s">
        <v>63</v>
      </c>
      <c r="N558" s="61"/>
      <c r="O558" s="61"/>
    </row>
    <row r="559" spans="1:15" s="20" customFormat="1" ht="15" thickBot="1" x14ac:dyDescent="0.45">
      <c r="A559" s="52"/>
      <c r="B559" s="53" t="s">
        <v>783</v>
      </c>
      <c r="C559" s="54" t="s">
        <v>39</v>
      </c>
      <c r="D559" s="54" t="s">
        <v>782</v>
      </c>
      <c r="E559" s="55" t="s">
        <v>45</v>
      </c>
      <c r="F559" s="183">
        <v>0.59</v>
      </c>
      <c r="G559" s="183">
        <v>0.62</v>
      </c>
      <c r="H559" s="56">
        <v>300</v>
      </c>
      <c r="I559" s="57"/>
      <c r="J559" s="58">
        <f t="shared" si="8"/>
        <v>0</v>
      </c>
      <c r="K559" s="182" t="s">
        <v>42</v>
      </c>
      <c r="L559" s="166" t="s">
        <v>1695</v>
      </c>
      <c r="M559" s="60" t="s">
        <v>63</v>
      </c>
      <c r="N559" s="61"/>
      <c r="O559" s="61"/>
    </row>
    <row r="560" spans="1:15" s="20" customFormat="1" ht="15" thickBot="1" x14ac:dyDescent="0.45">
      <c r="A560" s="52"/>
      <c r="B560" s="53" t="s">
        <v>784</v>
      </c>
      <c r="C560" s="54" t="s">
        <v>39</v>
      </c>
      <c r="D560" s="54" t="s">
        <v>782</v>
      </c>
      <c r="E560" s="55" t="s">
        <v>47</v>
      </c>
      <c r="F560" s="183">
        <v>0.84</v>
      </c>
      <c r="G560" s="183">
        <v>0.88</v>
      </c>
      <c r="H560" s="56">
        <v>200</v>
      </c>
      <c r="I560" s="57"/>
      <c r="J560" s="58">
        <f t="shared" si="8"/>
        <v>0</v>
      </c>
      <c r="K560" s="182" t="s">
        <v>42</v>
      </c>
      <c r="L560" s="166" t="s">
        <v>1695</v>
      </c>
      <c r="M560" s="60" t="s">
        <v>63</v>
      </c>
      <c r="N560" s="61"/>
      <c r="O560" s="61"/>
    </row>
    <row r="561" spans="1:15" s="20" customFormat="1" ht="15" thickBot="1" x14ac:dyDescent="0.45">
      <c r="A561" s="52"/>
      <c r="B561" s="53" t="s">
        <v>785</v>
      </c>
      <c r="C561" s="54" t="s">
        <v>39</v>
      </c>
      <c r="D561" s="54" t="s">
        <v>782</v>
      </c>
      <c r="E561" s="55" t="s">
        <v>49</v>
      </c>
      <c r="F561" s="183">
        <v>1.04</v>
      </c>
      <c r="G561" s="183">
        <v>1.0900000000000001</v>
      </c>
      <c r="H561" s="56">
        <v>150</v>
      </c>
      <c r="I561" s="57"/>
      <c r="J561" s="58">
        <f t="shared" si="8"/>
        <v>0</v>
      </c>
      <c r="K561" s="182" t="s">
        <v>42</v>
      </c>
      <c r="L561" s="166" t="s">
        <v>1695</v>
      </c>
      <c r="M561" s="60" t="s">
        <v>63</v>
      </c>
      <c r="N561" s="61"/>
      <c r="O561" s="61"/>
    </row>
    <row r="562" spans="1:15" s="20" customFormat="1" ht="15" thickBot="1" x14ac:dyDescent="0.45">
      <c r="A562" s="52"/>
      <c r="B562" s="53" t="s">
        <v>786</v>
      </c>
      <c r="C562" s="54" t="s">
        <v>39</v>
      </c>
      <c r="D562" s="54" t="s">
        <v>782</v>
      </c>
      <c r="E562" s="55" t="s">
        <v>58</v>
      </c>
      <c r="F562" s="183">
        <v>1.1599999999999999</v>
      </c>
      <c r="G562" s="183">
        <v>1.22</v>
      </c>
      <c r="H562" s="56">
        <v>125</v>
      </c>
      <c r="I562" s="57"/>
      <c r="J562" s="58">
        <f t="shared" si="8"/>
        <v>0</v>
      </c>
      <c r="K562" s="182" t="s">
        <v>42</v>
      </c>
      <c r="L562" s="166" t="s">
        <v>1695</v>
      </c>
      <c r="M562" s="60" t="s">
        <v>63</v>
      </c>
      <c r="N562" s="61"/>
      <c r="O562" s="61"/>
    </row>
    <row r="563" spans="1:15" s="20" customFormat="1" ht="15" thickBot="1" x14ac:dyDescent="0.45">
      <c r="A563" s="52"/>
      <c r="B563" s="53" t="s">
        <v>787</v>
      </c>
      <c r="C563" s="54" t="s">
        <v>66</v>
      </c>
      <c r="D563" s="54" t="s">
        <v>788</v>
      </c>
      <c r="E563" s="55" t="s">
        <v>68</v>
      </c>
      <c r="F563" s="183">
        <v>0.64</v>
      </c>
      <c r="G563" s="183">
        <v>0.67</v>
      </c>
      <c r="H563" s="56">
        <v>350</v>
      </c>
      <c r="I563" s="57"/>
      <c r="J563" s="58">
        <f t="shared" si="8"/>
        <v>0</v>
      </c>
      <c r="K563" s="182" t="s">
        <v>42</v>
      </c>
      <c r="L563" s="166" t="s">
        <v>1695</v>
      </c>
      <c r="M563" s="60" t="s">
        <v>63</v>
      </c>
      <c r="N563" s="61"/>
      <c r="O563" s="61"/>
    </row>
    <row r="564" spans="1:15" s="20" customFormat="1" ht="15" thickBot="1" x14ac:dyDescent="0.45">
      <c r="A564" s="52"/>
      <c r="B564" s="53" t="s">
        <v>789</v>
      </c>
      <c r="C564" s="54" t="s">
        <v>66</v>
      </c>
      <c r="D564" s="54" t="s">
        <v>788</v>
      </c>
      <c r="E564" s="55" t="s">
        <v>71</v>
      </c>
      <c r="F564" s="183">
        <v>0.9</v>
      </c>
      <c r="G564" s="183">
        <v>0.95</v>
      </c>
      <c r="H564" s="56">
        <v>250</v>
      </c>
      <c r="I564" s="57"/>
      <c r="J564" s="58">
        <f t="shared" si="8"/>
        <v>0</v>
      </c>
      <c r="K564" s="182" t="s">
        <v>42</v>
      </c>
      <c r="L564" s="166" t="s">
        <v>1695</v>
      </c>
      <c r="M564" s="60" t="s">
        <v>63</v>
      </c>
      <c r="N564" s="61"/>
      <c r="O564" s="61"/>
    </row>
    <row r="565" spans="1:15" s="20" customFormat="1" ht="15" thickBot="1" x14ac:dyDescent="0.45">
      <c r="A565" s="52"/>
      <c r="B565" s="53" t="s">
        <v>790</v>
      </c>
      <c r="C565" s="54" t="s">
        <v>91</v>
      </c>
      <c r="D565" s="54" t="s">
        <v>791</v>
      </c>
      <c r="E565" s="55" t="s">
        <v>41</v>
      </c>
      <c r="F565" s="183">
        <v>0.4</v>
      </c>
      <c r="G565" s="183">
        <v>0.42</v>
      </c>
      <c r="H565" s="56">
        <v>400</v>
      </c>
      <c r="I565" s="57"/>
      <c r="J565" s="58">
        <f t="shared" si="8"/>
        <v>0</v>
      </c>
      <c r="K565" s="182" t="s">
        <v>42</v>
      </c>
      <c r="L565" s="165" t="s">
        <v>1695</v>
      </c>
      <c r="M565" s="60" t="s">
        <v>565</v>
      </c>
      <c r="N565" s="61"/>
      <c r="O565" s="61"/>
    </row>
    <row r="566" spans="1:15" s="20" customFormat="1" ht="15" thickBot="1" x14ac:dyDescent="0.45">
      <c r="A566" s="52"/>
      <c r="B566" s="53" t="s">
        <v>792</v>
      </c>
      <c r="C566" s="54" t="s">
        <v>91</v>
      </c>
      <c r="D566" s="54" t="s">
        <v>791</v>
      </c>
      <c r="E566" s="55" t="s">
        <v>45</v>
      </c>
      <c r="F566" s="183">
        <v>0.53</v>
      </c>
      <c r="G566" s="183">
        <v>0.56000000000000005</v>
      </c>
      <c r="H566" s="56">
        <v>300</v>
      </c>
      <c r="I566" s="57"/>
      <c r="J566" s="58">
        <f t="shared" si="8"/>
        <v>0</v>
      </c>
      <c r="K566" s="182" t="s">
        <v>42</v>
      </c>
      <c r="L566" s="165" t="s">
        <v>1695</v>
      </c>
      <c r="M566" s="60" t="s">
        <v>565</v>
      </c>
      <c r="N566" s="61"/>
      <c r="O566" s="61"/>
    </row>
    <row r="567" spans="1:15" s="20" customFormat="1" ht="15" thickBot="1" x14ac:dyDescent="0.45">
      <c r="A567" s="52"/>
      <c r="B567" s="53" t="s">
        <v>793</v>
      </c>
      <c r="C567" s="54" t="s">
        <v>91</v>
      </c>
      <c r="D567" s="54" t="s">
        <v>791</v>
      </c>
      <c r="E567" s="55" t="s">
        <v>47</v>
      </c>
      <c r="F567" s="183">
        <v>0.71</v>
      </c>
      <c r="G567" s="183">
        <v>0.75</v>
      </c>
      <c r="H567" s="56">
        <v>200</v>
      </c>
      <c r="I567" s="57"/>
      <c r="J567" s="58">
        <f t="shared" si="8"/>
        <v>0</v>
      </c>
      <c r="K567" s="182" t="s">
        <v>42</v>
      </c>
      <c r="L567" s="165" t="s">
        <v>1695</v>
      </c>
      <c r="M567" s="60" t="s">
        <v>565</v>
      </c>
      <c r="N567" s="61"/>
      <c r="O567" s="61"/>
    </row>
    <row r="568" spans="1:15" s="20" customFormat="1" ht="15" thickBot="1" x14ac:dyDescent="0.45">
      <c r="A568" s="52"/>
      <c r="B568" s="53" t="s">
        <v>794</v>
      </c>
      <c r="C568" s="54" t="s">
        <v>91</v>
      </c>
      <c r="D568" s="54" t="s">
        <v>791</v>
      </c>
      <c r="E568" s="55" t="s">
        <v>49</v>
      </c>
      <c r="F568" s="183">
        <v>0.86</v>
      </c>
      <c r="G568" s="183">
        <v>0.91</v>
      </c>
      <c r="H568" s="56">
        <v>150</v>
      </c>
      <c r="I568" s="57"/>
      <c r="J568" s="58">
        <f t="shared" si="8"/>
        <v>0</v>
      </c>
      <c r="K568" s="182" t="s">
        <v>42</v>
      </c>
      <c r="L568" s="165" t="s">
        <v>1695</v>
      </c>
      <c r="M568" s="60" t="s">
        <v>565</v>
      </c>
      <c r="N568" s="61"/>
      <c r="O568" s="61"/>
    </row>
    <row r="569" spans="1:15" s="20" customFormat="1" ht="15" thickBot="1" x14ac:dyDescent="0.45">
      <c r="A569" s="52"/>
      <c r="B569" s="53" t="s">
        <v>795</v>
      </c>
      <c r="C569" s="54" t="s">
        <v>796</v>
      </c>
      <c r="D569" s="54" t="s">
        <v>797</v>
      </c>
      <c r="E569" s="55" t="s">
        <v>41</v>
      </c>
      <c r="F569" s="183">
        <v>0.86</v>
      </c>
      <c r="G569" s="183">
        <v>0.9</v>
      </c>
      <c r="H569" s="56">
        <v>400</v>
      </c>
      <c r="I569" s="57"/>
      <c r="J569" s="58">
        <f t="shared" si="8"/>
        <v>0</v>
      </c>
      <c r="K569" s="182" t="s">
        <v>42</v>
      </c>
      <c r="L569" s="135" t="s">
        <v>1695</v>
      </c>
      <c r="M569" s="60" t="s">
        <v>69</v>
      </c>
      <c r="N569" s="61"/>
      <c r="O569" s="61"/>
    </row>
    <row r="570" spans="1:15" s="20" customFormat="1" ht="15" thickBot="1" x14ac:dyDescent="0.45">
      <c r="A570" s="52"/>
      <c r="B570" s="53" t="s">
        <v>798</v>
      </c>
      <c r="C570" s="54" t="s">
        <v>796</v>
      </c>
      <c r="D570" s="54" t="s">
        <v>797</v>
      </c>
      <c r="E570" s="55" t="s">
        <v>45</v>
      </c>
      <c r="F570" s="183">
        <v>1.03</v>
      </c>
      <c r="G570" s="183">
        <v>1.08</v>
      </c>
      <c r="H570" s="56">
        <v>300</v>
      </c>
      <c r="I570" s="57"/>
      <c r="J570" s="58">
        <f t="shared" si="8"/>
        <v>0</v>
      </c>
      <c r="K570" s="182" t="s">
        <v>42</v>
      </c>
      <c r="L570" s="135" t="s">
        <v>1695</v>
      </c>
      <c r="M570" s="60" t="s">
        <v>69</v>
      </c>
      <c r="N570" s="61"/>
      <c r="O570" s="61"/>
    </row>
    <row r="571" spans="1:15" s="20" customFormat="1" ht="15" thickBot="1" x14ac:dyDescent="0.45">
      <c r="A571" s="52"/>
      <c r="B571" s="53" t="s">
        <v>799</v>
      </c>
      <c r="C571" s="54" t="s">
        <v>796</v>
      </c>
      <c r="D571" s="54" t="s">
        <v>797</v>
      </c>
      <c r="E571" s="55" t="s">
        <v>47</v>
      </c>
      <c r="F571" s="183">
        <v>1.22</v>
      </c>
      <c r="G571" s="183">
        <v>1.28</v>
      </c>
      <c r="H571" s="56">
        <v>200</v>
      </c>
      <c r="I571" s="57"/>
      <c r="J571" s="58">
        <f t="shared" si="8"/>
        <v>0</v>
      </c>
      <c r="K571" s="182" t="s">
        <v>42</v>
      </c>
      <c r="L571" s="135" t="s">
        <v>1695</v>
      </c>
      <c r="M571" s="60" t="s">
        <v>69</v>
      </c>
      <c r="N571" s="61"/>
      <c r="O571" s="61"/>
    </row>
    <row r="572" spans="1:15" s="20" customFormat="1" ht="15" thickBot="1" x14ac:dyDescent="0.45">
      <c r="A572" s="52"/>
      <c r="B572" s="53" t="s">
        <v>800</v>
      </c>
      <c r="C572" s="54" t="s">
        <v>796</v>
      </c>
      <c r="D572" s="54" t="s">
        <v>797</v>
      </c>
      <c r="E572" s="55" t="s">
        <v>49</v>
      </c>
      <c r="F572" s="183">
        <v>1.44</v>
      </c>
      <c r="G572" s="183">
        <v>1.52</v>
      </c>
      <c r="H572" s="56">
        <v>150</v>
      </c>
      <c r="I572" s="57"/>
      <c r="J572" s="58">
        <f t="shared" si="8"/>
        <v>0</v>
      </c>
      <c r="K572" s="182" t="s">
        <v>42</v>
      </c>
      <c r="L572" s="135" t="s">
        <v>1695</v>
      </c>
      <c r="M572" s="60" t="s">
        <v>69</v>
      </c>
      <c r="N572" s="61"/>
      <c r="O572" s="61"/>
    </row>
    <row r="573" spans="1:15" s="20" customFormat="1" ht="15" thickBot="1" x14ac:dyDescent="0.45">
      <c r="A573" s="52"/>
      <c r="B573" s="53" t="s">
        <v>801</v>
      </c>
      <c r="C573" s="54" t="s">
        <v>796</v>
      </c>
      <c r="D573" s="54" t="s">
        <v>802</v>
      </c>
      <c r="E573" s="55" t="s">
        <v>41</v>
      </c>
      <c r="F573" s="183">
        <v>0.86</v>
      </c>
      <c r="G573" s="183">
        <v>0.9</v>
      </c>
      <c r="H573" s="56">
        <v>400</v>
      </c>
      <c r="I573" s="57"/>
      <c r="J573" s="58">
        <f t="shared" si="8"/>
        <v>0</v>
      </c>
      <c r="K573" s="182" t="s">
        <v>42</v>
      </c>
      <c r="L573" s="166" t="s">
        <v>1695</v>
      </c>
      <c r="M573" s="60" t="s">
        <v>63</v>
      </c>
      <c r="N573" s="61"/>
      <c r="O573" s="61"/>
    </row>
    <row r="574" spans="1:15" s="20" customFormat="1" ht="15" thickBot="1" x14ac:dyDescent="0.45">
      <c r="A574" s="52"/>
      <c r="B574" s="53" t="s">
        <v>803</v>
      </c>
      <c r="C574" s="54" t="s">
        <v>796</v>
      </c>
      <c r="D574" s="54" t="s">
        <v>802</v>
      </c>
      <c r="E574" s="55" t="s">
        <v>45</v>
      </c>
      <c r="F574" s="183">
        <v>1.03</v>
      </c>
      <c r="G574" s="183">
        <v>1.08</v>
      </c>
      <c r="H574" s="56">
        <v>300</v>
      </c>
      <c r="I574" s="57"/>
      <c r="J574" s="58">
        <f t="shared" si="8"/>
        <v>0</v>
      </c>
      <c r="K574" s="182" t="s">
        <v>42</v>
      </c>
      <c r="L574" s="166" t="s">
        <v>1695</v>
      </c>
      <c r="M574" s="60" t="s">
        <v>63</v>
      </c>
      <c r="N574" s="61"/>
      <c r="O574" s="61"/>
    </row>
    <row r="575" spans="1:15" s="20" customFormat="1" ht="15" thickBot="1" x14ac:dyDescent="0.45">
      <c r="A575" s="52"/>
      <c r="B575" s="53" t="s">
        <v>804</v>
      </c>
      <c r="C575" s="54" t="s">
        <v>796</v>
      </c>
      <c r="D575" s="54" t="s">
        <v>802</v>
      </c>
      <c r="E575" s="55" t="s">
        <v>47</v>
      </c>
      <c r="F575" s="183">
        <v>1.22</v>
      </c>
      <c r="G575" s="183">
        <v>1.28</v>
      </c>
      <c r="H575" s="56">
        <v>200</v>
      </c>
      <c r="I575" s="57"/>
      <c r="J575" s="58">
        <f t="shared" si="8"/>
        <v>0</v>
      </c>
      <c r="K575" s="182" t="s">
        <v>42</v>
      </c>
      <c r="L575" s="166" t="s">
        <v>1695</v>
      </c>
      <c r="M575" s="60" t="s">
        <v>63</v>
      </c>
      <c r="N575" s="61"/>
      <c r="O575" s="61"/>
    </row>
    <row r="576" spans="1:15" s="20" customFormat="1" ht="15" thickBot="1" x14ac:dyDescent="0.45">
      <c r="A576" s="52"/>
      <c r="B576" s="53" t="s">
        <v>805</v>
      </c>
      <c r="C576" s="54" t="s">
        <v>796</v>
      </c>
      <c r="D576" s="54" t="s">
        <v>802</v>
      </c>
      <c r="E576" s="55" t="s">
        <v>49</v>
      </c>
      <c r="F576" s="183">
        <v>1.44</v>
      </c>
      <c r="G576" s="183">
        <v>1.52</v>
      </c>
      <c r="H576" s="56">
        <v>150</v>
      </c>
      <c r="I576" s="57"/>
      <c r="J576" s="58">
        <f t="shared" si="8"/>
        <v>0</v>
      </c>
      <c r="K576" s="182" t="s">
        <v>42</v>
      </c>
      <c r="L576" s="166" t="s">
        <v>1695</v>
      </c>
      <c r="M576" s="60" t="s">
        <v>63</v>
      </c>
      <c r="N576" s="61"/>
      <c r="O576" s="61"/>
    </row>
    <row r="577" spans="1:15" s="20" customFormat="1" ht="15" thickBot="1" x14ac:dyDescent="0.45">
      <c r="A577" s="52"/>
      <c r="B577" s="53" t="s">
        <v>806</v>
      </c>
      <c r="C577" s="54" t="s">
        <v>796</v>
      </c>
      <c r="D577" s="54" t="s">
        <v>807</v>
      </c>
      <c r="E577" s="55" t="s">
        <v>41</v>
      </c>
      <c r="F577" s="183">
        <v>0.86</v>
      </c>
      <c r="G577" s="183">
        <v>0.9</v>
      </c>
      <c r="H577" s="56">
        <v>400</v>
      </c>
      <c r="I577" s="57"/>
      <c r="J577" s="58">
        <f t="shared" si="8"/>
        <v>0</v>
      </c>
      <c r="K577" s="182" t="s">
        <v>42</v>
      </c>
      <c r="L577" s="166" t="s">
        <v>1695</v>
      </c>
      <c r="M577" s="60" t="s">
        <v>63</v>
      </c>
      <c r="N577" s="61"/>
      <c r="O577" s="61"/>
    </row>
    <row r="578" spans="1:15" s="20" customFormat="1" ht="15" thickBot="1" x14ac:dyDescent="0.45">
      <c r="A578" s="52"/>
      <c r="B578" s="53" t="s">
        <v>808</v>
      </c>
      <c r="C578" s="54" t="s">
        <v>796</v>
      </c>
      <c r="D578" s="54" t="s">
        <v>807</v>
      </c>
      <c r="E578" s="55" t="s">
        <v>45</v>
      </c>
      <c r="F578" s="183">
        <v>1.03</v>
      </c>
      <c r="G578" s="183">
        <v>1.08</v>
      </c>
      <c r="H578" s="56">
        <v>300</v>
      </c>
      <c r="I578" s="57"/>
      <c r="J578" s="58">
        <f t="shared" si="8"/>
        <v>0</v>
      </c>
      <c r="K578" s="182" t="s">
        <v>42</v>
      </c>
      <c r="L578" s="166" t="s">
        <v>1695</v>
      </c>
      <c r="M578" s="60" t="s">
        <v>63</v>
      </c>
      <c r="N578" s="61"/>
      <c r="O578" s="61"/>
    </row>
    <row r="579" spans="1:15" s="20" customFormat="1" ht="15" thickBot="1" x14ac:dyDescent="0.45">
      <c r="A579" s="52"/>
      <c r="B579" s="53" t="s">
        <v>809</v>
      </c>
      <c r="C579" s="54" t="s">
        <v>796</v>
      </c>
      <c r="D579" s="54" t="s">
        <v>807</v>
      </c>
      <c r="E579" s="55" t="s">
        <v>47</v>
      </c>
      <c r="F579" s="183">
        <v>1.22</v>
      </c>
      <c r="G579" s="183">
        <v>1.28</v>
      </c>
      <c r="H579" s="56">
        <v>200</v>
      </c>
      <c r="I579" s="57"/>
      <c r="J579" s="58">
        <f t="shared" si="8"/>
        <v>0</v>
      </c>
      <c r="K579" s="182" t="s">
        <v>42</v>
      </c>
      <c r="L579" s="166" t="s">
        <v>1695</v>
      </c>
      <c r="M579" s="60" t="s">
        <v>63</v>
      </c>
      <c r="N579" s="61"/>
      <c r="O579" s="61"/>
    </row>
    <row r="580" spans="1:15" s="20" customFormat="1" ht="15" thickBot="1" x14ac:dyDescent="0.45">
      <c r="A580" s="52"/>
      <c r="B580" s="53" t="s">
        <v>810</v>
      </c>
      <c r="C580" s="54" t="s">
        <v>796</v>
      </c>
      <c r="D580" s="54" t="s">
        <v>807</v>
      </c>
      <c r="E580" s="55" t="s">
        <v>49</v>
      </c>
      <c r="F580" s="183">
        <v>1.44</v>
      </c>
      <c r="G580" s="183">
        <v>1.52</v>
      </c>
      <c r="H580" s="56">
        <v>150</v>
      </c>
      <c r="I580" s="57"/>
      <c r="J580" s="58">
        <f t="shared" si="8"/>
        <v>0</v>
      </c>
      <c r="K580" s="182" t="s">
        <v>42</v>
      </c>
      <c r="L580" s="166" t="s">
        <v>1695</v>
      </c>
      <c r="M580" s="60" t="s">
        <v>63</v>
      </c>
      <c r="N580" s="61"/>
      <c r="O580" s="61"/>
    </row>
    <row r="581" spans="1:15" s="20" customFormat="1" ht="15" thickBot="1" x14ac:dyDescent="0.45">
      <c r="A581" s="52"/>
      <c r="B581" s="53" t="s">
        <v>811</v>
      </c>
      <c r="C581" s="54" t="s">
        <v>796</v>
      </c>
      <c r="D581" s="54" t="s">
        <v>812</v>
      </c>
      <c r="E581" s="55" t="s">
        <v>41</v>
      </c>
      <c r="F581" s="183">
        <v>0.86</v>
      </c>
      <c r="G581" s="183">
        <v>0.9</v>
      </c>
      <c r="H581" s="56">
        <v>400</v>
      </c>
      <c r="I581" s="57"/>
      <c r="J581" s="58">
        <f t="shared" si="8"/>
        <v>0</v>
      </c>
      <c r="K581" s="182" t="s">
        <v>42</v>
      </c>
      <c r="L581" s="167" t="s">
        <v>1695</v>
      </c>
      <c r="M581" s="60" t="s">
        <v>249</v>
      </c>
      <c r="N581" s="61"/>
      <c r="O581" s="61"/>
    </row>
    <row r="582" spans="1:15" s="20" customFormat="1" ht="15" thickBot="1" x14ac:dyDescent="0.45">
      <c r="A582" s="52"/>
      <c r="B582" s="53" t="s">
        <v>813</v>
      </c>
      <c r="C582" s="54" t="s">
        <v>796</v>
      </c>
      <c r="D582" s="54" t="s">
        <v>812</v>
      </c>
      <c r="E582" s="55" t="s">
        <v>45</v>
      </c>
      <c r="F582" s="183">
        <v>1.03</v>
      </c>
      <c r="G582" s="183">
        <v>1.08</v>
      </c>
      <c r="H582" s="56">
        <v>300</v>
      </c>
      <c r="I582" s="57"/>
      <c r="J582" s="58">
        <f t="shared" si="8"/>
        <v>0</v>
      </c>
      <c r="K582" s="182" t="s">
        <v>42</v>
      </c>
      <c r="L582" s="167" t="s">
        <v>1695</v>
      </c>
      <c r="M582" s="60" t="s">
        <v>249</v>
      </c>
      <c r="N582" s="61"/>
      <c r="O582" s="61"/>
    </row>
    <row r="583" spans="1:15" s="20" customFormat="1" ht="15" thickBot="1" x14ac:dyDescent="0.45">
      <c r="A583" s="52"/>
      <c r="B583" s="53" t="s">
        <v>814</v>
      </c>
      <c r="C583" s="54" t="s">
        <v>796</v>
      </c>
      <c r="D583" s="54" t="s">
        <v>812</v>
      </c>
      <c r="E583" s="55" t="s">
        <v>47</v>
      </c>
      <c r="F583" s="183">
        <v>1.22</v>
      </c>
      <c r="G583" s="183">
        <v>1.28</v>
      </c>
      <c r="H583" s="56">
        <v>200</v>
      </c>
      <c r="I583" s="57"/>
      <c r="J583" s="58">
        <f t="shared" si="8"/>
        <v>0</v>
      </c>
      <c r="K583" s="182" t="s">
        <v>42</v>
      </c>
      <c r="L583" s="167" t="s">
        <v>1695</v>
      </c>
      <c r="M583" s="60" t="s">
        <v>249</v>
      </c>
      <c r="N583" s="61"/>
      <c r="O583" s="61"/>
    </row>
    <row r="584" spans="1:15" s="20" customFormat="1" ht="15" thickBot="1" x14ac:dyDescent="0.45">
      <c r="A584" s="52"/>
      <c r="B584" s="53" t="s">
        <v>815</v>
      </c>
      <c r="C584" s="54" t="s">
        <v>796</v>
      </c>
      <c r="D584" s="54" t="s">
        <v>812</v>
      </c>
      <c r="E584" s="55" t="s">
        <v>49</v>
      </c>
      <c r="F584" s="183">
        <v>1.44</v>
      </c>
      <c r="G584" s="183">
        <v>1.52</v>
      </c>
      <c r="H584" s="56">
        <v>150</v>
      </c>
      <c r="I584" s="57"/>
      <c r="J584" s="58">
        <f t="shared" si="8"/>
        <v>0</v>
      </c>
      <c r="K584" s="182" t="s">
        <v>42</v>
      </c>
      <c r="L584" s="167" t="s">
        <v>1695</v>
      </c>
      <c r="M584" s="60" t="s">
        <v>249</v>
      </c>
      <c r="N584" s="61"/>
      <c r="O584" s="61"/>
    </row>
    <row r="585" spans="1:15" s="20" customFormat="1" ht="15" thickBot="1" x14ac:dyDescent="0.45">
      <c r="A585" s="52"/>
      <c r="B585" s="53" t="s">
        <v>816</v>
      </c>
      <c r="C585" s="54" t="s">
        <v>796</v>
      </c>
      <c r="D585" s="54" t="s">
        <v>817</v>
      </c>
      <c r="E585" s="55" t="s">
        <v>41</v>
      </c>
      <c r="F585" s="183">
        <v>0.86</v>
      </c>
      <c r="G585" s="183">
        <v>0.9</v>
      </c>
      <c r="H585" s="56">
        <v>400</v>
      </c>
      <c r="I585" s="57"/>
      <c r="J585" s="58">
        <f t="shared" si="8"/>
        <v>0</v>
      </c>
      <c r="K585" s="182" t="s">
        <v>42</v>
      </c>
      <c r="L585" s="166" t="s">
        <v>1695</v>
      </c>
      <c r="M585" s="60" t="s">
        <v>63</v>
      </c>
      <c r="N585" s="61"/>
      <c r="O585" s="61"/>
    </row>
    <row r="586" spans="1:15" s="20" customFormat="1" ht="15" thickBot="1" x14ac:dyDescent="0.45">
      <c r="A586" s="52"/>
      <c r="B586" s="53" t="s">
        <v>818</v>
      </c>
      <c r="C586" s="54" t="s">
        <v>796</v>
      </c>
      <c r="D586" s="54" t="s">
        <v>817</v>
      </c>
      <c r="E586" s="55" t="s">
        <v>45</v>
      </c>
      <c r="F586" s="183">
        <v>1.03</v>
      </c>
      <c r="G586" s="183">
        <v>1.08</v>
      </c>
      <c r="H586" s="56">
        <v>300</v>
      </c>
      <c r="I586" s="57"/>
      <c r="J586" s="58">
        <f t="shared" si="8"/>
        <v>0</v>
      </c>
      <c r="K586" s="182" t="s">
        <v>42</v>
      </c>
      <c r="L586" s="166" t="s">
        <v>1695</v>
      </c>
      <c r="M586" s="60" t="s">
        <v>63</v>
      </c>
      <c r="N586" s="61"/>
      <c r="O586" s="61"/>
    </row>
    <row r="587" spans="1:15" s="20" customFormat="1" ht="15" thickBot="1" x14ac:dyDescent="0.45">
      <c r="A587" s="52"/>
      <c r="B587" s="53" t="s">
        <v>819</v>
      </c>
      <c r="C587" s="54" t="s">
        <v>796</v>
      </c>
      <c r="D587" s="54" t="s">
        <v>817</v>
      </c>
      <c r="E587" s="55" t="s">
        <v>47</v>
      </c>
      <c r="F587" s="183">
        <v>1.22</v>
      </c>
      <c r="G587" s="183">
        <v>1.28</v>
      </c>
      <c r="H587" s="56">
        <v>200</v>
      </c>
      <c r="I587" s="57"/>
      <c r="J587" s="58">
        <f t="shared" si="8"/>
        <v>0</v>
      </c>
      <c r="K587" s="182" t="s">
        <v>42</v>
      </c>
      <c r="L587" s="166" t="s">
        <v>1695</v>
      </c>
      <c r="M587" s="60" t="s">
        <v>63</v>
      </c>
      <c r="N587" s="61"/>
      <c r="O587" s="61"/>
    </row>
    <row r="588" spans="1:15" s="20" customFormat="1" ht="15" thickBot="1" x14ac:dyDescent="0.45">
      <c r="A588" s="52"/>
      <c r="B588" s="53" t="s">
        <v>820</v>
      </c>
      <c r="C588" s="54" t="s">
        <v>796</v>
      </c>
      <c r="D588" s="54" t="s">
        <v>817</v>
      </c>
      <c r="E588" s="55" t="s">
        <v>49</v>
      </c>
      <c r="F588" s="183">
        <v>1.44</v>
      </c>
      <c r="G588" s="183">
        <v>1.52</v>
      </c>
      <c r="H588" s="56">
        <v>150</v>
      </c>
      <c r="I588" s="57"/>
      <c r="J588" s="58">
        <f t="shared" si="8"/>
        <v>0</v>
      </c>
      <c r="K588" s="182" t="s">
        <v>42</v>
      </c>
      <c r="L588" s="166" t="s">
        <v>1695</v>
      </c>
      <c r="M588" s="60" t="s">
        <v>63</v>
      </c>
      <c r="N588" s="61"/>
      <c r="O588" s="61"/>
    </row>
    <row r="589" spans="1:15" s="20" customFormat="1" ht="15" thickBot="1" x14ac:dyDescent="0.45">
      <c r="A589" s="52"/>
      <c r="B589" s="53" t="s">
        <v>821</v>
      </c>
      <c r="C589" s="54" t="s">
        <v>796</v>
      </c>
      <c r="D589" s="54" t="s">
        <v>822</v>
      </c>
      <c r="E589" s="55" t="s">
        <v>41</v>
      </c>
      <c r="F589" s="183">
        <v>0.86</v>
      </c>
      <c r="G589" s="183">
        <v>0.9</v>
      </c>
      <c r="H589" s="56">
        <v>400</v>
      </c>
      <c r="I589" s="57"/>
      <c r="J589" s="58">
        <f t="shared" si="8"/>
        <v>0</v>
      </c>
      <c r="K589" s="182" t="s">
        <v>42</v>
      </c>
      <c r="L589" s="166" t="s">
        <v>1695</v>
      </c>
      <c r="M589" s="60" t="s">
        <v>63</v>
      </c>
      <c r="N589" s="61"/>
      <c r="O589" s="61"/>
    </row>
    <row r="590" spans="1:15" s="20" customFormat="1" ht="15" thickBot="1" x14ac:dyDescent="0.45">
      <c r="A590" s="52"/>
      <c r="B590" s="53" t="s">
        <v>823</v>
      </c>
      <c r="C590" s="54" t="s">
        <v>796</v>
      </c>
      <c r="D590" s="54" t="s">
        <v>822</v>
      </c>
      <c r="E590" s="55" t="s">
        <v>45</v>
      </c>
      <c r="F590" s="183">
        <v>1.03</v>
      </c>
      <c r="G590" s="183">
        <v>1.08</v>
      </c>
      <c r="H590" s="56">
        <v>300</v>
      </c>
      <c r="I590" s="57"/>
      <c r="J590" s="58">
        <f t="shared" si="8"/>
        <v>0</v>
      </c>
      <c r="K590" s="182" t="s">
        <v>42</v>
      </c>
      <c r="L590" s="166" t="s">
        <v>1695</v>
      </c>
      <c r="M590" s="60" t="s">
        <v>63</v>
      </c>
      <c r="N590" s="61"/>
      <c r="O590" s="61"/>
    </row>
    <row r="591" spans="1:15" s="20" customFormat="1" ht="15" thickBot="1" x14ac:dyDescent="0.45">
      <c r="A591" s="52"/>
      <c r="B591" s="53" t="s">
        <v>824</v>
      </c>
      <c r="C591" s="54" t="s">
        <v>796</v>
      </c>
      <c r="D591" s="54" t="s">
        <v>822</v>
      </c>
      <c r="E591" s="55" t="s">
        <v>47</v>
      </c>
      <c r="F591" s="183">
        <v>1.22</v>
      </c>
      <c r="G591" s="183">
        <v>1.28</v>
      </c>
      <c r="H591" s="56">
        <v>200</v>
      </c>
      <c r="I591" s="57"/>
      <c r="J591" s="58">
        <f t="shared" si="8"/>
        <v>0</v>
      </c>
      <c r="K591" s="182" t="s">
        <v>42</v>
      </c>
      <c r="L591" s="166" t="s">
        <v>1695</v>
      </c>
      <c r="M591" s="60" t="s">
        <v>63</v>
      </c>
      <c r="N591" s="61"/>
      <c r="O591" s="61"/>
    </row>
    <row r="592" spans="1:15" s="20" customFormat="1" ht="15" thickBot="1" x14ac:dyDescent="0.45">
      <c r="A592" s="52"/>
      <c r="B592" s="53" t="s">
        <v>825</v>
      </c>
      <c r="C592" s="54" t="s">
        <v>796</v>
      </c>
      <c r="D592" s="54" t="s">
        <v>822</v>
      </c>
      <c r="E592" s="55" t="s">
        <v>49</v>
      </c>
      <c r="F592" s="183">
        <v>1.44</v>
      </c>
      <c r="G592" s="183">
        <v>1.52</v>
      </c>
      <c r="H592" s="56">
        <v>150</v>
      </c>
      <c r="I592" s="57"/>
      <c r="J592" s="58">
        <f t="shared" si="8"/>
        <v>0</v>
      </c>
      <c r="K592" s="182" t="s">
        <v>42</v>
      </c>
      <c r="L592" s="166" t="s">
        <v>1695</v>
      </c>
      <c r="M592" s="60" t="s">
        <v>63</v>
      </c>
      <c r="N592" s="61"/>
      <c r="O592" s="61"/>
    </row>
    <row r="593" spans="1:15" s="20" customFormat="1" ht="15" thickBot="1" x14ac:dyDescent="0.45">
      <c r="A593" s="52"/>
      <c r="B593" s="53" t="s">
        <v>826</v>
      </c>
      <c r="C593" s="54" t="s">
        <v>796</v>
      </c>
      <c r="D593" s="54" t="s">
        <v>827</v>
      </c>
      <c r="E593" s="55" t="s">
        <v>41</v>
      </c>
      <c r="F593" s="183">
        <v>0.86</v>
      </c>
      <c r="G593" s="183">
        <v>0.9</v>
      </c>
      <c r="H593" s="56">
        <v>400</v>
      </c>
      <c r="I593" s="57"/>
      <c r="J593" s="58">
        <f t="shared" si="8"/>
        <v>0</v>
      </c>
      <c r="K593" s="182" t="s">
        <v>42</v>
      </c>
      <c r="L593" s="166" t="s">
        <v>1695</v>
      </c>
      <c r="M593" s="60" t="s">
        <v>63</v>
      </c>
      <c r="N593" s="61"/>
      <c r="O593" s="61"/>
    </row>
    <row r="594" spans="1:15" s="20" customFormat="1" ht="15" thickBot="1" x14ac:dyDescent="0.45">
      <c r="A594" s="52"/>
      <c r="B594" s="53" t="s">
        <v>828</v>
      </c>
      <c r="C594" s="54" t="s">
        <v>796</v>
      </c>
      <c r="D594" s="54" t="s">
        <v>827</v>
      </c>
      <c r="E594" s="55" t="s">
        <v>45</v>
      </c>
      <c r="F594" s="183">
        <v>1.03</v>
      </c>
      <c r="G594" s="183">
        <v>1.08</v>
      </c>
      <c r="H594" s="56">
        <v>300</v>
      </c>
      <c r="I594" s="57"/>
      <c r="J594" s="58">
        <f t="shared" si="8"/>
        <v>0</v>
      </c>
      <c r="K594" s="182" t="s">
        <v>42</v>
      </c>
      <c r="L594" s="166" t="s">
        <v>1695</v>
      </c>
      <c r="M594" s="60" t="s">
        <v>63</v>
      </c>
      <c r="N594" s="61"/>
      <c r="O594" s="61"/>
    </row>
    <row r="595" spans="1:15" s="20" customFormat="1" ht="15" thickBot="1" x14ac:dyDescent="0.45">
      <c r="A595" s="52"/>
      <c r="B595" s="53" t="s">
        <v>829</v>
      </c>
      <c r="C595" s="54" t="s">
        <v>796</v>
      </c>
      <c r="D595" s="54" t="s">
        <v>827</v>
      </c>
      <c r="E595" s="55" t="s">
        <v>47</v>
      </c>
      <c r="F595" s="183">
        <v>1.22</v>
      </c>
      <c r="G595" s="183">
        <v>1.28</v>
      </c>
      <c r="H595" s="56">
        <v>200</v>
      </c>
      <c r="I595" s="57"/>
      <c r="J595" s="58">
        <f t="shared" si="8"/>
        <v>0</v>
      </c>
      <c r="K595" s="182" t="s">
        <v>42</v>
      </c>
      <c r="L595" s="166" t="s">
        <v>1695</v>
      </c>
      <c r="M595" s="60" t="s">
        <v>63</v>
      </c>
      <c r="N595" s="61"/>
      <c r="O595" s="61"/>
    </row>
    <row r="596" spans="1:15" s="20" customFormat="1" ht="15" thickBot="1" x14ac:dyDescent="0.45">
      <c r="A596" s="52"/>
      <c r="B596" s="53" t="s">
        <v>830</v>
      </c>
      <c r="C596" s="54" t="s">
        <v>796</v>
      </c>
      <c r="D596" s="54" t="s">
        <v>827</v>
      </c>
      <c r="E596" s="55" t="s">
        <v>49</v>
      </c>
      <c r="F596" s="183">
        <v>1.44</v>
      </c>
      <c r="G596" s="183">
        <v>1.52</v>
      </c>
      <c r="H596" s="56">
        <v>150</v>
      </c>
      <c r="I596" s="57"/>
      <c r="J596" s="58">
        <f t="shared" si="8"/>
        <v>0</v>
      </c>
      <c r="K596" s="182" t="s">
        <v>42</v>
      </c>
      <c r="L596" s="166" t="s">
        <v>1695</v>
      </c>
      <c r="M596" s="60" t="s">
        <v>63</v>
      </c>
      <c r="N596" s="61"/>
      <c r="O596" s="61"/>
    </row>
    <row r="597" spans="1:15" s="20" customFormat="1" ht="15" thickBot="1" x14ac:dyDescent="0.45">
      <c r="A597" s="52"/>
      <c r="B597" s="53" t="s">
        <v>831</v>
      </c>
      <c r="C597" s="54" t="s">
        <v>523</v>
      </c>
      <c r="D597" s="54" t="s">
        <v>832</v>
      </c>
      <c r="E597" s="55" t="s">
        <v>41</v>
      </c>
      <c r="F597" s="183">
        <v>0.64</v>
      </c>
      <c r="G597" s="183">
        <v>0.67</v>
      </c>
      <c r="H597" s="56">
        <v>400</v>
      </c>
      <c r="I597" s="57"/>
      <c r="J597" s="58">
        <f t="shared" si="8"/>
        <v>0</v>
      </c>
      <c r="K597" s="182" t="s">
        <v>42</v>
      </c>
      <c r="L597" s="150" t="s">
        <v>1695</v>
      </c>
      <c r="M597" s="60" t="s">
        <v>631</v>
      </c>
      <c r="N597" s="61"/>
      <c r="O597" s="61"/>
    </row>
    <row r="598" spans="1:15" s="20" customFormat="1" ht="15" thickBot="1" x14ac:dyDescent="0.45">
      <c r="A598" s="52"/>
      <c r="B598" s="53" t="s">
        <v>833</v>
      </c>
      <c r="C598" s="54" t="s">
        <v>523</v>
      </c>
      <c r="D598" s="54" t="s">
        <v>832</v>
      </c>
      <c r="E598" s="55" t="s">
        <v>45</v>
      </c>
      <c r="F598" s="183">
        <v>0.82</v>
      </c>
      <c r="G598" s="183">
        <v>0.86</v>
      </c>
      <c r="H598" s="56">
        <v>300</v>
      </c>
      <c r="I598" s="57"/>
      <c r="J598" s="58">
        <f t="shared" si="8"/>
        <v>0</v>
      </c>
      <c r="K598" s="182" t="s">
        <v>42</v>
      </c>
      <c r="L598" s="150" t="s">
        <v>1695</v>
      </c>
      <c r="M598" s="60" t="s">
        <v>631</v>
      </c>
      <c r="N598" s="61"/>
      <c r="O598" s="61"/>
    </row>
    <row r="599" spans="1:15" s="20" customFormat="1" ht="15" thickBot="1" x14ac:dyDescent="0.45">
      <c r="A599" s="52"/>
      <c r="B599" s="53" t="s">
        <v>834</v>
      </c>
      <c r="C599" s="54" t="s">
        <v>523</v>
      </c>
      <c r="D599" s="54" t="s">
        <v>832</v>
      </c>
      <c r="E599" s="55" t="s">
        <v>47</v>
      </c>
      <c r="F599" s="183">
        <v>1.04</v>
      </c>
      <c r="G599" s="183">
        <v>1.0900000000000001</v>
      </c>
      <c r="H599" s="56">
        <v>200</v>
      </c>
      <c r="I599" s="57"/>
      <c r="J599" s="58">
        <f t="shared" si="8"/>
        <v>0</v>
      </c>
      <c r="K599" s="182" t="s">
        <v>42</v>
      </c>
      <c r="L599" s="150" t="s">
        <v>1695</v>
      </c>
      <c r="M599" s="60" t="s">
        <v>631</v>
      </c>
      <c r="N599" s="61"/>
      <c r="O599" s="61"/>
    </row>
    <row r="600" spans="1:15" s="20" customFormat="1" ht="15" thickBot="1" x14ac:dyDescent="0.45">
      <c r="A600" s="52"/>
      <c r="B600" s="53" t="s">
        <v>835</v>
      </c>
      <c r="C600" s="54" t="s">
        <v>523</v>
      </c>
      <c r="D600" s="54" t="s">
        <v>832</v>
      </c>
      <c r="E600" s="55" t="s">
        <v>49</v>
      </c>
      <c r="F600" s="183">
        <v>1.26</v>
      </c>
      <c r="G600" s="183">
        <v>1.33</v>
      </c>
      <c r="H600" s="56">
        <v>150</v>
      </c>
      <c r="I600" s="57"/>
      <c r="J600" s="58">
        <f t="shared" si="8"/>
        <v>0</v>
      </c>
      <c r="K600" s="182" t="s">
        <v>42</v>
      </c>
      <c r="L600" s="150" t="s">
        <v>1695</v>
      </c>
      <c r="M600" s="60" t="s">
        <v>631</v>
      </c>
      <c r="N600" s="61"/>
      <c r="O600" s="61"/>
    </row>
    <row r="601" spans="1:15" s="20" customFormat="1" ht="15" thickBot="1" x14ac:dyDescent="0.45">
      <c r="A601" s="52"/>
      <c r="B601" s="53" t="s">
        <v>836</v>
      </c>
      <c r="C601" s="54" t="s">
        <v>254</v>
      </c>
      <c r="D601" s="54" t="s">
        <v>837</v>
      </c>
      <c r="E601" s="55" t="s">
        <v>41</v>
      </c>
      <c r="F601" s="183">
        <v>0.78</v>
      </c>
      <c r="G601" s="183">
        <v>0.82</v>
      </c>
      <c r="H601" s="56">
        <v>400</v>
      </c>
      <c r="I601" s="57"/>
      <c r="J601" s="58">
        <f t="shared" si="8"/>
        <v>0</v>
      </c>
      <c r="K601" s="182" t="s">
        <v>42</v>
      </c>
      <c r="L601" s="166" t="s">
        <v>1695</v>
      </c>
      <c r="M601" s="60" t="s">
        <v>63</v>
      </c>
      <c r="N601" s="61"/>
      <c r="O601" s="61"/>
    </row>
    <row r="602" spans="1:15" s="20" customFormat="1" ht="15" thickBot="1" x14ac:dyDescent="0.45">
      <c r="A602" s="52"/>
      <c r="B602" s="53" t="s">
        <v>838</v>
      </c>
      <c r="C602" s="54" t="s">
        <v>254</v>
      </c>
      <c r="D602" s="54" t="s">
        <v>837</v>
      </c>
      <c r="E602" s="55" t="s">
        <v>45</v>
      </c>
      <c r="F602" s="183">
        <v>0.95</v>
      </c>
      <c r="G602" s="183">
        <v>1</v>
      </c>
      <c r="H602" s="56">
        <v>300</v>
      </c>
      <c r="I602" s="57"/>
      <c r="J602" s="58">
        <f t="shared" ref="J602:J665" si="9">IF(I602&lt;5,G602*I602*H602,F602*I602*H602)</f>
        <v>0</v>
      </c>
      <c r="K602" s="182" t="s">
        <v>42</v>
      </c>
      <c r="L602" s="166" t="s">
        <v>1695</v>
      </c>
      <c r="M602" s="60" t="s">
        <v>63</v>
      </c>
      <c r="N602" s="61"/>
      <c r="O602" s="61"/>
    </row>
    <row r="603" spans="1:15" s="20" customFormat="1" ht="15" thickBot="1" x14ac:dyDescent="0.45">
      <c r="A603" s="52"/>
      <c r="B603" s="53" t="s">
        <v>839</v>
      </c>
      <c r="C603" s="54" t="s">
        <v>254</v>
      </c>
      <c r="D603" s="54" t="s">
        <v>837</v>
      </c>
      <c r="E603" s="55" t="s">
        <v>47</v>
      </c>
      <c r="F603" s="183">
        <v>1.1499999999999999</v>
      </c>
      <c r="G603" s="183">
        <v>1.21</v>
      </c>
      <c r="H603" s="56">
        <v>200</v>
      </c>
      <c r="I603" s="57"/>
      <c r="J603" s="58">
        <f t="shared" si="9"/>
        <v>0</v>
      </c>
      <c r="K603" s="182" t="s">
        <v>42</v>
      </c>
      <c r="L603" s="166" t="s">
        <v>1695</v>
      </c>
      <c r="M603" s="60" t="s">
        <v>63</v>
      </c>
      <c r="N603" s="61"/>
      <c r="O603" s="61"/>
    </row>
    <row r="604" spans="1:15" s="20" customFormat="1" ht="15" thickBot="1" x14ac:dyDescent="0.45">
      <c r="A604" s="52"/>
      <c r="B604" s="53" t="s">
        <v>840</v>
      </c>
      <c r="C604" s="54" t="s">
        <v>254</v>
      </c>
      <c r="D604" s="54" t="s">
        <v>837</v>
      </c>
      <c r="E604" s="55" t="s">
        <v>49</v>
      </c>
      <c r="F604" s="183">
        <v>1.38</v>
      </c>
      <c r="G604" s="183">
        <v>1.45</v>
      </c>
      <c r="H604" s="56">
        <v>150</v>
      </c>
      <c r="I604" s="57"/>
      <c r="J604" s="58">
        <f t="shared" si="9"/>
        <v>0</v>
      </c>
      <c r="K604" s="182" t="s">
        <v>42</v>
      </c>
      <c r="L604" s="166" t="s">
        <v>1695</v>
      </c>
      <c r="M604" s="60" t="s">
        <v>63</v>
      </c>
      <c r="N604" s="61"/>
      <c r="O604" s="61"/>
    </row>
    <row r="605" spans="1:15" s="20" customFormat="1" ht="15" thickBot="1" x14ac:dyDescent="0.45">
      <c r="A605" s="52"/>
      <c r="B605" s="53" t="s">
        <v>841</v>
      </c>
      <c r="C605" s="54" t="s">
        <v>91</v>
      </c>
      <c r="D605" s="54" t="s">
        <v>842</v>
      </c>
      <c r="E605" s="55" t="s">
        <v>45</v>
      </c>
      <c r="F605" s="183">
        <v>0.52</v>
      </c>
      <c r="G605" s="183">
        <v>0.55000000000000004</v>
      </c>
      <c r="H605" s="56">
        <v>300</v>
      </c>
      <c r="I605" s="57"/>
      <c r="J605" s="58">
        <f t="shared" si="9"/>
        <v>0</v>
      </c>
      <c r="K605" s="182" t="s">
        <v>42</v>
      </c>
      <c r="L605" s="173" t="s">
        <v>1695</v>
      </c>
      <c r="M605" s="60" t="s">
        <v>571</v>
      </c>
      <c r="N605" s="61"/>
      <c r="O605" s="61"/>
    </row>
    <row r="606" spans="1:15" s="20" customFormat="1" ht="15" thickBot="1" x14ac:dyDescent="0.45">
      <c r="A606" s="52"/>
      <c r="B606" s="53" t="s">
        <v>843</v>
      </c>
      <c r="C606" s="54" t="s">
        <v>91</v>
      </c>
      <c r="D606" s="54" t="s">
        <v>842</v>
      </c>
      <c r="E606" s="55" t="s">
        <v>47</v>
      </c>
      <c r="F606" s="183">
        <v>0.71</v>
      </c>
      <c r="G606" s="183">
        <v>0.75</v>
      </c>
      <c r="H606" s="56">
        <v>200</v>
      </c>
      <c r="I606" s="57"/>
      <c r="J606" s="58">
        <f t="shared" si="9"/>
        <v>0</v>
      </c>
      <c r="K606" s="182" t="s">
        <v>42</v>
      </c>
      <c r="L606" s="173" t="s">
        <v>1695</v>
      </c>
      <c r="M606" s="60" t="s">
        <v>571</v>
      </c>
      <c r="N606" s="61"/>
      <c r="O606" s="61"/>
    </row>
    <row r="607" spans="1:15" s="20" customFormat="1" ht="15" thickBot="1" x14ac:dyDescent="0.45">
      <c r="A607" s="52"/>
      <c r="B607" s="53" t="s">
        <v>844</v>
      </c>
      <c r="C607" s="54" t="s">
        <v>91</v>
      </c>
      <c r="D607" s="54" t="s">
        <v>842</v>
      </c>
      <c r="E607" s="55" t="s">
        <v>49</v>
      </c>
      <c r="F607" s="183">
        <v>0.89</v>
      </c>
      <c r="G607" s="183">
        <v>0.94</v>
      </c>
      <c r="H607" s="56">
        <v>150</v>
      </c>
      <c r="I607" s="57"/>
      <c r="J607" s="58">
        <f t="shared" si="9"/>
        <v>0</v>
      </c>
      <c r="K607" s="182" t="s">
        <v>42</v>
      </c>
      <c r="L607" s="173" t="s">
        <v>1695</v>
      </c>
      <c r="M607" s="60" t="s">
        <v>571</v>
      </c>
      <c r="N607" s="61"/>
      <c r="O607" s="61"/>
    </row>
    <row r="608" spans="1:15" s="20" customFormat="1" ht="15" thickBot="1" x14ac:dyDescent="0.45">
      <c r="A608" s="52"/>
      <c r="B608" s="53" t="s">
        <v>845</v>
      </c>
      <c r="C608" s="54" t="s">
        <v>429</v>
      </c>
      <c r="D608" s="54" t="s">
        <v>846</v>
      </c>
      <c r="E608" s="55" t="s">
        <v>41</v>
      </c>
      <c r="F608" s="183">
        <v>0.78</v>
      </c>
      <c r="G608" s="183">
        <v>0.82</v>
      </c>
      <c r="H608" s="56">
        <v>400</v>
      </c>
      <c r="I608" s="57"/>
      <c r="J608" s="58">
        <f t="shared" si="9"/>
        <v>0</v>
      </c>
      <c r="K608" s="182" t="s">
        <v>42</v>
      </c>
      <c r="L608" s="162" t="s">
        <v>1695</v>
      </c>
      <c r="M608" s="60" t="s">
        <v>53</v>
      </c>
      <c r="N608" s="61"/>
      <c r="O608" s="61"/>
    </row>
    <row r="609" spans="1:15" s="20" customFormat="1" ht="15" thickBot="1" x14ac:dyDescent="0.45">
      <c r="A609" s="52"/>
      <c r="B609" s="53" t="s">
        <v>847</v>
      </c>
      <c r="C609" s="54" t="s">
        <v>429</v>
      </c>
      <c r="D609" s="54" t="s">
        <v>846</v>
      </c>
      <c r="E609" s="55" t="s">
        <v>45</v>
      </c>
      <c r="F609" s="183">
        <v>0.95</v>
      </c>
      <c r="G609" s="183">
        <v>1</v>
      </c>
      <c r="H609" s="56">
        <v>300</v>
      </c>
      <c r="I609" s="57"/>
      <c r="J609" s="58">
        <f t="shared" si="9"/>
        <v>0</v>
      </c>
      <c r="K609" s="182" t="s">
        <v>42</v>
      </c>
      <c r="L609" s="162" t="s">
        <v>1695</v>
      </c>
      <c r="M609" s="60" t="s">
        <v>53</v>
      </c>
      <c r="N609" s="61"/>
      <c r="O609" s="61"/>
    </row>
    <row r="610" spans="1:15" s="20" customFormat="1" ht="15" thickBot="1" x14ac:dyDescent="0.45">
      <c r="A610" s="52"/>
      <c r="B610" s="53" t="s">
        <v>848</v>
      </c>
      <c r="C610" s="54" t="s">
        <v>429</v>
      </c>
      <c r="D610" s="54" t="s">
        <v>846</v>
      </c>
      <c r="E610" s="55" t="s">
        <v>47</v>
      </c>
      <c r="F610" s="183">
        <v>1.1499999999999999</v>
      </c>
      <c r="G610" s="183">
        <v>1.21</v>
      </c>
      <c r="H610" s="56">
        <v>200</v>
      </c>
      <c r="I610" s="57"/>
      <c r="J610" s="58">
        <f t="shared" si="9"/>
        <v>0</v>
      </c>
      <c r="K610" s="182" t="s">
        <v>42</v>
      </c>
      <c r="L610" s="162" t="s">
        <v>1695</v>
      </c>
      <c r="M610" s="60" t="s">
        <v>53</v>
      </c>
      <c r="N610" s="61"/>
      <c r="O610" s="61"/>
    </row>
    <row r="611" spans="1:15" s="20" customFormat="1" ht="15" thickBot="1" x14ac:dyDescent="0.45">
      <c r="A611" s="52"/>
      <c r="B611" s="53" t="s">
        <v>849</v>
      </c>
      <c r="C611" s="54" t="s">
        <v>429</v>
      </c>
      <c r="D611" s="54" t="s">
        <v>846</v>
      </c>
      <c r="E611" s="55" t="s">
        <v>49</v>
      </c>
      <c r="F611" s="183">
        <v>1.38</v>
      </c>
      <c r="G611" s="183">
        <v>1.45</v>
      </c>
      <c r="H611" s="56">
        <v>150</v>
      </c>
      <c r="I611" s="57"/>
      <c r="J611" s="58">
        <f t="shared" si="9"/>
        <v>0</v>
      </c>
      <c r="K611" s="182" t="s">
        <v>42</v>
      </c>
      <c r="L611" s="162" t="s">
        <v>1695</v>
      </c>
      <c r="M611" s="60" t="s">
        <v>53</v>
      </c>
      <c r="N611" s="61"/>
      <c r="O611" s="61"/>
    </row>
    <row r="612" spans="1:15" s="20" customFormat="1" ht="16.75" thickBot="1" x14ac:dyDescent="0.45">
      <c r="A612" s="52"/>
      <c r="B612" s="53" t="s">
        <v>850</v>
      </c>
      <c r="C612" s="54" t="s">
        <v>99</v>
      </c>
      <c r="D612" s="54" t="s">
        <v>851</v>
      </c>
      <c r="E612" s="55" t="s">
        <v>47</v>
      </c>
      <c r="F612" s="183">
        <v>0.74</v>
      </c>
      <c r="G612" s="183">
        <v>0.78</v>
      </c>
      <c r="H612" s="56">
        <v>200</v>
      </c>
      <c r="I612" s="57"/>
      <c r="J612" s="58">
        <f t="shared" si="9"/>
        <v>0</v>
      </c>
      <c r="K612" s="182" t="s">
        <v>42</v>
      </c>
      <c r="L612" s="143" t="s">
        <v>1695</v>
      </c>
      <c r="M612" s="60" t="s">
        <v>169</v>
      </c>
      <c r="N612" s="61"/>
      <c r="O612" s="61"/>
    </row>
    <row r="613" spans="1:15" s="20" customFormat="1" ht="15" thickBot="1" x14ac:dyDescent="0.45">
      <c r="A613" s="52"/>
      <c r="B613" s="53" t="s">
        <v>852</v>
      </c>
      <c r="C613" s="54" t="s">
        <v>75</v>
      </c>
      <c r="D613" s="54" t="s">
        <v>853</v>
      </c>
      <c r="E613" s="55" t="s">
        <v>77</v>
      </c>
      <c r="F613" s="183">
        <v>1.55</v>
      </c>
      <c r="G613" s="183">
        <v>1.6300000000000001</v>
      </c>
      <c r="H613" s="56">
        <v>400</v>
      </c>
      <c r="I613" s="57"/>
      <c r="J613" s="58">
        <f t="shared" si="9"/>
        <v>0</v>
      </c>
      <c r="K613" s="182" t="s">
        <v>42</v>
      </c>
      <c r="L613" s="166" t="s">
        <v>1695</v>
      </c>
      <c r="M613" s="60" t="s">
        <v>63</v>
      </c>
      <c r="N613" s="61"/>
      <c r="O613" s="61"/>
    </row>
    <row r="614" spans="1:15" s="20" customFormat="1" ht="15" thickBot="1" x14ac:dyDescent="0.45">
      <c r="A614" s="52"/>
      <c r="B614" s="53" t="s">
        <v>854</v>
      </c>
      <c r="C614" s="54" t="s">
        <v>75</v>
      </c>
      <c r="D614" s="54" t="s">
        <v>853</v>
      </c>
      <c r="E614" s="55" t="s">
        <v>41</v>
      </c>
      <c r="F614" s="183">
        <v>1.68</v>
      </c>
      <c r="G614" s="183">
        <v>1.77</v>
      </c>
      <c r="H614" s="56">
        <v>300</v>
      </c>
      <c r="I614" s="57"/>
      <c r="J614" s="58">
        <f t="shared" si="9"/>
        <v>0</v>
      </c>
      <c r="K614" s="182" t="s">
        <v>42</v>
      </c>
      <c r="L614" s="166" t="s">
        <v>1695</v>
      </c>
      <c r="M614" s="60" t="s">
        <v>63</v>
      </c>
      <c r="N614" s="61"/>
      <c r="O614" s="61"/>
    </row>
    <row r="615" spans="1:15" s="20" customFormat="1" ht="15" thickBot="1" x14ac:dyDescent="0.45">
      <c r="A615" s="52"/>
      <c r="B615" s="53" t="s">
        <v>855</v>
      </c>
      <c r="C615" s="54" t="s">
        <v>75</v>
      </c>
      <c r="D615" s="54" t="s">
        <v>853</v>
      </c>
      <c r="E615" s="55" t="s">
        <v>45</v>
      </c>
      <c r="F615" s="183">
        <v>1.85</v>
      </c>
      <c r="G615" s="183">
        <v>1.95</v>
      </c>
      <c r="H615" s="56">
        <v>200</v>
      </c>
      <c r="I615" s="57"/>
      <c r="J615" s="58">
        <f t="shared" si="9"/>
        <v>0</v>
      </c>
      <c r="K615" s="182" t="s">
        <v>42</v>
      </c>
      <c r="L615" s="166" t="s">
        <v>1695</v>
      </c>
      <c r="M615" s="60" t="s">
        <v>63</v>
      </c>
      <c r="N615" s="61"/>
      <c r="O615" s="61"/>
    </row>
    <row r="616" spans="1:15" s="20" customFormat="1" ht="15" thickBot="1" x14ac:dyDescent="0.45">
      <c r="A616" s="52"/>
      <c r="B616" s="53" t="s">
        <v>856</v>
      </c>
      <c r="C616" s="54" t="s">
        <v>75</v>
      </c>
      <c r="D616" s="54" t="s">
        <v>853</v>
      </c>
      <c r="E616" s="55" t="s">
        <v>47</v>
      </c>
      <c r="F616" s="183">
        <v>2.09</v>
      </c>
      <c r="G616" s="183">
        <v>2.1999999999999997</v>
      </c>
      <c r="H616" s="56">
        <v>150</v>
      </c>
      <c r="I616" s="57"/>
      <c r="J616" s="58">
        <f t="shared" si="9"/>
        <v>0</v>
      </c>
      <c r="K616" s="182" t="s">
        <v>42</v>
      </c>
      <c r="L616" s="166" t="s">
        <v>1695</v>
      </c>
      <c r="M616" s="60" t="s">
        <v>63</v>
      </c>
      <c r="N616" s="61"/>
      <c r="O616" s="61"/>
    </row>
    <row r="617" spans="1:15" s="20" customFormat="1" ht="15" thickBot="1" x14ac:dyDescent="0.45">
      <c r="A617" s="52"/>
      <c r="B617" s="53" t="s">
        <v>857</v>
      </c>
      <c r="C617" s="54" t="s">
        <v>75</v>
      </c>
      <c r="D617" s="54" t="s">
        <v>853</v>
      </c>
      <c r="E617" s="55" t="s">
        <v>49</v>
      </c>
      <c r="F617" s="183">
        <v>2.3199999999999998</v>
      </c>
      <c r="G617" s="183">
        <v>2.44</v>
      </c>
      <c r="H617" s="56">
        <v>125</v>
      </c>
      <c r="I617" s="57"/>
      <c r="J617" s="58">
        <f t="shared" si="9"/>
        <v>0</v>
      </c>
      <c r="K617" s="182" t="s">
        <v>42</v>
      </c>
      <c r="L617" s="166" t="s">
        <v>1695</v>
      </c>
      <c r="M617" s="60" t="s">
        <v>63</v>
      </c>
      <c r="N617" s="61"/>
      <c r="O617" s="61"/>
    </row>
    <row r="618" spans="1:15" s="20" customFormat="1" ht="15" thickBot="1" x14ac:dyDescent="0.45">
      <c r="A618" s="52"/>
      <c r="B618" s="53" t="s">
        <v>858</v>
      </c>
      <c r="C618" s="54" t="s">
        <v>66</v>
      </c>
      <c r="D618" s="54" t="s">
        <v>859</v>
      </c>
      <c r="E618" s="55" t="s">
        <v>110</v>
      </c>
      <c r="F618" s="183">
        <v>1.46</v>
      </c>
      <c r="G618" s="183">
        <v>1.54</v>
      </c>
      <c r="H618" s="56">
        <v>125</v>
      </c>
      <c r="I618" s="57"/>
      <c r="J618" s="58">
        <f t="shared" si="9"/>
        <v>0</v>
      </c>
      <c r="K618" s="182" t="s">
        <v>42</v>
      </c>
      <c r="L618" s="152" t="s">
        <v>1695</v>
      </c>
      <c r="M618" s="60" t="s">
        <v>120</v>
      </c>
      <c r="N618" s="61"/>
      <c r="O618" s="61"/>
    </row>
    <row r="619" spans="1:15" s="20" customFormat="1" ht="15" thickBot="1" x14ac:dyDescent="0.45">
      <c r="A619" s="52"/>
      <c r="B619" s="53" t="s">
        <v>860</v>
      </c>
      <c r="C619" s="54" t="s">
        <v>99</v>
      </c>
      <c r="D619" s="54" t="s">
        <v>861</v>
      </c>
      <c r="E619" s="55" t="s">
        <v>45</v>
      </c>
      <c r="F619" s="183">
        <v>0.51</v>
      </c>
      <c r="G619" s="183">
        <v>0.54</v>
      </c>
      <c r="H619" s="56">
        <v>300</v>
      </c>
      <c r="I619" s="57"/>
      <c r="J619" s="58">
        <f t="shared" si="9"/>
        <v>0</v>
      </c>
      <c r="K619" s="182" t="s">
        <v>42</v>
      </c>
      <c r="L619" s="166" t="s">
        <v>1695</v>
      </c>
      <c r="M619" s="60" t="s">
        <v>63</v>
      </c>
      <c r="N619" s="61"/>
      <c r="O619" s="61"/>
    </row>
    <row r="620" spans="1:15" s="20" customFormat="1" ht="15" thickBot="1" x14ac:dyDescent="0.45">
      <c r="A620" s="52"/>
      <c r="B620" s="53" t="s">
        <v>862</v>
      </c>
      <c r="C620" s="54" t="s">
        <v>99</v>
      </c>
      <c r="D620" s="54" t="s">
        <v>861</v>
      </c>
      <c r="E620" s="55" t="s">
        <v>47</v>
      </c>
      <c r="F620" s="183">
        <v>0.82</v>
      </c>
      <c r="G620" s="183">
        <v>0.86</v>
      </c>
      <c r="H620" s="56">
        <v>200</v>
      </c>
      <c r="I620" s="57"/>
      <c r="J620" s="58">
        <f t="shared" si="9"/>
        <v>0</v>
      </c>
      <c r="K620" s="182" t="s">
        <v>42</v>
      </c>
      <c r="L620" s="166" t="s">
        <v>1695</v>
      </c>
      <c r="M620" s="60" t="s">
        <v>63</v>
      </c>
      <c r="N620" s="61"/>
      <c r="O620" s="61"/>
    </row>
    <row r="621" spans="1:15" s="20" customFormat="1" ht="15" thickBot="1" x14ac:dyDescent="0.45">
      <c r="A621" s="52"/>
      <c r="B621" s="53" t="s">
        <v>863</v>
      </c>
      <c r="C621" s="54" t="s">
        <v>99</v>
      </c>
      <c r="D621" s="54" t="s">
        <v>861</v>
      </c>
      <c r="E621" s="55" t="s">
        <v>49</v>
      </c>
      <c r="F621" s="183">
        <v>1.1499999999999999</v>
      </c>
      <c r="G621" s="183">
        <v>1.21</v>
      </c>
      <c r="H621" s="56">
        <v>150</v>
      </c>
      <c r="I621" s="57"/>
      <c r="J621" s="58">
        <f t="shared" si="9"/>
        <v>0</v>
      </c>
      <c r="K621" s="182" t="s">
        <v>42</v>
      </c>
      <c r="L621" s="166" t="s">
        <v>1695</v>
      </c>
      <c r="M621" s="60" t="s">
        <v>63</v>
      </c>
      <c r="N621" s="61"/>
      <c r="O621" s="61"/>
    </row>
    <row r="622" spans="1:15" s="20" customFormat="1" ht="15" thickBot="1" x14ac:dyDescent="0.45">
      <c r="A622" s="52"/>
      <c r="B622" s="53" t="s">
        <v>864</v>
      </c>
      <c r="C622" s="54" t="s">
        <v>99</v>
      </c>
      <c r="D622" s="54" t="s">
        <v>861</v>
      </c>
      <c r="E622" s="55" t="s">
        <v>58</v>
      </c>
      <c r="F622" s="183">
        <v>1.36</v>
      </c>
      <c r="G622" s="183">
        <v>1.43</v>
      </c>
      <c r="H622" s="56">
        <v>125</v>
      </c>
      <c r="I622" s="57"/>
      <c r="J622" s="58">
        <f t="shared" si="9"/>
        <v>0</v>
      </c>
      <c r="K622" s="182" t="s">
        <v>42</v>
      </c>
      <c r="L622" s="166" t="s">
        <v>1695</v>
      </c>
      <c r="M622" s="60" t="s">
        <v>63</v>
      </c>
      <c r="N622" s="61"/>
      <c r="O622" s="61"/>
    </row>
    <row r="623" spans="1:15" s="20" customFormat="1" ht="15" thickBot="1" x14ac:dyDescent="0.45">
      <c r="A623" s="52"/>
      <c r="B623" s="53" t="s">
        <v>865</v>
      </c>
      <c r="C623" s="54" t="s">
        <v>99</v>
      </c>
      <c r="D623" s="54" t="s">
        <v>861</v>
      </c>
      <c r="E623" s="55" t="s">
        <v>60</v>
      </c>
      <c r="F623" s="183">
        <v>1.53</v>
      </c>
      <c r="G623" s="183">
        <v>1.61</v>
      </c>
      <c r="H623" s="56">
        <v>100</v>
      </c>
      <c r="I623" s="57"/>
      <c r="J623" s="58">
        <f t="shared" si="9"/>
        <v>0</v>
      </c>
      <c r="K623" s="182" t="s">
        <v>42</v>
      </c>
      <c r="L623" s="166" t="s">
        <v>1695</v>
      </c>
      <c r="M623" s="60" t="s">
        <v>63</v>
      </c>
      <c r="N623" s="61"/>
      <c r="O623" s="61"/>
    </row>
    <row r="624" spans="1:15" s="20" customFormat="1" ht="15" thickBot="1" x14ac:dyDescent="0.45">
      <c r="A624" s="52"/>
      <c r="B624" s="53" t="s">
        <v>866</v>
      </c>
      <c r="C624" s="54" t="s">
        <v>99</v>
      </c>
      <c r="D624" s="54" t="s">
        <v>861</v>
      </c>
      <c r="E624" s="55" t="s">
        <v>320</v>
      </c>
      <c r="F624" s="183">
        <v>1.7</v>
      </c>
      <c r="G624" s="183">
        <v>1.79</v>
      </c>
      <c r="H624" s="56">
        <v>75</v>
      </c>
      <c r="I624" s="57"/>
      <c r="J624" s="58">
        <f t="shared" si="9"/>
        <v>0</v>
      </c>
      <c r="K624" s="182" t="s">
        <v>42</v>
      </c>
      <c r="L624" s="166" t="s">
        <v>1695</v>
      </c>
      <c r="M624" s="60" t="s">
        <v>63</v>
      </c>
      <c r="N624" s="61"/>
      <c r="O624" s="61"/>
    </row>
    <row r="625" spans="1:15" s="20" customFormat="1" ht="15" thickBot="1" x14ac:dyDescent="0.45">
      <c r="A625" s="52"/>
      <c r="B625" s="53" t="s">
        <v>867</v>
      </c>
      <c r="C625" s="54" t="s">
        <v>66</v>
      </c>
      <c r="D625" s="54" t="s">
        <v>868</v>
      </c>
      <c r="E625" s="55" t="s">
        <v>68</v>
      </c>
      <c r="F625" s="183">
        <v>0.64</v>
      </c>
      <c r="G625" s="183">
        <v>0.67</v>
      </c>
      <c r="H625" s="56">
        <v>350</v>
      </c>
      <c r="I625" s="57"/>
      <c r="J625" s="58">
        <f t="shared" si="9"/>
        <v>0</v>
      </c>
      <c r="K625" s="182" t="s">
        <v>42</v>
      </c>
      <c r="L625" s="152" t="s">
        <v>1695</v>
      </c>
      <c r="M625" s="60" t="s">
        <v>120</v>
      </c>
      <c r="N625" s="61"/>
      <c r="O625" s="61"/>
    </row>
    <row r="626" spans="1:15" s="20" customFormat="1" ht="15" thickBot="1" x14ac:dyDescent="0.45">
      <c r="A626" s="52"/>
      <c r="B626" s="53" t="s">
        <v>869</v>
      </c>
      <c r="C626" s="54" t="s">
        <v>91</v>
      </c>
      <c r="D626" s="54" t="s">
        <v>870</v>
      </c>
      <c r="E626" s="55" t="s">
        <v>45</v>
      </c>
      <c r="F626" s="183">
        <v>0.49</v>
      </c>
      <c r="G626" s="183">
        <v>0.52</v>
      </c>
      <c r="H626" s="56">
        <v>300</v>
      </c>
      <c r="I626" s="57"/>
      <c r="J626" s="58">
        <f t="shared" si="9"/>
        <v>0</v>
      </c>
      <c r="K626" s="182" t="s">
        <v>42</v>
      </c>
      <c r="L626" s="135" t="s">
        <v>1695</v>
      </c>
      <c r="M626" s="60" t="s">
        <v>69</v>
      </c>
      <c r="N626" s="61"/>
      <c r="O626" s="61"/>
    </row>
    <row r="627" spans="1:15" s="20" customFormat="1" ht="15" thickBot="1" x14ac:dyDescent="0.45">
      <c r="A627" s="52"/>
      <c r="B627" s="53" t="s">
        <v>871</v>
      </c>
      <c r="C627" s="54" t="s">
        <v>91</v>
      </c>
      <c r="D627" s="54" t="s">
        <v>870</v>
      </c>
      <c r="E627" s="55" t="s">
        <v>47</v>
      </c>
      <c r="F627" s="183">
        <v>0.69</v>
      </c>
      <c r="G627" s="183">
        <v>0.73</v>
      </c>
      <c r="H627" s="56">
        <v>200</v>
      </c>
      <c r="I627" s="57"/>
      <c r="J627" s="58">
        <f t="shared" si="9"/>
        <v>0</v>
      </c>
      <c r="K627" s="182" t="s">
        <v>42</v>
      </c>
      <c r="L627" s="135" t="s">
        <v>1695</v>
      </c>
      <c r="M627" s="60" t="s">
        <v>69</v>
      </c>
      <c r="N627" s="61"/>
      <c r="O627" s="61"/>
    </row>
    <row r="628" spans="1:15" s="20" customFormat="1" ht="15" thickBot="1" x14ac:dyDescent="0.45">
      <c r="A628" s="52"/>
      <c r="B628" s="53" t="s">
        <v>872</v>
      </c>
      <c r="C628" s="54" t="s">
        <v>66</v>
      </c>
      <c r="D628" s="54" t="s">
        <v>873</v>
      </c>
      <c r="E628" s="55" t="s">
        <v>71</v>
      </c>
      <c r="F628" s="183">
        <v>0.9</v>
      </c>
      <c r="G628" s="183">
        <v>0.95</v>
      </c>
      <c r="H628" s="56">
        <v>250</v>
      </c>
      <c r="I628" s="57"/>
      <c r="J628" s="58">
        <f t="shared" si="9"/>
        <v>0</v>
      </c>
      <c r="K628" s="182" t="s">
        <v>42</v>
      </c>
      <c r="L628" s="166" t="s">
        <v>1695</v>
      </c>
      <c r="M628" s="60" t="s">
        <v>63</v>
      </c>
      <c r="N628" s="61"/>
      <c r="O628" s="61"/>
    </row>
    <row r="629" spans="1:15" s="20" customFormat="1" ht="15" thickBot="1" x14ac:dyDescent="0.45">
      <c r="A629" s="52"/>
      <c r="B629" s="53" t="s">
        <v>874</v>
      </c>
      <c r="C629" s="54" t="s">
        <v>66</v>
      </c>
      <c r="D629" s="54" t="s">
        <v>873</v>
      </c>
      <c r="E629" s="55" t="s">
        <v>73</v>
      </c>
      <c r="F629" s="183">
        <v>1.1499999999999999</v>
      </c>
      <c r="G629" s="183">
        <v>1.21</v>
      </c>
      <c r="H629" s="56">
        <v>175</v>
      </c>
      <c r="I629" s="57"/>
      <c r="J629" s="58">
        <f t="shared" si="9"/>
        <v>0</v>
      </c>
      <c r="K629" s="182" t="s">
        <v>42</v>
      </c>
      <c r="L629" s="166" t="s">
        <v>1695</v>
      </c>
      <c r="M629" s="60" t="s">
        <v>63</v>
      </c>
      <c r="N629" s="61"/>
      <c r="O629" s="61"/>
    </row>
    <row r="630" spans="1:15" s="20" customFormat="1" ht="15" thickBot="1" x14ac:dyDescent="0.45">
      <c r="A630" s="52"/>
      <c r="B630" s="53" t="s">
        <v>875</v>
      </c>
      <c r="C630" s="54" t="s">
        <v>66</v>
      </c>
      <c r="D630" s="54" t="s">
        <v>873</v>
      </c>
      <c r="E630" s="55" t="s">
        <v>110</v>
      </c>
      <c r="F630" s="183">
        <v>1.46</v>
      </c>
      <c r="G630" s="183">
        <v>1.54</v>
      </c>
      <c r="H630" s="56">
        <v>125</v>
      </c>
      <c r="I630" s="57"/>
      <c r="J630" s="58">
        <f t="shared" si="9"/>
        <v>0</v>
      </c>
      <c r="K630" s="182" t="s">
        <v>42</v>
      </c>
      <c r="L630" s="166" t="s">
        <v>1695</v>
      </c>
      <c r="M630" s="60" t="s">
        <v>63</v>
      </c>
      <c r="N630" s="61"/>
      <c r="O630" s="61"/>
    </row>
    <row r="631" spans="1:15" s="20" customFormat="1" ht="15" thickBot="1" x14ac:dyDescent="0.45">
      <c r="A631" s="52"/>
      <c r="B631" s="53" t="s">
        <v>876</v>
      </c>
      <c r="C631" s="54" t="s">
        <v>91</v>
      </c>
      <c r="D631" s="54" t="s">
        <v>877</v>
      </c>
      <c r="E631" s="55" t="s">
        <v>41</v>
      </c>
      <c r="F631" s="183">
        <v>0.38</v>
      </c>
      <c r="G631" s="183">
        <v>0.4</v>
      </c>
      <c r="H631" s="56">
        <v>400</v>
      </c>
      <c r="I631" s="57"/>
      <c r="J631" s="58">
        <f t="shared" si="9"/>
        <v>0</v>
      </c>
      <c r="K631" s="182" t="s">
        <v>42</v>
      </c>
      <c r="L631" s="159" t="s">
        <v>1695</v>
      </c>
      <c r="M631" s="60" t="s">
        <v>334</v>
      </c>
      <c r="N631" s="61"/>
      <c r="O631" s="61"/>
    </row>
    <row r="632" spans="1:15" s="20" customFormat="1" ht="15" thickBot="1" x14ac:dyDescent="0.45">
      <c r="A632" s="52"/>
      <c r="B632" s="53" t="s">
        <v>878</v>
      </c>
      <c r="C632" s="54" t="s">
        <v>91</v>
      </c>
      <c r="D632" s="54" t="s">
        <v>877</v>
      </c>
      <c r="E632" s="55" t="s">
        <v>47</v>
      </c>
      <c r="F632" s="183">
        <v>0.68</v>
      </c>
      <c r="G632" s="183">
        <v>0.72</v>
      </c>
      <c r="H632" s="56">
        <v>200</v>
      </c>
      <c r="I632" s="57"/>
      <c r="J632" s="58">
        <f t="shared" si="9"/>
        <v>0</v>
      </c>
      <c r="K632" s="182" t="s">
        <v>42</v>
      </c>
      <c r="L632" s="159" t="s">
        <v>1695</v>
      </c>
      <c r="M632" s="60" t="s">
        <v>334</v>
      </c>
      <c r="N632" s="61"/>
      <c r="O632" s="61"/>
    </row>
    <row r="633" spans="1:15" s="20" customFormat="1" ht="15" thickBot="1" x14ac:dyDescent="0.45">
      <c r="A633" s="52"/>
      <c r="B633" s="53" t="s">
        <v>879</v>
      </c>
      <c r="C633" s="54" t="s">
        <v>91</v>
      </c>
      <c r="D633" s="54" t="s">
        <v>880</v>
      </c>
      <c r="E633" s="55" t="s">
        <v>41</v>
      </c>
      <c r="F633" s="183">
        <v>0.37</v>
      </c>
      <c r="G633" s="183">
        <v>0.39</v>
      </c>
      <c r="H633" s="56">
        <v>400</v>
      </c>
      <c r="I633" s="57"/>
      <c r="J633" s="58">
        <f t="shared" si="9"/>
        <v>0</v>
      </c>
      <c r="K633" s="182" t="s">
        <v>42</v>
      </c>
      <c r="L633" s="159" t="s">
        <v>1695</v>
      </c>
      <c r="M633" s="60" t="s">
        <v>334</v>
      </c>
      <c r="N633" s="61"/>
      <c r="O633" s="61"/>
    </row>
    <row r="634" spans="1:15" s="20" customFormat="1" ht="15" thickBot="1" x14ac:dyDescent="0.45">
      <c r="A634" s="52"/>
      <c r="B634" s="53" t="s">
        <v>881</v>
      </c>
      <c r="C634" s="54" t="s">
        <v>91</v>
      </c>
      <c r="D634" s="54" t="s">
        <v>880</v>
      </c>
      <c r="E634" s="55" t="s">
        <v>47</v>
      </c>
      <c r="F634" s="183">
        <v>0.69</v>
      </c>
      <c r="G634" s="183">
        <v>0.73</v>
      </c>
      <c r="H634" s="56">
        <v>200</v>
      </c>
      <c r="I634" s="57"/>
      <c r="J634" s="58">
        <f t="shared" si="9"/>
        <v>0</v>
      </c>
      <c r="K634" s="182" t="s">
        <v>42</v>
      </c>
      <c r="L634" s="159" t="s">
        <v>1695</v>
      </c>
      <c r="M634" s="60" t="s">
        <v>334</v>
      </c>
      <c r="N634" s="61"/>
      <c r="O634" s="61"/>
    </row>
    <row r="635" spans="1:15" s="20" customFormat="1" ht="15" thickBot="1" x14ac:dyDescent="0.45">
      <c r="A635" s="52"/>
      <c r="B635" s="53" t="s">
        <v>882</v>
      </c>
      <c r="C635" s="54" t="s">
        <v>883</v>
      </c>
      <c r="D635" s="54" t="s">
        <v>884</v>
      </c>
      <c r="E635" s="55" t="s">
        <v>41</v>
      </c>
      <c r="F635" s="183">
        <v>0.91</v>
      </c>
      <c r="G635" s="183">
        <v>0.96</v>
      </c>
      <c r="H635" s="56">
        <v>400</v>
      </c>
      <c r="I635" s="57"/>
      <c r="J635" s="58">
        <f t="shared" si="9"/>
        <v>0</v>
      </c>
      <c r="K635" s="182" t="s">
        <v>42</v>
      </c>
      <c r="L635" s="162" t="s">
        <v>1695</v>
      </c>
      <c r="M635" s="60" t="s">
        <v>53</v>
      </c>
      <c r="N635" s="61"/>
      <c r="O635" s="61"/>
    </row>
    <row r="636" spans="1:15" s="20" customFormat="1" ht="15" thickBot="1" x14ac:dyDescent="0.45">
      <c r="A636" s="52"/>
      <c r="B636" s="53" t="s">
        <v>885</v>
      </c>
      <c r="C636" s="54" t="s">
        <v>883</v>
      </c>
      <c r="D636" s="54" t="s">
        <v>884</v>
      </c>
      <c r="E636" s="55" t="s">
        <v>45</v>
      </c>
      <c r="F636" s="183">
        <v>1.08</v>
      </c>
      <c r="G636" s="183">
        <v>1.1399999999999999</v>
      </c>
      <c r="H636" s="56">
        <v>300</v>
      </c>
      <c r="I636" s="57"/>
      <c r="J636" s="58">
        <f t="shared" si="9"/>
        <v>0</v>
      </c>
      <c r="K636" s="182" t="s">
        <v>42</v>
      </c>
      <c r="L636" s="162" t="s">
        <v>1695</v>
      </c>
      <c r="M636" s="60" t="s">
        <v>53</v>
      </c>
      <c r="N636" s="61"/>
      <c r="O636" s="61"/>
    </row>
    <row r="637" spans="1:15" s="20" customFormat="1" ht="15" thickBot="1" x14ac:dyDescent="0.45">
      <c r="A637" s="52"/>
      <c r="B637" s="53" t="s">
        <v>886</v>
      </c>
      <c r="C637" s="54" t="s">
        <v>883</v>
      </c>
      <c r="D637" s="54" t="s">
        <v>884</v>
      </c>
      <c r="E637" s="55" t="s">
        <v>47</v>
      </c>
      <c r="F637" s="183">
        <v>1.27</v>
      </c>
      <c r="G637" s="183">
        <v>1.34</v>
      </c>
      <c r="H637" s="56">
        <v>200</v>
      </c>
      <c r="I637" s="57"/>
      <c r="J637" s="58">
        <f t="shared" si="9"/>
        <v>0</v>
      </c>
      <c r="K637" s="182" t="s">
        <v>42</v>
      </c>
      <c r="L637" s="162" t="s">
        <v>1695</v>
      </c>
      <c r="M637" s="60" t="s">
        <v>53</v>
      </c>
      <c r="N637" s="61"/>
      <c r="O637" s="61"/>
    </row>
    <row r="638" spans="1:15" s="20" customFormat="1" ht="15" thickBot="1" x14ac:dyDescent="0.45">
      <c r="A638" s="52"/>
      <c r="B638" s="53" t="s">
        <v>887</v>
      </c>
      <c r="C638" s="54" t="s">
        <v>883</v>
      </c>
      <c r="D638" s="54" t="s">
        <v>884</v>
      </c>
      <c r="E638" s="55" t="s">
        <v>49</v>
      </c>
      <c r="F638" s="183">
        <v>1.49</v>
      </c>
      <c r="G638" s="183">
        <v>1.57</v>
      </c>
      <c r="H638" s="56">
        <v>150</v>
      </c>
      <c r="I638" s="57"/>
      <c r="J638" s="58">
        <f t="shared" si="9"/>
        <v>0</v>
      </c>
      <c r="K638" s="182" t="s">
        <v>42</v>
      </c>
      <c r="L638" s="162" t="s">
        <v>1695</v>
      </c>
      <c r="M638" s="60" t="s">
        <v>53</v>
      </c>
      <c r="N638" s="61"/>
      <c r="O638" s="61"/>
    </row>
    <row r="639" spans="1:15" s="20" customFormat="1" ht="15" thickBot="1" x14ac:dyDescent="0.45">
      <c r="A639" s="52"/>
      <c r="B639" s="53" t="s">
        <v>888</v>
      </c>
      <c r="C639" s="54" t="s">
        <v>273</v>
      </c>
      <c r="D639" s="54" t="s">
        <v>889</v>
      </c>
      <c r="E639" s="55" t="s">
        <v>45</v>
      </c>
      <c r="F639" s="183">
        <v>0.89</v>
      </c>
      <c r="G639" s="183">
        <v>0.94</v>
      </c>
      <c r="H639" s="56">
        <v>300</v>
      </c>
      <c r="I639" s="57"/>
      <c r="J639" s="58">
        <f t="shared" si="9"/>
        <v>0</v>
      </c>
      <c r="K639" s="182" t="s">
        <v>42</v>
      </c>
      <c r="L639" s="135" t="s">
        <v>1695</v>
      </c>
      <c r="M639" s="60" t="s">
        <v>69</v>
      </c>
      <c r="N639" s="61"/>
      <c r="O639" s="61"/>
    </row>
    <row r="640" spans="1:15" s="20" customFormat="1" ht="15" thickBot="1" x14ac:dyDescent="0.45">
      <c r="A640" s="52"/>
      <c r="B640" s="53" t="s">
        <v>890</v>
      </c>
      <c r="C640" s="54" t="s">
        <v>891</v>
      </c>
      <c r="D640" s="54" t="s">
        <v>892</v>
      </c>
      <c r="E640" s="55" t="s">
        <v>41</v>
      </c>
      <c r="F640" s="183">
        <v>0.86</v>
      </c>
      <c r="G640" s="183">
        <v>0.9</v>
      </c>
      <c r="H640" s="56">
        <v>400</v>
      </c>
      <c r="I640" s="57"/>
      <c r="J640" s="58">
        <f t="shared" si="9"/>
        <v>0</v>
      </c>
      <c r="K640" s="182" t="s">
        <v>42</v>
      </c>
      <c r="L640" s="152" t="s">
        <v>1695</v>
      </c>
      <c r="M640" s="60" t="s">
        <v>120</v>
      </c>
      <c r="N640" s="61"/>
      <c r="O640" s="61"/>
    </row>
    <row r="641" spans="1:15" s="20" customFormat="1" ht="15" thickBot="1" x14ac:dyDescent="0.45">
      <c r="A641" s="52"/>
      <c r="B641" s="53" t="s">
        <v>893</v>
      </c>
      <c r="C641" s="54" t="s">
        <v>891</v>
      </c>
      <c r="D641" s="54" t="s">
        <v>892</v>
      </c>
      <c r="E641" s="55" t="s">
        <v>45</v>
      </c>
      <c r="F641" s="183">
        <v>1.03</v>
      </c>
      <c r="G641" s="183">
        <v>1.08</v>
      </c>
      <c r="H641" s="56">
        <v>300</v>
      </c>
      <c r="I641" s="57"/>
      <c r="J641" s="58">
        <f t="shared" si="9"/>
        <v>0</v>
      </c>
      <c r="K641" s="182" t="s">
        <v>42</v>
      </c>
      <c r="L641" s="152" t="s">
        <v>1695</v>
      </c>
      <c r="M641" s="60" t="s">
        <v>120</v>
      </c>
      <c r="N641" s="61"/>
      <c r="O641" s="61"/>
    </row>
    <row r="642" spans="1:15" s="20" customFormat="1" ht="15" thickBot="1" x14ac:dyDescent="0.45">
      <c r="A642" s="52"/>
      <c r="B642" s="53" t="s">
        <v>894</v>
      </c>
      <c r="C642" s="54" t="s">
        <v>891</v>
      </c>
      <c r="D642" s="54" t="s">
        <v>892</v>
      </c>
      <c r="E642" s="55" t="s">
        <v>47</v>
      </c>
      <c r="F642" s="183">
        <v>1.21</v>
      </c>
      <c r="G642" s="183">
        <v>1.27</v>
      </c>
      <c r="H642" s="56">
        <v>200</v>
      </c>
      <c r="I642" s="57"/>
      <c r="J642" s="58">
        <f t="shared" si="9"/>
        <v>0</v>
      </c>
      <c r="K642" s="182" t="s">
        <v>42</v>
      </c>
      <c r="L642" s="152" t="s">
        <v>1695</v>
      </c>
      <c r="M642" s="60" t="s">
        <v>120</v>
      </c>
      <c r="N642" s="61"/>
      <c r="O642" s="61"/>
    </row>
    <row r="643" spans="1:15" s="20" customFormat="1" ht="15" thickBot="1" x14ac:dyDescent="0.45">
      <c r="A643" s="52"/>
      <c r="B643" s="53" t="s">
        <v>895</v>
      </c>
      <c r="C643" s="54" t="s">
        <v>891</v>
      </c>
      <c r="D643" s="54" t="s">
        <v>892</v>
      </c>
      <c r="E643" s="55" t="s">
        <v>49</v>
      </c>
      <c r="F643" s="183">
        <v>1.43</v>
      </c>
      <c r="G643" s="183">
        <v>1.5</v>
      </c>
      <c r="H643" s="56">
        <v>150</v>
      </c>
      <c r="I643" s="57"/>
      <c r="J643" s="58">
        <f t="shared" si="9"/>
        <v>0</v>
      </c>
      <c r="K643" s="182" t="s">
        <v>42</v>
      </c>
      <c r="L643" s="152" t="s">
        <v>1695</v>
      </c>
      <c r="M643" s="60" t="s">
        <v>120</v>
      </c>
      <c r="N643" s="61"/>
      <c r="O643" s="61"/>
    </row>
    <row r="644" spans="1:15" s="20" customFormat="1" ht="15" thickBot="1" x14ac:dyDescent="0.45">
      <c r="A644" s="52"/>
      <c r="B644" s="53" t="s">
        <v>896</v>
      </c>
      <c r="C644" s="54" t="s">
        <v>891</v>
      </c>
      <c r="D644" s="54" t="s">
        <v>892</v>
      </c>
      <c r="E644" s="55" t="s">
        <v>58</v>
      </c>
      <c r="F644" s="183">
        <v>1.64</v>
      </c>
      <c r="G644" s="183">
        <v>1.73</v>
      </c>
      <c r="H644" s="56">
        <v>125</v>
      </c>
      <c r="I644" s="57"/>
      <c r="J644" s="58">
        <f t="shared" si="9"/>
        <v>0</v>
      </c>
      <c r="K644" s="182" t="s">
        <v>42</v>
      </c>
      <c r="L644" s="152" t="s">
        <v>1695</v>
      </c>
      <c r="M644" s="60" t="s">
        <v>120</v>
      </c>
      <c r="N644" s="61"/>
      <c r="O644" s="61"/>
    </row>
    <row r="645" spans="1:15" s="20" customFormat="1" ht="15" thickBot="1" x14ac:dyDescent="0.45">
      <c r="A645" s="52"/>
      <c r="B645" s="53" t="s">
        <v>897</v>
      </c>
      <c r="C645" s="54" t="s">
        <v>891</v>
      </c>
      <c r="D645" s="54" t="s">
        <v>892</v>
      </c>
      <c r="E645" s="55" t="s">
        <v>60</v>
      </c>
      <c r="F645" s="183">
        <v>1.88</v>
      </c>
      <c r="G645" s="183">
        <v>1.98</v>
      </c>
      <c r="H645" s="56">
        <v>100</v>
      </c>
      <c r="I645" s="57"/>
      <c r="J645" s="58">
        <f t="shared" si="9"/>
        <v>0</v>
      </c>
      <c r="K645" s="182" t="s">
        <v>42</v>
      </c>
      <c r="L645" s="152" t="s">
        <v>1695</v>
      </c>
      <c r="M645" s="60" t="s">
        <v>120</v>
      </c>
      <c r="N645" s="61"/>
      <c r="O645" s="61"/>
    </row>
    <row r="646" spans="1:15" s="20" customFormat="1" ht="15" thickBot="1" x14ac:dyDescent="0.45">
      <c r="A646" s="52"/>
      <c r="B646" s="53" t="s">
        <v>898</v>
      </c>
      <c r="C646" s="54" t="s">
        <v>99</v>
      </c>
      <c r="D646" s="54" t="s">
        <v>899</v>
      </c>
      <c r="E646" s="55" t="s">
        <v>41</v>
      </c>
      <c r="F646" s="183">
        <v>0.78</v>
      </c>
      <c r="G646" s="183">
        <v>0.82</v>
      </c>
      <c r="H646" s="56">
        <v>400</v>
      </c>
      <c r="I646" s="57"/>
      <c r="J646" s="58">
        <f t="shared" si="9"/>
        <v>0</v>
      </c>
      <c r="K646" s="182" t="s">
        <v>42</v>
      </c>
      <c r="L646" s="144" t="s">
        <v>1695</v>
      </c>
      <c r="M646" s="60" t="s">
        <v>136</v>
      </c>
      <c r="N646" s="61"/>
      <c r="O646" s="61"/>
    </row>
    <row r="647" spans="1:15" s="20" customFormat="1" ht="15" thickBot="1" x14ac:dyDescent="0.45">
      <c r="A647" s="52"/>
      <c r="B647" s="53" t="s">
        <v>900</v>
      </c>
      <c r="C647" s="54" t="s">
        <v>99</v>
      </c>
      <c r="D647" s="54" t="s">
        <v>899</v>
      </c>
      <c r="E647" s="55" t="s">
        <v>45</v>
      </c>
      <c r="F647" s="183">
        <v>0.95</v>
      </c>
      <c r="G647" s="183">
        <v>1</v>
      </c>
      <c r="H647" s="56">
        <v>300</v>
      </c>
      <c r="I647" s="57"/>
      <c r="J647" s="58">
        <f t="shared" si="9"/>
        <v>0</v>
      </c>
      <c r="K647" s="182" t="s">
        <v>42</v>
      </c>
      <c r="L647" s="144" t="s">
        <v>1695</v>
      </c>
      <c r="M647" s="60" t="s">
        <v>136</v>
      </c>
      <c r="N647" s="61"/>
      <c r="O647" s="61"/>
    </row>
    <row r="648" spans="1:15" s="20" customFormat="1" ht="15" thickBot="1" x14ac:dyDescent="0.45">
      <c r="A648" s="52"/>
      <c r="B648" s="53" t="s">
        <v>901</v>
      </c>
      <c r="C648" s="54" t="s">
        <v>99</v>
      </c>
      <c r="D648" s="54" t="s">
        <v>899</v>
      </c>
      <c r="E648" s="55" t="s">
        <v>47</v>
      </c>
      <c r="F648" s="183">
        <v>1.1499999999999999</v>
      </c>
      <c r="G648" s="183">
        <v>1.21</v>
      </c>
      <c r="H648" s="56">
        <v>200</v>
      </c>
      <c r="I648" s="57"/>
      <c r="J648" s="58">
        <f t="shared" si="9"/>
        <v>0</v>
      </c>
      <c r="K648" s="182" t="s">
        <v>42</v>
      </c>
      <c r="L648" s="144" t="s">
        <v>1695</v>
      </c>
      <c r="M648" s="60" t="s">
        <v>136</v>
      </c>
      <c r="N648" s="61"/>
      <c r="O648" s="61"/>
    </row>
    <row r="649" spans="1:15" s="20" customFormat="1" ht="15" thickBot="1" x14ac:dyDescent="0.45">
      <c r="A649" s="52"/>
      <c r="B649" s="53" t="s">
        <v>902</v>
      </c>
      <c r="C649" s="54" t="s">
        <v>99</v>
      </c>
      <c r="D649" s="54" t="s">
        <v>899</v>
      </c>
      <c r="E649" s="55" t="s">
        <v>49</v>
      </c>
      <c r="F649" s="183">
        <v>1.38</v>
      </c>
      <c r="G649" s="183">
        <v>1.45</v>
      </c>
      <c r="H649" s="56">
        <v>150</v>
      </c>
      <c r="I649" s="57"/>
      <c r="J649" s="58">
        <f t="shared" si="9"/>
        <v>0</v>
      </c>
      <c r="K649" s="182" t="s">
        <v>42</v>
      </c>
      <c r="L649" s="144" t="s">
        <v>1695</v>
      </c>
      <c r="M649" s="60" t="s">
        <v>136</v>
      </c>
      <c r="N649" s="61"/>
      <c r="O649" s="61"/>
    </row>
    <row r="650" spans="1:15" s="20" customFormat="1" ht="15" thickBot="1" x14ac:dyDescent="0.45">
      <c r="A650" s="52"/>
      <c r="B650" s="53" t="s">
        <v>903</v>
      </c>
      <c r="C650" s="54" t="s">
        <v>99</v>
      </c>
      <c r="D650" s="54" t="s">
        <v>899</v>
      </c>
      <c r="E650" s="55" t="s">
        <v>58</v>
      </c>
      <c r="F650" s="183">
        <v>1.59</v>
      </c>
      <c r="G650" s="183">
        <v>1.67</v>
      </c>
      <c r="H650" s="56">
        <v>125</v>
      </c>
      <c r="I650" s="57"/>
      <c r="J650" s="58">
        <f t="shared" si="9"/>
        <v>0</v>
      </c>
      <c r="K650" s="182" t="s">
        <v>42</v>
      </c>
      <c r="L650" s="144" t="s">
        <v>1695</v>
      </c>
      <c r="M650" s="60" t="s">
        <v>136</v>
      </c>
      <c r="N650" s="61"/>
      <c r="O650" s="61"/>
    </row>
    <row r="651" spans="1:15" s="20" customFormat="1" ht="15" thickBot="1" x14ac:dyDescent="0.45">
      <c r="A651" s="52"/>
      <c r="B651" s="53" t="s">
        <v>904</v>
      </c>
      <c r="C651" s="54" t="s">
        <v>99</v>
      </c>
      <c r="D651" s="54" t="s">
        <v>899</v>
      </c>
      <c r="E651" s="55" t="s">
        <v>60</v>
      </c>
      <c r="F651" s="183">
        <v>1.82</v>
      </c>
      <c r="G651" s="183">
        <v>1.92</v>
      </c>
      <c r="H651" s="56">
        <v>100</v>
      </c>
      <c r="I651" s="57"/>
      <c r="J651" s="58">
        <f t="shared" si="9"/>
        <v>0</v>
      </c>
      <c r="K651" s="182" t="s">
        <v>42</v>
      </c>
      <c r="L651" s="144" t="s">
        <v>1695</v>
      </c>
      <c r="M651" s="60" t="s">
        <v>136</v>
      </c>
      <c r="N651" s="61"/>
      <c r="O651" s="61"/>
    </row>
    <row r="652" spans="1:15" s="20" customFormat="1" ht="15" thickBot="1" x14ac:dyDescent="0.45">
      <c r="A652" s="52"/>
      <c r="B652" s="53" t="s">
        <v>905</v>
      </c>
      <c r="C652" s="54" t="s">
        <v>99</v>
      </c>
      <c r="D652" s="54" t="s">
        <v>906</v>
      </c>
      <c r="E652" s="55" t="s">
        <v>41</v>
      </c>
      <c r="F652" s="183">
        <v>0.78</v>
      </c>
      <c r="G652" s="183">
        <v>0.82</v>
      </c>
      <c r="H652" s="56">
        <v>400</v>
      </c>
      <c r="I652" s="57"/>
      <c r="J652" s="58">
        <f t="shared" si="9"/>
        <v>0</v>
      </c>
      <c r="K652" s="182" t="s">
        <v>42</v>
      </c>
      <c r="L652" s="136" t="s">
        <v>1695</v>
      </c>
      <c r="M652" s="60" t="s">
        <v>43</v>
      </c>
      <c r="N652" s="61"/>
      <c r="O652" s="61"/>
    </row>
    <row r="653" spans="1:15" s="20" customFormat="1" ht="15" thickBot="1" x14ac:dyDescent="0.45">
      <c r="A653" s="52"/>
      <c r="B653" s="53" t="s">
        <v>907</v>
      </c>
      <c r="C653" s="54" t="s">
        <v>99</v>
      </c>
      <c r="D653" s="54" t="s">
        <v>906</v>
      </c>
      <c r="E653" s="55" t="s">
        <v>45</v>
      </c>
      <c r="F653" s="183">
        <v>0.95</v>
      </c>
      <c r="G653" s="183">
        <v>1</v>
      </c>
      <c r="H653" s="56">
        <v>300</v>
      </c>
      <c r="I653" s="57"/>
      <c r="J653" s="58">
        <f t="shared" si="9"/>
        <v>0</v>
      </c>
      <c r="K653" s="182" t="s">
        <v>42</v>
      </c>
      <c r="L653" s="136" t="s">
        <v>1695</v>
      </c>
      <c r="M653" s="60" t="s">
        <v>43</v>
      </c>
      <c r="N653" s="61"/>
      <c r="O653" s="61"/>
    </row>
    <row r="654" spans="1:15" s="20" customFormat="1" ht="15" thickBot="1" x14ac:dyDescent="0.45">
      <c r="A654" s="52"/>
      <c r="B654" s="53" t="s">
        <v>908</v>
      </c>
      <c r="C654" s="54" t="s">
        <v>99</v>
      </c>
      <c r="D654" s="54" t="s">
        <v>906</v>
      </c>
      <c r="E654" s="55" t="s">
        <v>47</v>
      </c>
      <c r="F654" s="183">
        <v>1.1499999999999999</v>
      </c>
      <c r="G654" s="183">
        <v>1.21</v>
      </c>
      <c r="H654" s="56">
        <v>200</v>
      </c>
      <c r="I654" s="57"/>
      <c r="J654" s="58">
        <f t="shared" si="9"/>
        <v>0</v>
      </c>
      <c r="K654" s="182" t="s">
        <v>42</v>
      </c>
      <c r="L654" s="136" t="s">
        <v>1695</v>
      </c>
      <c r="M654" s="60" t="s">
        <v>43</v>
      </c>
      <c r="N654" s="61"/>
      <c r="O654" s="61"/>
    </row>
    <row r="655" spans="1:15" s="20" customFormat="1" ht="15" thickBot="1" x14ac:dyDescent="0.45">
      <c r="A655" s="52"/>
      <c r="B655" s="53" t="s">
        <v>909</v>
      </c>
      <c r="C655" s="54" t="s">
        <v>99</v>
      </c>
      <c r="D655" s="54" t="s">
        <v>906</v>
      </c>
      <c r="E655" s="55" t="s">
        <v>49</v>
      </c>
      <c r="F655" s="183">
        <v>1.38</v>
      </c>
      <c r="G655" s="183">
        <v>1.45</v>
      </c>
      <c r="H655" s="56">
        <v>150</v>
      </c>
      <c r="I655" s="57"/>
      <c r="J655" s="58">
        <f t="shared" si="9"/>
        <v>0</v>
      </c>
      <c r="K655" s="182" t="s">
        <v>42</v>
      </c>
      <c r="L655" s="136" t="s">
        <v>1695</v>
      </c>
      <c r="M655" s="60" t="s">
        <v>43</v>
      </c>
      <c r="N655" s="61"/>
      <c r="O655" s="61"/>
    </row>
    <row r="656" spans="1:15" s="20" customFormat="1" ht="15" thickBot="1" x14ac:dyDescent="0.45">
      <c r="A656" s="52"/>
      <c r="B656" s="53" t="s">
        <v>910</v>
      </c>
      <c r="C656" s="54" t="s">
        <v>99</v>
      </c>
      <c r="D656" s="54" t="s">
        <v>906</v>
      </c>
      <c r="E656" s="55" t="s">
        <v>58</v>
      </c>
      <c r="F656" s="183">
        <v>1.59</v>
      </c>
      <c r="G656" s="183">
        <v>1.67</v>
      </c>
      <c r="H656" s="56">
        <v>125</v>
      </c>
      <c r="I656" s="57"/>
      <c r="J656" s="58">
        <f t="shared" si="9"/>
        <v>0</v>
      </c>
      <c r="K656" s="182" t="s">
        <v>42</v>
      </c>
      <c r="L656" s="136" t="s">
        <v>1695</v>
      </c>
      <c r="M656" s="60" t="s">
        <v>43</v>
      </c>
      <c r="N656" s="61"/>
      <c r="O656" s="61"/>
    </row>
    <row r="657" spans="1:15" s="20" customFormat="1" ht="15" thickBot="1" x14ac:dyDescent="0.45">
      <c r="A657" s="52"/>
      <c r="B657" s="53" t="s">
        <v>911</v>
      </c>
      <c r="C657" s="54" t="s">
        <v>99</v>
      </c>
      <c r="D657" s="54" t="s">
        <v>906</v>
      </c>
      <c r="E657" s="55" t="s">
        <v>60</v>
      </c>
      <c r="F657" s="183">
        <v>1.82</v>
      </c>
      <c r="G657" s="183">
        <v>1.92</v>
      </c>
      <c r="H657" s="56">
        <v>100</v>
      </c>
      <c r="I657" s="57"/>
      <c r="J657" s="58">
        <f t="shared" si="9"/>
        <v>0</v>
      </c>
      <c r="K657" s="182" t="s">
        <v>42</v>
      </c>
      <c r="L657" s="136" t="s">
        <v>1695</v>
      </c>
      <c r="M657" s="60" t="s">
        <v>43</v>
      </c>
      <c r="N657" s="61"/>
      <c r="O657" s="61"/>
    </row>
    <row r="658" spans="1:15" s="20" customFormat="1" ht="15" thickBot="1" x14ac:dyDescent="0.45">
      <c r="A658" s="52"/>
      <c r="B658" s="53" t="s">
        <v>912</v>
      </c>
      <c r="C658" s="54" t="s">
        <v>99</v>
      </c>
      <c r="D658" s="54" t="s">
        <v>913</v>
      </c>
      <c r="E658" s="55" t="s">
        <v>41</v>
      </c>
      <c r="F658" s="183">
        <v>0.78</v>
      </c>
      <c r="G658" s="183">
        <v>0.82</v>
      </c>
      <c r="H658" s="56">
        <v>400</v>
      </c>
      <c r="I658" s="57"/>
      <c r="J658" s="58">
        <f t="shared" si="9"/>
        <v>0</v>
      </c>
      <c r="K658" s="182" t="s">
        <v>42</v>
      </c>
      <c r="L658" s="144" t="s">
        <v>1695</v>
      </c>
      <c r="M658" s="60" t="s">
        <v>136</v>
      </c>
      <c r="N658" s="61"/>
      <c r="O658" s="61"/>
    </row>
    <row r="659" spans="1:15" s="20" customFormat="1" ht="15" thickBot="1" x14ac:dyDescent="0.45">
      <c r="A659" s="52"/>
      <c r="B659" s="53" t="s">
        <v>914</v>
      </c>
      <c r="C659" s="54" t="s">
        <v>99</v>
      </c>
      <c r="D659" s="54" t="s">
        <v>913</v>
      </c>
      <c r="E659" s="55" t="s">
        <v>45</v>
      </c>
      <c r="F659" s="183">
        <v>0.95</v>
      </c>
      <c r="G659" s="183">
        <v>1</v>
      </c>
      <c r="H659" s="56">
        <v>300</v>
      </c>
      <c r="I659" s="57"/>
      <c r="J659" s="58">
        <f t="shared" si="9"/>
        <v>0</v>
      </c>
      <c r="K659" s="182" t="s">
        <v>42</v>
      </c>
      <c r="L659" s="144" t="s">
        <v>1695</v>
      </c>
      <c r="M659" s="60" t="s">
        <v>136</v>
      </c>
      <c r="N659" s="61"/>
      <c r="O659" s="61"/>
    </row>
    <row r="660" spans="1:15" s="20" customFormat="1" ht="15" thickBot="1" x14ac:dyDescent="0.45">
      <c r="A660" s="52"/>
      <c r="B660" s="53" t="s">
        <v>915</v>
      </c>
      <c r="C660" s="54" t="s">
        <v>99</v>
      </c>
      <c r="D660" s="54" t="s">
        <v>913</v>
      </c>
      <c r="E660" s="55" t="s">
        <v>47</v>
      </c>
      <c r="F660" s="183">
        <v>1.1499999999999999</v>
      </c>
      <c r="G660" s="183">
        <v>1.21</v>
      </c>
      <c r="H660" s="56">
        <v>200</v>
      </c>
      <c r="I660" s="57"/>
      <c r="J660" s="58">
        <f t="shared" si="9"/>
        <v>0</v>
      </c>
      <c r="K660" s="182" t="s">
        <v>42</v>
      </c>
      <c r="L660" s="144" t="s">
        <v>1695</v>
      </c>
      <c r="M660" s="60" t="s">
        <v>136</v>
      </c>
      <c r="N660" s="61"/>
      <c r="O660" s="61"/>
    </row>
    <row r="661" spans="1:15" s="20" customFormat="1" ht="15" thickBot="1" x14ac:dyDescent="0.45">
      <c r="A661" s="52"/>
      <c r="B661" s="53" t="s">
        <v>916</v>
      </c>
      <c r="C661" s="54" t="s">
        <v>99</v>
      </c>
      <c r="D661" s="54" t="s">
        <v>913</v>
      </c>
      <c r="E661" s="55" t="s">
        <v>49</v>
      </c>
      <c r="F661" s="183">
        <v>1.38</v>
      </c>
      <c r="G661" s="183">
        <v>1.45</v>
      </c>
      <c r="H661" s="56">
        <v>150</v>
      </c>
      <c r="I661" s="57"/>
      <c r="J661" s="58">
        <f t="shared" si="9"/>
        <v>0</v>
      </c>
      <c r="K661" s="182" t="s">
        <v>42</v>
      </c>
      <c r="L661" s="144" t="s">
        <v>1695</v>
      </c>
      <c r="M661" s="60" t="s">
        <v>136</v>
      </c>
      <c r="N661" s="61"/>
      <c r="O661" s="61"/>
    </row>
    <row r="662" spans="1:15" s="20" customFormat="1" ht="15" thickBot="1" x14ac:dyDescent="0.45">
      <c r="A662" s="52"/>
      <c r="B662" s="53" t="s">
        <v>917</v>
      </c>
      <c r="C662" s="54" t="s">
        <v>99</v>
      </c>
      <c r="D662" s="54" t="s">
        <v>913</v>
      </c>
      <c r="E662" s="55" t="s">
        <v>58</v>
      </c>
      <c r="F662" s="183">
        <v>1.59</v>
      </c>
      <c r="G662" s="183">
        <v>1.67</v>
      </c>
      <c r="H662" s="56">
        <v>125</v>
      </c>
      <c r="I662" s="57"/>
      <c r="J662" s="58">
        <f t="shared" si="9"/>
        <v>0</v>
      </c>
      <c r="K662" s="182" t="s">
        <v>42</v>
      </c>
      <c r="L662" s="144" t="s">
        <v>1695</v>
      </c>
      <c r="M662" s="60" t="s">
        <v>136</v>
      </c>
      <c r="N662" s="61"/>
      <c r="O662" s="61"/>
    </row>
    <row r="663" spans="1:15" s="20" customFormat="1" ht="15" thickBot="1" x14ac:dyDescent="0.45">
      <c r="A663" s="52"/>
      <c r="B663" s="53" t="s">
        <v>918</v>
      </c>
      <c r="C663" s="54" t="s">
        <v>99</v>
      </c>
      <c r="D663" s="54" t="s">
        <v>913</v>
      </c>
      <c r="E663" s="55" t="s">
        <v>60</v>
      </c>
      <c r="F663" s="183">
        <v>1.82</v>
      </c>
      <c r="G663" s="183">
        <v>1.92</v>
      </c>
      <c r="H663" s="56">
        <v>100</v>
      </c>
      <c r="I663" s="57"/>
      <c r="J663" s="58">
        <f t="shared" si="9"/>
        <v>0</v>
      </c>
      <c r="K663" s="182" t="s">
        <v>42</v>
      </c>
      <c r="L663" s="144" t="s">
        <v>1695</v>
      </c>
      <c r="M663" s="60" t="s">
        <v>136</v>
      </c>
      <c r="N663" s="61"/>
      <c r="O663" s="61"/>
    </row>
    <row r="664" spans="1:15" s="20" customFormat="1" ht="15" thickBot="1" x14ac:dyDescent="0.45">
      <c r="A664" s="52"/>
      <c r="B664" s="53" t="s">
        <v>919</v>
      </c>
      <c r="C664" s="54" t="s">
        <v>883</v>
      </c>
      <c r="D664" s="54" t="s">
        <v>920</v>
      </c>
      <c r="E664" s="55" t="s">
        <v>41</v>
      </c>
      <c r="F664" s="183">
        <v>0.91</v>
      </c>
      <c r="G664" s="183">
        <v>0.96</v>
      </c>
      <c r="H664" s="56">
        <v>400</v>
      </c>
      <c r="I664" s="57"/>
      <c r="J664" s="58">
        <f t="shared" si="9"/>
        <v>0</v>
      </c>
      <c r="K664" s="182" t="s">
        <v>42</v>
      </c>
      <c r="L664" s="162" t="s">
        <v>1695</v>
      </c>
      <c r="M664" s="60" t="s">
        <v>53</v>
      </c>
      <c r="N664" s="61"/>
      <c r="O664" s="61"/>
    </row>
    <row r="665" spans="1:15" s="20" customFormat="1" ht="15" thickBot="1" x14ac:dyDescent="0.45">
      <c r="A665" s="52"/>
      <c r="B665" s="53" t="s">
        <v>921</v>
      </c>
      <c r="C665" s="54" t="s">
        <v>883</v>
      </c>
      <c r="D665" s="54" t="s">
        <v>920</v>
      </c>
      <c r="E665" s="55" t="s">
        <v>45</v>
      </c>
      <c r="F665" s="183">
        <v>1.08</v>
      </c>
      <c r="G665" s="183">
        <v>1.1399999999999999</v>
      </c>
      <c r="H665" s="56">
        <v>300</v>
      </c>
      <c r="I665" s="57"/>
      <c r="J665" s="58">
        <f t="shared" si="9"/>
        <v>0</v>
      </c>
      <c r="K665" s="182" t="s">
        <v>42</v>
      </c>
      <c r="L665" s="162" t="s">
        <v>1695</v>
      </c>
      <c r="M665" s="60" t="s">
        <v>53</v>
      </c>
      <c r="N665" s="61"/>
      <c r="O665" s="61"/>
    </row>
    <row r="666" spans="1:15" s="20" customFormat="1" ht="15" thickBot="1" x14ac:dyDescent="0.45">
      <c r="A666" s="52"/>
      <c r="B666" s="53" t="s">
        <v>922</v>
      </c>
      <c r="C666" s="54" t="s">
        <v>883</v>
      </c>
      <c r="D666" s="54" t="s">
        <v>920</v>
      </c>
      <c r="E666" s="55" t="s">
        <v>47</v>
      </c>
      <c r="F666" s="183">
        <v>1.27</v>
      </c>
      <c r="G666" s="183">
        <v>1.34</v>
      </c>
      <c r="H666" s="56">
        <v>200</v>
      </c>
      <c r="I666" s="57"/>
      <c r="J666" s="58">
        <f t="shared" ref="J666:J729" si="10">IF(I666&lt;5,G666*I666*H666,F666*I666*H666)</f>
        <v>0</v>
      </c>
      <c r="K666" s="182" t="s">
        <v>42</v>
      </c>
      <c r="L666" s="162" t="s">
        <v>1695</v>
      </c>
      <c r="M666" s="60" t="s">
        <v>53</v>
      </c>
      <c r="N666" s="61"/>
      <c r="O666" s="61"/>
    </row>
    <row r="667" spans="1:15" s="20" customFormat="1" ht="15" thickBot="1" x14ac:dyDescent="0.45">
      <c r="A667" s="52"/>
      <c r="B667" s="53" t="s">
        <v>923</v>
      </c>
      <c r="C667" s="54" t="s">
        <v>883</v>
      </c>
      <c r="D667" s="54" t="s">
        <v>920</v>
      </c>
      <c r="E667" s="55" t="s">
        <v>49</v>
      </c>
      <c r="F667" s="183">
        <v>1.49</v>
      </c>
      <c r="G667" s="183">
        <v>1.57</v>
      </c>
      <c r="H667" s="56">
        <v>150</v>
      </c>
      <c r="I667" s="57"/>
      <c r="J667" s="58">
        <f t="shared" si="10"/>
        <v>0</v>
      </c>
      <c r="K667" s="182" t="s">
        <v>42</v>
      </c>
      <c r="L667" s="162" t="s">
        <v>1695</v>
      </c>
      <c r="M667" s="60" t="s">
        <v>53</v>
      </c>
      <c r="N667" s="61"/>
      <c r="O667" s="61"/>
    </row>
    <row r="668" spans="1:15" s="20" customFormat="1" ht="15" thickBot="1" x14ac:dyDescent="0.45">
      <c r="A668" s="52"/>
      <c r="B668" s="53" t="s">
        <v>924</v>
      </c>
      <c r="C668" s="54" t="s">
        <v>99</v>
      </c>
      <c r="D668" s="54" t="s">
        <v>925</v>
      </c>
      <c r="E668" s="55" t="s">
        <v>47</v>
      </c>
      <c r="F668" s="183">
        <v>0.81</v>
      </c>
      <c r="G668" s="183">
        <v>0.85</v>
      </c>
      <c r="H668" s="56">
        <v>200</v>
      </c>
      <c r="I668" s="57"/>
      <c r="J668" s="58">
        <f t="shared" si="10"/>
        <v>0</v>
      </c>
      <c r="K668" s="182" t="s">
        <v>42</v>
      </c>
      <c r="L668" s="135" t="s">
        <v>1695</v>
      </c>
      <c r="M668" s="60" t="s">
        <v>69</v>
      </c>
      <c r="N668" s="61"/>
      <c r="O668" s="61"/>
    </row>
    <row r="669" spans="1:15" s="20" customFormat="1" ht="15" thickBot="1" x14ac:dyDescent="0.45">
      <c r="A669" s="52"/>
      <c r="B669" s="53" t="s">
        <v>926</v>
      </c>
      <c r="C669" s="54" t="s">
        <v>99</v>
      </c>
      <c r="D669" s="54" t="s">
        <v>925</v>
      </c>
      <c r="E669" s="55" t="s">
        <v>49</v>
      </c>
      <c r="F669" s="183">
        <v>1.0900000000000001</v>
      </c>
      <c r="G669" s="183">
        <v>1.1499999999999999</v>
      </c>
      <c r="H669" s="56">
        <v>150</v>
      </c>
      <c r="I669" s="57"/>
      <c r="J669" s="58">
        <f t="shared" si="10"/>
        <v>0</v>
      </c>
      <c r="K669" s="182" t="s">
        <v>42</v>
      </c>
      <c r="L669" s="135" t="s">
        <v>1695</v>
      </c>
      <c r="M669" s="60" t="s">
        <v>69</v>
      </c>
      <c r="N669" s="61"/>
      <c r="O669" s="61"/>
    </row>
    <row r="670" spans="1:15" s="20" customFormat="1" ht="15" thickBot="1" x14ac:dyDescent="0.45">
      <c r="A670" s="52"/>
      <c r="B670" s="53" t="s">
        <v>927</v>
      </c>
      <c r="C670" s="54" t="s">
        <v>523</v>
      </c>
      <c r="D670" s="54" t="s">
        <v>928</v>
      </c>
      <c r="E670" s="55" t="s">
        <v>41</v>
      </c>
      <c r="F670" s="183">
        <v>0.64</v>
      </c>
      <c r="G670" s="183">
        <v>0.67</v>
      </c>
      <c r="H670" s="56">
        <v>400</v>
      </c>
      <c r="I670" s="57"/>
      <c r="J670" s="58">
        <f t="shared" si="10"/>
        <v>0</v>
      </c>
      <c r="K670" s="182" t="s">
        <v>42</v>
      </c>
      <c r="L670" s="171" t="s">
        <v>1695</v>
      </c>
      <c r="M670" s="60" t="s">
        <v>929</v>
      </c>
      <c r="N670" s="61"/>
      <c r="O670" s="61"/>
    </row>
    <row r="671" spans="1:15" s="20" customFormat="1" ht="15" thickBot="1" x14ac:dyDescent="0.45">
      <c r="A671" s="52"/>
      <c r="B671" s="53" t="s">
        <v>930</v>
      </c>
      <c r="C671" s="54" t="s">
        <v>523</v>
      </c>
      <c r="D671" s="54" t="s">
        <v>928</v>
      </c>
      <c r="E671" s="55" t="s">
        <v>45</v>
      </c>
      <c r="F671" s="183">
        <v>0.82</v>
      </c>
      <c r="G671" s="183">
        <v>0.86</v>
      </c>
      <c r="H671" s="56">
        <v>300</v>
      </c>
      <c r="I671" s="57"/>
      <c r="J671" s="58">
        <f t="shared" si="10"/>
        <v>0</v>
      </c>
      <c r="K671" s="182" t="s">
        <v>42</v>
      </c>
      <c r="L671" s="171" t="s">
        <v>1695</v>
      </c>
      <c r="M671" s="60" t="s">
        <v>929</v>
      </c>
      <c r="N671" s="61"/>
      <c r="O671" s="61"/>
    </row>
    <row r="672" spans="1:15" s="20" customFormat="1" ht="15" thickBot="1" x14ac:dyDescent="0.45">
      <c r="A672" s="52"/>
      <c r="B672" s="53" t="s">
        <v>931</v>
      </c>
      <c r="C672" s="54" t="s">
        <v>523</v>
      </c>
      <c r="D672" s="54" t="s">
        <v>928</v>
      </c>
      <c r="E672" s="55" t="s">
        <v>47</v>
      </c>
      <c r="F672" s="183">
        <v>1.04</v>
      </c>
      <c r="G672" s="183">
        <v>1.0900000000000001</v>
      </c>
      <c r="H672" s="56">
        <v>200</v>
      </c>
      <c r="I672" s="57"/>
      <c r="J672" s="58">
        <f t="shared" si="10"/>
        <v>0</v>
      </c>
      <c r="K672" s="182" t="s">
        <v>42</v>
      </c>
      <c r="L672" s="171" t="s">
        <v>1695</v>
      </c>
      <c r="M672" s="60" t="s">
        <v>929</v>
      </c>
      <c r="N672" s="61"/>
      <c r="O672" s="61"/>
    </row>
    <row r="673" spans="1:15" s="20" customFormat="1" ht="15" thickBot="1" x14ac:dyDescent="0.45">
      <c r="A673" s="52"/>
      <c r="B673" s="53" t="s">
        <v>932</v>
      </c>
      <c r="C673" s="54" t="s">
        <v>523</v>
      </c>
      <c r="D673" s="54" t="s">
        <v>928</v>
      </c>
      <c r="E673" s="55" t="s">
        <v>49</v>
      </c>
      <c r="F673" s="183">
        <v>1.26</v>
      </c>
      <c r="G673" s="183">
        <v>1.33</v>
      </c>
      <c r="H673" s="56">
        <v>150</v>
      </c>
      <c r="I673" s="57"/>
      <c r="J673" s="58">
        <f t="shared" si="10"/>
        <v>0</v>
      </c>
      <c r="K673" s="182" t="s">
        <v>42</v>
      </c>
      <c r="L673" s="171" t="s">
        <v>1695</v>
      </c>
      <c r="M673" s="60" t="s">
        <v>929</v>
      </c>
      <c r="N673" s="61"/>
      <c r="O673" s="61"/>
    </row>
    <row r="674" spans="1:15" s="20" customFormat="1" ht="15" thickBot="1" x14ac:dyDescent="0.45">
      <c r="A674" s="52"/>
      <c r="B674" s="53" t="s">
        <v>933</v>
      </c>
      <c r="C674" s="54" t="s">
        <v>39</v>
      </c>
      <c r="D674" s="54" t="s">
        <v>934</v>
      </c>
      <c r="E674" s="55" t="s">
        <v>41</v>
      </c>
      <c r="F674" s="183">
        <v>0.56999999999999995</v>
      </c>
      <c r="G674" s="183">
        <v>0.6</v>
      </c>
      <c r="H674" s="56">
        <v>400</v>
      </c>
      <c r="I674" s="57"/>
      <c r="J674" s="58">
        <f t="shared" si="10"/>
        <v>0</v>
      </c>
      <c r="K674" s="182" t="s">
        <v>42</v>
      </c>
      <c r="L674" s="166" t="s">
        <v>1695</v>
      </c>
      <c r="M674" s="60" t="s">
        <v>63</v>
      </c>
      <c r="N674" s="61"/>
      <c r="O674" s="61"/>
    </row>
    <row r="675" spans="1:15" s="20" customFormat="1" ht="15" thickBot="1" x14ac:dyDescent="0.45">
      <c r="A675" s="52"/>
      <c r="B675" s="53" t="s">
        <v>935</v>
      </c>
      <c r="C675" s="54" t="s">
        <v>39</v>
      </c>
      <c r="D675" s="54" t="s">
        <v>934</v>
      </c>
      <c r="E675" s="55" t="s">
        <v>45</v>
      </c>
      <c r="F675" s="183">
        <v>0.82</v>
      </c>
      <c r="G675" s="183">
        <v>0.86</v>
      </c>
      <c r="H675" s="56">
        <v>300</v>
      </c>
      <c r="I675" s="57"/>
      <c r="J675" s="58">
        <f t="shared" si="10"/>
        <v>0</v>
      </c>
      <c r="K675" s="182" t="s">
        <v>42</v>
      </c>
      <c r="L675" s="166" t="s">
        <v>1695</v>
      </c>
      <c r="M675" s="60" t="s">
        <v>63</v>
      </c>
      <c r="N675" s="61"/>
      <c r="O675" s="61"/>
    </row>
    <row r="676" spans="1:15" s="20" customFormat="1" ht="15" thickBot="1" x14ac:dyDescent="0.45">
      <c r="A676" s="52"/>
      <c r="B676" s="53" t="s">
        <v>936</v>
      </c>
      <c r="C676" s="54" t="s">
        <v>39</v>
      </c>
      <c r="D676" s="54" t="s">
        <v>934</v>
      </c>
      <c r="E676" s="55" t="s">
        <v>47</v>
      </c>
      <c r="F676" s="183">
        <v>0.99</v>
      </c>
      <c r="G676" s="183">
        <v>1.04</v>
      </c>
      <c r="H676" s="56">
        <v>200</v>
      </c>
      <c r="I676" s="57"/>
      <c r="J676" s="58">
        <f t="shared" si="10"/>
        <v>0</v>
      </c>
      <c r="K676" s="182" t="s">
        <v>42</v>
      </c>
      <c r="L676" s="166" t="s">
        <v>1695</v>
      </c>
      <c r="M676" s="60" t="s">
        <v>63</v>
      </c>
      <c r="N676" s="61"/>
      <c r="O676" s="61"/>
    </row>
    <row r="677" spans="1:15" s="20" customFormat="1" ht="15" thickBot="1" x14ac:dyDescent="0.45">
      <c r="A677" s="52"/>
      <c r="B677" s="53" t="s">
        <v>937</v>
      </c>
      <c r="C677" s="54" t="s">
        <v>39</v>
      </c>
      <c r="D677" s="54" t="s">
        <v>934</v>
      </c>
      <c r="E677" s="55" t="s">
        <v>49</v>
      </c>
      <c r="F677" s="183">
        <v>1.24</v>
      </c>
      <c r="G677" s="183">
        <v>1.3</v>
      </c>
      <c r="H677" s="56">
        <v>150</v>
      </c>
      <c r="I677" s="57"/>
      <c r="J677" s="58">
        <f t="shared" si="10"/>
        <v>0</v>
      </c>
      <c r="K677" s="182" t="s">
        <v>42</v>
      </c>
      <c r="L677" s="166" t="s">
        <v>1695</v>
      </c>
      <c r="M677" s="60" t="s">
        <v>63</v>
      </c>
      <c r="N677" s="61"/>
      <c r="O677" s="61"/>
    </row>
    <row r="678" spans="1:15" s="20" customFormat="1" ht="15" thickBot="1" x14ac:dyDescent="0.45">
      <c r="A678" s="52"/>
      <c r="B678" s="53" t="s">
        <v>938</v>
      </c>
      <c r="C678" s="54" t="s">
        <v>99</v>
      </c>
      <c r="D678" s="54" t="s">
        <v>939</v>
      </c>
      <c r="E678" s="55" t="s">
        <v>45</v>
      </c>
      <c r="F678" s="183">
        <v>0.56999999999999995</v>
      </c>
      <c r="G678" s="183">
        <v>0.6</v>
      </c>
      <c r="H678" s="56">
        <v>300</v>
      </c>
      <c r="I678" s="57"/>
      <c r="J678" s="58">
        <f t="shared" si="10"/>
        <v>0</v>
      </c>
      <c r="K678" s="182" t="s">
        <v>42</v>
      </c>
      <c r="L678" s="166" t="s">
        <v>1695</v>
      </c>
      <c r="M678" s="60" t="s">
        <v>63</v>
      </c>
      <c r="N678" s="61"/>
      <c r="O678" s="61"/>
    </row>
    <row r="679" spans="1:15" s="20" customFormat="1" ht="15" thickBot="1" x14ac:dyDescent="0.45">
      <c r="A679" s="52"/>
      <c r="B679" s="53" t="s">
        <v>940</v>
      </c>
      <c r="C679" s="54" t="s">
        <v>99</v>
      </c>
      <c r="D679" s="54" t="s">
        <v>939</v>
      </c>
      <c r="E679" s="55" t="s">
        <v>47</v>
      </c>
      <c r="F679" s="183">
        <v>0.79</v>
      </c>
      <c r="G679" s="183">
        <v>0.83</v>
      </c>
      <c r="H679" s="56">
        <v>200</v>
      </c>
      <c r="I679" s="57"/>
      <c r="J679" s="58">
        <f t="shared" si="10"/>
        <v>0</v>
      </c>
      <c r="K679" s="182" t="s">
        <v>42</v>
      </c>
      <c r="L679" s="166" t="s">
        <v>1695</v>
      </c>
      <c r="M679" s="60" t="s">
        <v>63</v>
      </c>
      <c r="N679" s="61"/>
      <c r="O679" s="61"/>
    </row>
    <row r="680" spans="1:15" s="20" customFormat="1" ht="15" thickBot="1" x14ac:dyDescent="0.45">
      <c r="A680" s="52"/>
      <c r="B680" s="53" t="s">
        <v>941</v>
      </c>
      <c r="C680" s="54" t="s">
        <v>99</v>
      </c>
      <c r="D680" s="54" t="s">
        <v>939</v>
      </c>
      <c r="E680" s="55" t="s">
        <v>49</v>
      </c>
      <c r="F680" s="183">
        <v>1.08</v>
      </c>
      <c r="G680" s="183">
        <v>1.1399999999999999</v>
      </c>
      <c r="H680" s="56">
        <v>150</v>
      </c>
      <c r="I680" s="57"/>
      <c r="J680" s="58">
        <f t="shared" si="10"/>
        <v>0</v>
      </c>
      <c r="K680" s="182" t="s">
        <v>42</v>
      </c>
      <c r="L680" s="166" t="s">
        <v>1695</v>
      </c>
      <c r="M680" s="60" t="s">
        <v>63</v>
      </c>
      <c r="N680" s="61"/>
      <c r="O680" s="61"/>
    </row>
    <row r="681" spans="1:15" s="20" customFormat="1" ht="15" thickBot="1" x14ac:dyDescent="0.45">
      <c r="A681" s="52"/>
      <c r="B681" s="53" t="s">
        <v>942</v>
      </c>
      <c r="C681" s="54" t="s">
        <v>134</v>
      </c>
      <c r="D681" s="54" t="s">
        <v>943</v>
      </c>
      <c r="E681" s="55" t="s">
        <v>41</v>
      </c>
      <c r="F681" s="183">
        <v>0.86</v>
      </c>
      <c r="G681" s="183">
        <v>0.9</v>
      </c>
      <c r="H681" s="56">
        <v>400</v>
      </c>
      <c r="I681" s="57"/>
      <c r="J681" s="58">
        <f t="shared" si="10"/>
        <v>0</v>
      </c>
      <c r="K681" s="182" t="s">
        <v>42</v>
      </c>
      <c r="L681" s="139" t="s">
        <v>1695</v>
      </c>
      <c r="M681" s="60" t="s">
        <v>575</v>
      </c>
      <c r="N681" s="61"/>
      <c r="O681" s="61"/>
    </row>
    <row r="682" spans="1:15" s="20" customFormat="1" ht="15" thickBot="1" x14ac:dyDescent="0.45">
      <c r="A682" s="52"/>
      <c r="B682" s="53" t="s">
        <v>944</v>
      </c>
      <c r="C682" s="54" t="s">
        <v>134</v>
      </c>
      <c r="D682" s="54" t="s">
        <v>943</v>
      </c>
      <c r="E682" s="55" t="s">
        <v>45</v>
      </c>
      <c r="F682" s="183">
        <v>1.03</v>
      </c>
      <c r="G682" s="183">
        <v>1.08</v>
      </c>
      <c r="H682" s="56">
        <v>300</v>
      </c>
      <c r="I682" s="57"/>
      <c r="J682" s="58">
        <f t="shared" si="10"/>
        <v>0</v>
      </c>
      <c r="K682" s="182" t="s">
        <v>42</v>
      </c>
      <c r="L682" s="139" t="s">
        <v>1695</v>
      </c>
      <c r="M682" s="60" t="s">
        <v>575</v>
      </c>
      <c r="N682" s="61"/>
      <c r="O682" s="61"/>
    </row>
    <row r="683" spans="1:15" s="20" customFormat="1" ht="15" thickBot="1" x14ac:dyDescent="0.45">
      <c r="A683" s="52"/>
      <c r="B683" s="53" t="s">
        <v>945</v>
      </c>
      <c r="C683" s="54" t="s">
        <v>134</v>
      </c>
      <c r="D683" s="54" t="s">
        <v>943</v>
      </c>
      <c r="E683" s="55" t="s">
        <v>47</v>
      </c>
      <c r="F683" s="183">
        <v>1.22</v>
      </c>
      <c r="G683" s="183">
        <v>1.28</v>
      </c>
      <c r="H683" s="56">
        <v>200</v>
      </c>
      <c r="I683" s="57"/>
      <c r="J683" s="58">
        <f t="shared" si="10"/>
        <v>0</v>
      </c>
      <c r="K683" s="182" t="s">
        <v>42</v>
      </c>
      <c r="L683" s="139" t="s">
        <v>1695</v>
      </c>
      <c r="M683" s="60" t="s">
        <v>575</v>
      </c>
      <c r="N683" s="61"/>
      <c r="O683" s="61"/>
    </row>
    <row r="684" spans="1:15" s="20" customFormat="1" ht="15" thickBot="1" x14ac:dyDescent="0.45">
      <c r="A684" s="52"/>
      <c r="B684" s="53" t="s">
        <v>946</v>
      </c>
      <c r="C684" s="54" t="s">
        <v>134</v>
      </c>
      <c r="D684" s="54" t="s">
        <v>943</v>
      </c>
      <c r="E684" s="55" t="s">
        <v>49</v>
      </c>
      <c r="F684" s="183">
        <v>1.44</v>
      </c>
      <c r="G684" s="183">
        <v>1.52</v>
      </c>
      <c r="H684" s="56">
        <v>150</v>
      </c>
      <c r="I684" s="57"/>
      <c r="J684" s="58">
        <f t="shared" si="10"/>
        <v>0</v>
      </c>
      <c r="K684" s="182" t="s">
        <v>42</v>
      </c>
      <c r="L684" s="139" t="s">
        <v>1695</v>
      </c>
      <c r="M684" s="60" t="s">
        <v>575</v>
      </c>
      <c r="N684" s="61"/>
      <c r="O684" s="61"/>
    </row>
    <row r="685" spans="1:15" s="20" customFormat="1" ht="15" thickBot="1" x14ac:dyDescent="0.45">
      <c r="A685" s="52"/>
      <c r="B685" s="53" t="s">
        <v>947</v>
      </c>
      <c r="C685" s="54" t="s">
        <v>397</v>
      </c>
      <c r="D685" s="54" t="s">
        <v>948</v>
      </c>
      <c r="E685" s="55" t="s">
        <v>41</v>
      </c>
      <c r="F685" s="183">
        <v>0.86</v>
      </c>
      <c r="G685" s="183">
        <v>0.9</v>
      </c>
      <c r="H685" s="56">
        <v>400</v>
      </c>
      <c r="I685" s="57"/>
      <c r="J685" s="58">
        <f t="shared" si="10"/>
        <v>0</v>
      </c>
      <c r="K685" s="182" t="s">
        <v>42</v>
      </c>
      <c r="L685" s="163" t="s">
        <v>1695</v>
      </c>
      <c r="M685" s="60" t="s">
        <v>949</v>
      </c>
      <c r="N685" s="61"/>
      <c r="O685" s="61"/>
    </row>
    <row r="686" spans="1:15" s="20" customFormat="1" ht="15" thickBot="1" x14ac:dyDescent="0.45">
      <c r="A686" s="52"/>
      <c r="B686" s="53" t="s">
        <v>950</v>
      </c>
      <c r="C686" s="54" t="s">
        <v>397</v>
      </c>
      <c r="D686" s="54" t="s">
        <v>948</v>
      </c>
      <c r="E686" s="55" t="s">
        <v>45</v>
      </c>
      <c r="F686" s="183">
        <v>1.03</v>
      </c>
      <c r="G686" s="183">
        <v>1.08</v>
      </c>
      <c r="H686" s="56">
        <v>300</v>
      </c>
      <c r="I686" s="57"/>
      <c r="J686" s="58">
        <f t="shared" si="10"/>
        <v>0</v>
      </c>
      <c r="K686" s="182" t="s">
        <v>42</v>
      </c>
      <c r="L686" s="163" t="s">
        <v>1695</v>
      </c>
      <c r="M686" s="60" t="s">
        <v>949</v>
      </c>
      <c r="N686" s="61"/>
      <c r="O686" s="61"/>
    </row>
    <row r="687" spans="1:15" s="20" customFormat="1" ht="15" thickBot="1" x14ac:dyDescent="0.45">
      <c r="A687" s="52"/>
      <c r="B687" s="53" t="s">
        <v>951</v>
      </c>
      <c r="C687" s="54" t="s">
        <v>397</v>
      </c>
      <c r="D687" s="54" t="s">
        <v>948</v>
      </c>
      <c r="E687" s="55" t="s">
        <v>47</v>
      </c>
      <c r="F687" s="183">
        <v>1.22</v>
      </c>
      <c r="G687" s="183">
        <v>1.28</v>
      </c>
      <c r="H687" s="56">
        <v>200</v>
      </c>
      <c r="I687" s="57"/>
      <c r="J687" s="58">
        <f t="shared" si="10"/>
        <v>0</v>
      </c>
      <c r="K687" s="182" t="s">
        <v>42</v>
      </c>
      <c r="L687" s="163" t="s">
        <v>1695</v>
      </c>
      <c r="M687" s="60" t="s">
        <v>949</v>
      </c>
      <c r="N687" s="61"/>
      <c r="O687" s="61"/>
    </row>
    <row r="688" spans="1:15" s="20" customFormat="1" ht="15" thickBot="1" x14ac:dyDescent="0.45">
      <c r="A688" s="52"/>
      <c r="B688" s="53" t="s">
        <v>952</v>
      </c>
      <c r="C688" s="54" t="s">
        <v>397</v>
      </c>
      <c r="D688" s="54" t="s">
        <v>948</v>
      </c>
      <c r="E688" s="55" t="s">
        <v>49</v>
      </c>
      <c r="F688" s="183">
        <v>1.44</v>
      </c>
      <c r="G688" s="183">
        <v>1.52</v>
      </c>
      <c r="H688" s="56">
        <v>150</v>
      </c>
      <c r="I688" s="57"/>
      <c r="J688" s="58">
        <f t="shared" si="10"/>
        <v>0</v>
      </c>
      <c r="K688" s="182" t="s">
        <v>42</v>
      </c>
      <c r="L688" s="163" t="s">
        <v>1695</v>
      </c>
      <c r="M688" s="60" t="s">
        <v>949</v>
      </c>
      <c r="N688" s="61"/>
      <c r="O688" s="61"/>
    </row>
    <row r="689" spans="1:15" s="20" customFormat="1" ht="15" thickBot="1" x14ac:dyDescent="0.45">
      <c r="A689" s="52"/>
      <c r="B689" s="53" t="s">
        <v>953</v>
      </c>
      <c r="C689" s="54" t="s">
        <v>716</v>
      </c>
      <c r="D689" s="54" t="s">
        <v>954</v>
      </c>
      <c r="E689" s="55" t="s">
        <v>41</v>
      </c>
      <c r="F689" s="183">
        <v>0.3</v>
      </c>
      <c r="G689" s="183">
        <v>0.32</v>
      </c>
      <c r="H689" s="56">
        <v>400</v>
      </c>
      <c r="I689" s="57"/>
      <c r="J689" s="58">
        <f t="shared" si="10"/>
        <v>0</v>
      </c>
      <c r="K689" s="182" t="s">
        <v>42</v>
      </c>
      <c r="L689" s="162" t="s">
        <v>1695</v>
      </c>
      <c r="M689" s="60" t="s">
        <v>53</v>
      </c>
      <c r="N689" s="61"/>
      <c r="O689" s="61"/>
    </row>
    <row r="690" spans="1:15" s="20" customFormat="1" ht="15" thickBot="1" x14ac:dyDescent="0.45">
      <c r="A690" s="52"/>
      <c r="B690" s="53" t="s">
        <v>955</v>
      </c>
      <c r="C690" s="54" t="s">
        <v>716</v>
      </c>
      <c r="D690" s="54" t="s">
        <v>954</v>
      </c>
      <c r="E690" s="55" t="s">
        <v>47</v>
      </c>
      <c r="F690" s="183">
        <v>0.56999999999999995</v>
      </c>
      <c r="G690" s="183">
        <v>0.6</v>
      </c>
      <c r="H690" s="56">
        <v>200</v>
      </c>
      <c r="I690" s="57"/>
      <c r="J690" s="58">
        <f t="shared" si="10"/>
        <v>0</v>
      </c>
      <c r="K690" s="182" t="s">
        <v>42</v>
      </c>
      <c r="L690" s="162" t="s">
        <v>1695</v>
      </c>
      <c r="M690" s="60" t="s">
        <v>53</v>
      </c>
      <c r="N690" s="61"/>
      <c r="O690" s="61"/>
    </row>
    <row r="691" spans="1:15" s="20" customFormat="1" ht="15" thickBot="1" x14ac:dyDescent="0.45">
      <c r="A691" s="52"/>
      <c r="B691" s="53" t="s">
        <v>956</v>
      </c>
      <c r="C691" s="54" t="s">
        <v>91</v>
      </c>
      <c r="D691" s="54" t="s">
        <v>957</v>
      </c>
      <c r="E691" s="55" t="s">
        <v>45</v>
      </c>
      <c r="F691" s="183">
        <v>0.52</v>
      </c>
      <c r="G691" s="183">
        <v>0.55000000000000004</v>
      </c>
      <c r="H691" s="56">
        <v>300</v>
      </c>
      <c r="I691" s="57"/>
      <c r="J691" s="58">
        <f t="shared" si="10"/>
        <v>0</v>
      </c>
      <c r="K691" s="182" t="s">
        <v>42</v>
      </c>
      <c r="L691" s="143" t="s">
        <v>1695</v>
      </c>
      <c r="M691" s="60" t="s">
        <v>169</v>
      </c>
      <c r="N691" s="61"/>
      <c r="O691" s="61"/>
    </row>
    <row r="692" spans="1:15" s="20" customFormat="1" ht="15" thickBot="1" x14ac:dyDescent="0.45">
      <c r="A692" s="52"/>
      <c r="B692" s="53" t="s">
        <v>958</v>
      </c>
      <c r="C692" s="54" t="s">
        <v>91</v>
      </c>
      <c r="D692" s="54" t="s">
        <v>957</v>
      </c>
      <c r="E692" s="55" t="s">
        <v>47</v>
      </c>
      <c r="F692" s="183">
        <v>0.69</v>
      </c>
      <c r="G692" s="183">
        <v>0.73</v>
      </c>
      <c r="H692" s="56">
        <v>200</v>
      </c>
      <c r="I692" s="57"/>
      <c r="J692" s="58">
        <f t="shared" si="10"/>
        <v>0</v>
      </c>
      <c r="K692" s="182" t="s">
        <v>42</v>
      </c>
      <c r="L692" s="143" t="s">
        <v>1695</v>
      </c>
      <c r="M692" s="60" t="s">
        <v>169</v>
      </c>
      <c r="N692" s="61"/>
      <c r="O692" s="61"/>
    </row>
    <row r="693" spans="1:15" s="20" customFormat="1" ht="15" thickBot="1" x14ac:dyDescent="0.45">
      <c r="A693" s="52"/>
      <c r="B693" s="53" t="s">
        <v>959</v>
      </c>
      <c r="C693" s="54" t="s">
        <v>91</v>
      </c>
      <c r="D693" s="54" t="s">
        <v>957</v>
      </c>
      <c r="E693" s="55" t="s">
        <v>49</v>
      </c>
      <c r="F693" s="183">
        <v>0.86</v>
      </c>
      <c r="G693" s="183">
        <v>0.91</v>
      </c>
      <c r="H693" s="56">
        <v>150</v>
      </c>
      <c r="I693" s="57"/>
      <c r="J693" s="58">
        <f t="shared" si="10"/>
        <v>0</v>
      </c>
      <c r="K693" s="182" t="s">
        <v>42</v>
      </c>
      <c r="L693" s="143" t="s">
        <v>1695</v>
      </c>
      <c r="M693" s="60" t="s">
        <v>169</v>
      </c>
      <c r="N693" s="61"/>
      <c r="O693" s="61"/>
    </row>
    <row r="694" spans="1:15" s="20" customFormat="1" ht="15" thickBot="1" x14ac:dyDescent="0.45">
      <c r="A694" s="52"/>
      <c r="B694" s="53" t="s">
        <v>960</v>
      </c>
      <c r="C694" s="54" t="s">
        <v>91</v>
      </c>
      <c r="D694" s="54" t="s">
        <v>957</v>
      </c>
      <c r="E694" s="55" t="s">
        <v>58</v>
      </c>
      <c r="F694" s="183">
        <v>1</v>
      </c>
      <c r="G694" s="183">
        <v>1.05</v>
      </c>
      <c r="H694" s="56">
        <v>125</v>
      </c>
      <c r="I694" s="57"/>
      <c r="J694" s="58">
        <f t="shared" si="10"/>
        <v>0</v>
      </c>
      <c r="K694" s="182" t="s">
        <v>42</v>
      </c>
      <c r="L694" s="143" t="s">
        <v>1695</v>
      </c>
      <c r="M694" s="60" t="s">
        <v>169</v>
      </c>
      <c r="N694" s="61"/>
      <c r="O694" s="61"/>
    </row>
    <row r="695" spans="1:15" s="20" customFormat="1" ht="15" thickBot="1" x14ac:dyDescent="0.45">
      <c r="A695" s="52"/>
      <c r="B695" s="53" t="s">
        <v>961</v>
      </c>
      <c r="C695" s="54" t="s">
        <v>66</v>
      </c>
      <c r="D695" s="54" t="s">
        <v>962</v>
      </c>
      <c r="E695" s="55" t="s">
        <v>73</v>
      </c>
      <c r="F695" s="183">
        <v>1.1499999999999999</v>
      </c>
      <c r="G695" s="183">
        <v>1.21</v>
      </c>
      <c r="H695" s="56">
        <v>175</v>
      </c>
      <c r="I695" s="57"/>
      <c r="J695" s="58">
        <f t="shared" si="10"/>
        <v>0</v>
      </c>
      <c r="K695" s="182" t="s">
        <v>42</v>
      </c>
      <c r="L695" s="152" t="s">
        <v>1695</v>
      </c>
      <c r="M695" s="60" t="s">
        <v>120</v>
      </c>
      <c r="N695" s="61"/>
      <c r="O695" s="61"/>
    </row>
    <row r="696" spans="1:15" s="20" customFormat="1" ht="15" thickBot="1" x14ac:dyDescent="0.45">
      <c r="A696" s="52"/>
      <c r="B696" s="53" t="s">
        <v>963</v>
      </c>
      <c r="C696" s="54" t="s">
        <v>66</v>
      </c>
      <c r="D696" s="54" t="s">
        <v>962</v>
      </c>
      <c r="E696" s="55" t="s">
        <v>110</v>
      </c>
      <c r="F696" s="183">
        <v>1.46</v>
      </c>
      <c r="G696" s="183">
        <v>1.54</v>
      </c>
      <c r="H696" s="56">
        <v>125</v>
      </c>
      <c r="I696" s="57"/>
      <c r="J696" s="58">
        <f t="shared" si="10"/>
        <v>0</v>
      </c>
      <c r="K696" s="182" t="s">
        <v>42</v>
      </c>
      <c r="L696" s="152" t="s">
        <v>1695</v>
      </c>
      <c r="M696" s="60" t="s">
        <v>120</v>
      </c>
      <c r="N696" s="61"/>
      <c r="O696" s="61"/>
    </row>
    <row r="697" spans="1:15" s="20" customFormat="1" ht="15" thickBot="1" x14ac:dyDescent="0.45">
      <c r="A697" s="52"/>
      <c r="B697" s="53" t="s">
        <v>964</v>
      </c>
      <c r="C697" s="54" t="s">
        <v>523</v>
      </c>
      <c r="D697" s="54" t="s">
        <v>965</v>
      </c>
      <c r="E697" s="55" t="s">
        <v>41</v>
      </c>
      <c r="F697" s="183">
        <v>0.64</v>
      </c>
      <c r="G697" s="183">
        <v>0.67</v>
      </c>
      <c r="H697" s="56">
        <v>400</v>
      </c>
      <c r="I697" s="57"/>
      <c r="J697" s="58">
        <f t="shared" si="10"/>
        <v>0</v>
      </c>
      <c r="K697" s="182" t="s">
        <v>42</v>
      </c>
      <c r="L697" s="178" t="s">
        <v>1695</v>
      </c>
      <c r="M697" s="60" t="s">
        <v>966</v>
      </c>
      <c r="N697" s="61"/>
      <c r="O697" s="61"/>
    </row>
    <row r="698" spans="1:15" s="20" customFormat="1" ht="15" thickBot="1" x14ac:dyDescent="0.45">
      <c r="A698" s="52"/>
      <c r="B698" s="53" t="s">
        <v>967</v>
      </c>
      <c r="C698" s="54" t="s">
        <v>523</v>
      </c>
      <c r="D698" s="54" t="s">
        <v>965</v>
      </c>
      <c r="E698" s="55" t="s">
        <v>45</v>
      </c>
      <c r="F698" s="183">
        <v>0.82</v>
      </c>
      <c r="G698" s="183">
        <v>0.86</v>
      </c>
      <c r="H698" s="56">
        <v>300</v>
      </c>
      <c r="I698" s="57"/>
      <c r="J698" s="58">
        <f t="shared" si="10"/>
        <v>0</v>
      </c>
      <c r="K698" s="182" t="s">
        <v>42</v>
      </c>
      <c r="L698" s="178" t="s">
        <v>1695</v>
      </c>
      <c r="M698" s="60" t="s">
        <v>966</v>
      </c>
      <c r="N698" s="61"/>
      <c r="O698" s="61"/>
    </row>
    <row r="699" spans="1:15" s="20" customFormat="1" ht="15" thickBot="1" x14ac:dyDescent="0.45">
      <c r="A699" s="52"/>
      <c r="B699" s="53" t="s">
        <v>968</v>
      </c>
      <c r="C699" s="54" t="s">
        <v>523</v>
      </c>
      <c r="D699" s="54" t="s">
        <v>965</v>
      </c>
      <c r="E699" s="55" t="s">
        <v>47</v>
      </c>
      <c r="F699" s="183">
        <v>1.04</v>
      </c>
      <c r="G699" s="183">
        <v>1.0900000000000001</v>
      </c>
      <c r="H699" s="56">
        <v>200</v>
      </c>
      <c r="I699" s="57"/>
      <c r="J699" s="58">
        <f t="shared" si="10"/>
        <v>0</v>
      </c>
      <c r="K699" s="182" t="s">
        <v>42</v>
      </c>
      <c r="L699" s="178" t="s">
        <v>1695</v>
      </c>
      <c r="M699" s="60" t="s">
        <v>966</v>
      </c>
      <c r="N699" s="61"/>
      <c r="O699" s="61"/>
    </row>
    <row r="700" spans="1:15" s="20" customFormat="1" ht="15" thickBot="1" x14ac:dyDescent="0.45">
      <c r="A700" s="52"/>
      <c r="B700" s="53" t="s">
        <v>969</v>
      </c>
      <c r="C700" s="54" t="s">
        <v>523</v>
      </c>
      <c r="D700" s="54" t="s">
        <v>965</v>
      </c>
      <c r="E700" s="55" t="s">
        <v>49</v>
      </c>
      <c r="F700" s="183">
        <v>1.26</v>
      </c>
      <c r="G700" s="183">
        <v>1.33</v>
      </c>
      <c r="H700" s="56">
        <v>150</v>
      </c>
      <c r="I700" s="57"/>
      <c r="J700" s="58">
        <f t="shared" si="10"/>
        <v>0</v>
      </c>
      <c r="K700" s="182" t="s">
        <v>42</v>
      </c>
      <c r="L700" s="178" t="s">
        <v>1695</v>
      </c>
      <c r="M700" s="60" t="s">
        <v>966</v>
      </c>
      <c r="N700" s="61"/>
      <c r="O700" s="61"/>
    </row>
    <row r="701" spans="1:15" s="20" customFormat="1" ht="15" thickBot="1" x14ac:dyDescent="0.45">
      <c r="A701" s="52"/>
      <c r="B701" s="53" t="s">
        <v>970</v>
      </c>
      <c r="C701" s="54" t="s">
        <v>971</v>
      </c>
      <c r="D701" s="54" t="s">
        <v>972</v>
      </c>
      <c r="E701" s="55" t="s">
        <v>41</v>
      </c>
      <c r="F701" s="183">
        <v>0.91</v>
      </c>
      <c r="G701" s="183">
        <v>0.96</v>
      </c>
      <c r="H701" s="56">
        <v>400</v>
      </c>
      <c r="I701" s="57"/>
      <c r="J701" s="58">
        <f t="shared" si="10"/>
        <v>0</v>
      </c>
      <c r="K701" s="182" t="s">
        <v>42</v>
      </c>
      <c r="L701" s="177" t="s">
        <v>1695</v>
      </c>
      <c r="M701" s="60" t="s">
        <v>211</v>
      </c>
      <c r="N701" s="61"/>
      <c r="O701" s="61"/>
    </row>
    <row r="702" spans="1:15" s="20" customFormat="1" ht="15" thickBot="1" x14ac:dyDescent="0.45">
      <c r="A702" s="52"/>
      <c r="B702" s="53" t="s">
        <v>973</v>
      </c>
      <c r="C702" s="54" t="s">
        <v>971</v>
      </c>
      <c r="D702" s="54" t="s">
        <v>972</v>
      </c>
      <c r="E702" s="55" t="s">
        <v>45</v>
      </c>
      <c r="F702" s="183">
        <v>1.08</v>
      </c>
      <c r="G702" s="183">
        <v>1.1399999999999999</v>
      </c>
      <c r="H702" s="56">
        <v>300</v>
      </c>
      <c r="I702" s="57"/>
      <c r="J702" s="58">
        <f t="shared" si="10"/>
        <v>0</v>
      </c>
      <c r="K702" s="182" t="s">
        <v>42</v>
      </c>
      <c r="L702" s="177" t="s">
        <v>1695</v>
      </c>
      <c r="M702" s="60" t="s">
        <v>211</v>
      </c>
      <c r="N702" s="61"/>
      <c r="O702" s="61"/>
    </row>
    <row r="703" spans="1:15" s="20" customFormat="1" ht="15" thickBot="1" x14ac:dyDescent="0.45">
      <c r="A703" s="52"/>
      <c r="B703" s="53" t="s">
        <v>974</v>
      </c>
      <c r="C703" s="54" t="s">
        <v>971</v>
      </c>
      <c r="D703" s="54" t="s">
        <v>972</v>
      </c>
      <c r="E703" s="55" t="s">
        <v>47</v>
      </c>
      <c r="F703" s="183">
        <v>1.27</v>
      </c>
      <c r="G703" s="183">
        <v>1.34</v>
      </c>
      <c r="H703" s="56">
        <v>200</v>
      </c>
      <c r="I703" s="57"/>
      <c r="J703" s="58">
        <f t="shared" si="10"/>
        <v>0</v>
      </c>
      <c r="K703" s="182" t="s">
        <v>42</v>
      </c>
      <c r="L703" s="177" t="s">
        <v>1695</v>
      </c>
      <c r="M703" s="60" t="s">
        <v>211</v>
      </c>
      <c r="N703" s="61"/>
      <c r="O703" s="61"/>
    </row>
    <row r="704" spans="1:15" s="20" customFormat="1" ht="15" thickBot="1" x14ac:dyDescent="0.45">
      <c r="A704" s="52"/>
      <c r="B704" s="53" t="s">
        <v>975</v>
      </c>
      <c r="C704" s="54" t="s">
        <v>971</v>
      </c>
      <c r="D704" s="54" t="s">
        <v>972</v>
      </c>
      <c r="E704" s="55" t="s">
        <v>49</v>
      </c>
      <c r="F704" s="183">
        <v>1.49</v>
      </c>
      <c r="G704" s="183">
        <v>1.57</v>
      </c>
      <c r="H704" s="56">
        <v>150</v>
      </c>
      <c r="I704" s="57"/>
      <c r="J704" s="58">
        <f t="shared" si="10"/>
        <v>0</v>
      </c>
      <c r="K704" s="182" t="s">
        <v>42</v>
      </c>
      <c r="L704" s="177" t="s">
        <v>1695</v>
      </c>
      <c r="M704" s="60" t="s">
        <v>211</v>
      </c>
      <c r="N704" s="61"/>
      <c r="O704" s="61"/>
    </row>
    <row r="705" spans="1:15" s="20" customFormat="1" ht="15" thickBot="1" x14ac:dyDescent="0.45">
      <c r="A705" s="52"/>
      <c r="B705" s="53" t="s">
        <v>976</v>
      </c>
      <c r="C705" s="54" t="s">
        <v>977</v>
      </c>
      <c r="D705" s="54" t="s">
        <v>978</v>
      </c>
      <c r="E705" s="55" t="s">
        <v>41</v>
      </c>
      <c r="F705" s="183">
        <v>0.78</v>
      </c>
      <c r="G705" s="183">
        <v>0.82</v>
      </c>
      <c r="H705" s="56">
        <v>400</v>
      </c>
      <c r="I705" s="57"/>
      <c r="J705" s="58">
        <f t="shared" si="10"/>
        <v>0</v>
      </c>
      <c r="K705" s="182" t="s">
        <v>42</v>
      </c>
      <c r="L705" s="175" t="s">
        <v>1695</v>
      </c>
      <c r="M705" s="60" t="s">
        <v>979</v>
      </c>
      <c r="N705" s="61"/>
      <c r="O705" s="61"/>
    </row>
    <row r="706" spans="1:15" s="20" customFormat="1" ht="15" thickBot="1" x14ac:dyDescent="0.45">
      <c r="A706" s="52"/>
      <c r="B706" s="53" t="s">
        <v>980</v>
      </c>
      <c r="C706" s="54" t="s">
        <v>977</v>
      </c>
      <c r="D706" s="54" t="s">
        <v>978</v>
      </c>
      <c r="E706" s="55" t="s">
        <v>45</v>
      </c>
      <c r="F706" s="183">
        <v>0.95</v>
      </c>
      <c r="G706" s="183">
        <v>1</v>
      </c>
      <c r="H706" s="56">
        <v>300</v>
      </c>
      <c r="I706" s="57"/>
      <c r="J706" s="58">
        <f t="shared" si="10"/>
        <v>0</v>
      </c>
      <c r="K706" s="182" t="s">
        <v>42</v>
      </c>
      <c r="L706" s="175" t="s">
        <v>1695</v>
      </c>
      <c r="M706" s="60" t="s">
        <v>979</v>
      </c>
      <c r="N706" s="61"/>
      <c r="O706" s="61"/>
    </row>
    <row r="707" spans="1:15" s="20" customFormat="1" ht="15" thickBot="1" x14ac:dyDescent="0.45">
      <c r="A707" s="52"/>
      <c r="B707" s="53" t="s">
        <v>981</v>
      </c>
      <c r="C707" s="54" t="s">
        <v>977</v>
      </c>
      <c r="D707" s="54" t="s">
        <v>978</v>
      </c>
      <c r="E707" s="55" t="s">
        <v>47</v>
      </c>
      <c r="F707" s="183">
        <v>1.1499999999999999</v>
      </c>
      <c r="G707" s="183">
        <v>1.21</v>
      </c>
      <c r="H707" s="56">
        <v>200</v>
      </c>
      <c r="I707" s="57"/>
      <c r="J707" s="58">
        <f t="shared" si="10"/>
        <v>0</v>
      </c>
      <c r="K707" s="182" t="s">
        <v>42</v>
      </c>
      <c r="L707" s="175" t="s">
        <v>1695</v>
      </c>
      <c r="M707" s="60" t="s">
        <v>979</v>
      </c>
      <c r="N707" s="61"/>
      <c r="O707" s="61"/>
    </row>
    <row r="708" spans="1:15" s="20" customFormat="1" ht="15" thickBot="1" x14ac:dyDescent="0.45">
      <c r="A708" s="52"/>
      <c r="B708" s="53" t="s">
        <v>982</v>
      </c>
      <c r="C708" s="54" t="s">
        <v>977</v>
      </c>
      <c r="D708" s="54" t="s">
        <v>978</v>
      </c>
      <c r="E708" s="55" t="s">
        <v>49</v>
      </c>
      <c r="F708" s="183">
        <v>1.38</v>
      </c>
      <c r="G708" s="183">
        <v>1.45</v>
      </c>
      <c r="H708" s="56">
        <v>150</v>
      </c>
      <c r="I708" s="57"/>
      <c r="J708" s="58">
        <f t="shared" si="10"/>
        <v>0</v>
      </c>
      <c r="K708" s="182" t="s">
        <v>42</v>
      </c>
      <c r="L708" s="175" t="s">
        <v>1695</v>
      </c>
      <c r="M708" s="60" t="s">
        <v>979</v>
      </c>
      <c r="N708" s="61"/>
      <c r="O708" s="61"/>
    </row>
    <row r="709" spans="1:15" s="20" customFormat="1" ht="15" thickBot="1" x14ac:dyDescent="0.45">
      <c r="A709" s="52"/>
      <c r="B709" s="53" t="s">
        <v>983</v>
      </c>
      <c r="C709" s="54" t="s">
        <v>66</v>
      </c>
      <c r="D709" s="54" t="s">
        <v>984</v>
      </c>
      <c r="E709" s="55" t="s">
        <v>68</v>
      </c>
      <c r="F709" s="183">
        <v>0.6</v>
      </c>
      <c r="G709" s="183">
        <v>0.63</v>
      </c>
      <c r="H709" s="56">
        <v>350</v>
      </c>
      <c r="I709" s="57"/>
      <c r="J709" s="58">
        <f t="shared" si="10"/>
        <v>0</v>
      </c>
      <c r="K709" s="182" t="s">
        <v>42</v>
      </c>
      <c r="L709" s="166" t="s">
        <v>1695</v>
      </c>
      <c r="M709" s="60" t="s">
        <v>63</v>
      </c>
      <c r="N709" s="61"/>
      <c r="O709" s="61"/>
    </row>
    <row r="710" spans="1:15" s="20" customFormat="1" ht="15" thickBot="1" x14ac:dyDescent="0.45">
      <c r="A710" s="52"/>
      <c r="B710" s="53" t="s">
        <v>985</v>
      </c>
      <c r="C710" s="54" t="s">
        <v>66</v>
      </c>
      <c r="D710" s="54" t="s">
        <v>984</v>
      </c>
      <c r="E710" s="55" t="s">
        <v>71</v>
      </c>
      <c r="F710" s="183">
        <v>0.86</v>
      </c>
      <c r="G710" s="183">
        <v>0.9</v>
      </c>
      <c r="H710" s="56">
        <v>250</v>
      </c>
      <c r="I710" s="57"/>
      <c r="J710" s="58">
        <f t="shared" si="10"/>
        <v>0</v>
      </c>
      <c r="K710" s="182" t="s">
        <v>42</v>
      </c>
      <c r="L710" s="166" t="s">
        <v>1695</v>
      </c>
      <c r="M710" s="60" t="s">
        <v>63</v>
      </c>
      <c r="N710" s="61"/>
      <c r="O710" s="61"/>
    </row>
    <row r="711" spans="1:15" s="20" customFormat="1" ht="15" thickBot="1" x14ac:dyDescent="0.45">
      <c r="A711" s="52"/>
      <c r="B711" s="53" t="s">
        <v>986</v>
      </c>
      <c r="C711" s="54" t="s">
        <v>66</v>
      </c>
      <c r="D711" s="54" t="s">
        <v>984</v>
      </c>
      <c r="E711" s="55" t="s">
        <v>73</v>
      </c>
      <c r="F711" s="183">
        <v>1.1200000000000001</v>
      </c>
      <c r="G711" s="183">
        <v>1.18</v>
      </c>
      <c r="H711" s="56">
        <v>175</v>
      </c>
      <c r="I711" s="57"/>
      <c r="J711" s="58">
        <f t="shared" si="10"/>
        <v>0</v>
      </c>
      <c r="K711" s="182" t="s">
        <v>42</v>
      </c>
      <c r="L711" s="166" t="s">
        <v>1695</v>
      </c>
      <c r="M711" s="60" t="s">
        <v>63</v>
      </c>
      <c r="N711" s="61"/>
      <c r="O711" s="61"/>
    </row>
    <row r="712" spans="1:15" s="20" customFormat="1" ht="15" thickBot="1" x14ac:dyDescent="0.45">
      <c r="A712" s="52"/>
      <c r="B712" s="53" t="s">
        <v>987</v>
      </c>
      <c r="C712" s="54" t="s">
        <v>66</v>
      </c>
      <c r="D712" s="54" t="s">
        <v>984</v>
      </c>
      <c r="E712" s="55" t="s">
        <v>117</v>
      </c>
      <c r="F712" s="183">
        <v>1.37</v>
      </c>
      <c r="G712" s="183">
        <v>1.44</v>
      </c>
      <c r="H712" s="56">
        <v>150</v>
      </c>
      <c r="I712" s="57"/>
      <c r="J712" s="58">
        <f t="shared" si="10"/>
        <v>0</v>
      </c>
      <c r="K712" s="182" t="s">
        <v>42</v>
      </c>
      <c r="L712" s="166" t="s">
        <v>1695</v>
      </c>
      <c r="M712" s="60" t="s">
        <v>63</v>
      </c>
      <c r="N712" s="61"/>
      <c r="O712" s="61"/>
    </row>
    <row r="713" spans="1:15" s="20" customFormat="1" ht="15" thickBot="1" x14ac:dyDescent="0.45">
      <c r="A713" s="52"/>
      <c r="B713" s="53" t="s">
        <v>988</v>
      </c>
      <c r="C713" s="54" t="s">
        <v>99</v>
      </c>
      <c r="D713" s="54" t="s">
        <v>989</v>
      </c>
      <c r="E713" s="55" t="s">
        <v>45</v>
      </c>
      <c r="F713" s="183">
        <v>0.51</v>
      </c>
      <c r="G713" s="183">
        <v>0.54</v>
      </c>
      <c r="H713" s="56">
        <v>300</v>
      </c>
      <c r="I713" s="57"/>
      <c r="J713" s="58">
        <f t="shared" si="10"/>
        <v>0</v>
      </c>
      <c r="K713" s="182" t="s">
        <v>42</v>
      </c>
      <c r="L713" s="179" t="s">
        <v>1695</v>
      </c>
      <c r="M713" s="60" t="s">
        <v>1769</v>
      </c>
      <c r="N713" s="61"/>
      <c r="O713" s="61"/>
    </row>
    <row r="714" spans="1:15" s="20" customFormat="1" ht="15" thickBot="1" x14ac:dyDescent="0.45">
      <c r="A714" s="52"/>
      <c r="B714" s="53" t="s">
        <v>990</v>
      </c>
      <c r="C714" s="54" t="s">
        <v>99</v>
      </c>
      <c r="D714" s="54" t="s">
        <v>989</v>
      </c>
      <c r="E714" s="55" t="s">
        <v>47</v>
      </c>
      <c r="F714" s="183">
        <v>0.84</v>
      </c>
      <c r="G714" s="183">
        <v>0.88</v>
      </c>
      <c r="H714" s="56">
        <v>200</v>
      </c>
      <c r="I714" s="57"/>
      <c r="J714" s="58">
        <f t="shared" si="10"/>
        <v>0</v>
      </c>
      <c r="K714" s="182" t="s">
        <v>42</v>
      </c>
      <c r="L714" s="179" t="s">
        <v>1695</v>
      </c>
      <c r="M714" s="60" t="s">
        <v>1769</v>
      </c>
      <c r="N714" s="61"/>
      <c r="O714" s="61"/>
    </row>
    <row r="715" spans="1:15" s="20" customFormat="1" ht="15" thickBot="1" x14ac:dyDescent="0.45">
      <c r="A715" s="52"/>
      <c r="B715" s="53" t="s">
        <v>991</v>
      </c>
      <c r="C715" s="54" t="s">
        <v>99</v>
      </c>
      <c r="D715" s="54" t="s">
        <v>989</v>
      </c>
      <c r="E715" s="55" t="s">
        <v>49</v>
      </c>
      <c r="F715" s="183">
        <v>1.01</v>
      </c>
      <c r="G715" s="183">
        <v>1.06</v>
      </c>
      <c r="H715" s="56">
        <v>150</v>
      </c>
      <c r="I715" s="57"/>
      <c r="J715" s="58">
        <f t="shared" si="10"/>
        <v>0</v>
      </c>
      <c r="K715" s="182" t="s">
        <v>42</v>
      </c>
      <c r="L715" s="179" t="s">
        <v>1695</v>
      </c>
      <c r="M715" s="60" t="s">
        <v>1769</v>
      </c>
      <c r="N715" s="61"/>
      <c r="O715" s="61"/>
    </row>
    <row r="716" spans="1:15" s="20" customFormat="1" ht="15" thickBot="1" x14ac:dyDescent="0.45">
      <c r="A716" s="52"/>
      <c r="B716" s="53" t="s">
        <v>992</v>
      </c>
      <c r="C716" s="54" t="s">
        <v>612</v>
      </c>
      <c r="D716" s="54" t="s">
        <v>993</v>
      </c>
      <c r="E716" s="55" t="s">
        <v>41</v>
      </c>
      <c r="F716" s="183">
        <v>0.56000000000000005</v>
      </c>
      <c r="G716" s="183">
        <v>0.59</v>
      </c>
      <c r="H716" s="56">
        <v>400</v>
      </c>
      <c r="I716" s="57"/>
      <c r="J716" s="58">
        <f t="shared" si="10"/>
        <v>0</v>
      </c>
      <c r="K716" s="182" t="s">
        <v>42</v>
      </c>
      <c r="L716" s="162" t="s">
        <v>1695</v>
      </c>
      <c r="M716" s="60" t="s">
        <v>53</v>
      </c>
      <c r="N716" s="61"/>
      <c r="O716" s="61"/>
    </row>
    <row r="717" spans="1:15" s="20" customFormat="1" ht="15" thickBot="1" x14ac:dyDescent="0.45">
      <c r="A717" s="52"/>
      <c r="B717" s="53" t="s">
        <v>994</v>
      </c>
      <c r="C717" s="54" t="s">
        <v>612</v>
      </c>
      <c r="D717" s="54" t="s">
        <v>993</v>
      </c>
      <c r="E717" s="55" t="s">
        <v>45</v>
      </c>
      <c r="F717" s="183">
        <v>0.66</v>
      </c>
      <c r="G717" s="183">
        <v>0.69</v>
      </c>
      <c r="H717" s="56">
        <v>300</v>
      </c>
      <c r="I717" s="57"/>
      <c r="J717" s="58">
        <f t="shared" si="10"/>
        <v>0</v>
      </c>
      <c r="K717" s="182" t="s">
        <v>42</v>
      </c>
      <c r="L717" s="162" t="s">
        <v>1695</v>
      </c>
      <c r="M717" s="60" t="s">
        <v>53</v>
      </c>
      <c r="N717" s="61"/>
      <c r="O717" s="61"/>
    </row>
    <row r="718" spans="1:15" s="20" customFormat="1" ht="15" thickBot="1" x14ac:dyDescent="0.45">
      <c r="A718" s="52"/>
      <c r="B718" s="53" t="s">
        <v>995</v>
      </c>
      <c r="C718" s="54" t="s">
        <v>612</v>
      </c>
      <c r="D718" s="54" t="s">
        <v>993</v>
      </c>
      <c r="E718" s="55" t="s">
        <v>47</v>
      </c>
      <c r="F718" s="183">
        <v>0.8</v>
      </c>
      <c r="G718" s="183">
        <v>0.84</v>
      </c>
      <c r="H718" s="56">
        <v>200</v>
      </c>
      <c r="I718" s="57"/>
      <c r="J718" s="58">
        <f t="shared" si="10"/>
        <v>0</v>
      </c>
      <c r="K718" s="182" t="s">
        <v>42</v>
      </c>
      <c r="L718" s="162" t="s">
        <v>1695</v>
      </c>
      <c r="M718" s="60" t="s">
        <v>53</v>
      </c>
      <c r="N718" s="61"/>
      <c r="O718" s="61"/>
    </row>
    <row r="719" spans="1:15" s="20" customFormat="1" ht="15" thickBot="1" x14ac:dyDescent="0.45">
      <c r="A719" s="52"/>
      <c r="B719" s="53" t="s">
        <v>996</v>
      </c>
      <c r="C719" s="54" t="s">
        <v>997</v>
      </c>
      <c r="D719" s="54" t="s">
        <v>998</v>
      </c>
      <c r="E719" s="55" t="s">
        <v>41</v>
      </c>
      <c r="F719" s="183">
        <v>0.78</v>
      </c>
      <c r="G719" s="183">
        <v>0.82</v>
      </c>
      <c r="H719" s="56">
        <v>400</v>
      </c>
      <c r="I719" s="57"/>
      <c r="J719" s="58">
        <f t="shared" si="10"/>
        <v>0</v>
      </c>
      <c r="K719" s="182" t="s">
        <v>42</v>
      </c>
      <c r="L719" s="162" t="s">
        <v>1695</v>
      </c>
      <c r="M719" s="60" t="s">
        <v>53</v>
      </c>
      <c r="N719" s="61"/>
      <c r="O719" s="61"/>
    </row>
    <row r="720" spans="1:15" s="20" customFormat="1" ht="15" thickBot="1" x14ac:dyDescent="0.45">
      <c r="A720" s="52"/>
      <c r="B720" s="53" t="s">
        <v>999</v>
      </c>
      <c r="C720" s="54" t="s">
        <v>997</v>
      </c>
      <c r="D720" s="54" t="s">
        <v>998</v>
      </c>
      <c r="E720" s="55" t="s">
        <v>45</v>
      </c>
      <c r="F720" s="183">
        <v>0.95</v>
      </c>
      <c r="G720" s="183">
        <v>1</v>
      </c>
      <c r="H720" s="56">
        <v>300</v>
      </c>
      <c r="I720" s="57"/>
      <c r="J720" s="58">
        <f t="shared" si="10"/>
        <v>0</v>
      </c>
      <c r="K720" s="182" t="s">
        <v>42</v>
      </c>
      <c r="L720" s="162" t="s">
        <v>1695</v>
      </c>
      <c r="M720" s="60" t="s">
        <v>53</v>
      </c>
      <c r="N720" s="61"/>
      <c r="O720" s="61"/>
    </row>
    <row r="721" spans="1:15" s="20" customFormat="1" ht="15" thickBot="1" x14ac:dyDescent="0.45">
      <c r="A721" s="52"/>
      <c r="B721" s="53" t="s">
        <v>1000</v>
      </c>
      <c r="C721" s="54" t="s">
        <v>997</v>
      </c>
      <c r="D721" s="54" t="s">
        <v>998</v>
      </c>
      <c r="E721" s="55" t="s">
        <v>47</v>
      </c>
      <c r="F721" s="183">
        <v>1.1499999999999999</v>
      </c>
      <c r="G721" s="183">
        <v>1.21</v>
      </c>
      <c r="H721" s="56">
        <v>200</v>
      </c>
      <c r="I721" s="57"/>
      <c r="J721" s="58">
        <f t="shared" si="10"/>
        <v>0</v>
      </c>
      <c r="K721" s="182" t="s">
        <v>42</v>
      </c>
      <c r="L721" s="162" t="s">
        <v>1695</v>
      </c>
      <c r="M721" s="60" t="s">
        <v>53</v>
      </c>
      <c r="N721" s="61"/>
      <c r="O721" s="61"/>
    </row>
    <row r="722" spans="1:15" s="20" customFormat="1" ht="15" thickBot="1" x14ac:dyDescent="0.45">
      <c r="A722" s="52"/>
      <c r="B722" s="53" t="s">
        <v>1001</v>
      </c>
      <c r="C722" s="54" t="s">
        <v>997</v>
      </c>
      <c r="D722" s="54" t="s">
        <v>998</v>
      </c>
      <c r="E722" s="55" t="s">
        <v>49</v>
      </c>
      <c r="F722" s="183">
        <v>1.38</v>
      </c>
      <c r="G722" s="183">
        <v>1.45</v>
      </c>
      <c r="H722" s="56">
        <v>150</v>
      </c>
      <c r="I722" s="57"/>
      <c r="J722" s="58">
        <f t="shared" si="10"/>
        <v>0</v>
      </c>
      <c r="K722" s="182" t="s">
        <v>42</v>
      </c>
      <c r="L722" s="162" t="s">
        <v>1695</v>
      </c>
      <c r="M722" s="60" t="s">
        <v>53</v>
      </c>
      <c r="N722" s="61"/>
      <c r="O722" s="61"/>
    </row>
    <row r="723" spans="1:15" s="20" customFormat="1" ht="15" thickBot="1" x14ac:dyDescent="0.45">
      <c r="A723" s="52"/>
      <c r="B723" s="53" t="s">
        <v>1002</v>
      </c>
      <c r="C723" s="54" t="s">
        <v>997</v>
      </c>
      <c r="D723" s="54" t="s">
        <v>998</v>
      </c>
      <c r="E723" s="55" t="s">
        <v>58</v>
      </c>
      <c r="F723" s="183">
        <v>1.59</v>
      </c>
      <c r="G723" s="183">
        <v>1.67</v>
      </c>
      <c r="H723" s="56">
        <v>125</v>
      </c>
      <c r="I723" s="57"/>
      <c r="J723" s="58">
        <f t="shared" si="10"/>
        <v>0</v>
      </c>
      <c r="K723" s="182" t="s">
        <v>42</v>
      </c>
      <c r="L723" s="162" t="s">
        <v>1695</v>
      </c>
      <c r="M723" s="60" t="s">
        <v>53</v>
      </c>
      <c r="N723" s="61"/>
      <c r="O723" s="61"/>
    </row>
    <row r="724" spans="1:15" s="20" customFormat="1" ht="15" thickBot="1" x14ac:dyDescent="0.45">
      <c r="A724" s="52"/>
      <c r="B724" s="53" t="s">
        <v>1003</v>
      </c>
      <c r="C724" s="54" t="s">
        <v>997</v>
      </c>
      <c r="D724" s="54" t="s">
        <v>998</v>
      </c>
      <c r="E724" s="55" t="s">
        <v>60</v>
      </c>
      <c r="F724" s="183">
        <v>1.82</v>
      </c>
      <c r="G724" s="183">
        <v>1.92</v>
      </c>
      <c r="H724" s="56">
        <v>100</v>
      </c>
      <c r="I724" s="57"/>
      <c r="J724" s="58">
        <f t="shared" si="10"/>
        <v>0</v>
      </c>
      <c r="K724" s="182" t="s">
        <v>42</v>
      </c>
      <c r="L724" s="162" t="s">
        <v>1695</v>
      </c>
      <c r="M724" s="60" t="s">
        <v>53</v>
      </c>
      <c r="N724" s="61"/>
      <c r="O724" s="61"/>
    </row>
    <row r="725" spans="1:15" s="20" customFormat="1" ht="15" thickBot="1" x14ac:dyDescent="0.45">
      <c r="A725" s="52"/>
      <c r="B725" s="53" t="s">
        <v>1004</v>
      </c>
      <c r="C725" s="54" t="s">
        <v>99</v>
      </c>
      <c r="D725" s="54" t="s">
        <v>1005</v>
      </c>
      <c r="E725" s="55" t="s">
        <v>41</v>
      </c>
      <c r="F725" s="183">
        <v>0.78</v>
      </c>
      <c r="G725" s="183">
        <v>0.82</v>
      </c>
      <c r="H725" s="56">
        <v>400</v>
      </c>
      <c r="I725" s="57"/>
      <c r="J725" s="58">
        <f t="shared" si="10"/>
        <v>0</v>
      </c>
      <c r="K725" s="182" t="s">
        <v>42</v>
      </c>
      <c r="L725" s="162" t="s">
        <v>1695</v>
      </c>
      <c r="M725" s="60" t="s">
        <v>53</v>
      </c>
      <c r="N725" s="61"/>
      <c r="O725" s="61"/>
    </row>
    <row r="726" spans="1:15" s="20" customFormat="1" ht="15" thickBot="1" x14ac:dyDescent="0.45">
      <c r="A726" s="52"/>
      <c r="B726" s="53" t="s">
        <v>1006</v>
      </c>
      <c r="C726" s="54" t="s">
        <v>99</v>
      </c>
      <c r="D726" s="54" t="s">
        <v>1005</v>
      </c>
      <c r="E726" s="55" t="s">
        <v>45</v>
      </c>
      <c r="F726" s="183">
        <v>0.95</v>
      </c>
      <c r="G726" s="183">
        <v>1</v>
      </c>
      <c r="H726" s="56">
        <v>300</v>
      </c>
      <c r="I726" s="57"/>
      <c r="J726" s="58">
        <f t="shared" si="10"/>
        <v>0</v>
      </c>
      <c r="K726" s="182" t="s">
        <v>42</v>
      </c>
      <c r="L726" s="162" t="s">
        <v>1695</v>
      </c>
      <c r="M726" s="60" t="s">
        <v>53</v>
      </c>
      <c r="N726" s="61"/>
      <c r="O726" s="61"/>
    </row>
    <row r="727" spans="1:15" s="20" customFormat="1" ht="15" thickBot="1" x14ac:dyDescent="0.45">
      <c r="A727" s="52"/>
      <c r="B727" s="53" t="s">
        <v>1007</v>
      </c>
      <c r="C727" s="54" t="s">
        <v>99</v>
      </c>
      <c r="D727" s="54" t="s">
        <v>1005</v>
      </c>
      <c r="E727" s="55" t="s">
        <v>47</v>
      </c>
      <c r="F727" s="183">
        <v>1.1499999999999999</v>
      </c>
      <c r="G727" s="183">
        <v>1.21</v>
      </c>
      <c r="H727" s="56">
        <v>200</v>
      </c>
      <c r="I727" s="57"/>
      <c r="J727" s="58">
        <f t="shared" si="10"/>
        <v>0</v>
      </c>
      <c r="K727" s="182" t="s">
        <v>42</v>
      </c>
      <c r="L727" s="162" t="s">
        <v>1695</v>
      </c>
      <c r="M727" s="60" t="s">
        <v>53</v>
      </c>
      <c r="N727" s="61"/>
      <c r="O727" s="61"/>
    </row>
    <row r="728" spans="1:15" s="20" customFormat="1" ht="15" thickBot="1" x14ac:dyDescent="0.45">
      <c r="A728" s="52"/>
      <c r="B728" s="53" t="s">
        <v>1008</v>
      </c>
      <c r="C728" s="54" t="s">
        <v>99</v>
      </c>
      <c r="D728" s="54" t="s">
        <v>1005</v>
      </c>
      <c r="E728" s="55" t="s">
        <v>49</v>
      </c>
      <c r="F728" s="183">
        <v>1.38</v>
      </c>
      <c r="G728" s="183">
        <v>1.45</v>
      </c>
      <c r="H728" s="56">
        <v>150</v>
      </c>
      <c r="I728" s="57"/>
      <c r="J728" s="58">
        <f t="shared" si="10"/>
        <v>0</v>
      </c>
      <c r="K728" s="182" t="s">
        <v>42</v>
      </c>
      <c r="L728" s="162" t="s">
        <v>1695</v>
      </c>
      <c r="M728" s="60" t="s">
        <v>53</v>
      </c>
      <c r="N728" s="61"/>
      <c r="O728" s="61"/>
    </row>
    <row r="729" spans="1:15" s="20" customFormat="1" ht="15" thickBot="1" x14ac:dyDescent="0.45">
      <c r="A729" s="52"/>
      <c r="B729" s="53" t="s">
        <v>1009</v>
      </c>
      <c r="C729" s="54" t="s">
        <v>99</v>
      </c>
      <c r="D729" s="54" t="s">
        <v>1005</v>
      </c>
      <c r="E729" s="55" t="s">
        <v>58</v>
      </c>
      <c r="F729" s="183">
        <v>1.59</v>
      </c>
      <c r="G729" s="183">
        <v>1.67</v>
      </c>
      <c r="H729" s="56">
        <v>125</v>
      </c>
      <c r="I729" s="57"/>
      <c r="J729" s="58">
        <f t="shared" si="10"/>
        <v>0</v>
      </c>
      <c r="K729" s="182" t="s">
        <v>42</v>
      </c>
      <c r="L729" s="162" t="s">
        <v>1695</v>
      </c>
      <c r="M729" s="60" t="s">
        <v>53</v>
      </c>
      <c r="N729" s="61"/>
      <c r="O729" s="61"/>
    </row>
    <row r="730" spans="1:15" s="20" customFormat="1" ht="15" thickBot="1" x14ac:dyDescent="0.45">
      <c r="A730" s="52"/>
      <c r="B730" s="53" t="s">
        <v>1010</v>
      </c>
      <c r="C730" s="54" t="s">
        <v>99</v>
      </c>
      <c r="D730" s="54" t="s">
        <v>1005</v>
      </c>
      <c r="E730" s="55" t="s">
        <v>60</v>
      </c>
      <c r="F730" s="183">
        <v>1.82</v>
      </c>
      <c r="G730" s="183">
        <v>1.92</v>
      </c>
      <c r="H730" s="56">
        <v>100</v>
      </c>
      <c r="I730" s="57"/>
      <c r="J730" s="58">
        <f t="shared" ref="J730:J793" si="11">IF(I730&lt;5,G730*I730*H730,F730*I730*H730)</f>
        <v>0</v>
      </c>
      <c r="K730" s="182" t="s">
        <v>42</v>
      </c>
      <c r="L730" s="162" t="s">
        <v>1695</v>
      </c>
      <c r="M730" s="60" t="s">
        <v>53</v>
      </c>
      <c r="N730" s="61"/>
      <c r="O730" s="61"/>
    </row>
    <row r="731" spans="1:15" s="20" customFormat="1" ht="15" thickBot="1" x14ac:dyDescent="0.45">
      <c r="A731" s="52"/>
      <c r="B731" s="53" t="s">
        <v>1011</v>
      </c>
      <c r="C731" s="54" t="s">
        <v>209</v>
      </c>
      <c r="D731" s="54" t="s">
        <v>1012</v>
      </c>
      <c r="E731" s="55" t="s">
        <v>41</v>
      </c>
      <c r="F731" s="183">
        <v>0.54</v>
      </c>
      <c r="G731" s="183">
        <v>0.56999999999999995</v>
      </c>
      <c r="H731" s="56">
        <v>400</v>
      </c>
      <c r="I731" s="57"/>
      <c r="J731" s="58">
        <f t="shared" si="11"/>
        <v>0</v>
      </c>
      <c r="K731" s="182" t="s">
        <v>42</v>
      </c>
      <c r="L731" s="162" t="s">
        <v>1695</v>
      </c>
      <c r="M731" s="60" t="s">
        <v>53</v>
      </c>
      <c r="N731" s="61"/>
      <c r="O731" s="61"/>
    </row>
    <row r="732" spans="1:15" s="20" customFormat="1" ht="15" thickBot="1" x14ac:dyDescent="0.45">
      <c r="A732" s="52"/>
      <c r="B732" s="53" t="s">
        <v>1013</v>
      </c>
      <c r="C732" s="54" t="s">
        <v>209</v>
      </c>
      <c r="D732" s="54" t="s">
        <v>1012</v>
      </c>
      <c r="E732" s="55" t="s">
        <v>45</v>
      </c>
      <c r="F732" s="183">
        <v>0.71</v>
      </c>
      <c r="G732" s="183">
        <v>0.75</v>
      </c>
      <c r="H732" s="56">
        <v>300</v>
      </c>
      <c r="I732" s="57"/>
      <c r="J732" s="58">
        <f t="shared" si="11"/>
        <v>0</v>
      </c>
      <c r="K732" s="182" t="s">
        <v>42</v>
      </c>
      <c r="L732" s="162" t="s">
        <v>1695</v>
      </c>
      <c r="M732" s="60" t="s">
        <v>53</v>
      </c>
      <c r="N732" s="61"/>
      <c r="O732" s="61"/>
    </row>
    <row r="733" spans="1:15" s="20" customFormat="1" ht="15" thickBot="1" x14ac:dyDescent="0.45">
      <c r="A733" s="52"/>
      <c r="B733" s="53" t="s">
        <v>1014</v>
      </c>
      <c r="C733" s="54" t="s">
        <v>209</v>
      </c>
      <c r="D733" s="54" t="s">
        <v>1012</v>
      </c>
      <c r="E733" s="55" t="s">
        <v>47</v>
      </c>
      <c r="F733" s="183">
        <v>0.89</v>
      </c>
      <c r="G733" s="183">
        <v>0.94</v>
      </c>
      <c r="H733" s="56">
        <v>200</v>
      </c>
      <c r="I733" s="57"/>
      <c r="J733" s="58">
        <f t="shared" si="11"/>
        <v>0</v>
      </c>
      <c r="K733" s="182" t="s">
        <v>42</v>
      </c>
      <c r="L733" s="162" t="s">
        <v>1695</v>
      </c>
      <c r="M733" s="60" t="s">
        <v>53</v>
      </c>
      <c r="N733" s="61"/>
      <c r="O733" s="61"/>
    </row>
    <row r="734" spans="1:15" s="20" customFormat="1" ht="15" thickBot="1" x14ac:dyDescent="0.45">
      <c r="A734" s="52"/>
      <c r="B734" s="53" t="s">
        <v>1015</v>
      </c>
      <c r="C734" s="54" t="s">
        <v>209</v>
      </c>
      <c r="D734" s="54" t="s">
        <v>1012</v>
      </c>
      <c r="E734" s="55" t="s">
        <v>49</v>
      </c>
      <c r="F734" s="183">
        <v>1.1000000000000001</v>
      </c>
      <c r="G734" s="183">
        <v>1.1599999999999999</v>
      </c>
      <c r="H734" s="56">
        <v>150</v>
      </c>
      <c r="I734" s="57"/>
      <c r="J734" s="58">
        <f t="shared" si="11"/>
        <v>0</v>
      </c>
      <c r="K734" s="182" t="s">
        <v>42</v>
      </c>
      <c r="L734" s="162" t="s">
        <v>1695</v>
      </c>
      <c r="M734" s="60" t="s">
        <v>53</v>
      </c>
      <c r="N734" s="61"/>
      <c r="O734" s="61"/>
    </row>
    <row r="735" spans="1:15" s="20" customFormat="1" ht="15" thickBot="1" x14ac:dyDescent="0.45">
      <c r="A735" s="52"/>
      <c r="B735" s="53" t="s">
        <v>1016</v>
      </c>
      <c r="C735" s="54" t="s">
        <v>91</v>
      </c>
      <c r="D735" s="54" t="s">
        <v>1017</v>
      </c>
      <c r="E735" s="55" t="s">
        <v>45</v>
      </c>
      <c r="F735" s="183">
        <v>0.5</v>
      </c>
      <c r="G735" s="183">
        <v>0.53</v>
      </c>
      <c r="H735" s="56">
        <v>300</v>
      </c>
      <c r="I735" s="57"/>
      <c r="J735" s="58">
        <f t="shared" si="11"/>
        <v>0</v>
      </c>
      <c r="K735" s="182" t="s">
        <v>42</v>
      </c>
      <c r="L735" s="135" t="s">
        <v>1695</v>
      </c>
      <c r="M735" s="60" t="s">
        <v>69</v>
      </c>
      <c r="N735" s="61"/>
      <c r="O735" s="61"/>
    </row>
    <row r="736" spans="1:15" s="20" customFormat="1" ht="15" thickBot="1" x14ac:dyDescent="0.45">
      <c r="A736" s="52"/>
      <c r="B736" s="53" t="s">
        <v>1018</v>
      </c>
      <c r="C736" s="54" t="s">
        <v>91</v>
      </c>
      <c r="D736" s="54" t="s">
        <v>1017</v>
      </c>
      <c r="E736" s="55" t="s">
        <v>47</v>
      </c>
      <c r="F736" s="183">
        <v>0.69</v>
      </c>
      <c r="G736" s="183">
        <v>0.73</v>
      </c>
      <c r="H736" s="56">
        <v>200</v>
      </c>
      <c r="I736" s="57"/>
      <c r="J736" s="58">
        <f t="shared" si="11"/>
        <v>0</v>
      </c>
      <c r="K736" s="182" t="s">
        <v>42</v>
      </c>
      <c r="L736" s="135" t="s">
        <v>1695</v>
      </c>
      <c r="M736" s="60" t="s">
        <v>69</v>
      </c>
      <c r="N736" s="61"/>
      <c r="O736" s="61"/>
    </row>
    <row r="737" spans="1:15" s="20" customFormat="1" ht="15" thickBot="1" x14ac:dyDescent="0.45">
      <c r="A737" s="52"/>
      <c r="B737" s="53" t="s">
        <v>1019</v>
      </c>
      <c r="C737" s="54" t="s">
        <v>39</v>
      </c>
      <c r="D737" s="54" t="s">
        <v>1020</v>
      </c>
      <c r="E737" s="55" t="s">
        <v>45</v>
      </c>
      <c r="F737" s="183">
        <v>0.65</v>
      </c>
      <c r="G737" s="183">
        <v>0.68</v>
      </c>
      <c r="H737" s="56">
        <v>300</v>
      </c>
      <c r="I737" s="57"/>
      <c r="J737" s="58">
        <f t="shared" si="11"/>
        <v>0</v>
      </c>
      <c r="K737" s="182" t="s">
        <v>42</v>
      </c>
      <c r="L737" s="135" t="s">
        <v>1695</v>
      </c>
      <c r="M737" s="60" t="s">
        <v>69</v>
      </c>
      <c r="N737" s="61"/>
      <c r="O737" s="61"/>
    </row>
    <row r="738" spans="1:15" s="20" customFormat="1" ht="15" thickBot="1" x14ac:dyDescent="0.45">
      <c r="A738" s="52"/>
      <c r="B738" s="53" t="s">
        <v>1021</v>
      </c>
      <c r="C738" s="54" t="s">
        <v>39</v>
      </c>
      <c r="D738" s="54" t="s">
        <v>1020</v>
      </c>
      <c r="E738" s="55" t="s">
        <v>47</v>
      </c>
      <c r="F738" s="183">
        <v>0.8</v>
      </c>
      <c r="G738" s="183">
        <v>0.84</v>
      </c>
      <c r="H738" s="56">
        <v>200</v>
      </c>
      <c r="I738" s="57"/>
      <c r="J738" s="58">
        <f t="shared" si="11"/>
        <v>0</v>
      </c>
      <c r="K738" s="182" t="s">
        <v>42</v>
      </c>
      <c r="L738" s="135" t="s">
        <v>1695</v>
      </c>
      <c r="M738" s="60" t="s">
        <v>69</v>
      </c>
      <c r="N738" s="61"/>
      <c r="O738" s="61"/>
    </row>
    <row r="739" spans="1:15" s="20" customFormat="1" ht="15" thickBot="1" x14ac:dyDescent="0.45">
      <c r="A739" s="52"/>
      <c r="B739" s="53" t="s">
        <v>1022</v>
      </c>
      <c r="C739" s="54" t="s">
        <v>39</v>
      </c>
      <c r="D739" s="54" t="s">
        <v>1020</v>
      </c>
      <c r="E739" s="55" t="s">
        <v>49</v>
      </c>
      <c r="F739" s="183">
        <v>0.96</v>
      </c>
      <c r="G739" s="183">
        <v>1.01</v>
      </c>
      <c r="H739" s="56">
        <v>150</v>
      </c>
      <c r="I739" s="57"/>
      <c r="J739" s="58">
        <f t="shared" si="11"/>
        <v>0</v>
      </c>
      <c r="K739" s="182" t="s">
        <v>42</v>
      </c>
      <c r="L739" s="135" t="s">
        <v>1695</v>
      </c>
      <c r="M739" s="60" t="s">
        <v>69</v>
      </c>
      <c r="N739" s="61"/>
      <c r="O739" s="61"/>
    </row>
    <row r="740" spans="1:15" s="20" customFormat="1" ht="15" thickBot="1" x14ac:dyDescent="0.45">
      <c r="A740" s="52"/>
      <c r="B740" s="53" t="s">
        <v>1023</v>
      </c>
      <c r="C740" s="54" t="s">
        <v>99</v>
      </c>
      <c r="D740" s="54" t="s">
        <v>1024</v>
      </c>
      <c r="E740" s="55" t="s">
        <v>47</v>
      </c>
      <c r="F740" s="183">
        <v>0.7</v>
      </c>
      <c r="G740" s="183">
        <v>0.74</v>
      </c>
      <c r="H740" s="56">
        <v>200</v>
      </c>
      <c r="I740" s="57"/>
      <c r="J740" s="58">
        <f t="shared" si="11"/>
        <v>0</v>
      </c>
      <c r="K740" s="182" t="s">
        <v>42</v>
      </c>
      <c r="L740" s="174" t="s">
        <v>1695</v>
      </c>
      <c r="M740" s="60" t="s">
        <v>679</v>
      </c>
      <c r="N740" s="61"/>
      <c r="O740" s="61"/>
    </row>
    <row r="741" spans="1:15" s="20" customFormat="1" ht="15" thickBot="1" x14ac:dyDescent="0.45">
      <c r="A741" s="52"/>
      <c r="B741" s="53" t="s">
        <v>1025</v>
      </c>
      <c r="C741" s="54" t="s">
        <v>99</v>
      </c>
      <c r="D741" s="54" t="s">
        <v>1024</v>
      </c>
      <c r="E741" s="55" t="s">
        <v>49</v>
      </c>
      <c r="F741" s="183">
        <v>1.02</v>
      </c>
      <c r="G741" s="183">
        <v>1.07</v>
      </c>
      <c r="H741" s="56">
        <v>150</v>
      </c>
      <c r="I741" s="57"/>
      <c r="J741" s="58">
        <f t="shared" si="11"/>
        <v>0</v>
      </c>
      <c r="K741" s="182" t="s">
        <v>42</v>
      </c>
      <c r="L741" s="174" t="s">
        <v>1695</v>
      </c>
      <c r="M741" s="60" t="s">
        <v>679</v>
      </c>
      <c r="N741" s="61"/>
      <c r="O741" s="61"/>
    </row>
    <row r="742" spans="1:15" s="20" customFormat="1" ht="15" thickBot="1" x14ac:dyDescent="0.45">
      <c r="A742" s="52"/>
      <c r="B742" s="53" t="s">
        <v>1026</v>
      </c>
      <c r="C742" s="54" t="s">
        <v>99</v>
      </c>
      <c r="D742" s="54" t="s">
        <v>1024</v>
      </c>
      <c r="E742" s="55" t="s">
        <v>58</v>
      </c>
      <c r="F742" s="183">
        <v>1.24</v>
      </c>
      <c r="G742" s="183">
        <v>1.3</v>
      </c>
      <c r="H742" s="56">
        <v>125</v>
      </c>
      <c r="I742" s="57"/>
      <c r="J742" s="58">
        <f t="shared" si="11"/>
        <v>0</v>
      </c>
      <c r="K742" s="182" t="s">
        <v>42</v>
      </c>
      <c r="L742" s="174" t="s">
        <v>1695</v>
      </c>
      <c r="M742" s="60" t="s">
        <v>679</v>
      </c>
      <c r="N742" s="61"/>
      <c r="O742" s="61"/>
    </row>
    <row r="743" spans="1:15" s="20" customFormat="1" ht="15" thickBot="1" x14ac:dyDescent="0.45">
      <c r="A743" s="52"/>
      <c r="B743" s="53" t="s">
        <v>1027</v>
      </c>
      <c r="C743" s="54" t="s">
        <v>99</v>
      </c>
      <c r="D743" s="54" t="s">
        <v>1024</v>
      </c>
      <c r="E743" s="55" t="s">
        <v>60</v>
      </c>
      <c r="F743" s="183">
        <v>1.34</v>
      </c>
      <c r="G743" s="183">
        <v>1.41</v>
      </c>
      <c r="H743" s="56">
        <v>100</v>
      </c>
      <c r="I743" s="57"/>
      <c r="J743" s="58">
        <f t="shared" si="11"/>
        <v>0</v>
      </c>
      <c r="K743" s="182" t="s">
        <v>42</v>
      </c>
      <c r="L743" s="174" t="s">
        <v>1695</v>
      </c>
      <c r="M743" s="60" t="s">
        <v>679</v>
      </c>
      <c r="N743" s="61"/>
      <c r="O743" s="61"/>
    </row>
    <row r="744" spans="1:15" s="20" customFormat="1" ht="15" thickBot="1" x14ac:dyDescent="0.45">
      <c r="A744" s="52"/>
      <c r="B744" s="53" t="s">
        <v>1028</v>
      </c>
      <c r="C744" s="54" t="s">
        <v>99</v>
      </c>
      <c r="D744" s="54" t="s">
        <v>1024</v>
      </c>
      <c r="E744" s="55" t="s">
        <v>320</v>
      </c>
      <c r="F744" s="183">
        <v>1.58</v>
      </c>
      <c r="G744" s="183">
        <v>1.66</v>
      </c>
      <c r="H744" s="56">
        <v>75</v>
      </c>
      <c r="I744" s="57"/>
      <c r="J744" s="58">
        <f t="shared" si="11"/>
        <v>0</v>
      </c>
      <c r="K744" s="182" t="s">
        <v>42</v>
      </c>
      <c r="L744" s="174" t="s">
        <v>1695</v>
      </c>
      <c r="M744" s="60" t="s">
        <v>679</v>
      </c>
      <c r="N744" s="61"/>
      <c r="O744" s="61"/>
    </row>
    <row r="745" spans="1:15" s="20" customFormat="1" ht="15" thickBot="1" x14ac:dyDescent="0.45">
      <c r="A745" s="52"/>
      <c r="B745" s="53" t="s">
        <v>1029</v>
      </c>
      <c r="C745" s="54" t="s">
        <v>523</v>
      </c>
      <c r="D745" s="54" t="s">
        <v>1030</v>
      </c>
      <c r="E745" s="55" t="s">
        <v>41</v>
      </c>
      <c r="F745" s="183">
        <v>0.65</v>
      </c>
      <c r="G745" s="183">
        <v>0.68</v>
      </c>
      <c r="H745" s="56">
        <v>400</v>
      </c>
      <c r="I745" s="57"/>
      <c r="J745" s="58">
        <f t="shared" si="11"/>
        <v>0</v>
      </c>
      <c r="K745" s="182" t="s">
        <v>42</v>
      </c>
      <c r="L745" s="171" t="s">
        <v>1695</v>
      </c>
      <c r="M745" s="60" t="s">
        <v>929</v>
      </c>
      <c r="N745" s="61"/>
      <c r="O745" s="61"/>
    </row>
    <row r="746" spans="1:15" s="20" customFormat="1" ht="15" thickBot="1" x14ac:dyDescent="0.45">
      <c r="A746" s="52"/>
      <c r="B746" s="53" t="s">
        <v>1031</v>
      </c>
      <c r="C746" s="54" t="s">
        <v>523</v>
      </c>
      <c r="D746" s="54" t="s">
        <v>1030</v>
      </c>
      <c r="E746" s="55" t="s">
        <v>45</v>
      </c>
      <c r="F746" s="183">
        <v>0.84</v>
      </c>
      <c r="G746" s="183">
        <v>0.88</v>
      </c>
      <c r="H746" s="56">
        <v>300</v>
      </c>
      <c r="I746" s="57"/>
      <c r="J746" s="58">
        <f t="shared" si="11"/>
        <v>0</v>
      </c>
      <c r="K746" s="182" t="s">
        <v>42</v>
      </c>
      <c r="L746" s="171" t="s">
        <v>1695</v>
      </c>
      <c r="M746" s="60" t="s">
        <v>929</v>
      </c>
      <c r="N746" s="61"/>
      <c r="O746" s="61"/>
    </row>
    <row r="747" spans="1:15" s="20" customFormat="1" ht="15" thickBot="1" x14ac:dyDescent="0.45">
      <c r="A747" s="52"/>
      <c r="B747" s="53" t="s">
        <v>1032</v>
      </c>
      <c r="C747" s="54" t="s">
        <v>523</v>
      </c>
      <c r="D747" s="54" t="s">
        <v>1030</v>
      </c>
      <c r="E747" s="55" t="s">
        <v>47</v>
      </c>
      <c r="F747" s="183">
        <v>1.05</v>
      </c>
      <c r="G747" s="183">
        <v>1.1000000000000001</v>
      </c>
      <c r="H747" s="56">
        <v>200</v>
      </c>
      <c r="I747" s="57"/>
      <c r="J747" s="58">
        <f t="shared" si="11"/>
        <v>0</v>
      </c>
      <c r="K747" s="182" t="s">
        <v>42</v>
      </c>
      <c r="L747" s="171" t="s">
        <v>1695</v>
      </c>
      <c r="M747" s="60" t="s">
        <v>929</v>
      </c>
      <c r="N747" s="61"/>
      <c r="O747" s="61"/>
    </row>
    <row r="748" spans="1:15" s="20" customFormat="1" ht="15" thickBot="1" x14ac:dyDescent="0.45">
      <c r="A748" s="52"/>
      <c r="B748" s="53" t="s">
        <v>1033</v>
      </c>
      <c r="C748" s="54" t="s">
        <v>523</v>
      </c>
      <c r="D748" s="54" t="s">
        <v>1030</v>
      </c>
      <c r="E748" s="55" t="s">
        <v>49</v>
      </c>
      <c r="F748" s="183">
        <v>1.28</v>
      </c>
      <c r="G748" s="183">
        <v>1.35</v>
      </c>
      <c r="H748" s="56">
        <v>150</v>
      </c>
      <c r="I748" s="57"/>
      <c r="J748" s="58">
        <f t="shared" si="11"/>
        <v>0</v>
      </c>
      <c r="K748" s="182" t="s">
        <v>42</v>
      </c>
      <c r="L748" s="171" t="s">
        <v>1695</v>
      </c>
      <c r="M748" s="60" t="s">
        <v>929</v>
      </c>
      <c r="N748" s="61"/>
      <c r="O748" s="61"/>
    </row>
    <row r="749" spans="1:15" s="20" customFormat="1" ht="15" thickBot="1" x14ac:dyDescent="0.45">
      <c r="A749" s="52"/>
      <c r="B749" s="53" t="s">
        <v>1034</v>
      </c>
      <c r="C749" s="54" t="s">
        <v>66</v>
      </c>
      <c r="D749" s="54" t="s">
        <v>1035</v>
      </c>
      <c r="E749" s="55" t="s">
        <v>68</v>
      </c>
      <c r="F749" s="183">
        <v>0.64</v>
      </c>
      <c r="G749" s="183">
        <v>0.67</v>
      </c>
      <c r="H749" s="56">
        <v>350</v>
      </c>
      <c r="I749" s="57"/>
      <c r="J749" s="58">
        <f t="shared" si="11"/>
        <v>0</v>
      </c>
      <c r="K749" s="182" t="s">
        <v>42</v>
      </c>
      <c r="L749" s="166" t="s">
        <v>1695</v>
      </c>
      <c r="M749" s="60" t="s">
        <v>63</v>
      </c>
      <c r="N749" s="61"/>
      <c r="O749" s="61"/>
    </row>
    <row r="750" spans="1:15" s="20" customFormat="1" ht="15" thickBot="1" x14ac:dyDescent="0.45">
      <c r="A750" s="52"/>
      <c r="B750" s="53" t="s">
        <v>1036</v>
      </c>
      <c r="C750" s="54" t="s">
        <v>66</v>
      </c>
      <c r="D750" s="54" t="s">
        <v>1035</v>
      </c>
      <c r="E750" s="55" t="s">
        <v>73</v>
      </c>
      <c r="F750" s="183">
        <v>1.1499999999999999</v>
      </c>
      <c r="G750" s="183">
        <v>1.21</v>
      </c>
      <c r="H750" s="56">
        <v>175</v>
      </c>
      <c r="I750" s="57"/>
      <c r="J750" s="58">
        <f t="shared" si="11"/>
        <v>0</v>
      </c>
      <c r="K750" s="182" t="s">
        <v>42</v>
      </c>
      <c r="L750" s="166" t="s">
        <v>1695</v>
      </c>
      <c r="M750" s="60" t="s">
        <v>63</v>
      </c>
      <c r="N750" s="61"/>
      <c r="O750" s="61"/>
    </row>
    <row r="751" spans="1:15" s="20" customFormat="1" ht="15" thickBot="1" x14ac:dyDescent="0.45">
      <c r="A751" s="52"/>
      <c r="B751" s="53" t="s">
        <v>1037</v>
      </c>
      <c r="C751" s="54" t="s">
        <v>66</v>
      </c>
      <c r="D751" s="54" t="s">
        <v>1035</v>
      </c>
      <c r="E751" s="55" t="s">
        <v>117</v>
      </c>
      <c r="F751" s="183">
        <v>1.39</v>
      </c>
      <c r="G751" s="183">
        <v>1.46</v>
      </c>
      <c r="H751" s="56">
        <v>150</v>
      </c>
      <c r="I751" s="57"/>
      <c r="J751" s="58">
        <f t="shared" si="11"/>
        <v>0</v>
      </c>
      <c r="K751" s="182" t="s">
        <v>42</v>
      </c>
      <c r="L751" s="166" t="s">
        <v>1695</v>
      </c>
      <c r="M751" s="60" t="s">
        <v>63</v>
      </c>
      <c r="N751" s="61"/>
      <c r="O751" s="61"/>
    </row>
    <row r="752" spans="1:15" s="20" customFormat="1" ht="15" thickBot="1" x14ac:dyDescent="0.45">
      <c r="A752" s="52"/>
      <c r="B752" s="53" t="s">
        <v>1038</v>
      </c>
      <c r="C752" s="54" t="s">
        <v>66</v>
      </c>
      <c r="D752" s="54" t="s">
        <v>1039</v>
      </c>
      <c r="E752" s="55" t="s">
        <v>73</v>
      </c>
      <c r="F752" s="183">
        <v>1.1499999999999999</v>
      </c>
      <c r="G752" s="183">
        <v>1.21</v>
      </c>
      <c r="H752" s="56">
        <v>175</v>
      </c>
      <c r="I752" s="57"/>
      <c r="J752" s="58">
        <f t="shared" si="11"/>
        <v>0</v>
      </c>
      <c r="K752" s="182" t="s">
        <v>42</v>
      </c>
      <c r="L752" s="166" t="s">
        <v>1695</v>
      </c>
      <c r="M752" s="60" t="s">
        <v>63</v>
      </c>
      <c r="N752" s="61"/>
      <c r="O752" s="61"/>
    </row>
    <row r="753" spans="1:15" s="20" customFormat="1" ht="15" thickBot="1" x14ac:dyDescent="0.45">
      <c r="A753" s="52"/>
      <c r="B753" s="53" t="s">
        <v>1040</v>
      </c>
      <c r="C753" s="54" t="s">
        <v>91</v>
      </c>
      <c r="D753" s="54" t="s">
        <v>1041</v>
      </c>
      <c r="E753" s="55" t="s">
        <v>77</v>
      </c>
      <c r="F753" s="183">
        <v>0.27</v>
      </c>
      <c r="G753" s="183">
        <v>0.28000000000000003</v>
      </c>
      <c r="H753" s="56">
        <v>500</v>
      </c>
      <c r="I753" s="57"/>
      <c r="J753" s="58">
        <f t="shared" si="11"/>
        <v>0</v>
      </c>
      <c r="K753" s="182" t="s">
        <v>42</v>
      </c>
      <c r="L753" s="143" t="s">
        <v>1695</v>
      </c>
      <c r="M753" s="60" t="s">
        <v>169</v>
      </c>
      <c r="N753" s="61"/>
      <c r="O753" s="61"/>
    </row>
    <row r="754" spans="1:15" s="20" customFormat="1" ht="15" thickBot="1" x14ac:dyDescent="0.45">
      <c r="A754" s="52"/>
      <c r="B754" s="53" t="s">
        <v>1042</v>
      </c>
      <c r="C754" s="54" t="s">
        <v>91</v>
      </c>
      <c r="D754" s="54" t="s">
        <v>1041</v>
      </c>
      <c r="E754" s="55" t="s">
        <v>41</v>
      </c>
      <c r="F754" s="183">
        <v>0.36</v>
      </c>
      <c r="G754" s="183">
        <v>0.38</v>
      </c>
      <c r="H754" s="56">
        <v>400</v>
      </c>
      <c r="I754" s="57"/>
      <c r="J754" s="58">
        <f t="shared" si="11"/>
        <v>0</v>
      </c>
      <c r="K754" s="182" t="s">
        <v>42</v>
      </c>
      <c r="L754" s="143" t="s">
        <v>1695</v>
      </c>
      <c r="M754" s="60" t="s">
        <v>169</v>
      </c>
      <c r="N754" s="61"/>
      <c r="O754" s="61"/>
    </row>
    <row r="755" spans="1:15" s="20" customFormat="1" ht="15" thickBot="1" x14ac:dyDescent="0.45">
      <c r="A755" s="52"/>
      <c r="B755" s="53" t="s">
        <v>1043</v>
      </c>
      <c r="C755" s="54" t="s">
        <v>91</v>
      </c>
      <c r="D755" s="54" t="s">
        <v>1041</v>
      </c>
      <c r="E755" s="55" t="s">
        <v>45</v>
      </c>
      <c r="F755" s="183">
        <v>0.5</v>
      </c>
      <c r="G755" s="183">
        <v>0.53</v>
      </c>
      <c r="H755" s="56">
        <v>300</v>
      </c>
      <c r="I755" s="57"/>
      <c r="J755" s="58">
        <f t="shared" si="11"/>
        <v>0</v>
      </c>
      <c r="K755" s="182" t="s">
        <v>42</v>
      </c>
      <c r="L755" s="143" t="s">
        <v>1695</v>
      </c>
      <c r="M755" s="60" t="s">
        <v>169</v>
      </c>
      <c r="N755" s="61"/>
      <c r="O755" s="61"/>
    </row>
    <row r="756" spans="1:15" s="20" customFormat="1" ht="15" thickBot="1" x14ac:dyDescent="0.45">
      <c r="A756" s="52"/>
      <c r="B756" s="53" t="s">
        <v>1044</v>
      </c>
      <c r="C756" s="54" t="s">
        <v>91</v>
      </c>
      <c r="D756" s="54" t="s">
        <v>1041</v>
      </c>
      <c r="E756" s="55" t="s">
        <v>49</v>
      </c>
      <c r="F756" s="183">
        <v>0.85</v>
      </c>
      <c r="G756" s="183">
        <v>0.89</v>
      </c>
      <c r="H756" s="56">
        <v>150</v>
      </c>
      <c r="I756" s="57"/>
      <c r="J756" s="58">
        <f t="shared" si="11"/>
        <v>0</v>
      </c>
      <c r="K756" s="182" t="s">
        <v>42</v>
      </c>
      <c r="L756" s="143" t="s">
        <v>1695</v>
      </c>
      <c r="M756" s="60" t="s">
        <v>169</v>
      </c>
      <c r="N756" s="61"/>
      <c r="O756" s="61"/>
    </row>
    <row r="757" spans="1:15" s="20" customFormat="1" ht="15" thickBot="1" x14ac:dyDescent="0.45">
      <c r="A757" s="52"/>
      <c r="B757" s="53" t="s">
        <v>1045</v>
      </c>
      <c r="C757" s="54" t="s">
        <v>209</v>
      </c>
      <c r="D757" s="54" t="s">
        <v>1046</v>
      </c>
      <c r="E757" s="55" t="s">
        <v>41</v>
      </c>
      <c r="F757" s="183">
        <v>0.78</v>
      </c>
      <c r="G757" s="183">
        <v>0.82</v>
      </c>
      <c r="H757" s="56">
        <v>400</v>
      </c>
      <c r="I757" s="57"/>
      <c r="J757" s="58">
        <f t="shared" si="11"/>
        <v>0</v>
      </c>
      <c r="K757" s="182" t="s">
        <v>42</v>
      </c>
      <c r="L757" s="157" t="s">
        <v>1695</v>
      </c>
      <c r="M757" s="60" t="s">
        <v>1047</v>
      </c>
      <c r="N757" s="61"/>
      <c r="O757" s="61"/>
    </row>
    <row r="758" spans="1:15" s="20" customFormat="1" ht="15" thickBot="1" x14ac:dyDescent="0.45">
      <c r="A758" s="52"/>
      <c r="B758" s="53" t="s">
        <v>1048</v>
      </c>
      <c r="C758" s="54" t="s">
        <v>209</v>
      </c>
      <c r="D758" s="54" t="s">
        <v>1046</v>
      </c>
      <c r="E758" s="55" t="s">
        <v>45</v>
      </c>
      <c r="F758" s="183">
        <v>0.95</v>
      </c>
      <c r="G758" s="183">
        <v>1</v>
      </c>
      <c r="H758" s="56">
        <v>300</v>
      </c>
      <c r="I758" s="57"/>
      <c r="J758" s="58">
        <f t="shared" si="11"/>
        <v>0</v>
      </c>
      <c r="K758" s="182" t="s">
        <v>42</v>
      </c>
      <c r="L758" s="157" t="s">
        <v>1695</v>
      </c>
      <c r="M758" s="60" t="s">
        <v>1047</v>
      </c>
      <c r="N758" s="61"/>
      <c r="O758" s="61"/>
    </row>
    <row r="759" spans="1:15" s="20" customFormat="1" ht="15" thickBot="1" x14ac:dyDescent="0.45">
      <c r="A759" s="52"/>
      <c r="B759" s="53" t="s">
        <v>1049</v>
      </c>
      <c r="C759" s="54" t="s">
        <v>209</v>
      </c>
      <c r="D759" s="54" t="s">
        <v>1046</v>
      </c>
      <c r="E759" s="55" t="s">
        <v>47</v>
      </c>
      <c r="F759" s="183">
        <v>1.1499999999999999</v>
      </c>
      <c r="G759" s="183">
        <v>1.21</v>
      </c>
      <c r="H759" s="56">
        <v>200</v>
      </c>
      <c r="I759" s="57"/>
      <c r="J759" s="58">
        <f t="shared" si="11"/>
        <v>0</v>
      </c>
      <c r="K759" s="182" t="s">
        <v>42</v>
      </c>
      <c r="L759" s="157" t="s">
        <v>1695</v>
      </c>
      <c r="M759" s="60" t="s">
        <v>1047</v>
      </c>
      <c r="N759" s="61"/>
      <c r="O759" s="61"/>
    </row>
    <row r="760" spans="1:15" s="20" customFormat="1" ht="15" thickBot="1" x14ac:dyDescent="0.45">
      <c r="A760" s="52"/>
      <c r="B760" s="53" t="s">
        <v>1050</v>
      </c>
      <c r="C760" s="54" t="s">
        <v>209</v>
      </c>
      <c r="D760" s="54" t="s">
        <v>1046</v>
      </c>
      <c r="E760" s="55" t="s">
        <v>49</v>
      </c>
      <c r="F760" s="183">
        <v>1.38</v>
      </c>
      <c r="G760" s="183">
        <v>1.45</v>
      </c>
      <c r="H760" s="56">
        <v>150</v>
      </c>
      <c r="I760" s="57"/>
      <c r="J760" s="58">
        <f t="shared" si="11"/>
        <v>0</v>
      </c>
      <c r="K760" s="182" t="s">
        <v>42</v>
      </c>
      <c r="L760" s="157" t="s">
        <v>1695</v>
      </c>
      <c r="M760" s="60" t="s">
        <v>1047</v>
      </c>
      <c r="N760" s="61"/>
      <c r="O760" s="61"/>
    </row>
    <row r="761" spans="1:15" s="20" customFormat="1" ht="15" thickBot="1" x14ac:dyDescent="0.45">
      <c r="A761" s="52"/>
      <c r="B761" s="53" t="s">
        <v>1051</v>
      </c>
      <c r="C761" s="54" t="s">
        <v>209</v>
      </c>
      <c r="D761" s="54" t="s">
        <v>1046</v>
      </c>
      <c r="E761" s="55" t="s">
        <v>58</v>
      </c>
      <c r="F761" s="183">
        <v>1.59</v>
      </c>
      <c r="G761" s="183">
        <v>1.67</v>
      </c>
      <c r="H761" s="56">
        <v>125</v>
      </c>
      <c r="I761" s="57"/>
      <c r="J761" s="58">
        <f t="shared" si="11"/>
        <v>0</v>
      </c>
      <c r="K761" s="182" t="s">
        <v>42</v>
      </c>
      <c r="L761" s="157" t="s">
        <v>1695</v>
      </c>
      <c r="M761" s="60" t="s">
        <v>1047</v>
      </c>
      <c r="N761" s="61"/>
      <c r="O761" s="61"/>
    </row>
    <row r="762" spans="1:15" s="20" customFormat="1" ht="15" thickBot="1" x14ac:dyDescent="0.45">
      <c r="A762" s="52"/>
      <c r="B762" s="53" t="s">
        <v>1052</v>
      </c>
      <c r="C762" s="54" t="s">
        <v>209</v>
      </c>
      <c r="D762" s="54" t="s">
        <v>1053</v>
      </c>
      <c r="E762" s="55" t="s">
        <v>41</v>
      </c>
      <c r="F762" s="183">
        <v>0.78</v>
      </c>
      <c r="G762" s="183">
        <v>0.82</v>
      </c>
      <c r="H762" s="56">
        <v>400</v>
      </c>
      <c r="I762" s="57"/>
      <c r="J762" s="58">
        <f t="shared" si="11"/>
        <v>0</v>
      </c>
      <c r="K762" s="182" t="s">
        <v>42</v>
      </c>
      <c r="L762" s="162" t="s">
        <v>1695</v>
      </c>
      <c r="M762" s="60" t="s">
        <v>53</v>
      </c>
      <c r="N762" s="61"/>
      <c r="O762" s="61"/>
    </row>
    <row r="763" spans="1:15" s="20" customFormat="1" ht="15" thickBot="1" x14ac:dyDescent="0.45">
      <c r="A763" s="52"/>
      <c r="B763" s="53" t="s">
        <v>1054</v>
      </c>
      <c r="C763" s="54" t="s">
        <v>209</v>
      </c>
      <c r="D763" s="54" t="s">
        <v>1053</v>
      </c>
      <c r="E763" s="55" t="s">
        <v>45</v>
      </c>
      <c r="F763" s="183">
        <v>0.95</v>
      </c>
      <c r="G763" s="183">
        <v>1</v>
      </c>
      <c r="H763" s="56">
        <v>300</v>
      </c>
      <c r="I763" s="57"/>
      <c r="J763" s="58">
        <f t="shared" si="11"/>
        <v>0</v>
      </c>
      <c r="K763" s="182" t="s">
        <v>42</v>
      </c>
      <c r="L763" s="162" t="s">
        <v>1695</v>
      </c>
      <c r="M763" s="60" t="s">
        <v>53</v>
      </c>
      <c r="N763" s="61"/>
      <c r="O763" s="61"/>
    </row>
    <row r="764" spans="1:15" s="20" customFormat="1" ht="15" thickBot="1" x14ac:dyDescent="0.45">
      <c r="A764" s="52"/>
      <c r="B764" s="53" t="s">
        <v>1055</v>
      </c>
      <c r="C764" s="54" t="s">
        <v>209</v>
      </c>
      <c r="D764" s="54" t="s">
        <v>1053</v>
      </c>
      <c r="E764" s="55" t="s">
        <v>47</v>
      </c>
      <c r="F764" s="183">
        <v>1.1499999999999999</v>
      </c>
      <c r="G764" s="183">
        <v>1.21</v>
      </c>
      <c r="H764" s="56">
        <v>200</v>
      </c>
      <c r="I764" s="57"/>
      <c r="J764" s="58">
        <f t="shared" si="11"/>
        <v>0</v>
      </c>
      <c r="K764" s="182" t="s">
        <v>42</v>
      </c>
      <c r="L764" s="162" t="s">
        <v>1695</v>
      </c>
      <c r="M764" s="60" t="s">
        <v>53</v>
      </c>
      <c r="N764" s="61"/>
      <c r="O764" s="61"/>
    </row>
    <row r="765" spans="1:15" s="20" customFormat="1" ht="15" thickBot="1" x14ac:dyDescent="0.45">
      <c r="A765" s="52"/>
      <c r="B765" s="53" t="s">
        <v>1056</v>
      </c>
      <c r="C765" s="54" t="s">
        <v>209</v>
      </c>
      <c r="D765" s="54" t="s">
        <v>1053</v>
      </c>
      <c r="E765" s="55" t="s">
        <v>49</v>
      </c>
      <c r="F765" s="183">
        <v>1.38</v>
      </c>
      <c r="G765" s="183">
        <v>1.45</v>
      </c>
      <c r="H765" s="56">
        <v>150</v>
      </c>
      <c r="I765" s="57"/>
      <c r="J765" s="58">
        <f t="shared" si="11"/>
        <v>0</v>
      </c>
      <c r="K765" s="182" t="s">
        <v>42</v>
      </c>
      <c r="L765" s="162" t="s">
        <v>1695</v>
      </c>
      <c r="M765" s="60" t="s">
        <v>53</v>
      </c>
      <c r="N765" s="61"/>
      <c r="O765" s="61"/>
    </row>
    <row r="766" spans="1:15" s="20" customFormat="1" ht="15" thickBot="1" x14ac:dyDescent="0.45">
      <c r="A766" s="52"/>
      <c r="B766" s="53" t="s">
        <v>1057</v>
      </c>
      <c r="C766" s="54" t="s">
        <v>209</v>
      </c>
      <c r="D766" s="54" t="s">
        <v>1053</v>
      </c>
      <c r="E766" s="55" t="s">
        <v>58</v>
      </c>
      <c r="F766" s="183">
        <v>1.59</v>
      </c>
      <c r="G766" s="183">
        <v>1.67</v>
      </c>
      <c r="H766" s="56">
        <v>125</v>
      </c>
      <c r="I766" s="57"/>
      <c r="J766" s="58">
        <f t="shared" si="11"/>
        <v>0</v>
      </c>
      <c r="K766" s="182" t="s">
        <v>42</v>
      </c>
      <c r="L766" s="162" t="s">
        <v>1695</v>
      </c>
      <c r="M766" s="60" t="s">
        <v>53</v>
      </c>
      <c r="N766" s="61"/>
      <c r="O766" s="61"/>
    </row>
    <row r="767" spans="1:15" s="20" customFormat="1" ht="15" thickBot="1" x14ac:dyDescent="0.45">
      <c r="A767" s="52"/>
      <c r="B767" s="53" t="s">
        <v>1058</v>
      </c>
      <c r="C767" s="54" t="s">
        <v>209</v>
      </c>
      <c r="D767" s="54" t="s">
        <v>1059</v>
      </c>
      <c r="E767" s="55" t="s">
        <v>41</v>
      </c>
      <c r="F767" s="183">
        <v>0.78</v>
      </c>
      <c r="G767" s="183">
        <v>0.82</v>
      </c>
      <c r="H767" s="56">
        <v>400</v>
      </c>
      <c r="I767" s="57"/>
      <c r="J767" s="58">
        <f t="shared" si="11"/>
        <v>0</v>
      </c>
      <c r="K767" s="182" t="s">
        <v>42</v>
      </c>
      <c r="L767" s="152" t="s">
        <v>1695</v>
      </c>
      <c r="M767" s="60" t="s">
        <v>120</v>
      </c>
      <c r="N767" s="61"/>
      <c r="O767" s="61"/>
    </row>
    <row r="768" spans="1:15" s="20" customFormat="1" ht="15" thickBot="1" x14ac:dyDescent="0.45">
      <c r="A768" s="52"/>
      <c r="B768" s="53" t="s">
        <v>1060</v>
      </c>
      <c r="C768" s="54" t="s">
        <v>209</v>
      </c>
      <c r="D768" s="54" t="s">
        <v>1059</v>
      </c>
      <c r="E768" s="55" t="s">
        <v>45</v>
      </c>
      <c r="F768" s="183">
        <v>0.95</v>
      </c>
      <c r="G768" s="183">
        <v>1</v>
      </c>
      <c r="H768" s="56">
        <v>300</v>
      </c>
      <c r="I768" s="57"/>
      <c r="J768" s="58">
        <f t="shared" si="11"/>
        <v>0</v>
      </c>
      <c r="K768" s="182" t="s">
        <v>42</v>
      </c>
      <c r="L768" s="152" t="s">
        <v>1695</v>
      </c>
      <c r="M768" s="60" t="s">
        <v>120</v>
      </c>
      <c r="N768" s="61"/>
      <c r="O768" s="61"/>
    </row>
    <row r="769" spans="1:15" s="20" customFormat="1" ht="15" thickBot="1" x14ac:dyDescent="0.45">
      <c r="A769" s="52"/>
      <c r="B769" s="53" t="s">
        <v>1061</v>
      </c>
      <c r="C769" s="54" t="s">
        <v>209</v>
      </c>
      <c r="D769" s="54" t="s">
        <v>1059</v>
      </c>
      <c r="E769" s="55" t="s">
        <v>47</v>
      </c>
      <c r="F769" s="183">
        <v>1.1499999999999999</v>
      </c>
      <c r="G769" s="183">
        <v>1.21</v>
      </c>
      <c r="H769" s="56">
        <v>200</v>
      </c>
      <c r="I769" s="57"/>
      <c r="J769" s="58">
        <f t="shared" si="11"/>
        <v>0</v>
      </c>
      <c r="K769" s="182" t="s">
        <v>42</v>
      </c>
      <c r="L769" s="152" t="s">
        <v>1695</v>
      </c>
      <c r="M769" s="60" t="s">
        <v>120</v>
      </c>
      <c r="N769" s="61"/>
      <c r="O769" s="61"/>
    </row>
    <row r="770" spans="1:15" s="20" customFormat="1" ht="15" thickBot="1" x14ac:dyDescent="0.45">
      <c r="A770" s="52"/>
      <c r="B770" s="53" t="s">
        <v>1062</v>
      </c>
      <c r="C770" s="54" t="s">
        <v>209</v>
      </c>
      <c r="D770" s="54" t="s">
        <v>1059</v>
      </c>
      <c r="E770" s="55" t="s">
        <v>49</v>
      </c>
      <c r="F770" s="183">
        <v>1.38</v>
      </c>
      <c r="G770" s="183">
        <v>1.45</v>
      </c>
      <c r="H770" s="56">
        <v>150</v>
      </c>
      <c r="I770" s="57"/>
      <c r="J770" s="58">
        <f t="shared" si="11"/>
        <v>0</v>
      </c>
      <c r="K770" s="182" t="s">
        <v>42</v>
      </c>
      <c r="L770" s="152" t="s">
        <v>1695</v>
      </c>
      <c r="M770" s="60" t="s">
        <v>120</v>
      </c>
      <c r="N770" s="61"/>
      <c r="O770" s="61"/>
    </row>
    <row r="771" spans="1:15" s="20" customFormat="1" ht="15" thickBot="1" x14ac:dyDescent="0.45">
      <c r="A771" s="52"/>
      <c r="B771" s="53" t="s">
        <v>1063</v>
      </c>
      <c r="C771" s="54" t="s">
        <v>209</v>
      </c>
      <c r="D771" s="54" t="s">
        <v>1059</v>
      </c>
      <c r="E771" s="55" t="s">
        <v>58</v>
      </c>
      <c r="F771" s="183">
        <v>1.59</v>
      </c>
      <c r="G771" s="183">
        <v>1.67</v>
      </c>
      <c r="H771" s="56">
        <v>125</v>
      </c>
      <c r="I771" s="57"/>
      <c r="J771" s="58">
        <f t="shared" si="11"/>
        <v>0</v>
      </c>
      <c r="K771" s="182" t="s">
        <v>42</v>
      </c>
      <c r="L771" s="152" t="s">
        <v>1695</v>
      </c>
      <c r="M771" s="60" t="s">
        <v>120</v>
      </c>
      <c r="N771" s="61"/>
      <c r="O771" s="61"/>
    </row>
    <row r="772" spans="1:15" s="20" customFormat="1" x14ac:dyDescent="0.4">
      <c r="A772" s="52"/>
      <c r="B772" s="53" t="s">
        <v>1064</v>
      </c>
      <c r="C772" s="54" t="s">
        <v>209</v>
      </c>
      <c r="D772" s="54" t="s">
        <v>1065</v>
      </c>
      <c r="E772" s="55" t="s">
        <v>77</v>
      </c>
      <c r="F772" s="183">
        <v>0.37</v>
      </c>
      <c r="G772" s="183">
        <v>0.39</v>
      </c>
      <c r="H772" s="56">
        <v>500</v>
      </c>
      <c r="I772" s="57"/>
      <c r="J772" s="58">
        <f t="shared" si="11"/>
        <v>0</v>
      </c>
      <c r="K772" s="182" t="s">
        <v>42</v>
      </c>
      <c r="L772" s="59"/>
      <c r="M772" s="60"/>
      <c r="N772" s="61"/>
      <c r="O772" s="61"/>
    </row>
    <row r="773" spans="1:15" s="20" customFormat="1" ht="15" thickBot="1" x14ac:dyDescent="0.45">
      <c r="A773" s="52"/>
      <c r="B773" s="53" t="s">
        <v>1066</v>
      </c>
      <c r="C773" s="54" t="s">
        <v>209</v>
      </c>
      <c r="D773" s="54" t="s">
        <v>1065</v>
      </c>
      <c r="E773" s="55" t="s">
        <v>41</v>
      </c>
      <c r="F773" s="183">
        <v>0.49</v>
      </c>
      <c r="G773" s="183">
        <v>0.52</v>
      </c>
      <c r="H773" s="56">
        <v>400</v>
      </c>
      <c r="I773" s="57"/>
      <c r="J773" s="58">
        <f t="shared" si="11"/>
        <v>0</v>
      </c>
      <c r="K773" s="182" t="s">
        <v>42</v>
      </c>
      <c r="L773" s="59"/>
      <c r="M773" s="60"/>
      <c r="N773" s="61"/>
      <c r="O773" s="61"/>
    </row>
    <row r="774" spans="1:15" s="20" customFormat="1" ht="15" thickBot="1" x14ac:dyDescent="0.45">
      <c r="A774" s="52"/>
      <c r="B774" s="53" t="s">
        <v>1067</v>
      </c>
      <c r="C774" s="54" t="s">
        <v>99</v>
      </c>
      <c r="D774" s="54" t="s">
        <v>1068</v>
      </c>
      <c r="E774" s="55" t="s">
        <v>45</v>
      </c>
      <c r="F774" s="183">
        <v>0.48</v>
      </c>
      <c r="G774" s="183">
        <v>0.51</v>
      </c>
      <c r="H774" s="56">
        <v>300</v>
      </c>
      <c r="I774" s="57"/>
      <c r="J774" s="58">
        <f t="shared" si="11"/>
        <v>0</v>
      </c>
      <c r="K774" s="182" t="s">
        <v>42</v>
      </c>
      <c r="L774" s="135" t="s">
        <v>1695</v>
      </c>
      <c r="M774" s="60" t="s">
        <v>69</v>
      </c>
      <c r="N774" s="61"/>
      <c r="O774" s="61"/>
    </row>
    <row r="775" spans="1:15" s="20" customFormat="1" ht="15" thickBot="1" x14ac:dyDescent="0.45">
      <c r="A775" s="52"/>
      <c r="B775" s="53" t="s">
        <v>1069</v>
      </c>
      <c r="C775" s="54" t="s">
        <v>99</v>
      </c>
      <c r="D775" s="54" t="s">
        <v>1068</v>
      </c>
      <c r="E775" s="55" t="s">
        <v>47</v>
      </c>
      <c r="F775" s="183">
        <v>0.76</v>
      </c>
      <c r="G775" s="183">
        <v>0.8</v>
      </c>
      <c r="H775" s="56">
        <v>200</v>
      </c>
      <c r="I775" s="57"/>
      <c r="J775" s="58">
        <f t="shared" si="11"/>
        <v>0</v>
      </c>
      <c r="K775" s="182" t="s">
        <v>42</v>
      </c>
      <c r="L775" s="135" t="s">
        <v>1695</v>
      </c>
      <c r="M775" s="60" t="s">
        <v>69</v>
      </c>
      <c r="N775" s="61"/>
      <c r="O775" s="61"/>
    </row>
    <row r="776" spans="1:15" s="20" customFormat="1" ht="15" thickBot="1" x14ac:dyDescent="0.45">
      <c r="A776" s="52"/>
      <c r="B776" s="53" t="s">
        <v>1070</v>
      </c>
      <c r="C776" s="54" t="s">
        <v>99</v>
      </c>
      <c r="D776" s="54" t="s">
        <v>1068</v>
      </c>
      <c r="E776" s="55" t="s">
        <v>58</v>
      </c>
      <c r="F776" s="183">
        <v>1.06</v>
      </c>
      <c r="G776" s="183">
        <v>1.1200000000000001</v>
      </c>
      <c r="H776" s="56">
        <v>125</v>
      </c>
      <c r="I776" s="57"/>
      <c r="J776" s="58">
        <f t="shared" si="11"/>
        <v>0</v>
      </c>
      <c r="K776" s="182" t="s">
        <v>42</v>
      </c>
      <c r="L776" s="135" t="s">
        <v>1695</v>
      </c>
      <c r="M776" s="60" t="s">
        <v>69</v>
      </c>
      <c r="N776" s="61"/>
      <c r="O776" s="61"/>
    </row>
    <row r="777" spans="1:15" s="20" customFormat="1" ht="15" thickBot="1" x14ac:dyDescent="0.45">
      <c r="A777" s="52"/>
      <c r="B777" s="53" t="s">
        <v>1071</v>
      </c>
      <c r="C777" s="54" t="s">
        <v>91</v>
      </c>
      <c r="D777" s="54" t="s">
        <v>1072</v>
      </c>
      <c r="E777" s="55" t="s">
        <v>45</v>
      </c>
      <c r="F777" s="183">
        <v>0.52</v>
      </c>
      <c r="G777" s="183">
        <v>0.55000000000000004</v>
      </c>
      <c r="H777" s="56">
        <v>300</v>
      </c>
      <c r="I777" s="57"/>
      <c r="J777" s="58">
        <f t="shared" si="11"/>
        <v>0</v>
      </c>
      <c r="K777" s="182" t="s">
        <v>42</v>
      </c>
      <c r="L777" s="172" t="s">
        <v>1695</v>
      </c>
      <c r="M777" s="60" t="s">
        <v>113</v>
      </c>
      <c r="N777" s="61"/>
      <c r="O777" s="61"/>
    </row>
    <row r="778" spans="1:15" s="20" customFormat="1" ht="15" thickBot="1" x14ac:dyDescent="0.45">
      <c r="A778" s="52"/>
      <c r="B778" s="53" t="s">
        <v>1073</v>
      </c>
      <c r="C778" s="54" t="s">
        <v>342</v>
      </c>
      <c r="D778" s="54" t="s">
        <v>1074</v>
      </c>
      <c r="E778" s="55" t="s">
        <v>41</v>
      </c>
      <c r="F778" s="183">
        <v>0.91</v>
      </c>
      <c r="G778" s="183">
        <v>0.96</v>
      </c>
      <c r="H778" s="56">
        <v>400</v>
      </c>
      <c r="I778" s="57"/>
      <c r="J778" s="58">
        <f t="shared" si="11"/>
        <v>0</v>
      </c>
      <c r="K778" s="182" t="s">
        <v>42</v>
      </c>
      <c r="L778" s="166" t="s">
        <v>1695</v>
      </c>
      <c r="M778" s="60" t="s">
        <v>63</v>
      </c>
      <c r="N778" s="61"/>
      <c r="O778" s="61"/>
    </row>
    <row r="779" spans="1:15" s="20" customFormat="1" ht="15" thickBot="1" x14ac:dyDescent="0.45">
      <c r="A779" s="52"/>
      <c r="B779" s="53" t="s">
        <v>1075</v>
      </c>
      <c r="C779" s="54" t="s">
        <v>342</v>
      </c>
      <c r="D779" s="54" t="s">
        <v>1074</v>
      </c>
      <c r="E779" s="55" t="s">
        <v>45</v>
      </c>
      <c r="F779" s="183">
        <v>1.08</v>
      </c>
      <c r="G779" s="183">
        <v>1.1399999999999999</v>
      </c>
      <c r="H779" s="56">
        <v>300</v>
      </c>
      <c r="I779" s="57"/>
      <c r="J779" s="58">
        <f t="shared" si="11"/>
        <v>0</v>
      </c>
      <c r="K779" s="182" t="s">
        <v>42</v>
      </c>
      <c r="L779" s="166" t="s">
        <v>1695</v>
      </c>
      <c r="M779" s="60" t="s">
        <v>63</v>
      </c>
      <c r="N779" s="61"/>
      <c r="O779" s="61"/>
    </row>
    <row r="780" spans="1:15" s="20" customFormat="1" ht="15" thickBot="1" x14ac:dyDescent="0.45">
      <c r="A780" s="52"/>
      <c r="B780" s="53" t="s">
        <v>1076</v>
      </c>
      <c r="C780" s="54" t="s">
        <v>342</v>
      </c>
      <c r="D780" s="54" t="s">
        <v>1074</v>
      </c>
      <c r="E780" s="55" t="s">
        <v>47</v>
      </c>
      <c r="F780" s="183">
        <v>1.27</v>
      </c>
      <c r="G780" s="183">
        <v>1.34</v>
      </c>
      <c r="H780" s="56">
        <v>200</v>
      </c>
      <c r="I780" s="57"/>
      <c r="J780" s="58">
        <f t="shared" si="11"/>
        <v>0</v>
      </c>
      <c r="K780" s="182" t="s">
        <v>42</v>
      </c>
      <c r="L780" s="166" t="s">
        <v>1695</v>
      </c>
      <c r="M780" s="60" t="s">
        <v>63</v>
      </c>
      <c r="N780" s="61"/>
      <c r="O780" s="61"/>
    </row>
    <row r="781" spans="1:15" s="20" customFormat="1" ht="15" thickBot="1" x14ac:dyDescent="0.45">
      <c r="A781" s="52"/>
      <c r="B781" s="53" t="s">
        <v>1077</v>
      </c>
      <c r="C781" s="54" t="s">
        <v>342</v>
      </c>
      <c r="D781" s="54" t="s">
        <v>1074</v>
      </c>
      <c r="E781" s="55" t="s">
        <v>49</v>
      </c>
      <c r="F781" s="183">
        <v>1.49</v>
      </c>
      <c r="G781" s="183">
        <v>1.57</v>
      </c>
      <c r="H781" s="56">
        <v>150</v>
      </c>
      <c r="I781" s="57"/>
      <c r="J781" s="58">
        <f t="shared" si="11"/>
        <v>0</v>
      </c>
      <c r="K781" s="182" t="s">
        <v>42</v>
      </c>
      <c r="L781" s="166" t="s">
        <v>1695</v>
      </c>
      <c r="M781" s="60" t="s">
        <v>63</v>
      </c>
      <c r="N781" s="61"/>
      <c r="O781" s="61"/>
    </row>
    <row r="782" spans="1:15" s="20" customFormat="1" ht="15" thickBot="1" x14ac:dyDescent="0.45">
      <c r="A782" s="52"/>
      <c r="B782" s="53" t="s">
        <v>1078</v>
      </c>
      <c r="C782" s="54" t="s">
        <v>342</v>
      </c>
      <c r="D782" s="54" t="s">
        <v>1074</v>
      </c>
      <c r="E782" s="55" t="s">
        <v>58</v>
      </c>
      <c r="F782" s="183">
        <v>1.71</v>
      </c>
      <c r="G782" s="183">
        <v>1.8</v>
      </c>
      <c r="H782" s="56">
        <v>125</v>
      </c>
      <c r="I782" s="57"/>
      <c r="J782" s="58">
        <f t="shared" si="11"/>
        <v>0</v>
      </c>
      <c r="K782" s="182" t="s">
        <v>42</v>
      </c>
      <c r="L782" s="166" t="s">
        <v>1695</v>
      </c>
      <c r="M782" s="60" t="s">
        <v>63</v>
      </c>
      <c r="N782" s="61"/>
      <c r="O782" s="61"/>
    </row>
    <row r="783" spans="1:15" s="20" customFormat="1" ht="15" thickBot="1" x14ac:dyDescent="0.45">
      <c r="A783" s="52"/>
      <c r="B783" s="53" t="s">
        <v>1079</v>
      </c>
      <c r="C783" s="54" t="s">
        <v>75</v>
      </c>
      <c r="D783" s="54" t="s">
        <v>1080</v>
      </c>
      <c r="E783" s="55" t="s">
        <v>77</v>
      </c>
      <c r="F783" s="183">
        <v>1.55</v>
      </c>
      <c r="G783" s="183">
        <v>1.6300000000000001</v>
      </c>
      <c r="H783" s="56">
        <v>400</v>
      </c>
      <c r="I783" s="57"/>
      <c r="J783" s="58">
        <f t="shared" si="11"/>
        <v>0</v>
      </c>
      <c r="K783" s="182" t="s">
        <v>42</v>
      </c>
      <c r="L783" s="166" t="s">
        <v>1695</v>
      </c>
      <c r="M783" s="60" t="s">
        <v>63</v>
      </c>
      <c r="N783" s="61"/>
      <c r="O783" s="61"/>
    </row>
    <row r="784" spans="1:15" s="20" customFormat="1" ht="15" thickBot="1" x14ac:dyDescent="0.45">
      <c r="A784" s="52"/>
      <c r="B784" s="53" t="s">
        <v>1081</v>
      </c>
      <c r="C784" s="54" t="s">
        <v>75</v>
      </c>
      <c r="D784" s="54" t="s">
        <v>1080</v>
      </c>
      <c r="E784" s="55" t="s">
        <v>41</v>
      </c>
      <c r="F784" s="183">
        <v>1.73</v>
      </c>
      <c r="G784" s="183">
        <v>1.82</v>
      </c>
      <c r="H784" s="56">
        <v>300</v>
      </c>
      <c r="I784" s="57"/>
      <c r="J784" s="58">
        <f t="shared" si="11"/>
        <v>0</v>
      </c>
      <c r="K784" s="182" t="s">
        <v>42</v>
      </c>
      <c r="L784" s="166" t="s">
        <v>1695</v>
      </c>
      <c r="M784" s="60" t="s">
        <v>63</v>
      </c>
      <c r="N784" s="61"/>
      <c r="O784" s="61"/>
    </row>
    <row r="785" spans="1:15" s="20" customFormat="1" ht="15" thickBot="1" x14ac:dyDescent="0.45">
      <c r="A785" s="52"/>
      <c r="B785" s="53" t="s">
        <v>1082</v>
      </c>
      <c r="C785" s="54" t="s">
        <v>75</v>
      </c>
      <c r="D785" s="54" t="s">
        <v>1080</v>
      </c>
      <c r="E785" s="55" t="s">
        <v>45</v>
      </c>
      <c r="F785" s="183">
        <v>1.96</v>
      </c>
      <c r="G785" s="183">
        <v>2.0599999999999996</v>
      </c>
      <c r="H785" s="56">
        <v>200</v>
      </c>
      <c r="I785" s="57"/>
      <c r="J785" s="58">
        <f t="shared" si="11"/>
        <v>0</v>
      </c>
      <c r="K785" s="182" t="s">
        <v>42</v>
      </c>
      <c r="L785" s="166" t="s">
        <v>1695</v>
      </c>
      <c r="M785" s="60" t="s">
        <v>63</v>
      </c>
      <c r="N785" s="61"/>
      <c r="O785" s="61"/>
    </row>
    <row r="786" spans="1:15" s="20" customFormat="1" ht="15" thickBot="1" x14ac:dyDescent="0.45">
      <c r="A786" s="52"/>
      <c r="B786" s="53" t="s">
        <v>1083</v>
      </c>
      <c r="C786" s="54" t="s">
        <v>75</v>
      </c>
      <c r="D786" s="54" t="s">
        <v>1080</v>
      </c>
      <c r="E786" s="55" t="s">
        <v>47</v>
      </c>
      <c r="F786" s="183">
        <v>2.19</v>
      </c>
      <c r="G786" s="183">
        <v>2.2999999999999998</v>
      </c>
      <c r="H786" s="56">
        <v>150</v>
      </c>
      <c r="I786" s="57"/>
      <c r="J786" s="58">
        <f t="shared" si="11"/>
        <v>0</v>
      </c>
      <c r="K786" s="182" t="s">
        <v>42</v>
      </c>
      <c r="L786" s="166" t="s">
        <v>1695</v>
      </c>
      <c r="M786" s="60" t="s">
        <v>63</v>
      </c>
      <c r="N786" s="61"/>
      <c r="O786" s="61"/>
    </row>
    <row r="787" spans="1:15" s="20" customFormat="1" ht="15" thickBot="1" x14ac:dyDescent="0.45">
      <c r="A787" s="52"/>
      <c r="B787" s="53" t="s">
        <v>1084</v>
      </c>
      <c r="C787" s="54" t="s">
        <v>75</v>
      </c>
      <c r="D787" s="54" t="s">
        <v>1080</v>
      </c>
      <c r="E787" s="55" t="s">
        <v>49</v>
      </c>
      <c r="F787" s="183">
        <v>2.38</v>
      </c>
      <c r="G787" s="183">
        <v>2.5099999999999998</v>
      </c>
      <c r="H787" s="56">
        <v>125</v>
      </c>
      <c r="I787" s="57"/>
      <c r="J787" s="58">
        <f t="shared" si="11"/>
        <v>0</v>
      </c>
      <c r="K787" s="182" t="s">
        <v>42</v>
      </c>
      <c r="L787" s="166" t="s">
        <v>1695</v>
      </c>
      <c r="M787" s="60" t="s">
        <v>63</v>
      </c>
      <c r="N787" s="61"/>
      <c r="O787" s="61"/>
    </row>
    <row r="788" spans="1:15" s="20" customFormat="1" ht="15" thickBot="1" x14ac:dyDescent="0.45">
      <c r="A788" s="52"/>
      <c r="B788" s="53" t="s">
        <v>1085</v>
      </c>
      <c r="C788" s="54" t="s">
        <v>51</v>
      </c>
      <c r="D788" s="54" t="s">
        <v>1086</v>
      </c>
      <c r="E788" s="55" t="s">
        <v>41</v>
      </c>
      <c r="F788" s="183">
        <v>0.78</v>
      </c>
      <c r="G788" s="183">
        <v>0.82</v>
      </c>
      <c r="H788" s="56">
        <v>400</v>
      </c>
      <c r="I788" s="57"/>
      <c r="J788" s="58">
        <f t="shared" si="11"/>
        <v>0</v>
      </c>
      <c r="K788" s="182" t="s">
        <v>42</v>
      </c>
      <c r="L788" s="166" t="s">
        <v>1695</v>
      </c>
      <c r="M788" s="60" t="s">
        <v>63</v>
      </c>
      <c r="N788" s="61"/>
      <c r="O788" s="61"/>
    </row>
    <row r="789" spans="1:15" s="20" customFormat="1" ht="15" thickBot="1" x14ac:dyDescent="0.45">
      <c r="A789" s="52"/>
      <c r="B789" s="53" t="s">
        <v>1087</v>
      </c>
      <c r="C789" s="54" t="s">
        <v>51</v>
      </c>
      <c r="D789" s="54" t="s">
        <v>1086</v>
      </c>
      <c r="E789" s="55" t="s">
        <v>45</v>
      </c>
      <c r="F789" s="183">
        <v>0.95</v>
      </c>
      <c r="G789" s="183">
        <v>1</v>
      </c>
      <c r="H789" s="56">
        <v>300</v>
      </c>
      <c r="I789" s="57"/>
      <c r="J789" s="58">
        <f t="shared" si="11"/>
        <v>0</v>
      </c>
      <c r="K789" s="182" t="s">
        <v>42</v>
      </c>
      <c r="L789" s="166" t="s">
        <v>1695</v>
      </c>
      <c r="M789" s="60" t="s">
        <v>63</v>
      </c>
      <c r="N789" s="61"/>
      <c r="O789" s="61"/>
    </row>
    <row r="790" spans="1:15" s="20" customFormat="1" ht="15" thickBot="1" x14ac:dyDescent="0.45">
      <c r="A790" s="52"/>
      <c r="B790" s="53" t="s">
        <v>1088</v>
      </c>
      <c r="C790" s="54" t="s">
        <v>51</v>
      </c>
      <c r="D790" s="54" t="s">
        <v>1086</v>
      </c>
      <c r="E790" s="55" t="s">
        <v>47</v>
      </c>
      <c r="F790" s="183">
        <v>1.1499999999999999</v>
      </c>
      <c r="G790" s="183">
        <v>1.21</v>
      </c>
      <c r="H790" s="56">
        <v>200</v>
      </c>
      <c r="I790" s="57"/>
      <c r="J790" s="58">
        <f t="shared" si="11"/>
        <v>0</v>
      </c>
      <c r="K790" s="182" t="s">
        <v>42</v>
      </c>
      <c r="L790" s="166" t="s">
        <v>1695</v>
      </c>
      <c r="M790" s="60" t="s">
        <v>63</v>
      </c>
      <c r="N790" s="61"/>
      <c r="O790" s="61"/>
    </row>
    <row r="791" spans="1:15" s="20" customFormat="1" ht="15" thickBot="1" x14ac:dyDescent="0.45">
      <c r="A791" s="52"/>
      <c r="B791" s="53" t="s">
        <v>1089</v>
      </c>
      <c r="C791" s="54" t="s">
        <v>51</v>
      </c>
      <c r="D791" s="54" t="s">
        <v>1086</v>
      </c>
      <c r="E791" s="55" t="s">
        <v>49</v>
      </c>
      <c r="F791" s="183">
        <v>1.38</v>
      </c>
      <c r="G791" s="183">
        <v>1.45</v>
      </c>
      <c r="H791" s="56">
        <v>150</v>
      </c>
      <c r="I791" s="57"/>
      <c r="J791" s="58">
        <f t="shared" si="11"/>
        <v>0</v>
      </c>
      <c r="K791" s="182" t="s">
        <v>42</v>
      </c>
      <c r="L791" s="166" t="s">
        <v>1695</v>
      </c>
      <c r="M791" s="60" t="s">
        <v>63</v>
      </c>
      <c r="N791" s="61"/>
      <c r="O791" s="61"/>
    </row>
    <row r="792" spans="1:15" s="20" customFormat="1" ht="15" thickBot="1" x14ac:dyDescent="0.45">
      <c r="A792" s="52"/>
      <c r="B792" s="53" t="s">
        <v>1090</v>
      </c>
      <c r="C792" s="54" t="s">
        <v>51</v>
      </c>
      <c r="D792" s="54" t="s">
        <v>1086</v>
      </c>
      <c r="E792" s="55" t="s">
        <v>58</v>
      </c>
      <c r="F792" s="183">
        <v>1.59</v>
      </c>
      <c r="G792" s="183">
        <v>1.67</v>
      </c>
      <c r="H792" s="56">
        <v>125</v>
      </c>
      <c r="I792" s="57"/>
      <c r="J792" s="58">
        <f t="shared" si="11"/>
        <v>0</v>
      </c>
      <c r="K792" s="182" t="s">
        <v>42</v>
      </c>
      <c r="L792" s="166" t="s">
        <v>1695</v>
      </c>
      <c r="M792" s="60" t="s">
        <v>63</v>
      </c>
      <c r="N792" s="61"/>
      <c r="O792" s="61"/>
    </row>
    <row r="793" spans="1:15" s="20" customFormat="1" ht="15" thickBot="1" x14ac:dyDescent="0.45">
      <c r="A793" s="52"/>
      <c r="B793" s="53" t="s">
        <v>1091</v>
      </c>
      <c r="C793" s="54" t="s">
        <v>51</v>
      </c>
      <c r="D793" s="54" t="s">
        <v>1086</v>
      </c>
      <c r="E793" s="55" t="s">
        <v>60</v>
      </c>
      <c r="F793" s="183">
        <v>1.82</v>
      </c>
      <c r="G793" s="183">
        <v>1.92</v>
      </c>
      <c r="H793" s="56">
        <v>100</v>
      </c>
      <c r="I793" s="57"/>
      <c r="J793" s="58">
        <f t="shared" si="11"/>
        <v>0</v>
      </c>
      <c r="K793" s="182" t="s">
        <v>42</v>
      </c>
      <c r="L793" s="166" t="s">
        <v>1695</v>
      </c>
      <c r="M793" s="60" t="s">
        <v>63</v>
      </c>
      <c r="N793" s="61"/>
      <c r="O793" s="61"/>
    </row>
    <row r="794" spans="1:15" s="20" customFormat="1" ht="15" thickBot="1" x14ac:dyDescent="0.45">
      <c r="A794" s="52"/>
      <c r="B794" s="53" t="s">
        <v>1092</v>
      </c>
      <c r="C794" s="54" t="s">
        <v>997</v>
      </c>
      <c r="D794" s="54" t="s">
        <v>1093</v>
      </c>
      <c r="E794" s="55" t="s">
        <v>41</v>
      </c>
      <c r="F794" s="183">
        <v>0.78</v>
      </c>
      <c r="G794" s="183">
        <v>0.82</v>
      </c>
      <c r="H794" s="56">
        <v>400</v>
      </c>
      <c r="I794" s="57"/>
      <c r="J794" s="58">
        <f t="shared" ref="J794:J857" si="12">IF(I794&lt;5,G794*I794*H794,F794*I794*H794)</f>
        <v>0</v>
      </c>
      <c r="K794" s="182" t="s">
        <v>42</v>
      </c>
      <c r="L794" s="166" t="s">
        <v>1695</v>
      </c>
      <c r="M794" s="60" t="s">
        <v>63</v>
      </c>
      <c r="N794" s="61"/>
      <c r="O794" s="61"/>
    </row>
    <row r="795" spans="1:15" s="20" customFormat="1" ht="15" thickBot="1" x14ac:dyDescent="0.45">
      <c r="A795" s="52"/>
      <c r="B795" s="53" t="s">
        <v>1094</v>
      </c>
      <c r="C795" s="54" t="s">
        <v>997</v>
      </c>
      <c r="D795" s="54" t="s">
        <v>1093</v>
      </c>
      <c r="E795" s="55" t="s">
        <v>45</v>
      </c>
      <c r="F795" s="183">
        <v>0.95</v>
      </c>
      <c r="G795" s="183">
        <v>1</v>
      </c>
      <c r="H795" s="56">
        <v>300</v>
      </c>
      <c r="I795" s="57"/>
      <c r="J795" s="58">
        <f t="shared" si="12"/>
        <v>0</v>
      </c>
      <c r="K795" s="182" t="s">
        <v>42</v>
      </c>
      <c r="L795" s="166" t="s">
        <v>1695</v>
      </c>
      <c r="M795" s="60" t="s">
        <v>63</v>
      </c>
      <c r="N795" s="61"/>
      <c r="O795" s="61"/>
    </row>
    <row r="796" spans="1:15" s="20" customFormat="1" ht="15" thickBot="1" x14ac:dyDescent="0.45">
      <c r="A796" s="52"/>
      <c r="B796" s="53" t="s">
        <v>1095</v>
      </c>
      <c r="C796" s="54" t="s">
        <v>997</v>
      </c>
      <c r="D796" s="54" t="s">
        <v>1093</v>
      </c>
      <c r="E796" s="55" t="s">
        <v>47</v>
      </c>
      <c r="F796" s="183">
        <v>1.1499999999999999</v>
      </c>
      <c r="G796" s="183">
        <v>1.21</v>
      </c>
      <c r="H796" s="56">
        <v>200</v>
      </c>
      <c r="I796" s="57"/>
      <c r="J796" s="58">
        <f t="shared" si="12"/>
        <v>0</v>
      </c>
      <c r="K796" s="182" t="s">
        <v>42</v>
      </c>
      <c r="L796" s="166" t="s">
        <v>1695</v>
      </c>
      <c r="M796" s="60" t="s">
        <v>63</v>
      </c>
      <c r="N796" s="61"/>
      <c r="O796" s="61"/>
    </row>
    <row r="797" spans="1:15" s="20" customFormat="1" ht="15" thickBot="1" x14ac:dyDescent="0.45">
      <c r="A797" s="52"/>
      <c r="B797" s="53" t="s">
        <v>1096</v>
      </c>
      <c r="C797" s="54" t="s">
        <v>997</v>
      </c>
      <c r="D797" s="54" t="s">
        <v>1093</v>
      </c>
      <c r="E797" s="55" t="s">
        <v>49</v>
      </c>
      <c r="F797" s="183">
        <v>1.38</v>
      </c>
      <c r="G797" s="183">
        <v>1.45</v>
      </c>
      <c r="H797" s="56">
        <v>150</v>
      </c>
      <c r="I797" s="57"/>
      <c r="J797" s="58">
        <f t="shared" si="12"/>
        <v>0</v>
      </c>
      <c r="K797" s="182" t="s">
        <v>42</v>
      </c>
      <c r="L797" s="166" t="s">
        <v>1695</v>
      </c>
      <c r="M797" s="60" t="s">
        <v>63</v>
      </c>
      <c r="N797" s="61"/>
      <c r="O797" s="61"/>
    </row>
    <row r="798" spans="1:15" s="20" customFormat="1" ht="15" thickBot="1" x14ac:dyDescent="0.45">
      <c r="A798" s="52"/>
      <c r="B798" s="53" t="s">
        <v>1097</v>
      </c>
      <c r="C798" s="54" t="s">
        <v>997</v>
      </c>
      <c r="D798" s="54" t="s">
        <v>1093</v>
      </c>
      <c r="E798" s="55" t="s">
        <v>58</v>
      </c>
      <c r="F798" s="183">
        <v>1.59</v>
      </c>
      <c r="G798" s="183">
        <v>1.67</v>
      </c>
      <c r="H798" s="56">
        <v>125</v>
      </c>
      <c r="I798" s="57"/>
      <c r="J798" s="58">
        <f t="shared" si="12"/>
        <v>0</v>
      </c>
      <c r="K798" s="182" t="s">
        <v>42</v>
      </c>
      <c r="L798" s="166" t="s">
        <v>1695</v>
      </c>
      <c r="M798" s="60" t="s">
        <v>63</v>
      </c>
      <c r="N798" s="61"/>
      <c r="O798" s="61"/>
    </row>
    <row r="799" spans="1:15" s="20" customFormat="1" ht="15" thickBot="1" x14ac:dyDescent="0.45">
      <c r="A799" s="52"/>
      <c r="B799" s="53" t="s">
        <v>1098</v>
      </c>
      <c r="C799" s="54" t="s">
        <v>997</v>
      </c>
      <c r="D799" s="54" t="s">
        <v>1093</v>
      </c>
      <c r="E799" s="55" t="s">
        <v>60</v>
      </c>
      <c r="F799" s="183">
        <v>1.82</v>
      </c>
      <c r="G799" s="183">
        <v>1.92</v>
      </c>
      <c r="H799" s="56">
        <v>100</v>
      </c>
      <c r="I799" s="57"/>
      <c r="J799" s="58">
        <f t="shared" si="12"/>
        <v>0</v>
      </c>
      <c r="K799" s="182" t="s">
        <v>42</v>
      </c>
      <c r="L799" s="166" t="s">
        <v>1695</v>
      </c>
      <c r="M799" s="60" t="s">
        <v>63</v>
      </c>
      <c r="N799" s="61"/>
      <c r="O799" s="61"/>
    </row>
    <row r="800" spans="1:15" s="20" customFormat="1" ht="15" thickBot="1" x14ac:dyDescent="0.45">
      <c r="A800" s="52"/>
      <c r="B800" s="53" t="s">
        <v>1099</v>
      </c>
      <c r="C800" s="54" t="s">
        <v>91</v>
      </c>
      <c r="D800" s="54" t="s">
        <v>1100</v>
      </c>
      <c r="E800" s="55" t="s">
        <v>41</v>
      </c>
      <c r="F800" s="183">
        <v>0.38</v>
      </c>
      <c r="G800" s="183">
        <v>0.4</v>
      </c>
      <c r="H800" s="56">
        <v>400</v>
      </c>
      <c r="I800" s="57"/>
      <c r="J800" s="58">
        <f t="shared" si="12"/>
        <v>0</v>
      </c>
      <c r="K800" s="182" t="s">
        <v>42</v>
      </c>
      <c r="L800" s="143" t="s">
        <v>1695</v>
      </c>
      <c r="M800" s="60" t="s">
        <v>169</v>
      </c>
      <c r="N800" s="61"/>
      <c r="O800" s="61"/>
    </row>
    <row r="801" spans="1:15" s="20" customFormat="1" ht="15" thickBot="1" x14ac:dyDescent="0.45">
      <c r="A801" s="52"/>
      <c r="B801" s="53" t="s">
        <v>1101</v>
      </c>
      <c r="C801" s="54" t="s">
        <v>91</v>
      </c>
      <c r="D801" s="54" t="s">
        <v>1100</v>
      </c>
      <c r="E801" s="55" t="s">
        <v>45</v>
      </c>
      <c r="F801" s="183">
        <v>0.51</v>
      </c>
      <c r="G801" s="183">
        <v>0.54</v>
      </c>
      <c r="H801" s="56">
        <v>300</v>
      </c>
      <c r="I801" s="57"/>
      <c r="J801" s="58">
        <f t="shared" si="12"/>
        <v>0</v>
      </c>
      <c r="K801" s="182" t="s">
        <v>42</v>
      </c>
      <c r="L801" s="143" t="s">
        <v>1695</v>
      </c>
      <c r="M801" s="60" t="s">
        <v>169</v>
      </c>
      <c r="N801" s="61"/>
      <c r="O801" s="61"/>
    </row>
    <row r="802" spans="1:15" s="20" customFormat="1" ht="15" thickBot="1" x14ac:dyDescent="0.45">
      <c r="A802" s="52"/>
      <c r="B802" s="53" t="s">
        <v>1102</v>
      </c>
      <c r="C802" s="54" t="s">
        <v>91</v>
      </c>
      <c r="D802" s="54" t="s">
        <v>1100</v>
      </c>
      <c r="E802" s="55" t="s">
        <v>47</v>
      </c>
      <c r="F802" s="183">
        <v>0.68</v>
      </c>
      <c r="G802" s="183">
        <v>0.72</v>
      </c>
      <c r="H802" s="56">
        <v>200</v>
      </c>
      <c r="I802" s="57"/>
      <c r="J802" s="58">
        <f t="shared" si="12"/>
        <v>0</v>
      </c>
      <c r="K802" s="182" t="s">
        <v>42</v>
      </c>
      <c r="L802" s="143" t="s">
        <v>1695</v>
      </c>
      <c r="M802" s="60" t="s">
        <v>169</v>
      </c>
      <c r="N802" s="61"/>
      <c r="O802" s="61"/>
    </row>
    <row r="803" spans="1:15" s="20" customFormat="1" ht="15" thickBot="1" x14ac:dyDescent="0.45">
      <c r="A803" s="52"/>
      <c r="B803" s="53" t="s">
        <v>1103</v>
      </c>
      <c r="C803" s="54" t="s">
        <v>39</v>
      </c>
      <c r="D803" s="54" t="s">
        <v>1104</v>
      </c>
      <c r="E803" s="55" t="s">
        <v>49</v>
      </c>
      <c r="F803" s="183">
        <v>1.02</v>
      </c>
      <c r="G803" s="183">
        <v>1.07</v>
      </c>
      <c r="H803" s="56">
        <v>150</v>
      </c>
      <c r="I803" s="57"/>
      <c r="J803" s="58">
        <f t="shared" si="12"/>
        <v>0</v>
      </c>
      <c r="K803" s="182" t="s">
        <v>42</v>
      </c>
      <c r="L803" s="135" t="s">
        <v>1695</v>
      </c>
      <c r="M803" s="60" t="s">
        <v>69</v>
      </c>
      <c r="N803" s="61"/>
      <c r="O803" s="61"/>
    </row>
    <row r="804" spans="1:15" s="20" customFormat="1" ht="15" thickBot="1" x14ac:dyDescent="0.45">
      <c r="A804" s="52"/>
      <c r="B804" s="53" t="s">
        <v>1105</v>
      </c>
      <c r="C804" s="54" t="s">
        <v>99</v>
      </c>
      <c r="D804" s="54" t="s">
        <v>1106</v>
      </c>
      <c r="E804" s="55" t="s">
        <v>45</v>
      </c>
      <c r="F804" s="183">
        <v>0.54</v>
      </c>
      <c r="G804" s="183">
        <v>0.56999999999999995</v>
      </c>
      <c r="H804" s="56">
        <v>300</v>
      </c>
      <c r="I804" s="57"/>
      <c r="J804" s="58">
        <f t="shared" si="12"/>
        <v>0</v>
      </c>
      <c r="K804" s="182" t="s">
        <v>42</v>
      </c>
      <c r="L804" s="166" t="s">
        <v>1695</v>
      </c>
      <c r="M804" s="60" t="s">
        <v>63</v>
      </c>
      <c r="N804" s="61"/>
      <c r="O804" s="61"/>
    </row>
    <row r="805" spans="1:15" s="20" customFormat="1" ht="15" thickBot="1" x14ac:dyDescent="0.45">
      <c r="A805" s="52"/>
      <c r="B805" s="53" t="s">
        <v>1107</v>
      </c>
      <c r="C805" s="54" t="s">
        <v>99</v>
      </c>
      <c r="D805" s="54" t="s">
        <v>1106</v>
      </c>
      <c r="E805" s="55" t="s">
        <v>47</v>
      </c>
      <c r="F805" s="183">
        <v>0.86</v>
      </c>
      <c r="G805" s="183">
        <v>0.9</v>
      </c>
      <c r="H805" s="56">
        <v>200</v>
      </c>
      <c r="I805" s="57"/>
      <c r="J805" s="58">
        <f t="shared" si="12"/>
        <v>0</v>
      </c>
      <c r="K805" s="182" t="s">
        <v>42</v>
      </c>
      <c r="L805" s="166" t="s">
        <v>1695</v>
      </c>
      <c r="M805" s="60" t="s">
        <v>63</v>
      </c>
      <c r="N805" s="61"/>
      <c r="O805" s="61"/>
    </row>
    <row r="806" spans="1:15" s="20" customFormat="1" ht="15" thickBot="1" x14ac:dyDescent="0.45">
      <c r="A806" s="52"/>
      <c r="B806" s="53" t="s">
        <v>1108</v>
      </c>
      <c r="C806" s="54" t="s">
        <v>99</v>
      </c>
      <c r="D806" s="54" t="s">
        <v>1106</v>
      </c>
      <c r="E806" s="55" t="s">
        <v>49</v>
      </c>
      <c r="F806" s="183">
        <v>1.06</v>
      </c>
      <c r="G806" s="183">
        <v>1.1200000000000001</v>
      </c>
      <c r="H806" s="56">
        <v>150</v>
      </c>
      <c r="I806" s="57"/>
      <c r="J806" s="58">
        <f t="shared" si="12"/>
        <v>0</v>
      </c>
      <c r="K806" s="182" t="s">
        <v>42</v>
      </c>
      <c r="L806" s="166" t="s">
        <v>1695</v>
      </c>
      <c r="M806" s="60" t="s">
        <v>63</v>
      </c>
      <c r="N806" s="61"/>
      <c r="O806" s="61"/>
    </row>
    <row r="807" spans="1:15" s="20" customFormat="1" ht="15" thickBot="1" x14ac:dyDescent="0.45">
      <c r="A807" s="52"/>
      <c r="B807" s="53" t="s">
        <v>1109</v>
      </c>
      <c r="C807" s="54" t="s">
        <v>99</v>
      </c>
      <c r="D807" s="54" t="s">
        <v>1106</v>
      </c>
      <c r="E807" s="55" t="s">
        <v>58</v>
      </c>
      <c r="F807" s="183">
        <v>1.24</v>
      </c>
      <c r="G807" s="183">
        <v>1.3</v>
      </c>
      <c r="H807" s="56">
        <v>125</v>
      </c>
      <c r="I807" s="57"/>
      <c r="J807" s="58">
        <f t="shared" si="12"/>
        <v>0</v>
      </c>
      <c r="K807" s="182" t="s">
        <v>42</v>
      </c>
      <c r="L807" s="166" t="s">
        <v>1695</v>
      </c>
      <c r="M807" s="60" t="s">
        <v>63</v>
      </c>
      <c r="N807" s="61"/>
      <c r="O807" s="61"/>
    </row>
    <row r="808" spans="1:15" s="20" customFormat="1" ht="15" thickBot="1" x14ac:dyDescent="0.45">
      <c r="A808" s="52"/>
      <c r="B808" s="53" t="s">
        <v>1110</v>
      </c>
      <c r="C808" s="54" t="s">
        <v>1111</v>
      </c>
      <c r="D808" s="54" t="s">
        <v>1112</v>
      </c>
      <c r="E808" s="55" t="s">
        <v>77</v>
      </c>
      <c r="F808" s="183">
        <v>0.41</v>
      </c>
      <c r="G808" s="183">
        <v>0.43</v>
      </c>
      <c r="H808" s="56">
        <v>500</v>
      </c>
      <c r="I808" s="57"/>
      <c r="J808" s="58">
        <f t="shared" si="12"/>
        <v>0</v>
      </c>
      <c r="K808" s="182" t="s">
        <v>42</v>
      </c>
      <c r="L808" s="152" t="s">
        <v>1695</v>
      </c>
      <c r="M808" s="60" t="s">
        <v>120</v>
      </c>
      <c r="N808" s="61"/>
      <c r="O808" s="61"/>
    </row>
    <row r="809" spans="1:15" s="20" customFormat="1" ht="15" thickBot="1" x14ac:dyDescent="0.45">
      <c r="A809" s="52"/>
      <c r="B809" s="53" t="s">
        <v>1113</v>
      </c>
      <c r="C809" s="54" t="s">
        <v>1111</v>
      </c>
      <c r="D809" s="54" t="s">
        <v>1112</v>
      </c>
      <c r="E809" s="55" t="s">
        <v>41</v>
      </c>
      <c r="F809" s="183">
        <v>0.54</v>
      </c>
      <c r="G809" s="183">
        <v>0.56999999999999995</v>
      </c>
      <c r="H809" s="56">
        <v>400</v>
      </c>
      <c r="I809" s="57"/>
      <c r="J809" s="58">
        <f t="shared" si="12"/>
        <v>0</v>
      </c>
      <c r="K809" s="182" t="s">
        <v>42</v>
      </c>
      <c r="L809" s="152" t="s">
        <v>1695</v>
      </c>
      <c r="M809" s="60" t="s">
        <v>120</v>
      </c>
      <c r="N809" s="61"/>
      <c r="O809" s="61"/>
    </row>
    <row r="810" spans="1:15" s="20" customFormat="1" ht="15" thickBot="1" x14ac:dyDescent="0.45">
      <c r="A810" s="52"/>
      <c r="B810" s="53" t="s">
        <v>1114</v>
      </c>
      <c r="C810" s="54" t="s">
        <v>1111</v>
      </c>
      <c r="D810" s="54" t="s">
        <v>1112</v>
      </c>
      <c r="E810" s="55" t="s">
        <v>45</v>
      </c>
      <c r="F810" s="183">
        <v>0.62</v>
      </c>
      <c r="G810" s="183">
        <v>0.65</v>
      </c>
      <c r="H810" s="56">
        <v>300</v>
      </c>
      <c r="I810" s="57"/>
      <c r="J810" s="58">
        <f t="shared" si="12"/>
        <v>0</v>
      </c>
      <c r="K810" s="182" t="s">
        <v>42</v>
      </c>
      <c r="L810" s="152" t="s">
        <v>1695</v>
      </c>
      <c r="M810" s="60" t="s">
        <v>120</v>
      </c>
      <c r="N810" s="61"/>
      <c r="O810" s="61"/>
    </row>
    <row r="811" spans="1:15" s="20" customFormat="1" ht="15" thickBot="1" x14ac:dyDescent="0.45">
      <c r="A811" s="52"/>
      <c r="B811" s="53" t="s">
        <v>1115</v>
      </c>
      <c r="C811" s="54" t="s">
        <v>1111</v>
      </c>
      <c r="D811" s="54" t="s">
        <v>1116</v>
      </c>
      <c r="E811" s="55" t="s">
        <v>77</v>
      </c>
      <c r="F811" s="183">
        <v>0.41</v>
      </c>
      <c r="G811" s="183">
        <v>0.43</v>
      </c>
      <c r="H811" s="56">
        <v>500</v>
      </c>
      <c r="I811" s="57"/>
      <c r="J811" s="58">
        <f t="shared" si="12"/>
        <v>0</v>
      </c>
      <c r="K811" s="182" t="s">
        <v>42</v>
      </c>
      <c r="L811" s="152" t="s">
        <v>1695</v>
      </c>
      <c r="M811" s="60" t="s">
        <v>120</v>
      </c>
      <c r="N811" s="61"/>
      <c r="O811" s="61"/>
    </row>
    <row r="812" spans="1:15" s="20" customFormat="1" ht="15" thickBot="1" x14ac:dyDescent="0.45">
      <c r="A812" s="52"/>
      <c r="B812" s="53" t="s">
        <v>1117</v>
      </c>
      <c r="C812" s="54" t="s">
        <v>1111</v>
      </c>
      <c r="D812" s="54" t="s">
        <v>1116</v>
      </c>
      <c r="E812" s="55" t="s">
        <v>41</v>
      </c>
      <c r="F812" s="183">
        <v>0.54</v>
      </c>
      <c r="G812" s="183">
        <v>0.56999999999999995</v>
      </c>
      <c r="H812" s="56">
        <v>400</v>
      </c>
      <c r="I812" s="57"/>
      <c r="J812" s="58">
        <f t="shared" si="12"/>
        <v>0</v>
      </c>
      <c r="K812" s="182" t="s">
        <v>42</v>
      </c>
      <c r="L812" s="152" t="s">
        <v>1695</v>
      </c>
      <c r="M812" s="60" t="s">
        <v>120</v>
      </c>
      <c r="N812" s="61"/>
      <c r="O812" s="61"/>
    </row>
    <row r="813" spans="1:15" s="20" customFormat="1" ht="15" thickBot="1" x14ac:dyDescent="0.45">
      <c r="A813" s="52"/>
      <c r="B813" s="53" t="s">
        <v>1118</v>
      </c>
      <c r="C813" s="54" t="s">
        <v>1111</v>
      </c>
      <c r="D813" s="54" t="s">
        <v>1116</v>
      </c>
      <c r="E813" s="55" t="s">
        <v>45</v>
      </c>
      <c r="F813" s="183">
        <v>0.62</v>
      </c>
      <c r="G813" s="183">
        <v>0.65</v>
      </c>
      <c r="H813" s="56">
        <v>300</v>
      </c>
      <c r="I813" s="57"/>
      <c r="J813" s="58">
        <f t="shared" si="12"/>
        <v>0</v>
      </c>
      <c r="K813" s="182" t="s">
        <v>42</v>
      </c>
      <c r="L813" s="152" t="s">
        <v>1695</v>
      </c>
      <c r="M813" s="60" t="s">
        <v>120</v>
      </c>
      <c r="N813" s="61"/>
      <c r="O813" s="61"/>
    </row>
    <row r="814" spans="1:15" s="20" customFormat="1" ht="15" thickBot="1" x14ac:dyDescent="0.45">
      <c r="A814" s="52"/>
      <c r="B814" s="53" t="s">
        <v>1119</v>
      </c>
      <c r="C814" s="54" t="s">
        <v>1111</v>
      </c>
      <c r="D814" s="54" t="s">
        <v>1120</v>
      </c>
      <c r="E814" s="55" t="s">
        <v>77</v>
      </c>
      <c r="F814" s="183">
        <v>0.41</v>
      </c>
      <c r="G814" s="183">
        <v>0.43</v>
      </c>
      <c r="H814" s="56">
        <v>500</v>
      </c>
      <c r="I814" s="57"/>
      <c r="J814" s="58">
        <f t="shared" si="12"/>
        <v>0</v>
      </c>
      <c r="K814" s="182" t="s">
        <v>42</v>
      </c>
      <c r="L814" s="159" t="s">
        <v>1695</v>
      </c>
      <c r="M814" s="60" t="s">
        <v>334</v>
      </c>
      <c r="N814" s="61"/>
      <c r="O814" s="61"/>
    </row>
    <row r="815" spans="1:15" s="20" customFormat="1" ht="15" thickBot="1" x14ac:dyDescent="0.45">
      <c r="A815" s="52"/>
      <c r="B815" s="53" t="s">
        <v>1121</v>
      </c>
      <c r="C815" s="54" t="s">
        <v>1111</v>
      </c>
      <c r="D815" s="54" t="s">
        <v>1120</v>
      </c>
      <c r="E815" s="55" t="s">
        <v>41</v>
      </c>
      <c r="F815" s="183">
        <v>0.54</v>
      </c>
      <c r="G815" s="183">
        <v>0.56999999999999995</v>
      </c>
      <c r="H815" s="56">
        <v>400</v>
      </c>
      <c r="I815" s="57"/>
      <c r="J815" s="58">
        <f t="shared" si="12"/>
        <v>0</v>
      </c>
      <c r="K815" s="182" t="s">
        <v>42</v>
      </c>
      <c r="L815" s="159" t="s">
        <v>1695</v>
      </c>
      <c r="M815" s="60" t="s">
        <v>334</v>
      </c>
      <c r="N815" s="61"/>
      <c r="O815" s="61"/>
    </row>
    <row r="816" spans="1:15" s="20" customFormat="1" ht="15" thickBot="1" x14ac:dyDescent="0.45">
      <c r="A816" s="52"/>
      <c r="B816" s="53" t="s">
        <v>1122</v>
      </c>
      <c r="C816" s="54" t="s">
        <v>1111</v>
      </c>
      <c r="D816" s="54" t="s">
        <v>1120</v>
      </c>
      <c r="E816" s="55" t="s">
        <v>45</v>
      </c>
      <c r="F816" s="183">
        <v>0.62</v>
      </c>
      <c r="G816" s="183">
        <v>0.65</v>
      </c>
      <c r="H816" s="56">
        <v>300</v>
      </c>
      <c r="I816" s="57"/>
      <c r="J816" s="58">
        <f t="shared" si="12"/>
        <v>0</v>
      </c>
      <c r="K816" s="182" t="s">
        <v>42</v>
      </c>
      <c r="L816" s="159" t="s">
        <v>1695</v>
      </c>
      <c r="M816" s="60" t="s">
        <v>334</v>
      </c>
      <c r="N816" s="61"/>
      <c r="O816" s="61"/>
    </row>
    <row r="817" spans="1:15" s="20" customFormat="1" ht="16.75" thickBot="1" x14ac:dyDescent="0.45">
      <c r="A817" s="52"/>
      <c r="B817" s="53" t="s">
        <v>1123</v>
      </c>
      <c r="C817" s="54" t="s">
        <v>1111</v>
      </c>
      <c r="D817" s="54" t="s">
        <v>1124</v>
      </c>
      <c r="E817" s="55" t="s">
        <v>77</v>
      </c>
      <c r="F817" s="183">
        <v>0.41</v>
      </c>
      <c r="G817" s="183">
        <v>0.43</v>
      </c>
      <c r="H817" s="56">
        <v>500</v>
      </c>
      <c r="I817" s="57"/>
      <c r="J817" s="58">
        <f t="shared" si="12"/>
        <v>0</v>
      </c>
      <c r="K817" s="182" t="s">
        <v>42</v>
      </c>
      <c r="L817" s="152" t="s">
        <v>1695</v>
      </c>
      <c r="M817" s="60" t="s">
        <v>120</v>
      </c>
      <c r="N817" s="61"/>
      <c r="O817" s="61"/>
    </row>
    <row r="818" spans="1:15" s="20" customFormat="1" ht="16.75" thickBot="1" x14ac:dyDescent="0.45">
      <c r="A818" s="52"/>
      <c r="B818" s="53" t="s">
        <v>1125</v>
      </c>
      <c r="C818" s="54" t="s">
        <v>1111</v>
      </c>
      <c r="D818" s="54" t="s">
        <v>1124</v>
      </c>
      <c r="E818" s="55" t="s">
        <v>41</v>
      </c>
      <c r="F818" s="183">
        <v>0.54</v>
      </c>
      <c r="G818" s="183">
        <v>0.56999999999999995</v>
      </c>
      <c r="H818" s="56">
        <v>400</v>
      </c>
      <c r="I818" s="57"/>
      <c r="J818" s="58">
        <f t="shared" si="12"/>
        <v>0</v>
      </c>
      <c r="K818" s="182" t="s">
        <v>42</v>
      </c>
      <c r="L818" s="152" t="s">
        <v>1695</v>
      </c>
      <c r="M818" s="60" t="s">
        <v>120</v>
      </c>
      <c r="N818" s="61"/>
      <c r="O818" s="61"/>
    </row>
    <row r="819" spans="1:15" s="20" customFormat="1" ht="16.75" thickBot="1" x14ac:dyDescent="0.45">
      <c r="A819" s="52"/>
      <c r="B819" s="53" t="s">
        <v>1126</v>
      </c>
      <c r="C819" s="54" t="s">
        <v>1111</v>
      </c>
      <c r="D819" s="54" t="s">
        <v>1124</v>
      </c>
      <c r="E819" s="55" t="s">
        <v>45</v>
      </c>
      <c r="F819" s="183">
        <v>0.62</v>
      </c>
      <c r="G819" s="183">
        <v>0.65</v>
      </c>
      <c r="H819" s="56">
        <v>300</v>
      </c>
      <c r="I819" s="57"/>
      <c r="J819" s="58">
        <f t="shared" si="12"/>
        <v>0</v>
      </c>
      <c r="K819" s="182" t="s">
        <v>42</v>
      </c>
      <c r="L819" s="152" t="s">
        <v>1695</v>
      </c>
      <c r="M819" s="60" t="s">
        <v>120</v>
      </c>
      <c r="N819" s="61"/>
      <c r="O819" s="61"/>
    </row>
    <row r="820" spans="1:15" s="20" customFormat="1" ht="16.75" thickBot="1" x14ac:dyDescent="0.45">
      <c r="A820" s="52"/>
      <c r="B820" s="53" t="s">
        <v>1127</v>
      </c>
      <c r="C820" s="54" t="s">
        <v>1111</v>
      </c>
      <c r="D820" s="54" t="s">
        <v>1124</v>
      </c>
      <c r="E820" s="55" t="s">
        <v>47</v>
      </c>
      <c r="F820" s="183">
        <v>0.74</v>
      </c>
      <c r="G820" s="183">
        <v>0.78</v>
      </c>
      <c r="H820" s="56">
        <v>200</v>
      </c>
      <c r="I820" s="57"/>
      <c r="J820" s="58">
        <f t="shared" si="12"/>
        <v>0</v>
      </c>
      <c r="K820" s="182" t="s">
        <v>42</v>
      </c>
      <c r="L820" s="152" t="s">
        <v>1695</v>
      </c>
      <c r="M820" s="60" t="s">
        <v>120</v>
      </c>
      <c r="N820" s="61"/>
      <c r="O820" s="61"/>
    </row>
    <row r="821" spans="1:15" s="20" customFormat="1" ht="15" thickBot="1" x14ac:dyDescent="0.45">
      <c r="A821" s="52"/>
      <c r="B821" s="53" t="s">
        <v>1128</v>
      </c>
      <c r="C821" s="54" t="s">
        <v>523</v>
      </c>
      <c r="D821" s="54" t="s">
        <v>1129</v>
      </c>
      <c r="E821" s="55" t="s">
        <v>41</v>
      </c>
      <c r="F821" s="183">
        <v>0.64</v>
      </c>
      <c r="G821" s="183">
        <v>0.67</v>
      </c>
      <c r="H821" s="56">
        <v>400</v>
      </c>
      <c r="I821" s="57"/>
      <c r="J821" s="58">
        <f t="shared" si="12"/>
        <v>0</v>
      </c>
      <c r="K821" s="182" t="s">
        <v>42</v>
      </c>
      <c r="L821" s="176" t="s">
        <v>1695</v>
      </c>
      <c r="M821" s="60" t="s">
        <v>1130</v>
      </c>
      <c r="N821" s="61"/>
      <c r="O821" s="61"/>
    </row>
    <row r="822" spans="1:15" s="20" customFormat="1" ht="15" thickBot="1" x14ac:dyDescent="0.45">
      <c r="A822" s="52"/>
      <c r="B822" s="53" t="s">
        <v>1131</v>
      </c>
      <c r="C822" s="54" t="s">
        <v>523</v>
      </c>
      <c r="D822" s="54" t="s">
        <v>1129</v>
      </c>
      <c r="E822" s="55" t="s">
        <v>45</v>
      </c>
      <c r="F822" s="183">
        <v>0.82</v>
      </c>
      <c r="G822" s="183">
        <v>0.86</v>
      </c>
      <c r="H822" s="56">
        <v>300</v>
      </c>
      <c r="I822" s="57"/>
      <c r="J822" s="58">
        <f t="shared" si="12"/>
        <v>0</v>
      </c>
      <c r="K822" s="182" t="s">
        <v>42</v>
      </c>
      <c r="L822" s="176" t="s">
        <v>1695</v>
      </c>
      <c r="M822" s="60" t="s">
        <v>1130</v>
      </c>
      <c r="N822" s="61"/>
      <c r="O822" s="61"/>
    </row>
    <row r="823" spans="1:15" s="20" customFormat="1" ht="15" thickBot="1" x14ac:dyDescent="0.45">
      <c r="A823" s="52"/>
      <c r="B823" s="53" t="s">
        <v>1132</v>
      </c>
      <c r="C823" s="54" t="s">
        <v>523</v>
      </c>
      <c r="D823" s="54" t="s">
        <v>1129</v>
      </c>
      <c r="E823" s="55" t="s">
        <v>47</v>
      </c>
      <c r="F823" s="183">
        <v>1.04</v>
      </c>
      <c r="G823" s="183">
        <v>1.0900000000000001</v>
      </c>
      <c r="H823" s="56">
        <v>200</v>
      </c>
      <c r="I823" s="57"/>
      <c r="J823" s="58">
        <f t="shared" si="12"/>
        <v>0</v>
      </c>
      <c r="K823" s="182" t="s">
        <v>42</v>
      </c>
      <c r="L823" s="176" t="s">
        <v>1695</v>
      </c>
      <c r="M823" s="60" t="s">
        <v>1130</v>
      </c>
      <c r="N823" s="61"/>
      <c r="O823" s="61"/>
    </row>
    <row r="824" spans="1:15" s="20" customFormat="1" ht="15" thickBot="1" x14ac:dyDescent="0.45">
      <c r="A824" s="52"/>
      <c r="B824" s="53" t="s">
        <v>1133</v>
      </c>
      <c r="C824" s="54" t="s">
        <v>523</v>
      </c>
      <c r="D824" s="54" t="s">
        <v>1129</v>
      </c>
      <c r="E824" s="55" t="s">
        <v>49</v>
      </c>
      <c r="F824" s="183">
        <v>1.26</v>
      </c>
      <c r="G824" s="183">
        <v>1.33</v>
      </c>
      <c r="H824" s="56">
        <v>150</v>
      </c>
      <c r="I824" s="57"/>
      <c r="J824" s="58">
        <f t="shared" si="12"/>
        <v>0</v>
      </c>
      <c r="K824" s="182" t="s">
        <v>42</v>
      </c>
      <c r="L824" s="176" t="s">
        <v>1695</v>
      </c>
      <c r="M824" s="60" t="s">
        <v>1130</v>
      </c>
      <c r="N824" s="61"/>
      <c r="O824" s="61"/>
    </row>
    <row r="825" spans="1:15" s="20" customFormat="1" ht="15" thickBot="1" x14ac:dyDescent="0.45">
      <c r="A825" s="52"/>
      <c r="B825" s="53" t="s">
        <v>1134</v>
      </c>
      <c r="C825" s="54" t="s">
        <v>75</v>
      </c>
      <c r="D825" s="54" t="s">
        <v>1135</v>
      </c>
      <c r="E825" s="55" t="s">
        <v>77</v>
      </c>
      <c r="F825" s="183">
        <v>1.55</v>
      </c>
      <c r="G825" s="183">
        <v>1.6300000000000001</v>
      </c>
      <c r="H825" s="56">
        <v>400</v>
      </c>
      <c r="I825" s="57"/>
      <c r="J825" s="58">
        <f t="shared" si="12"/>
        <v>0</v>
      </c>
      <c r="K825" s="182" t="s">
        <v>42</v>
      </c>
      <c r="L825" s="175" t="s">
        <v>1695</v>
      </c>
      <c r="M825" s="60" t="s">
        <v>979</v>
      </c>
      <c r="N825" s="61"/>
      <c r="O825" s="61"/>
    </row>
    <row r="826" spans="1:15" s="20" customFormat="1" ht="15" thickBot="1" x14ac:dyDescent="0.45">
      <c r="A826" s="52"/>
      <c r="B826" s="53" t="s">
        <v>1136</v>
      </c>
      <c r="C826" s="54" t="s">
        <v>75</v>
      </c>
      <c r="D826" s="54" t="s">
        <v>1135</v>
      </c>
      <c r="E826" s="55" t="s">
        <v>41</v>
      </c>
      <c r="F826" s="183">
        <v>1.73</v>
      </c>
      <c r="G826" s="183">
        <v>1.82</v>
      </c>
      <c r="H826" s="56">
        <v>300</v>
      </c>
      <c r="I826" s="57"/>
      <c r="J826" s="58">
        <f t="shared" si="12"/>
        <v>0</v>
      </c>
      <c r="K826" s="182" t="s">
        <v>42</v>
      </c>
      <c r="L826" s="175" t="s">
        <v>1695</v>
      </c>
      <c r="M826" s="60" t="s">
        <v>979</v>
      </c>
      <c r="N826" s="61"/>
      <c r="O826" s="61"/>
    </row>
    <row r="827" spans="1:15" s="20" customFormat="1" ht="15" thickBot="1" x14ac:dyDescent="0.45">
      <c r="A827" s="52"/>
      <c r="B827" s="53" t="s">
        <v>1137</v>
      </c>
      <c r="C827" s="54" t="s">
        <v>75</v>
      </c>
      <c r="D827" s="54" t="s">
        <v>1135</v>
      </c>
      <c r="E827" s="55" t="s">
        <v>45</v>
      </c>
      <c r="F827" s="183">
        <v>1.96</v>
      </c>
      <c r="G827" s="183">
        <v>2.0599999999999996</v>
      </c>
      <c r="H827" s="56">
        <v>200</v>
      </c>
      <c r="I827" s="57"/>
      <c r="J827" s="58">
        <f t="shared" si="12"/>
        <v>0</v>
      </c>
      <c r="K827" s="182" t="s">
        <v>42</v>
      </c>
      <c r="L827" s="175" t="s">
        <v>1695</v>
      </c>
      <c r="M827" s="60" t="s">
        <v>979</v>
      </c>
      <c r="N827" s="61"/>
      <c r="O827" s="61"/>
    </row>
    <row r="828" spans="1:15" s="20" customFormat="1" ht="15" thickBot="1" x14ac:dyDescent="0.45">
      <c r="A828" s="52"/>
      <c r="B828" s="53" t="s">
        <v>1138</v>
      </c>
      <c r="C828" s="54" t="s">
        <v>75</v>
      </c>
      <c r="D828" s="54" t="s">
        <v>1135</v>
      </c>
      <c r="E828" s="55" t="s">
        <v>47</v>
      </c>
      <c r="F828" s="183">
        <v>2.19</v>
      </c>
      <c r="G828" s="183">
        <v>2.2999999999999998</v>
      </c>
      <c r="H828" s="56">
        <v>150</v>
      </c>
      <c r="I828" s="57"/>
      <c r="J828" s="58">
        <f t="shared" si="12"/>
        <v>0</v>
      </c>
      <c r="K828" s="182" t="s">
        <v>42</v>
      </c>
      <c r="L828" s="175" t="s">
        <v>1695</v>
      </c>
      <c r="M828" s="60" t="s">
        <v>979</v>
      </c>
      <c r="N828" s="61"/>
      <c r="O828" s="61"/>
    </row>
    <row r="829" spans="1:15" s="20" customFormat="1" ht="15" thickBot="1" x14ac:dyDescent="0.45">
      <c r="A829" s="52"/>
      <c r="B829" s="53" t="s">
        <v>1139</v>
      </c>
      <c r="C829" s="54" t="s">
        <v>75</v>
      </c>
      <c r="D829" s="54" t="s">
        <v>1135</v>
      </c>
      <c r="E829" s="55" t="s">
        <v>49</v>
      </c>
      <c r="F829" s="183">
        <v>2.38</v>
      </c>
      <c r="G829" s="183">
        <v>2.5099999999999998</v>
      </c>
      <c r="H829" s="56">
        <v>125</v>
      </c>
      <c r="I829" s="57"/>
      <c r="J829" s="58">
        <f t="shared" si="12"/>
        <v>0</v>
      </c>
      <c r="K829" s="182" t="s">
        <v>42</v>
      </c>
      <c r="L829" s="175" t="s">
        <v>1695</v>
      </c>
      <c r="M829" s="60" t="s">
        <v>979</v>
      </c>
      <c r="N829" s="61"/>
      <c r="O829" s="61"/>
    </row>
    <row r="830" spans="1:15" s="20" customFormat="1" ht="15" thickBot="1" x14ac:dyDescent="0.45">
      <c r="A830" s="52"/>
      <c r="B830" s="53" t="s">
        <v>1140</v>
      </c>
      <c r="C830" s="54" t="s">
        <v>209</v>
      </c>
      <c r="D830" s="54" t="s">
        <v>1141</v>
      </c>
      <c r="E830" s="55" t="s">
        <v>41</v>
      </c>
      <c r="F830" s="183">
        <v>0.54</v>
      </c>
      <c r="G830" s="183">
        <v>0.56999999999999995</v>
      </c>
      <c r="H830" s="56">
        <v>400</v>
      </c>
      <c r="I830" s="57"/>
      <c r="J830" s="58">
        <f t="shared" si="12"/>
        <v>0</v>
      </c>
      <c r="K830" s="182" t="s">
        <v>42</v>
      </c>
      <c r="L830" s="152" t="s">
        <v>1695</v>
      </c>
      <c r="M830" s="60" t="s">
        <v>120</v>
      </c>
      <c r="N830" s="61"/>
      <c r="O830" s="61"/>
    </row>
    <row r="831" spans="1:15" s="20" customFormat="1" ht="15" thickBot="1" x14ac:dyDescent="0.45">
      <c r="A831" s="52"/>
      <c r="B831" s="53" t="s">
        <v>1142</v>
      </c>
      <c r="C831" s="54" t="s">
        <v>209</v>
      </c>
      <c r="D831" s="54" t="s">
        <v>1141</v>
      </c>
      <c r="E831" s="55" t="s">
        <v>45</v>
      </c>
      <c r="F831" s="183">
        <v>0.71</v>
      </c>
      <c r="G831" s="183">
        <v>0.75</v>
      </c>
      <c r="H831" s="56">
        <v>300</v>
      </c>
      <c r="I831" s="57"/>
      <c r="J831" s="58">
        <f t="shared" si="12"/>
        <v>0</v>
      </c>
      <c r="K831" s="182" t="s">
        <v>42</v>
      </c>
      <c r="L831" s="152" t="s">
        <v>1695</v>
      </c>
      <c r="M831" s="60" t="s">
        <v>120</v>
      </c>
      <c r="N831" s="61"/>
      <c r="O831" s="61"/>
    </row>
    <row r="832" spans="1:15" s="20" customFormat="1" ht="15" thickBot="1" x14ac:dyDescent="0.45">
      <c r="A832" s="52"/>
      <c r="B832" s="53" t="s">
        <v>1143</v>
      </c>
      <c r="C832" s="54" t="s">
        <v>209</v>
      </c>
      <c r="D832" s="54" t="s">
        <v>1141</v>
      </c>
      <c r="E832" s="55" t="s">
        <v>47</v>
      </c>
      <c r="F832" s="183">
        <v>0.89</v>
      </c>
      <c r="G832" s="183">
        <v>0.94</v>
      </c>
      <c r="H832" s="56">
        <v>200</v>
      </c>
      <c r="I832" s="57"/>
      <c r="J832" s="58">
        <f t="shared" si="12"/>
        <v>0</v>
      </c>
      <c r="K832" s="182" t="s">
        <v>42</v>
      </c>
      <c r="L832" s="152" t="s">
        <v>1695</v>
      </c>
      <c r="M832" s="60" t="s">
        <v>120</v>
      </c>
      <c r="N832" s="61"/>
      <c r="O832" s="61"/>
    </row>
    <row r="833" spans="1:15" s="20" customFormat="1" ht="15" thickBot="1" x14ac:dyDescent="0.45">
      <c r="A833" s="52"/>
      <c r="B833" s="53" t="s">
        <v>1144</v>
      </c>
      <c r="C833" s="54" t="s">
        <v>209</v>
      </c>
      <c r="D833" s="54" t="s">
        <v>1141</v>
      </c>
      <c r="E833" s="55" t="s">
        <v>49</v>
      </c>
      <c r="F833" s="183">
        <v>1.1000000000000001</v>
      </c>
      <c r="G833" s="183">
        <v>1.1599999999999999</v>
      </c>
      <c r="H833" s="56">
        <v>150</v>
      </c>
      <c r="I833" s="57"/>
      <c r="J833" s="58">
        <f t="shared" si="12"/>
        <v>0</v>
      </c>
      <c r="K833" s="182" t="s">
        <v>42</v>
      </c>
      <c r="L833" s="152" t="s">
        <v>1695</v>
      </c>
      <c r="M833" s="60" t="s">
        <v>120</v>
      </c>
      <c r="N833" s="61"/>
      <c r="O833" s="61"/>
    </row>
    <row r="834" spans="1:15" s="20" customFormat="1" ht="15" thickBot="1" x14ac:dyDescent="0.45">
      <c r="A834" s="52"/>
      <c r="B834" s="53" t="s">
        <v>1145</v>
      </c>
      <c r="C834" s="54" t="s">
        <v>209</v>
      </c>
      <c r="D834" s="54" t="s">
        <v>1146</v>
      </c>
      <c r="E834" s="55" t="s">
        <v>41</v>
      </c>
      <c r="F834" s="183">
        <v>0.54</v>
      </c>
      <c r="G834" s="183">
        <v>0.56999999999999995</v>
      </c>
      <c r="H834" s="56">
        <v>400</v>
      </c>
      <c r="I834" s="57"/>
      <c r="J834" s="58">
        <f t="shared" si="12"/>
        <v>0</v>
      </c>
      <c r="K834" s="182" t="s">
        <v>42</v>
      </c>
      <c r="L834" s="143" t="s">
        <v>1695</v>
      </c>
      <c r="M834" s="60" t="s">
        <v>169</v>
      </c>
      <c r="N834" s="61"/>
      <c r="O834" s="61"/>
    </row>
    <row r="835" spans="1:15" s="20" customFormat="1" ht="15" thickBot="1" x14ac:dyDescent="0.45">
      <c r="A835" s="52"/>
      <c r="B835" s="53" t="s">
        <v>1147</v>
      </c>
      <c r="C835" s="54" t="s">
        <v>209</v>
      </c>
      <c r="D835" s="54" t="s">
        <v>1146</v>
      </c>
      <c r="E835" s="55" t="s">
        <v>45</v>
      </c>
      <c r="F835" s="183">
        <v>0.71</v>
      </c>
      <c r="G835" s="183">
        <v>0.75</v>
      </c>
      <c r="H835" s="56">
        <v>300</v>
      </c>
      <c r="I835" s="57"/>
      <c r="J835" s="58">
        <f t="shared" si="12"/>
        <v>0</v>
      </c>
      <c r="K835" s="182" t="s">
        <v>42</v>
      </c>
      <c r="L835" s="143" t="s">
        <v>1695</v>
      </c>
      <c r="M835" s="60" t="s">
        <v>169</v>
      </c>
      <c r="N835" s="61"/>
      <c r="O835" s="61"/>
    </row>
    <row r="836" spans="1:15" s="20" customFormat="1" ht="15" thickBot="1" x14ac:dyDescent="0.45">
      <c r="A836" s="52"/>
      <c r="B836" s="53" t="s">
        <v>1148</v>
      </c>
      <c r="C836" s="54" t="s">
        <v>209</v>
      </c>
      <c r="D836" s="54" t="s">
        <v>1146</v>
      </c>
      <c r="E836" s="55" t="s">
        <v>47</v>
      </c>
      <c r="F836" s="183">
        <v>0.89</v>
      </c>
      <c r="G836" s="183">
        <v>0.94</v>
      </c>
      <c r="H836" s="56">
        <v>200</v>
      </c>
      <c r="I836" s="57"/>
      <c r="J836" s="58">
        <f t="shared" si="12"/>
        <v>0</v>
      </c>
      <c r="K836" s="182" t="s">
        <v>42</v>
      </c>
      <c r="L836" s="143" t="s">
        <v>1695</v>
      </c>
      <c r="M836" s="60" t="s">
        <v>169</v>
      </c>
      <c r="N836" s="61"/>
      <c r="O836" s="61"/>
    </row>
    <row r="837" spans="1:15" s="20" customFormat="1" ht="15" thickBot="1" x14ac:dyDescent="0.45">
      <c r="A837" s="52"/>
      <c r="B837" s="53" t="s">
        <v>1149</v>
      </c>
      <c r="C837" s="54" t="s">
        <v>209</v>
      </c>
      <c r="D837" s="54" t="s">
        <v>1146</v>
      </c>
      <c r="E837" s="55" t="s">
        <v>49</v>
      </c>
      <c r="F837" s="183">
        <v>1.1000000000000001</v>
      </c>
      <c r="G837" s="183">
        <v>1.1599999999999999</v>
      </c>
      <c r="H837" s="56">
        <v>150</v>
      </c>
      <c r="I837" s="57"/>
      <c r="J837" s="58">
        <f t="shared" si="12"/>
        <v>0</v>
      </c>
      <c r="K837" s="182" t="s">
        <v>42</v>
      </c>
      <c r="L837" s="143" t="s">
        <v>1695</v>
      </c>
      <c r="M837" s="60" t="s">
        <v>169</v>
      </c>
      <c r="N837" s="61"/>
      <c r="O837" s="61"/>
    </row>
    <row r="838" spans="1:15" s="20" customFormat="1" ht="15" thickBot="1" x14ac:dyDescent="0.45">
      <c r="A838" s="52"/>
      <c r="B838" s="53" t="s">
        <v>1150</v>
      </c>
      <c r="C838" s="54" t="s">
        <v>209</v>
      </c>
      <c r="D838" s="54" t="s">
        <v>1151</v>
      </c>
      <c r="E838" s="55" t="s">
        <v>41</v>
      </c>
      <c r="F838" s="183">
        <v>0.54</v>
      </c>
      <c r="G838" s="183">
        <v>0.56999999999999995</v>
      </c>
      <c r="H838" s="56">
        <v>400</v>
      </c>
      <c r="I838" s="57"/>
      <c r="J838" s="58">
        <f t="shared" si="12"/>
        <v>0</v>
      </c>
      <c r="K838" s="182" t="s">
        <v>42</v>
      </c>
      <c r="L838" s="152" t="s">
        <v>1695</v>
      </c>
      <c r="M838" s="60" t="s">
        <v>120</v>
      </c>
      <c r="N838" s="61"/>
      <c r="O838" s="61"/>
    </row>
    <row r="839" spans="1:15" s="20" customFormat="1" ht="15" thickBot="1" x14ac:dyDescent="0.45">
      <c r="A839" s="52"/>
      <c r="B839" s="53" t="s">
        <v>1152</v>
      </c>
      <c r="C839" s="54" t="s">
        <v>209</v>
      </c>
      <c r="D839" s="54" t="s">
        <v>1151</v>
      </c>
      <c r="E839" s="55" t="s">
        <v>45</v>
      </c>
      <c r="F839" s="183">
        <v>0.71</v>
      </c>
      <c r="G839" s="183">
        <v>0.75</v>
      </c>
      <c r="H839" s="56">
        <v>300</v>
      </c>
      <c r="I839" s="57"/>
      <c r="J839" s="58">
        <f t="shared" si="12"/>
        <v>0</v>
      </c>
      <c r="K839" s="182" t="s">
        <v>42</v>
      </c>
      <c r="L839" s="152" t="s">
        <v>1695</v>
      </c>
      <c r="M839" s="60" t="s">
        <v>120</v>
      </c>
      <c r="N839" s="61"/>
      <c r="O839" s="61"/>
    </row>
    <row r="840" spans="1:15" s="20" customFormat="1" ht="15" thickBot="1" x14ac:dyDescent="0.45">
      <c r="A840" s="52"/>
      <c r="B840" s="53" t="s">
        <v>1153</v>
      </c>
      <c r="C840" s="54" t="s">
        <v>209</v>
      </c>
      <c r="D840" s="54" t="s">
        <v>1151</v>
      </c>
      <c r="E840" s="55" t="s">
        <v>47</v>
      </c>
      <c r="F840" s="183">
        <v>0.89</v>
      </c>
      <c r="G840" s="183">
        <v>0.94</v>
      </c>
      <c r="H840" s="56">
        <v>200</v>
      </c>
      <c r="I840" s="57"/>
      <c r="J840" s="58">
        <f t="shared" si="12"/>
        <v>0</v>
      </c>
      <c r="K840" s="182" t="s">
        <v>42</v>
      </c>
      <c r="L840" s="152" t="s">
        <v>1695</v>
      </c>
      <c r="M840" s="60" t="s">
        <v>120</v>
      </c>
      <c r="N840" s="61"/>
      <c r="O840" s="61"/>
    </row>
    <row r="841" spans="1:15" s="20" customFormat="1" ht="15" thickBot="1" x14ac:dyDescent="0.45">
      <c r="A841" s="52"/>
      <c r="B841" s="53" t="s">
        <v>1154</v>
      </c>
      <c r="C841" s="54" t="s">
        <v>209</v>
      </c>
      <c r="D841" s="54" t="s">
        <v>1151</v>
      </c>
      <c r="E841" s="55" t="s">
        <v>49</v>
      </c>
      <c r="F841" s="183">
        <v>1.1000000000000001</v>
      </c>
      <c r="G841" s="183">
        <v>1.1599999999999999</v>
      </c>
      <c r="H841" s="56">
        <v>150</v>
      </c>
      <c r="I841" s="57"/>
      <c r="J841" s="58">
        <f t="shared" si="12"/>
        <v>0</v>
      </c>
      <c r="K841" s="182" t="s">
        <v>42</v>
      </c>
      <c r="L841" s="152" t="s">
        <v>1695</v>
      </c>
      <c r="M841" s="60" t="s">
        <v>120</v>
      </c>
      <c r="N841" s="61"/>
      <c r="O841" s="61"/>
    </row>
    <row r="842" spans="1:15" s="20" customFormat="1" ht="15" thickBot="1" x14ac:dyDescent="0.45">
      <c r="A842" s="52"/>
      <c r="B842" s="53" t="s">
        <v>1155</v>
      </c>
      <c r="C842" s="54" t="s">
        <v>99</v>
      </c>
      <c r="D842" s="54" t="s">
        <v>1156</v>
      </c>
      <c r="E842" s="55" t="s">
        <v>47</v>
      </c>
      <c r="F842" s="183">
        <v>0.61</v>
      </c>
      <c r="G842" s="183">
        <v>0.64</v>
      </c>
      <c r="H842" s="56">
        <v>200</v>
      </c>
      <c r="I842" s="57"/>
      <c r="J842" s="58">
        <f t="shared" si="12"/>
        <v>0</v>
      </c>
      <c r="K842" s="182" t="s">
        <v>42</v>
      </c>
      <c r="L842" s="152" t="s">
        <v>1695</v>
      </c>
      <c r="M842" s="60" t="s">
        <v>120</v>
      </c>
      <c r="N842" s="61"/>
      <c r="O842" s="61"/>
    </row>
    <row r="843" spans="1:15" s="20" customFormat="1" ht="15" thickBot="1" x14ac:dyDescent="0.45">
      <c r="A843" s="52"/>
      <c r="B843" s="53" t="s">
        <v>1157</v>
      </c>
      <c r="C843" s="54" t="s">
        <v>99</v>
      </c>
      <c r="D843" s="54" t="s">
        <v>1156</v>
      </c>
      <c r="E843" s="55" t="s">
        <v>60</v>
      </c>
      <c r="F843" s="183">
        <v>1.0900000000000001</v>
      </c>
      <c r="G843" s="183">
        <v>1.1499999999999999</v>
      </c>
      <c r="H843" s="56">
        <v>100</v>
      </c>
      <c r="I843" s="57"/>
      <c r="J843" s="58">
        <f t="shared" si="12"/>
        <v>0</v>
      </c>
      <c r="K843" s="182" t="s">
        <v>42</v>
      </c>
      <c r="L843" s="152" t="s">
        <v>1695</v>
      </c>
      <c r="M843" s="60" t="s">
        <v>120</v>
      </c>
      <c r="N843" s="61"/>
      <c r="O843" s="61"/>
    </row>
    <row r="844" spans="1:15" s="20" customFormat="1" ht="15" thickBot="1" x14ac:dyDescent="0.45">
      <c r="A844" s="52"/>
      <c r="B844" s="53" t="s">
        <v>1158</v>
      </c>
      <c r="C844" s="54" t="s">
        <v>39</v>
      </c>
      <c r="D844" s="54" t="s">
        <v>1159</v>
      </c>
      <c r="E844" s="55" t="s">
        <v>41</v>
      </c>
      <c r="F844" s="183">
        <v>0.57999999999999996</v>
      </c>
      <c r="G844" s="183">
        <v>0.61</v>
      </c>
      <c r="H844" s="56">
        <v>400</v>
      </c>
      <c r="I844" s="57"/>
      <c r="J844" s="58">
        <f t="shared" si="12"/>
        <v>0</v>
      </c>
      <c r="K844" s="182" t="s">
        <v>42</v>
      </c>
      <c r="L844" s="152" t="s">
        <v>1695</v>
      </c>
      <c r="M844" s="60" t="s">
        <v>120</v>
      </c>
      <c r="N844" s="61"/>
      <c r="O844" s="61"/>
    </row>
    <row r="845" spans="1:15" s="20" customFormat="1" ht="15" thickBot="1" x14ac:dyDescent="0.45">
      <c r="A845" s="52"/>
      <c r="B845" s="53" t="s">
        <v>1160</v>
      </c>
      <c r="C845" s="54" t="s">
        <v>39</v>
      </c>
      <c r="D845" s="54" t="s">
        <v>1159</v>
      </c>
      <c r="E845" s="55" t="s">
        <v>45</v>
      </c>
      <c r="F845" s="183">
        <v>0.8</v>
      </c>
      <c r="G845" s="183">
        <v>0.84</v>
      </c>
      <c r="H845" s="56">
        <v>300</v>
      </c>
      <c r="I845" s="57"/>
      <c r="J845" s="58">
        <f t="shared" si="12"/>
        <v>0</v>
      </c>
      <c r="K845" s="182" t="s">
        <v>42</v>
      </c>
      <c r="L845" s="152" t="s">
        <v>1695</v>
      </c>
      <c r="M845" s="60" t="s">
        <v>120</v>
      </c>
      <c r="N845" s="61"/>
      <c r="O845" s="61"/>
    </row>
    <row r="846" spans="1:15" s="20" customFormat="1" ht="15" thickBot="1" x14ac:dyDescent="0.45">
      <c r="A846" s="52"/>
      <c r="B846" s="53" t="s">
        <v>1161</v>
      </c>
      <c r="C846" s="54" t="s">
        <v>39</v>
      </c>
      <c r="D846" s="54" t="s">
        <v>1159</v>
      </c>
      <c r="E846" s="55" t="s">
        <v>47</v>
      </c>
      <c r="F846" s="183">
        <v>1.01</v>
      </c>
      <c r="G846" s="183">
        <v>1.06</v>
      </c>
      <c r="H846" s="56">
        <v>200</v>
      </c>
      <c r="I846" s="57"/>
      <c r="J846" s="58">
        <f t="shared" si="12"/>
        <v>0</v>
      </c>
      <c r="K846" s="182" t="s">
        <v>42</v>
      </c>
      <c r="L846" s="152" t="s">
        <v>1695</v>
      </c>
      <c r="M846" s="60" t="s">
        <v>120</v>
      </c>
      <c r="N846" s="61"/>
      <c r="O846" s="61"/>
    </row>
    <row r="847" spans="1:15" s="20" customFormat="1" ht="15" thickBot="1" x14ac:dyDescent="0.45">
      <c r="A847" s="52"/>
      <c r="B847" s="53" t="s">
        <v>1162</v>
      </c>
      <c r="C847" s="54" t="s">
        <v>39</v>
      </c>
      <c r="D847" s="54" t="s">
        <v>1159</v>
      </c>
      <c r="E847" s="55" t="s">
        <v>49</v>
      </c>
      <c r="F847" s="183">
        <v>1.26</v>
      </c>
      <c r="G847" s="183">
        <v>1.33</v>
      </c>
      <c r="H847" s="56">
        <v>150</v>
      </c>
      <c r="I847" s="57"/>
      <c r="J847" s="58">
        <f t="shared" si="12"/>
        <v>0</v>
      </c>
      <c r="K847" s="182" t="s">
        <v>42</v>
      </c>
      <c r="L847" s="152" t="s">
        <v>1695</v>
      </c>
      <c r="M847" s="60" t="s">
        <v>120</v>
      </c>
      <c r="N847" s="61"/>
      <c r="O847" s="61"/>
    </row>
    <row r="848" spans="1:15" s="20" customFormat="1" ht="15" thickBot="1" x14ac:dyDescent="0.45">
      <c r="A848" s="52"/>
      <c r="B848" s="53" t="s">
        <v>1163</v>
      </c>
      <c r="C848" s="54" t="s">
        <v>209</v>
      </c>
      <c r="D848" s="54" t="s">
        <v>1164</v>
      </c>
      <c r="E848" s="55" t="s">
        <v>41</v>
      </c>
      <c r="F848" s="183">
        <v>0.54</v>
      </c>
      <c r="G848" s="183">
        <v>0.56999999999999995</v>
      </c>
      <c r="H848" s="56">
        <v>400</v>
      </c>
      <c r="I848" s="57"/>
      <c r="J848" s="58">
        <f t="shared" si="12"/>
        <v>0</v>
      </c>
      <c r="K848" s="182" t="s">
        <v>42</v>
      </c>
      <c r="L848" s="152" t="s">
        <v>1695</v>
      </c>
      <c r="M848" s="60" t="s">
        <v>120</v>
      </c>
      <c r="N848" s="61"/>
      <c r="O848" s="61"/>
    </row>
    <row r="849" spans="1:15" s="20" customFormat="1" ht="15" thickBot="1" x14ac:dyDescent="0.45">
      <c r="A849" s="52"/>
      <c r="B849" s="53" t="s">
        <v>1165</v>
      </c>
      <c r="C849" s="54" t="s">
        <v>209</v>
      </c>
      <c r="D849" s="54" t="s">
        <v>1164</v>
      </c>
      <c r="E849" s="55" t="s">
        <v>45</v>
      </c>
      <c r="F849" s="183">
        <v>0.71</v>
      </c>
      <c r="G849" s="183">
        <v>0.75</v>
      </c>
      <c r="H849" s="56">
        <v>300</v>
      </c>
      <c r="I849" s="57"/>
      <c r="J849" s="58">
        <f t="shared" si="12"/>
        <v>0</v>
      </c>
      <c r="K849" s="182" t="s">
        <v>42</v>
      </c>
      <c r="L849" s="152" t="s">
        <v>1695</v>
      </c>
      <c r="M849" s="60" t="s">
        <v>120</v>
      </c>
      <c r="N849" s="61"/>
      <c r="O849" s="61"/>
    </row>
    <row r="850" spans="1:15" s="20" customFormat="1" ht="15" thickBot="1" x14ac:dyDescent="0.45">
      <c r="A850" s="52"/>
      <c r="B850" s="53" t="s">
        <v>1166</v>
      </c>
      <c r="C850" s="54" t="s">
        <v>209</v>
      </c>
      <c r="D850" s="54" t="s">
        <v>1164</v>
      </c>
      <c r="E850" s="55" t="s">
        <v>47</v>
      </c>
      <c r="F850" s="183">
        <v>0.89</v>
      </c>
      <c r="G850" s="183">
        <v>0.94</v>
      </c>
      <c r="H850" s="56">
        <v>200</v>
      </c>
      <c r="I850" s="57"/>
      <c r="J850" s="58">
        <f t="shared" si="12"/>
        <v>0</v>
      </c>
      <c r="K850" s="182" t="s">
        <v>42</v>
      </c>
      <c r="L850" s="152" t="s">
        <v>1695</v>
      </c>
      <c r="M850" s="60" t="s">
        <v>120</v>
      </c>
      <c r="N850" s="61"/>
      <c r="O850" s="61"/>
    </row>
    <row r="851" spans="1:15" s="20" customFormat="1" ht="15" thickBot="1" x14ac:dyDescent="0.45">
      <c r="A851" s="52"/>
      <c r="B851" s="53" t="s">
        <v>1167</v>
      </c>
      <c r="C851" s="54" t="s">
        <v>209</v>
      </c>
      <c r="D851" s="54" t="s">
        <v>1164</v>
      </c>
      <c r="E851" s="55" t="s">
        <v>49</v>
      </c>
      <c r="F851" s="183">
        <v>1.1000000000000001</v>
      </c>
      <c r="G851" s="183">
        <v>1.1599999999999999</v>
      </c>
      <c r="H851" s="56">
        <v>150</v>
      </c>
      <c r="I851" s="57"/>
      <c r="J851" s="58">
        <f t="shared" si="12"/>
        <v>0</v>
      </c>
      <c r="K851" s="182" t="s">
        <v>42</v>
      </c>
      <c r="L851" s="152" t="s">
        <v>1695</v>
      </c>
      <c r="M851" s="60" t="s">
        <v>120</v>
      </c>
      <c r="N851" s="61"/>
      <c r="O851" s="61"/>
    </row>
    <row r="852" spans="1:15" s="20" customFormat="1" ht="15" thickBot="1" x14ac:dyDescent="0.45">
      <c r="A852" s="52"/>
      <c r="B852" s="53" t="s">
        <v>1168</v>
      </c>
      <c r="C852" s="54" t="s">
        <v>99</v>
      </c>
      <c r="D852" s="54" t="s">
        <v>1169</v>
      </c>
      <c r="E852" s="55" t="s">
        <v>41</v>
      </c>
      <c r="F852" s="183">
        <v>0.78</v>
      </c>
      <c r="G852" s="183">
        <v>0.82</v>
      </c>
      <c r="H852" s="56">
        <v>400</v>
      </c>
      <c r="I852" s="57"/>
      <c r="J852" s="58">
        <f t="shared" si="12"/>
        <v>0</v>
      </c>
      <c r="K852" s="182" t="s">
        <v>42</v>
      </c>
      <c r="L852" s="146" t="s">
        <v>1695</v>
      </c>
      <c r="M852" s="60" t="s">
        <v>1170</v>
      </c>
      <c r="N852" s="61"/>
      <c r="O852" s="61"/>
    </row>
    <row r="853" spans="1:15" s="20" customFormat="1" ht="15" thickBot="1" x14ac:dyDescent="0.45">
      <c r="A853" s="52"/>
      <c r="B853" s="53" t="s">
        <v>1171</v>
      </c>
      <c r="C853" s="54" t="s">
        <v>99</v>
      </c>
      <c r="D853" s="54" t="s">
        <v>1169</v>
      </c>
      <c r="E853" s="55" t="s">
        <v>45</v>
      </c>
      <c r="F853" s="183">
        <v>0.95</v>
      </c>
      <c r="G853" s="183">
        <v>1</v>
      </c>
      <c r="H853" s="56">
        <v>300</v>
      </c>
      <c r="I853" s="57"/>
      <c r="J853" s="58">
        <f t="shared" si="12"/>
        <v>0</v>
      </c>
      <c r="K853" s="182" t="s">
        <v>42</v>
      </c>
      <c r="L853" s="146" t="s">
        <v>1695</v>
      </c>
      <c r="M853" s="60" t="s">
        <v>1170</v>
      </c>
      <c r="N853" s="61"/>
      <c r="O853" s="61"/>
    </row>
    <row r="854" spans="1:15" s="20" customFormat="1" ht="15" thickBot="1" x14ac:dyDescent="0.45">
      <c r="A854" s="52"/>
      <c r="B854" s="53" t="s">
        <v>1172</v>
      </c>
      <c r="C854" s="54" t="s">
        <v>99</v>
      </c>
      <c r="D854" s="54" t="s">
        <v>1169</v>
      </c>
      <c r="E854" s="55" t="s">
        <v>47</v>
      </c>
      <c r="F854" s="183">
        <v>1.1499999999999999</v>
      </c>
      <c r="G854" s="183">
        <v>1.21</v>
      </c>
      <c r="H854" s="56">
        <v>200</v>
      </c>
      <c r="I854" s="57"/>
      <c r="J854" s="58">
        <f t="shared" si="12"/>
        <v>0</v>
      </c>
      <c r="K854" s="182" t="s">
        <v>42</v>
      </c>
      <c r="L854" s="146" t="s">
        <v>1695</v>
      </c>
      <c r="M854" s="60" t="s">
        <v>1170</v>
      </c>
      <c r="N854" s="61"/>
      <c r="O854" s="61"/>
    </row>
    <row r="855" spans="1:15" s="20" customFormat="1" ht="15" thickBot="1" x14ac:dyDescent="0.45">
      <c r="A855" s="52"/>
      <c r="B855" s="53" t="s">
        <v>1173</v>
      </c>
      <c r="C855" s="54" t="s">
        <v>99</v>
      </c>
      <c r="D855" s="54" t="s">
        <v>1169</v>
      </c>
      <c r="E855" s="55" t="s">
        <v>49</v>
      </c>
      <c r="F855" s="183">
        <v>1.38</v>
      </c>
      <c r="G855" s="183">
        <v>1.45</v>
      </c>
      <c r="H855" s="56">
        <v>150</v>
      </c>
      <c r="I855" s="57"/>
      <c r="J855" s="58">
        <f t="shared" si="12"/>
        <v>0</v>
      </c>
      <c r="K855" s="182" t="s">
        <v>42</v>
      </c>
      <c r="L855" s="146" t="s">
        <v>1695</v>
      </c>
      <c r="M855" s="60" t="s">
        <v>1170</v>
      </c>
      <c r="N855" s="61"/>
      <c r="O855" s="61"/>
    </row>
    <row r="856" spans="1:15" s="20" customFormat="1" ht="15" thickBot="1" x14ac:dyDescent="0.45">
      <c r="A856" s="52"/>
      <c r="B856" s="53" t="s">
        <v>1174</v>
      </c>
      <c r="C856" s="54" t="s">
        <v>99</v>
      </c>
      <c r="D856" s="54" t="s">
        <v>1169</v>
      </c>
      <c r="E856" s="55" t="s">
        <v>58</v>
      </c>
      <c r="F856" s="183">
        <v>1.59</v>
      </c>
      <c r="G856" s="183">
        <v>1.67</v>
      </c>
      <c r="H856" s="56">
        <v>125</v>
      </c>
      <c r="I856" s="57"/>
      <c r="J856" s="58">
        <f t="shared" si="12"/>
        <v>0</v>
      </c>
      <c r="K856" s="182" t="s">
        <v>42</v>
      </c>
      <c r="L856" s="146" t="s">
        <v>1695</v>
      </c>
      <c r="M856" s="60" t="s">
        <v>1170</v>
      </c>
      <c r="N856" s="61"/>
      <c r="O856" s="61"/>
    </row>
    <row r="857" spans="1:15" s="20" customFormat="1" ht="15" thickBot="1" x14ac:dyDescent="0.45">
      <c r="A857" s="52"/>
      <c r="B857" s="53" t="s">
        <v>1175</v>
      </c>
      <c r="C857" s="54" t="s">
        <v>99</v>
      </c>
      <c r="D857" s="54" t="s">
        <v>1169</v>
      </c>
      <c r="E857" s="55" t="s">
        <v>60</v>
      </c>
      <c r="F857" s="183">
        <v>1.82</v>
      </c>
      <c r="G857" s="183">
        <v>1.92</v>
      </c>
      <c r="H857" s="56">
        <v>100</v>
      </c>
      <c r="I857" s="57"/>
      <c r="J857" s="58">
        <f t="shared" si="12"/>
        <v>0</v>
      </c>
      <c r="K857" s="182" t="s">
        <v>42</v>
      </c>
      <c r="L857" s="146" t="s">
        <v>1695</v>
      </c>
      <c r="M857" s="60" t="s">
        <v>1170</v>
      </c>
      <c r="N857" s="61"/>
      <c r="O857" s="61"/>
    </row>
    <row r="858" spans="1:15" s="20" customFormat="1" ht="15" thickBot="1" x14ac:dyDescent="0.45">
      <c r="A858" s="52"/>
      <c r="B858" s="53" t="s">
        <v>1176</v>
      </c>
      <c r="C858" s="54" t="s">
        <v>39</v>
      </c>
      <c r="D858" s="54" t="s">
        <v>1177</v>
      </c>
      <c r="E858" s="55" t="s">
        <v>41</v>
      </c>
      <c r="F858" s="183">
        <v>0.46</v>
      </c>
      <c r="G858" s="183">
        <v>0.48</v>
      </c>
      <c r="H858" s="56">
        <v>400</v>
      </c>
      <c r="I858" s="57"/>
      <c r="J858" s="58">
        <f t="shared" ref="J858:J921" si="13">IF(I858&lt;5,G858*I858*H858,F858*I858*H858)</f>
        <v>0</v>
      </c>
      <c r="K858" s="182" t="s">
        <v>42</v>
      </c>
      <c r="L858" s="152" t="s">
        <v>1695</v>
      </c>
      <c r="M858" s="60" t="s">
        <v>120</v>
      </c>
      <c r="N858" s="61"/>
      <c r="O858" s="61"/>
    </row>
    <row r="859" spans="1:15" s="20" customFormat="1" ht="15" thickBot="1" x14ac:dyDescent="0.45">
      <c r="A859" s="52"/>
      <c r="B859" s="53" t="s">
        <v>1178</v>
      </c>
      <c r="C859" s="54" t="s">
        <v>39</v>
      </c>
      <c r="D859" s="54" t="s">
        <v>1177</v>
      </c>
      <c r="E859" s="55" t="s">
        <v>49</v>
      </c>
      <c r="F859" s="183">
        <v>1</v>
      </c>
      <c r="G859" s="183">
        <v>1.05</v>
      </c>
      <c r="H859" s="56">
        <v>150</v>
      </c>
      <c r="I859" s="57"/>
      <c r="J859" s="58">
        <f t="shared" si="13"/>
        <v>0</v>
      </c>
      <c r="K859" s="182" t="s">
        <v>42</v>
      </c>
      <c r="L859" s="152" t="s">
        <v>1695</v>
      </c>
      <c r="M859" s="60" t="s">
        <v>120</v>
      </c>
      <c r="N859" s="61"/>
      <c r="O859" s="61"/>
    </row>
    <row r="860" spans="1:15" s="20" customFormat="1" ht="15" thickBot="1" x14ac:dyDescent="0.45">
      <c r="A860" s="52"/>
      <c r="B860" s="53" t="s">
        <v>1179</v>
      </c>
      <c r="C860" s="54" t="s">
        <v>397</v>
      </c>
      <c r="D860" s="54" t="s">
        <v>1180</v>
      </c>
      <c r="E860" s="55" t="s">
        <v>41</v>
      </c>
      <c r="F860" s="183">
        <v>0.86</v>
      </c>
      <c r="G860" s="183">
        <v>0.9</v>
      </c>
      <c r="H860" s="56">
        <v>400</v>
      </c>
      <c r="I860" s="57"/>
      <c r="J860" s="58">
        <f t="shared" si="13"/>
        <v>0</v>
      </c>
      <c r="K860" s="182" t="s">
        <v>42</v>
      </c>
      <c r="L860" s="152" t="s">
        <v>1695</v>
      </c>
      <c r="M860" s="60" t="s">
        <v>120</v>
      </c>
      <c r="N860" s="61"/>
      <c r="O860" s="61"/>
    </row>
    <row r="861" spans="1:15" s="20" customFormat="1" ht="15" thickBot="1" x14ac:dyDescent="0.45">
      <c r="A861" s="52"/>
      <c r="B861" s="53" t="s">
        <v>1181</v>
      </c>
      <c r="C861" s="54" t="s">
        <v>397</v>
      </c>
      <c r="D861" s="54" t="s">
        <v>1180</v>
      </c>
      <c r="E861" s="55" t="s">
        <v>45</v>
      </c>
      <c r="F861" s="183">
        <v>1.03</v>
      </c>
      <c r="G861" s="183">
        <v>1.08</v>
      </c>
      <c r="H861" s="56">
        <v>300</v>
      </c>
      <c r="I861" s="57"/>
      <c r="J861" s="58">
        <f t="shared" si="13"/>
        <v>0</v>
      </c>
      <c r="K861" s="182" t="s">
        <v>42</v>
      </c>
      <c r="L861" s="152" t="s">
        <v>1695</v>
      </c>
      <c r="M861" s="60" t="s">
        <v>120</v>
      </c>
      <c r="N861" s="61"/>
      <c r="O861" s="61"/>
    </row>
    <row r="862" spans="1:15" s="20" customFormat="1" ht="15" thickBot="1" x14ac:dyDescent="0.45">
      <c r="A862" s="52"/>
      <c r="B862" s="53" t="s">
        <v>1182</v>
      </c>
      <c r="C862" s="54" t="s">
        <v>397</v>
      </c>
      <c r="D862" s="54" t="s">
        <v>1180</v>
      </c>
      <c r="E862" s="55" t="s">
        <v>47</v>
      </c>
      <c r="F862" s="183">
        <v>1.22</v>
      </c>
      <c r="G862" s="183">
        <v>1.28</v>
      </c>
      <c r="H862" s="56">
        <v>200</v>
      </c>
      <c r="I862" s="57"/>
      <c r="J862" s="58">
        <f t="shared" si="13"/>
        <v>0</v>
      </c>
      <c r="K862" s="182" t="s">
        <v>42</v>
      </c>
      <c r="L862" s="152" t="s">
        <v>1695</v>
      </c>
      <c r="M862" s="60" t="s">
        <v>120</v>
      </c>
      <c r="N862" s="61"/>
      <c r="O862" s="61"/>
    </row>
    <row r="863" spans="1:15" s="20" customFormat="1" ht="15" thickBot="1" x14ac:dyDescent="0.45">
      <c r="A863" s="52"/>
      <c r="B863" s="53" t="s">
        <v>1183</v>
      </c>
      <c r="C863" s="54" t="s">
        <v>397</v>
      </c>
      <c r="D863" s="54" t="s">
        <v>1180</v>
      </c>
      <c r="E863" s="55" t="s">
        <v>49</v>
      </c>
      <c r="F863" s="183">
        <v>1.44</v>
      </c>
      <c r="G863" s="183">
        <v>1.52</v>
      </c>
      <c r="H863" s="56">
        <v>150</v>
      </c>
      <c r="I863" s="57"/>
      <c r="J863" s="58">
        <f t="shared" si="13"/>
        <v>0</v>
      </c>
      <c r="K863" s="182" t="s">
        <v>42</v>
      </c>
      <c r="L863" s="152" t="s">
        <v>1695</v>
      </c>
      <c r="M863" s="60" t="s">
        <v>120</v>
      </c>
      <c r="N863" s="61"/>
      <c r="O863" s="61"/>
    </row>
    <row r="864" spans="1:15" s="20" customFormat="1" ht="15" thickBot="1" x14ac:dyDescent="0.45">
      <c r="A864" s="52"/>
      <c r="B864" s="53" t="s">
        <v>1184</v>
      </c>
      <c r="C864" s="54" t="s">
        <v>342</v>
      </c>
      <c r="D864" s="54" t="s">
        <v>1185</v>
      </c>
      <c r="E864" s="55" t="s">
        <v>41</v>
      </c>
      <c r="F864" s="183">
        <v>0.91</v>
      </c>
      <c r="G864" s="183">
        <v>0.96</v>
      </c>
      <c r="H864" s="56">
        <v>400</v>
      </c>
      <c r="I864" s="57"/>
      <c r="J864" s="58">
        <f t="shared" si="13"/>
        <v>0</v>
      </c>
      <c r="K864" s="182" t="s">
        <v>42</v>
      </c>
      <c r="L864" s="152" t="s">
        <v>1695</v>
      </c>
      <c r="M864" s="60" t="s">
        <v>120</v>
      </c>
      <c r="N864" s="61"/>
      <c r="O864" s="61"/>
    </row>
    <row r="865" spans="1:15" s="20" customFormat="1" ht="15" thickBot="1" x14ac:dyDescent="0.45">
      <c r="A865" s="52"/>
      <c r="B865" s="53" t="s">
        <v>1186</v>
      </c>
      <c r="C865" s="54" t="s">
        <v>342</v>
      </c>
      <c r="D865" s="54" t="s">
        <v>1185</v>
      </c>
      <c r="E865" s="55" t="s">
        <v>45</v>
      </c>
      <c r="F865" s="183">
        <v>1.08</v>
      </c>
      <c r="G865" s="183">
        <v>1.1399999999999999</v>
      </c>
      <c r="H865" s="56">
        <v>300</v>
      </c>
      <c r="I865" s="57"/>
      <c r="J865" s="58">
        <f t="shared" si="13"/>
        <v>0</v>
      </c>
      <c r="K865" s="182" t="s">
        <v>42</v>
      </c>
      <c r="L865" s="152" t="s">
        <v>1695</v>
      </c>
      <c r="M865" s="60" t="s">
        <v>120</v>
      </c>
      <c r="N865" s="61"/>
      <c r="O865" s="61"/>
    </row>
    <row r="866" spans="1:15" s="20" customFormat="1" ht="15" thickBot="1" x14ac:dyDescent="0.45">
      <c r="A866" s="52"/>
      <c r="B866" s="53" t="s">
        <v>1187</v>
      </c>
      <c r="C866" s="54" t="s">
        <v>342</v>
      </c>
      <c r="D866" s="54" t="s">
        <v>1185</v>
      </c>
      <c r="E866" s="55" t="s">
        <v>47</v>
      </c>
      <c r="F866" s="183">
        <v>1.27</v>
      </c>
      <c r="G866" s="183">
        <v>1.34</v>
      </c>
      <c r="H866" s="56">
        <v>200</v>
      </c>
      <c r="I866" s="57"/>
      <c r="J866" s="58">
        <f t="shared" si="13"/>
        <v>0</v>
      </c>
      <c r="K866" s="182" t="s">
        <v>42</v>
      </c>
      <c r="L866" s="152" t="s">
        <v>1695</v>
      </c>
      <c r="M866" s="60" t="s">
        <v>120</v>
      </c>
      <c r="N866" s="61"/>
      <c r="O866" s="61"/>
    </row>
    <row r="867" spans="1:15" s="20" customFormat="1" ht="15" thickBot="1" x14ac:dyDescent="0.45">
      <c r="A867" s="52"/>
      <c r="B867" s="53" t="s">
        <v>1188</v>
      </c>
      <c r="C867" s="54" t="s">
        <v>342</v>
      </c>
      <c r="D867" s="54" t="s">
        <v>1185</v>
      </c>
      <c r="E867" s="55" t="s">
        <v>49</v>
      </c>
      <c r="F867" s="183">
        <v>1.49</v>
      </c>
      <c r="G867" s="183">
        <v>1.57</v>
      </c>
      <c r="H867" s="56">
        <v>150</v>
      </c>
      <c r="I867" s="57"/>
      <c r="J867" s="58">
        <f t="shared" si="13"/>
        <v>0</v>
      </c>
      <c r="K867" s="182" t="s">
        <v>42</v>
      </c>
      <c r="L867" s="152" t="s">
        <v>1695</v>
      </c>
      <c r="M867" s="60" t="s">
        <v>120</v>
      </c>
      <c r="N867" s="61"/>
      <c r="O867" s="61"/>
    </row>
    <row r="868" spans="1:15" s="20" customFormat="1" ht="15" thickBot="1" x14ac:dyDescent="0.45">
      <c r="A868" s="52"/>
      <c r="B868" s="53" t="s">
        <v>1189</v>
      </c>
      <c r="C868" s="54" t="s">
        <v>342</v>
      </c>
      <c r="D868" s="54" t="s">
        <v>1185</v>
      </c>
      <c r="E868" s="55" t="s">
        <v>58</v>
      </c>
      <c r="F868" s="183">
        <v>1.71</v>
      </c>
      <c r="G868" s="183">
        <v>1.8</v>
      </c>
      <c r="H868" s="56">
        <v>125</v>
      </c>
      <c r="I868" s="57"/>
      <c r="J868" s="58">
        <f t="shared" si="13"/>
        <v>0</v>
      </c>
      <c r="K868" s="182" t="s">
        <v>42</v>
      </c>
      <c r="L868" s="152" t="s">
        <v>1695</v>
      </c>
      <c r="M868" s="60" t="s">
        <v>120</v>
      </c>
      <c r="N868" s="61"/>
      <c r="O868" s="61"/>
    </row>
    <row r="869" spans="1:15" s="20" customFormat="1" ht="16.75" thickBot="1" x14ac:dyDescent="0.45">
      <c r="A869" s="52"/>
      <c r="B869" s="53" t="s">
        <v>1190</v>
      </c>
      <c r="C869" s="54" t="s">
        <v>99</v>
      </c>
      <c r="D869" s="54" t="s">
        <v>1191</v>
      </c>
      <c r="E869" s="55" t="s">
        <v>45</v>
      </c>
      <c r="F869" s="183">
        <v>0.55000000000000004</v>
      </c>
      <c r="G869" s="183">
        <v>0.57999999999999996</v>
      </c>
      <c r="H869" s="56">
        <v>300</v>
      </c>
      <c r="I869" s="57"/>
      <c r="J869" s="58">
        <f t="shared" si="13"/>
        <v>0</v>
      </c>
      <c r="K869" s="182" t="s">
        <v>42</v>
      </c>
      <c r="L869" s="152" t="s">
        <v>1695</v>
      </c>
      <c r="M869" s="60" t="s">
        <v>120</v>
      </c>
      <c r="N869" s="61"/>
      <c r="O869" s="61"/>
    </row>
    <row r="870" spans="1:15" s="20" customFormat="1" ht="16.75" thickBot="1" x14ac:dyDescent="0.45">
      <c r="A870" s="52"/>
      <c r="B870" s="53" t="s">
        <v>1192</v>
      </c>
      <c r="C870" s="54" t="s">
        <v>99</v>
      </c>
      <c r="D870" s="54" t="s">
        <v>1191</v>
      </c>
      <c r="E870" s="55" t="s">
        <v>47</v>
      </c>
      <c r="F870" s="183">
        <v>0.96</v>
      </c>
      <c r="G870" s="183">
        <v>1.01</v>
      </c>
      <c r="H870" s="56">
        <v>200</v>
      </c>
      <c r="I870" s="57"/>
      <c r="J870" s="58">
        <f t="shared" si="13"/>
        <v>0</v>
      </c>
      <c r="K870" s="182" t="s">
        <v>42</v>
      </c>
      <c r="L870" s="152" t="s">
        <v>1695</v>
      </c>
      <c r="M870" s="60" t="s">
        <v>120</v>
      </c>
      <c r="N870" s="61"/>
      <c r="O870" s="61"/>
    </row>
    <row r="871" spans="1:15" s="20" customFormat="1" ht="15" thickBot="1" x14ac:dyDescent="0.45">
      <c r="A871" s="52"/>
      <c r="B871" s="53" t="s">
        <v>1193</v>
      </c>
      <c r="C871" s="54" t="s">
        <v>51</v>
      </c>
      <c r="D871" s="54" t="s">
        <v>1194</v>
      </c>
      <c r="E871" s="55" t="s">
        <v>41</v>
      </c>
      <c r="F871" s="183">
        <v>0.78</v>
      </c>
      <c r="G871" s="183">
        <v>0.82</v>
      </c>
      <c r="H871" s="56">
        <v>400</v>
      </c>
      <c r="I871" s="57"/>
      <c r="J871" s="58">
        <f t="shared" si="13"/>
        <v>0</v>
      </c>
      <c r="K871" s="182" t="s">
        <v>42</v>
      </c>
      <c r="L871" s="135" t="s">
        <v>1695</v>
      </c>
      <c r="M871" s="60" t="s">
        <v>69</v>
      </c>
      <c r="N871" s="61"/>
      <c r="O871" s="61"/>
    </row>
    <row r="872" spans="1:15" s="20" customFormat="1" ht="15" thickBot="1" x14ac:dyDescent="0.45">
      <c r="A872" s="52"/>
      <c r="B872" s="53" t="s">
        <v>1195</v>
      </c>
      <c r="C872" s="54" t="s">
        <v>51</v>
      </c>
      <c r="D872" s="54" t="s">
        <v>1194</v>
      </c>
      <c r="E872" s="55" t="s">
        <v>45</v>
      </c>
      <c r="F872" s="183">
        <v>0.95</v>
      </c>
      <c r="G872" s="183">
        <v>1</v>
      </c>
      <c r="H872" s="56">
        <v>300</v>
      </c>
      <c r="I872" s="57"/>
      <c r="J872" s="58">
        <f t="shared" si="13"/>
        <v>0</v>
      </c>
      <c r="K872" s="182" t="s">
        <v>42</v>
      </c>
      <c r="L872" s="135" t="s">
        <v>1695</v>
      </c>
      <c r="M872" s="60" t="s">
        <v>69</v>
      </c>
      <c r="N872" s="61"/>
      <c r="O872" s="61"/>
    </row>
    <row r="873" spans="1:15" s="20" customFormat="1" ht="15" thickBot="1" x14ac:dyDescent="0.45">
      <c r="A873" s="52"/>
      <c r="B873" s="53" t="s">
        <v>1196</v>
      </c>
      <c r="C873" s="54" t="s">
        <v>51</v>
      </c>
      <c r="D873" s="54" t="s">
        <v>1194</v>
      </c>
      <c r="E873" s="55" t="s">
        <v>47</v>
      </c>
      <c r="F873" s="183">
        <v>1.1499999999999999</v>
      </c>
      <c r="G873" s="183">
        <v>1.21</v>
      </c>
      <c r="H873" s="56">
        <v>200</v>
      </c>
      <c r="I873" s="57"/>
      <c r="J873" s="58">
        <f t="shared" si="13"/>
        <v>0</v>
      </c>
      <c r="K873" s="182" t="s">
        <v>42</v>
      </c>
      <c r="L873" s="135" t="s">
        <v>1695</v>
      </c>
      <c r="M873" s="60" t="s">
        <v>69</v>
      </c>
      <c r="N873" s="61"/>
      <c r="O873" s="61"/>
    </row>
    <row r="874" spans="1:15" s="20" customFormat="1" ht="15" thickBot="1" x14ac:dyDescent="0.45">
      <c r="A874" s="52"/>
      <c r="B874" s="53" t="s">
        <v>1197</v>
      </c>
      <c r="C874" s="54" t="s">
        <v>51</v>
      </c>
      <c r="D874" s="54" t="s">
        <v>1194</v>
      </c>
      <c r="E874" s="55" t="s">
        <v>49</v>
      </c>
      <c r="F874" s="183">
        <v>1.38</v>
      </c>
      <c r="G874" s="183">
        <v>1.45</v>
      </c>
      <c r="H874" s="56">
        <v>150</v>
      </c>
      <c r="I874" s="57"/>
      <c r="J874" s="58">
        <f t="shared" si="13"/>
        <v>0</v>
      </c>
      <c r="K874" s="182" t="s">
        <v>42</v>
      </c>
      <c r="L874" s="135" t="s">
        <v>1695</v>
      </c>
      <c r="M874" s="60" t="s">
        <v>69</v>
      </c>
      <c r="N874" s="61"/>
      <c r="O874" s="61"/>
    </row>
    <row r="875" spans="1:15" s="20" customFormat="1" ht="15" thickBot="1" x14ac:dyDescent="0.45">
      <c r="A875" s="52"/>
      <c r="B875" s="53" t="s">
        <v>1198</v>
      </c>
      <c r="C875" s="54" t="s">
        <v>51</v>
      </c>
      <c r="D875" s="54" t="s">
        <v>1194</v>
      </c>
      <c r="E875" s="55" t="s">
        <v>58</v>
      </c>
      <c r="F875" s="183">
        <v>1.59</v>
      </c>
      <c r="G875" s="183">
        <v>1.67</v>
      </c>
      <c r="H875" s="56">
        <v>125</v>
      </c>
      <c r="I875" s="57"/>
      <c r="J875" s="58">
        <f t="shared" si="13"/>
        <v>0</v>
      </c>
      <c r="K875" s="182" t="s">
        <v>42</v>
      </c>
      <c r="L875" s="135" t="s">
        <v>1695</v>
      </c>
      <c r="M875" s="60" t="s">
        <v>69</v>
      </c>
      <c r="N875" s="61"/>
      <c r="O875" s="61"/>
    </row>
    <row r="876" spans="1:15" s="20" customFormat="1" ht="15" thickBot="1" x14ac:dyDescent="0.45">
      <c r="A876" s="52"/>
      <c r="B876" s="53" t="s">
        <v>1199</v>
      </c>
      <c r="C876" s="54" t="s">
        <v>51</v>
      </c>
      <c r="D876" s="54" t="s">
        <v>1194</v>
      </c>
      <c r="E876" s="55" t="s">
        <v>60</v>
      </c>
      <c r="F876" s="183">
        <v>1.82</v>
      </c>
      <c r="G876" s="183">
        <v>1.92</v>
      </c>
      <c r="H876" s="56">
        <v>100</v>
      </c>
      <c r="I876" s="57"/>
      <c r="J876" s="58">
        <f t="shared" si="13"/>
        <v>0</v>
      </c>
      <c r="K876" s="182" t="s">
        <v>42</v>
      </c>
      <c r="L876" s="135" t="s">
        <v>1695</v>
      </c>
      <c r="M876" s="60" t="s">
        <v>69</v>
      </c>
      <c r="N876" s="61"/>
      <c r="O876" s="61"/>
    </row>
    <row r="877" spans="1:15" s="20" customFormat="1" ht="15" thickBot="1" x14ac:dyDescent="0.45">
      <c r="A877" s="52"/>
      <c r="B877" s="53" t="s">
        <v>1200</v>
      </c>
      <c r="C877" s="54" t="s">
        <v>51</v>
      </c>
      <c r="D877" s="54" t="s">
        <v>1201</v>
      </c>
      <c r="E877" s="55" t="s">
        <v>41</v>
      </c>
      <c r="F877" s="183">
        <v>0.78</v>
      </c>
      <c r="G877" s="183">
        <v>0.82</v>
      </c>
      <c r="H877" s="56">
        <v>400</v>
      </c>
      <c r="I877" s="57"/>
      <c r="J877" s="58">
        <f t="shared" si="13"/>
        <v>0</v>
      </c>
      <c r="K877" s="182" t="s">
        <v>42</v>
      </c>
      <c r="L877" s="135" t="s">
        <v>1695</v>
      </c>
      <c r="M877" s="60" t="s">
        <v>69</v>
      </c>
      <c r="N877" s="61"/>
      <c r="O877" s="61"/>
    </row>
    <row r="878" spans="1:15" s="20" customFormat="1" ht="15" thickBot="1" x14ac:dyDescent="0.45">
      <c r="A878" s="52"/>
      <c r="B878" s="53" t="s">
        <v>1202</v>
      </c>
      <c r="C878" s="54" t="s">
        <v>51</v>
      </c>
      <c r="D878" s="54" t="s">
        <v>1201</v>
      </c>
      <c r="E878" s="55" t="s">
        <v>45</v>
      </c>
      <c r="F878" s="183">
        <v>0.95</v>
      </c>
      <c r="G878" s="183">
        <v>1</v>
      </c>
      <c r="H878" s="56">
        <v>300</v>
      </c>
      <c r="I878" s="57"/>
      <c r="J878" s="58">
        <f t="shared" si="13"/>
        <v>0</v>
      </c>
      <c r="K878" s="182" t="s">
        <v>42</v>
      </c>
      <c r="L878" s="135" t="s">
        <v>1695</v>
      </c>
      <c r="M878" s="60" t="s">
        <v>69</v>
      </c>
      <c r="N878" s="61"/>
      <c r="O878" s="61"/>
    </row>
    <row r="879" spans="1:15" s="20" customFormat="1" ht="15" thickBot="1" x14ac:dyDescent="0.45">
      <c r="A879" s="52"/>
      <c r="B879" s="53" t="s">
        <v>1203</v>
      </c>
      <c r="C879" s="54" t="s">
        <v>51</v>
      </c>
      <c r="D879" s="54" t="s">
        <v>1201</v>
      </c>
      <c r="E879" s="55" t="s">
        <v>47</v>
      </c>
      <c r="F879" s="183">
        <v>1.1499999999999999</v>
      </c>
      <c r="G879" s="183">
        <v>1.21</v>
      </c>
      <c r="H879" s="56">
        <v>200</v>
      </c>
      <c r="I879" s="57"/>
      <c r="J879" s="58">
        <f t="shared" si="13"/>
        <v>0</v>
      </c>
      <c r="K879" s="182" t="s">
        <v>42</v>
      </c>
      <c r="L879" s="135" t="s">
        <v>1695</v>
      </c>
      <c r="M879" s="60" t="s">
        <v>69</v>
      </c>
      <c r="N879" s="61"/>
      <c r="O879" s="61"/>
    </row>
    <row r="880" spans="1:15" s="20" customFormat="1" ht="15" thickBot="1" x14ac:dyDescent="0.45">
      <c r="A880" s="52"/>
      <c r="B880" s="53" t="s">
        <v>1204</v>
      </c>
      <c r="C880" s="54" t="s">
        <v>51</v>
      </c>
      <c r="D880" s="54" t="s">
        <v>1201</v>
      </c>
      <c r="E880" s="55" t="s">
        <v>49</v>
      </c>
      <c r="F880" s="183">
        <v>1.38</v>
      </c>
      <c r="G880" s="183">
        <v>1.45</v>
      </c>
      <c r="H880" s="56">
        <v>150</v>
      </c>
      <c r="I880" s="57"/>
      <c r="J880" s="58">
        <f t="shared" si="13"/>
        <v>0</v>
      </c>
      <c r="K880" s="182" t="s">
        <v>42</v>
      </c>
      <c r="L880" s="135" t="s">
        <v>1695</v>
      </c>
      <c r="M880" s="60" t="s">
        <v>69</v>
      </c>
      <c r="N880" s="61"/>
      <c r="O880" s="61"/>
    </row>
    <row r="881" spans="1:15" s="20" customFormat="1" ht="15" thickBot="1" x14ac:dyDescent="0.45">
      <c r="A881" s="52"/>
      <c r="B881" s="53" t="s">
        <v>1205</v>
      </c>
      <c r="C881" s="54" t="s">
        <v>51</v>
      </c>
      <c r="D881" s="54" t="s">
        <v>1201</v>
      </c>
      <c r="E881" s="55" t="s">
        <v>58</v>
      </c>
      <c r="F881" s="183">
        <v>1.59</v>
      </c>
      <c r="G881" s="183">
        <v>1.67</v>
      </c>
      <c r="H881" s="56">
        <v>125</v>
      </c>
      <c r="I881" s="57"/>
      <c r="J881" s="58">
        <f t="shared" si="13"/>
        <v>0</v>
      </c>
      <c r="K881" s="182" t="s">
        <v>42</v>
      </c>
      <c r="L881" s="135" t="s">
        <v>1695</v>
      </c>
      <c r="M881" s="60" t="s">
        <v>69</v>
      </c>
      <c r="N881" s="61"/>
      <c r="O881" s="61"/>
    </row>
    <row r="882" spans="1:15" s="20" customFormat="1" ht="15" thickBot="1" x14ac:dyDescent="0.45">
      <c r="A882" s="52"/>
      <c r="B882" s="53" t="s">
        <v>1206</v>
      </c>
      <c r="C882" s="54" t="s">
        <v>51</v>
      </c>
      <c r="D882" s="54" t="s">
        <v>1201</v>
      </c>
      <c r="E882" s="55" t="s">
        <v>60</v>
      </c>
      <c r="F882" s="183">
        <v>1.82</v>
      </c>
      <c r="G882" s="183">
        <v>1.92</v>
      </c>
      <c r="H882" s="56">
        <v>100</v>
      </c>
      <c r="I882" s="57"/>
      <c r="J882" s="58">
        <f t="shared" si="13"/>
        <v>0</v>
      </c>
      <c r="K882" s="182" t="s">
        <v>42</v>
      </c>
      <c r="L882" s="135" t="s">
        <v>1695</v>
      </c>
      <c r="M882" s="60" t="s">
        <v>69</v>
      </c>
      <c r="N882" s="61"/>
      <c r="O882" s="61"/>
    </row>
    <row r="883" spans="1:15" s="20" customFormat="1" ht="15" thickBot="1" x14ac:dyDescent="0.45">
      <c r="A883" s="52"/>
      <c r="B883" s="53" t="s">
        <v>1207</v>
      </c>
      <c r="C883" s="54" t="s">
        <v>91</v>
      </c>
      <c r="D883" s="54" t="s">
        <v>1208</v>
      </c>
      <c r="E883" s="55" t="s">
        <v>41</v>
      </c>
      <c r="F883" s="183">
        <v>0.35</v>
      </c>
      <c r="G883" s="183">
        <v>0.37</v>
      </c>
      <c r="H883" s="56">
        <v>400</v>
      </c>
      <c r="I883" s="57"/>
      <c r="J883" s="58">
        <f t="shared" si="13"/>
        <v>0</v>
      </c>
      <c r="K883" s="182" t="s">
        <v>42</v>
      </c>
      <c r="L883" s="135" t="s">
        <v>1695</v>
      </c>
      <c r="M883" s="60" t="s">
        <v>69</v>
      </c>
      <c r="N883" s="61"/>
      <c r="O883" s="61"/>
    </row>
    <row r="884" spans="1:15" s="20" customFormat="1" ht="15" thickBot="1" x14ac:dyDescent="0.45">
      <c r="A884" s="52"/>
      <c r="B884" s="53" t="s">
        <v>1209</v>
      </c>
      <c r="C884" s="54" t="s">
        <v>91</v>
      </c>
      <c r="D884" s="54" t="s">
        <v>1208</v>
      </c>
      <c r="E884" s="55" t="s">
        <v>45</v>
      </c>
      <c r="F884" s="183">
        <v>0.49</v>
      </c>
      <c r="G884" s="183">
        <v>0.52</v>
      </c>
      <c r="H884" s="56">
        <v>300</v>
      </c>
      <c r="I884" s="57"/>
      <c r="J884" s="58">
        <f t="shared" si="13"/>
        <v>0</v>
      </c>
      <c r="K884" s="182" t="s">
        <v>42</v>
      </c>
      <c r="L884" s="135" t="s">
        <v>1695</v>
      </c>
      <c r="M884" s="60" t="s">
        <v>69</v>
      </c>
      <c r="N884" s="61"/>
      <c r="O884" s="61"/>
    </row>
    <row r="885" spans="1:15" s="20" customFormat="1" ht="15" thickBot="1" x14ac:dyDescent="0.45">
      <c r="A885" s="52"/>
      <c r="B885" s="53" t="s">
        <v>1210</v>
      </c>
      <c r="C885" s="54" t="s">
        <v>91</v>
      </c>
      <c r="D885" s="54" t="s">
        <v>1208</v>
      </c>
      <c r="E885" s="55" t="s">
        <v>49</v>
      </c>
      <c r="F885" s="183">
        <v>0.9</v>
      </c>
      <c r="G885" s="183">
        <v>0.95</v>
      </c>
      <c r="H885" s="56">
        <v>150</v>
      </c>
      <c r="I885" s="57"/>
      <c r="J885" s="58">
        <f t="shared" si="13"/>
        <v>0</v>
      </c>
      <c r="K885" s="182" t="s">
        <v>42</v>
      </c>
      <c r="L885" s="135" t="s">
        <v>1695</v>
      </c>
      <c r="M885" s="60" t="s">
        <v>69</v>
      </c>
      <c r="N885" s="61"/>
      <c r="O885" s="61"/>
    </row>
    <row r="886" spans="1:15" s="20" customFormat="1" ht="15" thickBot="1" x14ac:dyDescent="0.45">
      <c r="A886" s="52"/>
      <c r="B886" s="53" t="s">
        <v>1211</v>
      </c>
      <c r="C886" s="54" t="s">
        <v>99</v>
      </c>
      <c r="D886" s="54" t="s">
        <v>1212</v>
      </c>
      <c r="E886" s="55" t="s">
        <v>41</v>
      </c>
      <c r="F886" s="183">
        <v>0.78</v>
      </c>
      <c r="G886" s="183">
        <v>0.82</v>
      </c>
      <c r="H886" s="56">
        <v>400</v>
      </c>
      <c r="I886" s="57"/>
      <c r="J886" s="58">
        <f t="shared" si="13"/>
        <v>0</v>
      </c>
      <c r="K886" s="182" t="s">
        <v>42</v>
      </c>
      <c r="L886" s="146" t="s">
        <v>1695</v>
      </c>
      <c r="M886" s="60" t="s">
        <v>1170</v>
      </c>
      <c r="N886" s="61"/>
      <c r="O886" s="61"/>
    </row>
    <row r="887" spans="1:15" s="20" customFormat="1" ht="15" thickBot="1" x14ac:dyDescent="0.45">
      <c r="A887" s="52"/>
      <c r="B887" s="53" t="s">
        <v>1213</v>
      </c>
      <c r="C887" s="54" t="s">
        <v>99</v>
      </c>
      <c r="D887" s="54" t="s">
        <v>1212</v>
      </c>
      <c r="E887" s="55" t="s">
        <v>45</v>
      </c>
      <c r="F887" s="183">
        <v>0.95</v>
      </c>
      <c r="G887" s="183">
        <v>1</v>
      </c>
      <c r="H887" s="56">
        <v>300</v>
      </c>
      <c r="I887" s="57"/>
      <c r="J887" s="58">
        <f t="shared" si="13"/>
        <v>0</v>
      </c>
      <c r="K887" s="182" t="s">
        <v>42</v>
      </c>
      <c r="L887" s="146" t="s">
        <v>1695</v>
      </c>
      <c r="M887" s="60" t="s">
        <v>1170</v>
      </c>
      <c r="N887" s="61"/>
      <c r="O887" s="61"/>
    </row>
    <row r="888" spans="1:15" s="20" customFormat="1" ht="15" thickBot="1" x14ac:dyDescent="0.45">
      <c r="A888" s="52"/>
      <c r="B888" s="53" t="s">
        <v>1214</v>
      </c>
      <c r="C888" s="54" t="s">
        <v>99</v>
      </c>
      <c r="D888" s="54" t="s">
        <v>1212</v>
      </c>
      <c r="E888" s="55" t="s">
        <v>47</v>
      </c>
      <c r="F888" s="183">
        <v>1.1499999999999999</v>
      </c>
      <c r="G888" s="183">
        <v>1.21</v>
      </c>
      <c r="H888" s="56">
        <v>200</v>
      </c>
      <c r="I888" s="57"/>
      <c r="J888" s="58">
        <f t="shared" si="13"/>
        <v>0</v>
      </c>
      <c r="K888" s="182" t="s">
        <v>42</v>
      </c>
      <c r="L888" s="146" t="s">
        <v>1695</v>
      </c>
      <c r="M888" s="60" t="s">
        <v>1170</v>
      </c>
      <c r="N888" s="61"/>
      <c r="O888" s="61"/>
    </row>
    <row r="889" spans="1:15" s="20" customFormat="1" ht="15" thickBot="1" x14ac:dyDescent="0.45">
      <c r="A889" s="52"/>
      <c r="B889" s="53" t="s">
        <v>1215</v>
      </c>
      <c r="C889" s="54" t="s">
        <v>99</v>
      </c>
      <c r="D889" s="54" t="s">
        <v>1212</v>
      </c>
      <c r="E889" s="55" t="s">
        <v>49</v>
      </c>
      <c r="F889" s="183">
        <v>1.38</v>
      </c>
      <c r="G889" s="183">
        <v>1.45</v>
      </c>
      <c r="H889" s="56">
        <v>150</v>
      </c>
      <c r="I889" s="57"/>
      <c r="J889" s="58">
        <f t="shared" si="13"/>
        <v>0</v>
      </c>
      <c r="K889" s="182" t="s">
        <v>42</v>
      </c>
      <c r="L889" s="146" t="s">
        <v>1695</v>
      </c>
      <c r="M889" s="60" t="s">
        <v>1170</v>
      </c>
      <c r="N889" s="61"/>
      <c r="O889" s="61"/>
    </row>
    <row r="890" spans="1:15" s="20" customFormat="1" ht="15" thickBot="1" x14ac:dyDescent="0.45">
      <c r="A890" s="52"/>
      <c r="B890" s="53" t="s">
        <v>1216</v>
      </c>
      <c r="C890" s="54" t="s">
        <v>99</v>
      </c>
      <c r="D890" s="54" t="s">
        <v>1212</v>
      </c>
      <c r="E890" s="55" t="s">
        <v>58</v>
      </c>
      <c r="F890" s="183">
        <v>1.59</v>
      </c>
      <c r="G890" s="183">
        <v>1.67</v>
      </c>
      <c r="H890" s="56">
        <v>125</v>
      </c>
      <c r="I890" s="57"/>
      <c r="J890" s="58">
        <f t="shared" si="13"/>
        <v>0</v>
      </c>
      <c r="K890" s="182" t="s">
        <v>42</v>
      </c>
      <c r="L890" s="146" t="s">
        <v>1695</v>
      </c>
      <c r="M890" s="60" t="s">
        <v>1170</v>
      </c>
      <c r="N890" s="61"/>
      <c r="O890" s="61"/>
    </row>
    <row r="891" spans="1:15" s="20" customFormat="1" ht="15" thickBot="1" x14ac:dyDescent="0.45">
      <c r="A891" s="52"/>
      <c r="B891" s="53" t="s">
        <v>1217</v>
      </c>
      <c r="C891" s="54" t="s">
        <v>99</v>
      </c>
      <c r="D891" s="54" t="s">
        <v>1212</v>
      </c>
      <c r="E891" s="55" t="s">
        <v>60</v>
      </c>
      <c r="F891" s="183">
        <v>1.82</v>
      </c>
      <c r="G891" s="183">
        <v>1.92</v>
      </c>
      <c r="H891" s="56">
        <v>100</v>
      </c>
      <c r="I891" s="57"/>
      <c r="J891" s="58">
        <f t="shared" si="13"/>
        <v>0</v>
      </c>
      <c r="K891" s="182" t="s">
        <v>42</v>
      </c>
      <c r="L891" s="146" t="s">
        <v>1695</v>
      </c>
      <c r="M891" s="60" t="s">
        <v>1170</v>
      </c>
      <c r="N891" s="61"/>
      <c r="O891" s="61"/>
    </row>
    <row r="892" spans="1:15" s="20" customFormat="1" ht="15" thickBot="1" x14ac:dyDescent="0.45">
      <c r="A892" s="52"/>
      <c r="B892" s="53" t="s">
        <v>1218</v>
      </c>
      <c r="C892" s="54" t="s">
        <v>209</v>
      </c>
      <c r="D892" s="54" t="s">
        <v>1219</v>
      </c>
      <c r="E892" s="55" t="s">
        <v>41</v>
      </c>
      <c r="F892" s="183">
        <v>0.54</v>
      </c>
      <c r="G892" s="183">
        <v>0.56999999999999995</v>
      </c>
      <c r="H892" s="56">
        <v>400</v>
      </c>
      <c r="I892" s="57"/>
      <c r="J892" s="58">
        <f t="shared" si="13"/>
        <v>0</v>
      </c>
      <c r="K892" s="182" t="s">
        <v>42</v>
      </c>
      <c r="L892" s="167" t="s">
        <v>1695</v>
      </c>
      <c r="M892" s="60" t="s">
        <v>249</v>
      </c>
      <c r="N892" s="61"/>
      <c r="O892" s="61"/>
    </row>
    <row r="893" spans="1:15" s="20" customFormat="1" ht="15" thickBot="1" x14ac:dyDescent="0.45">
      <c r="A893" s="52"/>
      <c r="B893" s="53" t="s">
        <v>1220</v>
      </c>
      <c r="C893" s="54" t="s">
        <v>209</v>
      </c>
      <c r="D893" s="54" t="s">
        <v>1219</v>
      </c>
      <c r="E893" s="55" t="s">
        <v>45</v>
      </c>
      <c r="F893" s="183">
        <v>0.71</v>
      </c>
      <c r="G893" s="183">
        <v>0.75</v>
      </c>
      <c r="H893" s="56">
        <v>300</v>
      </c>
      <c r="I893" s="57"/>
      <c r="J893" s="58">
        <f t="shared" si="13"/>
        <v>0</v>
      </c>
      <c r="K893" s="182" t="s">
        <v>42</v>
      </c>
      <c r="L893" s="167" t="s">
        <v>1695</v>
      </c>
      <c r="M893" s="60" t="s">
        <v>249</v>
      </c>
      <c r="N893" s="61"/>
      <c r="O893" s="61"/>
    </row>
    <row r="894" spans="1:15" s="20" customFormat="1" ht="15" thickBot="1" x14ac:dyDescent="0.45">
      <c r="A894" s="52"/>
      <c r="B894" s="53" t="s">
        <v>1221</v>
      </c>
      <c r="C894" s="54" t="s">
        <v>209</v>
      </c>
      <c r="D894" s="54" t="s">
        <v>1219</v>
      </c>
      <c r="E894" s="55" t="s">
        <v>47</v>
      </c>
      <c r="F894" s="183">
        <v>0.89</v>
      </c>
      <c r="G894" s="183">
        <v>0.94</v>
      </c>
      <c r="H894" s="56">
        <v>200</v>
      </c>
      <c r="I894" s="57"/>
      <c r="J894" s="58">
        <f t="shared" si="13"/>
        <v>0</v>
      </c>
      <c r="K894" s="182" t="s">
        <v>42</v>
      </c>
      <c r="L894" s="167" t="s">
        <v>1695</v>
      </c>
      <c r="M894" s="60" t="s">
        <v>249</v>
      </c>
      <c r="N894" s="61"/>
      <c r="O894" s="61"/>
    </row>
    <row r="895" spans="1:15" s="20" customFormat="1" ht="15" thickBot="1" x14ac:dyDescent="0.45">
      <c r="A895" s="52"/>
      <c r="B895" s="53" t="s">
        <v>1222</v>
      </c>
      <c r="C895" s="54" t="s">
        <v>209</v>
      </c>
      <c r="D895" s="54" t="s">
        <v>1219</v>
      </c>
      <c r="E895" s="55" t="s">
        <v>49</v>
      </c>
      <c r="F895" s="183">
        <v>1.1000000000000001</v>
      </c>
      <c r="G895" s="183">
        <v>1.1599999999999999</v>
      </c>
      <c r="H895" s="56">
        <v>150</v>
      </c>
      <c r="I895" s="57"/>
      <c r="J895" s="58">
        <f t="shared" si="13"/>
        <v>0</v>
      </c>
      <c r="K895" s="182" t="s">
        <v>42</v>
      </c>
      <c r="L895" s="167" t="s">
        <v>1695</v>
      </c>
      <c r="M895" s="60" t="s">
        <v>249</v>
      </c>
      <c r="N895" s="61"/>
      <c r="O895" s="61"/>
    </row>
    <row r="896" spans="1:15" s="20" customFormat="1" ht="15" thickBot="1" x14ac:dyDescent="0.45">
      <c r="A896" s="52"/>
      <c r="B896" s="53" t="s">
        <v>1223</v>
      </c>
      <c r="C896" s="54" t="s">
        <v>91</v>
      </c>
      <c r="D896" s="54" t="s">
        <v>1224</v>
      </c>
      <c r="E896" s="55" t="s">
        <v>45</v>
      </c>
      <c r="F896" s="183">
        <v>0.51</v>
      </c>
      <c r="G896" s="183">
        <v>0.54</v>
      </c>
      <c r="H896" s="56">
        <v>300</v>
      </c>
      <c r="I896" s="57"/>
      <c r="J896" s="58">
        <f t="shared" si="13"/>
        <v>0</v>
      </c>
      <c r="K896" s="182" t="s">
        <v>42</v>
      </c>
      <c r="L896" s="162" t="s">
        <v>1695</v>
      </c>
      <c r="M896" s="60" t="s">
        <v>1770</v>
      </c>
      <c r="N896" s="61"/>
      <c r="O896" s="61"/>
    </row>
    <row r="897" spans="1:15" s="20" customFormat="1" ht="15" thickBot="1" x14ac:dyDescent="0.45">
      <c r="A897" s="52"/>
      <c r="B897" s="53" t="s">
        <v>1225</v>
      </c>
      <c r="C897" s="54" t="s">
        <v>612</v>
      </c>
      <c r="D897" s="54" t="s">
        <v>1226</v>
      </c>
      <c r="E897" s="55" t="s">
        <v>41</v>
      </c>
      <c r="F897" s="183">
        <v>0.56000000000000005</v>
      </c>
      <c r="G897" s="183">
        <v>0.59</v>
      </c>
      <c r="H897" s="56">
        <v>400</v>
      </c>
      <c r="I897" s="57"/>
      <c r="J897" s="58">
        <f t="shared" si="13"/>
        <v>0</v>
      </c>
      <c r="K897" s="182" t="s">
        <v>42</v>
      </c>
      <c r="L897" s="166" t="s">
        <v>1695</v>
      </c>
      <c r="M897" s="60" t="s">
        <v>63</v>
      </c>
      <c r="N897" s="61"/>
      <c r="O897" s="61"/>
    </row>
    <row r="898" spans="1:15" s="20" customFormat="1" ht="15" thickBot="1" x14ac:dyDescent="0.45">
      <c r="A898" s="52"/>
      <c r="B898" s="53" t="s">
        <v>1227</v>
      </c>
      <c r="C898" s="54" t="s">
        <v>612</v>
      </c>
      <c r="D898" s="54" t="s">
        <v>1226</v>
      </c>
      <c r="E898" s="55" t="s">
        <v>45</v>
      </c>
      <c r="F898" s="183">
        <v>0.66</v>
      </c>
      <c r="G898" s="183">
        <v>0.69</v>
      </c>
      <c r="H898" s="56">
        <v>300</v>
      </c>
      <c r="I898" s="57"/>
      <c r="J898" s="58">
        <f t="shared" si="13"/>
        <v>0</v>
      </c>
      <c r="K898" s="182" t="s">
        <v>42</v>
      </c>
      <c r="L898" s="166" t="s">
        <v>1695</v>
      </c>
      <c r="M898" s="60" t="s">
        <v>63</v>
      </c>
      <c r="N898" s="61"/>
      <c r="O898" s="61"/>
    </row>
    <row r="899" spans="1:15" s="20" customFormat="1" ht="15" thickBot="1" x14ac:dyDescent="0.45">
      <c r="A899" s="52"/>
      <c r="B899" s="53" t="s">
        <v>1228</v>
      </c>
      <c r="C899" s="54" t="s">
        <v>612</v>
      </c>
      <c r="D899" s="54" t="s">
        <v>1226</v>
      </c>
      <c r="E899" s="55" t="s">
        <v>47</v>
      </c>
      <c r="F899" s="183">
        <v>0.8</v>
      </c>
      <c r="G899" s="183">
        <v>0.84</v>
      </c>
      <c r="H899" s="56">
        <v>200</v>
      </c>
      <c r="I899" s="57"/>
      <c r="J899" s="58">
        <f t="shared" si="13"/>
        <v>0</v>
      </c>
      <c r="K899" s="182" t="s">
        <v>42</v>
      </c>
      <c r="L899" s="166" t="s">
        <v>1695</v>
      </c>
      <c r="M899" s="60" t="s">
        <v>63</v>
      </c>
      <c r="N899" s="61"/>
      <c r="O899" s="61"/>
    </row>
    <row r="900" spans="1:15" s="20" customFormat="1" ht="15" thickBot="1" x14ac:dyDescent="0.45">
      <c r="A900" s="52"/>
      <c r="B900" s="53" t="s">
        <v>1229</v>
      </c>
      <c r="C900" s="54" t="s">
        <v>612</v>
      </c>
      <c r="D900" s="54" t="s">
        <v>1230</v>
      </c>
      <c r="E900" s="55" t="s">
        <v>41</v>
      </c>
      <c r="F900" s="183">
        <v>0.62</v>
      </c>
      <c r="G900" s="183">
        <v>0.65</v>
      </c>
      <c r="H900" s="56">
        <v>400</v>
      </c>
      <c r="I900" s="57"/>
      <c r="J900" s="58">
        <f t="shared" si="13"/>
        <v>0</v>
      </c>
      <c r="K900" s="182" t="s">
        <v>42</v>
      </c>
      <c r="L900" s="152" t="s">
        <v>1695</v>
      </c>
      <c r="M900" s="60" t="s">
        <v>120</v>
      </c>
      <c r="N900" s="61"/>
      <c r="O900" s="61"/>
    </row>
    <row r="901" spans="1:15" s="20" customFormat="1" ht="15" thickBot="1" x14ac:dyDescent="0.45">
      <c r="A901" s="52"/>
      <c r="B901" s="53" t="s">
        <v>1231</v>
      </c>
      <c r="C901" s="54" t="s">
        <v>612</v>
      </c>
      <c r="D901" s="54" t="s">
        <v>1230</v>
      </c>
      <c r="E901" s="55" t="s">
        <v>45</v>
      </c>
      <c r="F901" s="183">
        <v>0.77</v>
      </c>
      <c r="G901" s="183">
        <v>0.81</v>
      </c>
      <c r="H901" s="56">
        <v>300</v>
      </c>
      <c r="I901" s="57"/>
      <c r="J901" s="58">
        <f t="shared" si="13"/>
        <v>0</v>
      </c>
      <c r="K901" s="182" t="s">
        <v>42</v>
      </c>
      <c r="L901" s="152" t="s">
        <v>1695</v>
      </c>
      <c r="M901" s="60" t="s">
        <v>120</v>
      </c>
      <c r="N901" s="61"/>
      <c r="O901" s="61"/>
    </row>
    <row r="902" spans="1:15" s="20" customFormat="1" ht="15" thickBot="1" x14ac:dyDescent="0.45">
      <c r="A902" s="52"/>
      <c r="B902" s="53" t="s">
        <v>1232</v>
      </c>
      <c r="C902" s="54" t="s">
        <v>612</v>
      </c>
      <c r="D902" s="54" t="s">
        <v>1230</v>
      </c>
      <c r="E902" s="55" t="s">
        <v>47</v>
      </c>
      <c r="F902" s="183">
        <v>0.92</v>
      </c>
      <c r="G902" s="183">
        <v>0.97</v>
      </c>
      <c r="H902" s="56">
        <v>200</v>
      </c>
      <c r="I902" s="57"/>
      <c r="J902" s="58">
        <f t="shared" si="13"/>
        <v>0</v>
      </c>
      <c r="K902" s="182" t="s">
        <v>42</v>
      </c>
      <c r="L902" s="152" t="s">
        <v>1695</v>
      </c>
      <c r="M902" s="60" t="s">
        <v>120</v>
      </c>
      <c r="N902" s="61"/>
      <c r="O902" s="61"/>
    </row>
    <row r="903" spans="1:15" s="20" customFormat="1" ht="15" thickBot="1" x14ac:dyDescent="0.45">
      <c r="A903" s="52"/>
      <c r="B903" s="53" t="s">
        <v>1233</v>
      </c>
      <c r="C903" s="54" t="s">
        <v>134</v>
      </c>
      <c r="D903" s="54" t="s">
        <v>1234</v>
      </c>
      <c r="E903" s="55" t="s">
        <v>41</v>
      </c>
      <c r="F903" s="183">
        <v>0.86</v>
      </c>
      <c r="G903" s="183">
        <v>0.9</v>
      </c>
      <c r="H903" s="56">
        <v>400</v>
      </c>
      <c r="I903" s="57"/>
      <c r="J903" s="58">
        <f t="shared" si="13"/>
        <v>0</v>
      </c>
      <c r="K903" s="182" t="s">
        <v>42</v>
      </c>
      <c r="L903" s="160" t="s">
        <v>1695</v>
      </c>
      <c r="M903" s="60" t="s">
        <v>1235</v>
      </c>
      <c r="N903" s="61"/>
      <c r="O903" s="61"/>
    </row>
    <row r="904" spans="1:15" s="20" customFormat="1" ht="15" thickBot="1" x14ac:dyDescent="0.45">
      <c r="A904" s="52"/>
      <c r="B904" s="53" t="s">
        <v>1236</v>
      </c>
      <c r="C904" s="54" t="s">
        <v>134</v>
      </c>
      <c r="D904" s="54" t="s">
        <v>1234</v>
      </c>
      <c r="E904" s="55" t="s">
        <v>45</v>
      </c>
      <c r="F904" s="183">
        <v>1.03</v>
      </c>
      <c r="G904" s="183">
        <v>1.08</v>
      </c>
      <c r="H904" s="56">
        <v>300</v>
      </c>
      <c r="I904" s="57"/>
      <c r="J904" s="58">
        <f t="shared" si="13"/>
        <v>0</v>
      </c>
      <c r="K904" s="182" t="s">
        <v>42</v>
      </c>
      <c r="L904" s="160" t="s">
        <v>1695</v>
      </c>
      <c r="M904" s="60" t="s">
        <v>1235</v>
      </c>
      <c r="N904" s="61"/>
      <c r="O904" s="61"/>
    </row>
    <row r="905" spans="1:15" s="20" customFormat="1" ht="15" thickBot="1" x14ac:dyDescent="0.45">
      <c r="A905" s="52"/>
      <c r="B905" s="53" t="s">
        <v>1237</v>
      </c>
      <c r="C905" s="54" t="s">
        <v>134</v>
      </c>
      <c r="D905" s="54" t="s">
        <v>1234</v>
      </c>
      <c r="E905" s="55" t="s">
        <v>47</v>
      </c>
      <c r="F905" s="183">
        <v>1.22</v>
      </c>
      <c r="G905" s="183">
        <v>1.28</v>
      </c>
      <c r="H905" s="56">
        <v>200</v>
      </c>
      <c r="I905" s="57"/>
      <c r="J905" s="58">
        <f t="shared" si="13"/>
        <v>0</v>
      </c>
      <c r="K905" s="182" t="s">
        <v>42</v>
      </c>
      <c r="L905" s="160" t="s">
        <v>1695</v>
      </c>
      <c r="M905" s="60" t="s">
        <v>1235</v>
      </c>
      <c r="N905" s="61"/>
      <c r="O905" s="61"/>
    </row>
    <row r="906" spans="1:15" s="20" customFormat="1" ht="15" thickBot="1" x14ac:dyDescent="0.45">
      <c r="A906" s="52"/>
      <c r="B906" s="53" t="s">
        <v>1238</v>
      </c>
      <c r="C906" s="54" t="s">
        <v>134</v>
      </c>
      <c r="D906" s="54" t="s">
        <v>1234</v>
      </c>
      <c r="E906" s="55" t="s">
        <v>49</v>
      </c>
      <c r="F906" s="183">
        <v>1.44</v>
      </c>
      <c r="G906" s="183">
        <v>1.52</v>
      </c>
      <c r="H906" s="56">
        <v>150</v>
      </c>
      <c r="I906" s="57"/>
      <c r="J906" s="58">
        <f t="shared" si="13"/>
        <v>0</v>
      </c>
      <c r="K906" s="182" t="s">
        <v>42</v>
      </c>
      <c r="L906" s="160" t="s">
        <v>1695</v>
      </c>
      <c r="M906" s="60" t="s">
        <v>1235</v>
      </c>
      <c r="N906" s="61"/>
      <c r="O906" s="61"/>
    </row>
    <row r="907" spans="1:15" s="20" customFormat="1" ht="15" thickBot="1" x14ac:dyDescent="0.45">
      <c r="A907" s="52"/>
      <c r="B907" s="53" t="s">
        <v>1239</v>
      </c>
      <c r="C907" s="54" t="s">
        <v>66</v>
      </c>
      <c r="D907" s="54" t="s">
        <v>1240</v>
      </c>
      <c r="E907" s="55" t="s">
        <v>68</v>
      </c>
      <c r="F907" s="183">
        <v>0.6</v>
      </c>
      <c r="G907" s="183">
        <v>0.63</v>
      </c>
      <c r="H907" s="56">
        <v>350</v>
      </c>
      <c r="I907" s="57"/>
      <c r="J907" s="58">
        <f t="shared" si="13"/>
        <v>0</v>
      </c>
      <c r="K907" s="182" t="s">
        <v>42</v>
      </c>
      <c r="L907" s="166" t="s">
        <v>1695</v>
      </c>
      <c r="M907" s="60" t="s">
        <v>63</v>
      </c>
      <c r="N907" s="61"/>
      <c r="O907" s="61"/>
    </row>
    <row r="908" spans="1:15" s="20" customFormat="1" ht="15" thickBot="1" x14ac:dyDescent="0.45">
      <c r="A908" s="52"/>
      <c r="B908" s="53" t="s">
        <v>1241</v>
      </c>
      <c r="C908" s="54" t="s">
        <v>66</v>
      </c>
      <c r="D908" s="54" t="s">
        <v>1240</v>
      </c>
      <c r="E908" s="55" t="s">
        <v>71</v>
      </c>
      <c r="F908" s="183">
        <v>0.86</v>
      </c>
      <c r="G908" s="183">
        <v>0.9</v>
      </c>
      <c r="H908" s="56">
        <v>250</v>
      </c>
      <c r="I908" s="57"/>
      <c r="J908" s="58">
        <f t="shared" si="13"/>
        <v>0</v>
      </c>
      <c r="K908" s="182" t="s">
        <v>42</v>
      </c>
      <c r="L908" s="166" t="s">
        <v>1695</v>
      </c>
      <c r="M908" s="60" t="s">
        <v>63</v>
      </c>
      <c r="N908" s="61"/>
      <c r="O908" s="61"/>
    </row>
    <row r="909" spans="1:15" s="20" customFormat="1" ht="15" thickBot="1" x14ac:dyDescent="0.45">
      <c r="A909" s="52"/>
      <c r="B909" s="53" t="s">
        <v>1242</v>
      </c>
      <c r="C909" s="54" t="s">
        <v>66</v>
      </c>
      <c r="D909" s="54" t="s">
        <v>1240</v>
      </c>
      <c r="E909" s="55" t="s">
        <v>73</v>
      </c>
      <c r="F909" s="183">
        <v>1.1200000000000001</v>
      </c>
      <c r="G909" s="183">
        <v>1.18</v>
      </c>
      <c r="H909" s="56">
        <v>175</v>
      </c>
      <c r="I909" s="57"/>
      <c r="J909" s="58">
        <f t="shared" si="13"/>
        <v>0</v>
      </c>
      <c r="K909" s="182" t="s">
        <v>42</v>
      </c>
      <c r="L909" s="166" t="s">
        <v>1695</v>
      </c>
      <c r="M909" s="60" t="s">
        <v>63</v>
      </c>
      <c r="N909" s="61"/>
      <c r="O909" s="61"/>
    </row>
    <row r="910" spans="1:15" s="20" customFormat="1" ht="15" thickBot="1" x14ac:dyDescent="0.45">
      <c r="A910" s="52"/>
      <c r="B910" s="53" t="s">
        <v>1243</v>
      </c>
      <c r="C910" s="54" t="s">
        <v>612</v>
      </c>
      <c r="D910" s="54" t="s">
        <v>1244</v>
      </c>
      <c r="E910" s="55" t="s">
        <v>41</v>
      </c>
      <c r="F910" s="183">
        <v>0.62</v>
      </c>
      <c r="G910" s="183">
        <v>0.65</v>
      </c>
      <c r="H910" s="56">
        <v>400</v>
      </c>
      <c r="I910" s="57"/>
      <c r="J910" s="58">
        <f t="shared" si="13"/>
        <v>0</v>
      </c>
      <c r="K910" s="182" t="s">
        <v>42</v>
      </c>
      <c r="L910" s="166" t="s">
        <v>1695</v>
      </c>
      <c r="M910" s="60" t="s">
        <v>63</v>
      </c>
      <c r="N910" s="61"/>
      <c r="O910" s="61"/>
    </row>
    <row r="911" spans="1:15" s="20" customFormat="1" ht="15" thickBot="1" x14ac:dyDescent="0.45">
      <c r="A911" s="52"/>
      <c r="B911" s="53" t="s">
        <v>1245</v>
      </c>
      <c r="C911" s="54" t="s">
        <v>612</v>
      </c>
      <c r="D911" s="54" t="s">
        <v>1244</v>
      </c>
      <c r="E911" s="55" t="s">
        <v>45</v>
      </c>
      <c r="F911" s="183">
        <v>0.77</v>
      </c>
      <c r="G911" s="183">
        <v>0.81</v>
      </c>
      <c r="H911" s="56">
        <v>300</v>
      </c>
      <c r="I911" s="57"/>
      <c r="J911" s="58">
        <f t="shared" si="13"/>
        <v>0</v>
      </c>
      <c r="K911" s="182" t="s">
        <v>42</v>
      </c>
      <c r="L911" s="166" t="s">
        <v>1695</v>
      </c>
      <c r="M911" s="60" t="s">
        <v>63</v>
      </c>
      <c r="N911" s="61"/>
      <c r="O911" s="61"/>
    </row>
    <row r="912" spans="1:15" s="20" customFormat="1" ht="15" thickBot="1" x14ac:dyDescent="0.45">
      <c r="A912" s="52"/>
      <c r="B912" s="53" t="s">
        <v>1246</v>
      </c>
      <c r="C912" s="54" t="s">
        <v>612</v>
      </c>
      <c r="D912" s="54" t="s">
        <v>1244</v>
      </c>
      <c r="E912" s="55" t="s">
        <v>47</v>
      </c>
      <c r="F912" s="183">
        <v>0.92</v>
      </c>
      <c r="G912" s="183">
        <v>0.97</v>
      </c>
      <c r="H912" s="56">
        <v>200</v>
      </c>
      <c r="I912" s="57"/>
      <c r="J912" s="58">
        <f t="shared" si="13"/>
        <v>0</v>
      </c>
      <c r="K912" s="182" t="s">
        <v>42</v>
      </c>
      <c r="L912" s="166" t="s">
        <v>1695</v>
      </c>
      <c r="M912" s="60" t="s">
        <v>63</v>
      </c>
      <c r="N912" s="61"/>
      <c r="O912" s="61"/>
    </row>
    <row r="913" spans="1:15" s="20" customFormat="1" ht="16.75" thickBot="1" x14ac:dyDescent="0.45">
      <c r="A913" s="52"/>
      <c r="B913" s="53" t="s">
        <v>1247</v>
      </c>
      <c r="C913" s="54" t="s">
        <v>39</v>
      </c>
      <c r="D913" s="54" t="s">
        <v>1248</v>
      </c>
      <c r="E913" s="55" t="s">
        <v>45</v>
      </c>
      <c r="F913" s="183">
        <v>0.69</v>
      </c>
      <c r="G913" s="183">
        <v>0.73</v>
      </c>
      <c r="H913" s="56">
        <v>300</v>
      </c>
      <c r="I913" s="57"/>
      <c r="J913" s="58">
        <f t="shared" si="13"/>
        <v>0</v>
      </c>
      <c r="K913" s="182" t="s">
        <v>42</v>
      </c>
      <c r="L913" s="135" t="s">
        <v>1695</v>
      </c>
      <c r="M913" s="60" t="s">
        <v>69</v>
      </c>
      <c r="N913" s="61"/>
      <c r="O913" s="61"/>
    </row>
    <row r="914" spans="1:15" s="20" customFormat="1" ht="15" thickBot="1" x14ac:dyDescent="0.45">
      <c r="A914" s="52"/>
      <c r="B914" s="53" t="s">
        <v>1249</v>
      </c>
      <c r="C914" s="54" t="s">
        <v>99</v>
      </c>
      <c r="D914" s="54" t="s">
        <v>1250</v>
      </c>
      <c r="E914" s="55" t="s">
        <v>58</v>
      </c>
      <c r="F914" s="183">
        <v>1.24</v>
      </c>
      <c r="G914" s="183">
        <v>1.31</v>
      </c>
      <c r="H914" s="56">
        <v>125</v>
      </c>
      <c r="I914" s="57"/>
      <c r="J914" s="58">
        <f t="shared" si="13"/>
        <v>0</v>
      </c>
      <c r="K914" s="182" t="s">
        <v>42</v>
      </c>
      <c r="L914" s="135" t="s">
        <v>1695</v>
      </c>
      <c r="M914" s="60" t="s">
        <v>69</v>
      </c>
      <c r="N914" s="61"/>
      <c r="O914" s="61"/>
    </row>
    <row r="915" spans="1:15" s="20" customFormat="1" ht="15" thickBot="1" x14ac:dyDescent="0.45">
      <c r="A915" s="52"/>
      <c r="B915" s="53" t="s">
        <v>1251</v>
      </c>
      <c r="C915" s="54" t="s">
        <v>91</v>
      </c>
      <c r="D915" s="54" t="s">
        <v>1252</v>
      </c>
      <c r="E915" s="55" t="s">
        <v>77</v>
      </c>
      <c r="F915" s="183">
        <v>0.28999999999999998</v>
      </c>
      <c r="G915" s="183">
        <v>0.3</v>
      </c>
      <c r="H915" s="56">
        <v>500</v>
      </c>
      <c r="I915" s="57"/>
      <c r="J915" s="58">
        <f t="shared" si="13"/>
        <v>0</v>
      </c>
      <c r="K915" s="182" t="s">
        <v>42</v>
      </c>
      <c r="L915" s="135" t="s">
        <v>1695</v>
      </c>
      <c r="M915" s="60" t="s">
        <v>69</v>
      </c>
      <c r="N915" s="61"/>
      <c r="O915" s="61"/>
    </row>
    <row r="916" spans="1:15" s="20" customFormat="1" ht="15" thickBot="1" x14ac:dyDescent="0.45">
      <c r="A916" s="52"/>
      <c r="B916" s="53" t="s">
        <v>1253</v>
      </c>
      <c r="C916" s="54" t="s">
        <v>91</v>
      </c>
      <c r="D916" s="54" t="s">
        <v>1252</v>
      </c>
      <c r="E916" s="55" t="s">
        <v>49</v>
      </c>
      <c r="F916" s="183">
        <v>0.9</v>
      </c>
      <c r="G916" s="183">
        <v>0.95</v>
      </c>
      <c r="H916" s="56">
        <v>150</v>
      </c>
      <c r="I916" s="57"/>
      <c r="J916" s="58">
        <f t="shared" si="13"/>
        <v>0</v>
      </c>
      <c r="K916" s="182" t="s">
        <v>42</v>
      </c>
      <c r="L916" s="135" t="s">
        <v>1695</v>
      </c>
      <c r="M916" s="60" t="s">
        <v>69</v>
      </c>
      <c r="N916" s="61"/>
      <c r="O916" s="61"/>
    </row>
    <row r="917" spans="1:15" s="20" customFormat="1" ht="15" thickBot="1" x14ac:dyDescent="0.45">
      <c r="A917" s="52"/>
      <c r="B917" s="53" t="s">
        <v>1254</v>
      </c>
      <c r="C917" s="54" t="s">
        <v>891</v>
      </c>
      <c r="D917" s="54" t="s">
        <v>1255</v>
      </c>
      <c r="E917" s="55" t="s">
        <v>41</v>
      </c>
      <c r="F917" s="183">
        <v>0.86</v>
      </c>
      <c r="G917" s="183">
        <v>0.9</v>
      </c>
      <c r="H917" s="56">
        <v>400</v>
      </c>
      <c r="I917" s="57"/>
      <c r="J917" s="58">
        <f t="shared" si="13"/>
        <v>0</v>
      </c>
      <c r="K917" s="182" t="s">
        <v>42</v>
      </c>
      <c r="L917" s="164" t="s">
        <v>1695</v>
      </c>
      <c r="M917" s="60" t="s">
        <v>559</v>
      </c>
      <c r="N917" s="61"/>
      <c r="O917" s="61"/>
    </row>
    <row r="918" spans="1:15" s="20" customFormat="1" ht="15" thickBot="1" x14ac:dyDescent="0.45">
      <c r="A918" s="52"/>
      <c r="B918" s="53" t="s">
        <v>1256</v>
      </c>
      <c r="C918" s="54" t="s">
        <v>891</v>
      </c>
      <c r="D918" s="54" t="s">
        <v>1255</v>
      </c>
      <c r="E918" s="55" t="s">
        <v>45</v>
      </c>
      <c r="F918" s="183">
        <v>1.03</v>
      </c>
      <c r="G918" s="183">
        <v>1.08</v>
      </c>
      <c r="H918" s="56">
        <v>300</v>
      </c>
      <c r="I918" s="57"/>
      <c r="J918" s="58">
        <f t="shared" si="13"/>
        <v>0</v>
      </c>
      <c r="K918" s="182" t="s">
        <v>42</v>
      </c>
      <c r="L918" s="164" t="s">
        <v>1695</v>
      </c>
      <c r="M918" s="60" t="s">
        <v>559</v>
      </c>
      <c r="N918" s="61"/>
      <c r="O918" s="61"/>
    </row>
    <row r="919" spans="1:15" s="20" customFormat="1" ht="15" thickBot="1" x14ac:dyDescent="0.45">
      <c r="A919" s="52"/>
      <c r="B919" s="53" t="s">
        <v>1257</v>
      </c>
      <c r="C919" s="54" t="s">
        <v>891</v>
      </c>
      <c r="D919" s="54" t="s">
        <v>1255</v>
      </c>
      <c r="E919" s="55" t="s">
        <v>47</v>
      </c>
      <c r="F919" s="183">
        <v>1.21</v>
      </c>
      <c r="G919" s="183">
        <v>1.27</v>
      </c>
      <c r="H919" s="56">
        <v>200</v>
      </c>
      <c r="I919" s="57"/>
      <c r="J919" s="58">
        <f t="shared" si="13"/>
        <v>0</v>
      </c>
      <c r="K919" s="182" t="s">
        <v>42</v>
      </c>
      <c r="L919" s="164" t="s">
        <v>1695</v>
      </c>
      <c r="M919" s="60" t="s">
        <v>559</v>
      </c>
      <c r="N919" s="61"/>
      <c r="O919" s="61"/>
    </row>
    <row r="920" spans="1:15" s="20" customFormat="1" ht="15" thickBot="1" x14ac:dyDescent="0.45">
      <c r="A920" s="52"/>
      <c r="B920" s="53" t="s">
        <v>1258</v>
      </c>
      <c r="C920" s="54" t="s">
        <v>891</v>
      </c>
      <c r="D920" s="54" t="s">
        <v>1255</v>
      </c>
      <c r="E920" s="55" t="s">
        <v>49</v>
      </c>
      <c r="F920" s="183">
        <v>1.43</v>
      </c>
      <c r="G920" s="183">
        <v>1.5</v>
      </c>
      <c r="H920" s="56">
        <v>150</v>
      </c>
      <c r="I920" s="57"/>
      <c r="J920" s="58">
        <f t="shared" si="13"/>
        <v>0</v>
      </c>
      <c r="K920" s="182" t="s">
        <v>42</v>
      </c>
      <c r="L920" s="164" t="s">
        <v>1695</v>
      </c>
      <c r="M920" s="60" t="s">
        <v>559</v>
      </c>
      <c r="N920" s="61"/>
      <c r="O920" s="61"/>
    </row>
    <row r="921" spans="1:15" s="20" customFormat="1" ht="15" thickBot="1" x14ac:dyDescent="0.45">
      <c r="A921" s="52"/>
      <c r="B921" s="53" t="s">
        <v>1259</v>
      </c>
      <c r="C921" s="54" t="s">
        <v>891</v>
      </c>
      <c r="D921" s="54" t="s">
        <v>1255</v>
      </c>
      <c r="E921" s="55" t="s">
        <v>58</v>
      </c>
      <c r="F921" s="183">
        <v>1.64</v>
      </c>
      <c r="G921" s="183">
        <v>1.73</v>
      </c>
      <c r="H921" s="56">
        <v>125</v>
      </c>
      <c r="I921" s="57"/>
      <c r="J921" s="58">
        <f t="shared" si="13"/>
        <v>0</v>
      </c>
      <c r="K921" s="182" t="s">
        <v>42</v>
      </c>
      <c r="L921" s="164" t="s">
        <v>1695</v>
      </c>
      <c r="M921" s="60" t="s">
        <v>559</v>
      </c>
      <c r="N921" s="61"/>
      <c r="O921" s="61"/>
    </row>
    <row r="922" spans="1:15" s="20" customFormat="1" ht="15" thickBot="1" x14ac:dyDescent="0.45">
      <c r="A922" s="52"/>
      <c r="B922" s="53" t="s">
        <v>1260</v>
      </c>
      <c r="C922" s="54" t="s">
        <v>891</v>
      </c>
      <c r="D922" s="54" t="s">
        <v>1255</v>
      </c>
      <c r="E922" s="55" t="s">
        <v>60</v>
      </c>
      <c r="F922" s="183">
        <v>1.88</v>
      </c>
      <c r="G922" s="183">
        <v>1.98</v>
      </c>
      <c r="H922" s="56">
        <v>100</v>
      </c>
      <c r="I922" s="57"/>
      <c r="J922" s="58">
        <f t="shared" ref="J922:J985" si="14">IF(I922&lt;5,G922*I922*H922,F922*I922*H922)</f>
        <v>0</v>
      </c>
      <c r="K922" s="182" t="s">
        <v>42</v>
      </c>
      <c r="L922" s="164" t="s">
        <v>1695</v>
      </c>
      <c r="M922" s="60" t="s">
        <v>559</v>
      </c>
      <c r="N922" s="61"/>
      <c r="O922" s="61"/>
    </row>
    <row r="923" spans="1:15" s="20" customFormat="1" ht="15" thickBot="1" x14ac:dyDescent="0.45">
      <c r="A923" s="52"/>
      <c r="B923" s="53" t="s">
        <v>1261</v>
      </c>
      <c r="C923" s="54" t="s">
        <v>91</v>
      </c>
      <c r="D923" s="54" t="s">
        <v>1262</v>
      </c>
      <c r="E923" s="55" t="s">
        <v>41</v>
      </c>
      <c r="F923" s="183">
        <v>0.38</v>
      </c>
      <c r="G923" s="183">
        <v>0.4</v>
      </c>
      <c r="H923" s="56">
        <v>400</v>
      </c>
      <c r="I923" s="57"/>
      <c r="J923" s="58">
        <f t="shared" si="14"/>
        <v>0</v>
      </c>
      <c r="K923" s="182" t="s">
        <v>42</v>
      </c>
      <c r="L923" s="143" t="s">
        <v>1695</v>
      </c>
      <c r="M923" s="60" t="s">
        <v>169</v>
      </c>
      <c r="N923" s="61"/>
      <c r="O923" s="61"/>
    </row>
    <row r="924" spans="1:15" s="20" customFormat="1" ht="15" thickBot="1" x14ac:dyDescent="0.45">
      <c r="A924" s="52"/>
      <c r="B924" s="53" t="s">
        <v>1263</v>
      </c>
      <c r="C924" s="54" t="s">
        <v>91</v>
      </c>
      <c r="D924" s="54" t="s">
        <v>1262</v>
      </c>
      <c r="E924" s="55" t="s">
        <v>45</v>
      </c>
      <c r="F924" s="183">
        <v>0.51</v>
      </c>
      <c r="G924" s="183">
        <v>0.54</v>
      </c>
      <c r="H924" s="56">
        <v>300</v>
      </c>
      <c r="I924" s="57"/>
      <c r="J924" s="58">
        <f t="shared" si="14"/>
        <v>0</v>
      </c>
      <c r="K924" s="182" t="s">
        <v>42</v>
      </c>
      <c r="L924" s="143" t="s">
        <v>1695</v>
      </c>
      <c r="M924" s="60" t="s">
        <v>169</v>
      </c>
      <c r="N924" s="61"/>
      <c r="O924" s="61"/>
    </row>
    <row r="925" spans="1:15" s="20" customFormat="1" ht="15" thickBot="1" x14ac:dyDescent="0.45">
      <c r="A925" s="52"/>
      <c r="B925" s="53" t="s">
        <v>1264</v>
      </c>
      <c r="C925" s="54" t="s">
        <v>91</v>
      </c>
      <c r="D925" s="54" t="s">
        <v>1262</v>
      </c>
      <c r="E925" s="55" t="s">
        <v>47</v>
      </c>
      <c r="F925" s="183">
        <v>0.71</v>
      </c>
      <c r="G925" s="183">
        <v>0.75</v>
      </c>
      <c r="H925" s="56">
        <v>200</v>
      </c>
      <c r="I925" s="57"/>
      <c r="J925" s="58">
        <f t="shared" si="14"/>
        <v>0</v>
      </c>
      <c r="K925" s="182" t="s">
        <v>42</v>
      </c>
      <c r="L925" s="143" t="s">
        <v>1695</v>
      </c>
      <c r="M925" s="60" t="s">
        <v>169</v>
      </c>
      <c r="N925" s="61"/>
      <c r="O925" s="61"/>
    </row>
    <row r="926" spans="1:15" s="20" customFormat="1" ht="15" thickBot="1" x14ac:dyDescent="0.45">
      <c r="A926" s="52"/>
      <c r="B926" s="53" t="s">
        <v>1265</v>
      </c>
      <c r="C926" s="54" t="s">
        <v>91</v>
      </c>
      <c r="D926" s="54" t="s">
        <v>1262</v>
      </c>
      <c r="E926" s="55" t="s">
        <v>49</v>
      </c>
      <c r="F926" s="183">
        <v>0.88</v>
      </c>
      <c r="G926" s="183">
        <v>0.93</v>
      </c>
      <c r="H926" s="56">
        <v>150</v>
      </c>
      <c r="I926" s="57"/>
      <c r="J926" s="58">
        <f t="shared" si="14"/>
        <v>0</v>
      </c>
      <c r="K926" s="182" t="s">
        <v>42</v>
      </c>
      <c r="L926" s="143" t="s">
        <v>1695</v>
      </c>
      <c r="M926" s="60" t="s">
        <v>169</v>
      </c>
      <c r="N926" s="61"/>
      <c r="O926" s="61"/>
    </row>
    <row r="927" spans="1:15" s="20" customFormat="1" ht="15" thickBot="1" x14ac:dyDescent="0.45">
      <c r="A927" s="52"/>
      <c r="B927" s="53" t="s">
        <v>1266</v>
      </c>
      <c r="C927" s="54" t="s">
        <v>91</v>
      </c>
      <c r="D927" s="54" t="s">
        <v>1267</v>
      </c>
      <c r="E927" s="55" t="s">
        <v>45</v>
      </c>
      <c r="F927" s="183">
        <v>0.54</v>
      </c>
      <c r="G927" s="183">
        <v>0.56999999999999995</v>
      </c>
      <c r="H927" s="56">
        <v>300</v>
      </c>
      <c r="I927" s="57"/>
      <c r="J927" s="58">
        <f t="shared" si="14"/>
        <v>0</v>
      </c>
      <c r="K927" s="182" t="s">
        <v>42</v>
      </c>
      <c r="L927" s="166" t="s">
        <v>1695</v>
      </c>
      <c r="M927" s="60" t="s">
        <v>63</v>
      </c>
      <c r="N927" s="61"/>
      <c r="O927" s="61"/>
    </row>
    <row r="928" spans="1:15" s="20" customFormat="1" ht="15" thickBot="1" x14ac:dyDescent="0.45">
      <c r="A928" s="52"/>
      <c r="B928" s="53" t="s">
        <v>1268</v>
      </c>
      <c r="C928" s="54" t="s">
        <v>716</v>
      </c>
      <c r="D928" s="54" t="s">
        <v>1269</v>
      </c>
      <c r="E928" s="55" t="s">
        <v>47</v>
      </c>
      <c r="F928" s="183">
        <v>0.56999999999999995</v>
      </c>
      <c r="G928" s="183">
        <v>0.6</v>
      </c>
      <c r="H928" s="56">
        <v>200</v>
      </c>
      <c r="I928" s="57"/>
      <c r="J928" s="58">
        <f t="shared" si="14"/>
        <v>0</v>
      </c>
      <c r="K928" s="182" t="s">
        <v>42</v>
      </c>
      <c r="L928" s="166" t="s">
        <v>1695</v>
      </c>
      <c r="M928" s="60" t="s">
        <v>63</v>
      </c>
      <c r="N928" s="61"/>
      <c r="O928" s="61"/>
    </row>
    <row r="929" spans="1:15" s="20" customFormat="1" ht="15" thickBot="1" x14ac:dyDescent="0.45">
      <c r="A929" s="52"/>
      <c r="B929" s="53" t="s">
        <v>1270</v>
      </c>
      <c r="C929" s="54" t="s">
        <v>716</v>
      </c>
      <c r="D929" s="54" t="s">
        <v>1269</v>
      </c>
      <c r="E929" s="55" t="s">
        <v>49</v>
      </c>
      <c r="F929" s="183">
        <v>0.74</v>
      </c>
      <c r="G929" s="183">
        <v>0.78</v>
      </c>
      <c r="H929" s="56">
        <v>150</v>
      </c>
      <c r="I929" s="57"/>
      <c r="J929" s="58">
        <f t="shared" si="14"/>
        <v>0</v>
      </c>
      <c r="K929" s="182" t="s">
        <v>42</v>
      </c>
      <c r="L929" s="166" t="s">
        <v>1695</v>
      </c>
      <c r="M929" s="60" t="s">
        <v>63</v>
      </c>
      <c r="N929" s="61"/>
      <c r="O929" s="61"/>
    </row>
    <row r="930" spans="1:15" s="20" customFormat="1" ht="15" thickBot="1" x14ac:dyDescent="0.45">
      <c r="A930" s="52"/>
      <c r="B930" s="53" t="s">
        <v>1271</v>
      </c>
      <c r="C930" s="54" t="s">
        <v>91</v>
      </c>
      <c r="D930" s="54" t="s">
        <v>1272</v>
      </c>
      <c r="E930" s="55" t="s">
        <v>77</v>
      </c>
      <c r="F930" s="183">
        <v>0.28999999999999998</v>
      </c>
      <c r="G930" s="183">
        <v>0.3</v>
      </c>
      <c r="H930" s="56">
        <v>500</v>
      </c>
      <c r="I930" s="57"/>
      <c r="J930" s="58">
        <f t="shared" si="14"/>
        <v>0</v>
      </c>
      <c r="K930" s="182" t="s">
        <v>42</v>
      </c>
      <c r="L930" s="174" t="s">
        <v>1695</v>
      </c>
      <c r="M930" s="60" t="s">
        <v>679</v>
      </c>
      <c r="N930" s="61"/>
      <c r="O930" s="61"/>
    </row>
    <row r="931" spans="1:15" s="20" customFormat="1" ht="15" thickBot="1" x14ac:dyDescent="0.45">
      <c r="A931" s="52"/>
      <c r="B931" s="53" t="s">
        <v>1273</v>
      </c>
      <c r="C931" s="54" t="s">
        <v>91</v>
      </c>
      <c r="D931" s="54" t="s">
        <v>1272</v>
      </c>
      <c r="E931" s="55" t="s">
        <v>41</v>
      </c>
      <c r="F931" s="183">
        <v>0.38</v>
      </c>
      <c r="G931" s="183">
        <v>0.4</v>
      </c>
      <c r="H931" s="56">
        <v>400</v>
      </c>
      <c r="I931" s="57"/>
      <c r="J931" s="58">
        <f t="shared" si="14"/>
        <v>0</v>
      </c>
      <c r="K931" s="182" t="s">
        <v>42</v>
      </c>
      <c r="L931" s="174" t="s">
        <v>1695</v>
      </c>
      <c r="M931" s="60" t="s">
        <v>679</v>
      </c>
      <c r="N931" s="61"/>
      <c r="O931" s="61"/>
    </row>
    <row r="932" spans="1:15" s="20" customFormat="1" ht="16.75" thickBot="1" x14ac:dyDescent="0.45">
      <c r="A932" s="52"/>
      <c r="B932" s="53" t="s">
        <v>1274</v>
      </c>
      <c r="C932" s="54" t="s">
        <v>99</v>
      </c>
      <c r="D932" s="54" t="s">
        <v>1275</v>
      </c>
      <c r="E932" s="55" t="s">
        <v>47</v>
      </c>
      <c r="F932" s="183">
        <v>0.77</v>
      </c>
      <c r="G932" s="183">
        <v>0.81</v>
      </c>
      <c r="H932" s="56">
        <v>200</v>
      </c>
      <c r="I932" s="57"/>
      <c r="J932" s="58">
        <f t="shared" si="14"/>
        <v>0</v>
      </c>
      <c r="K932" s="182" t="s">
        <v>42</v>
      </c>
      <c r="L932" s="143" t="s">
        <v>1695</v>
      </c>
      <c r="M932" s="60" t="s">
        <v>169</v>
      </c>
      <c r="N932" s="61"/>
      <c r="O932" s="61"/>
    </row>
    <row r="933" spans="1:15" s="20" customFormat="1" ht="16.75" thickBot="1" x14ac:dyDescent="0.45">
      <c r="A933" s="52"/>
      <c r="B933" s="53" t="s">
        <v>1276</v>
      </c>
      <c r="C933" s="54" t="s">
        <v>99</v>
      </c>
      <c r="D933" s="54" t="s">
        <v>1275</v>
      </c>
      <c r="E933" s="55" t="s">
        <v>49</v>
      </c>
      <c r="F933" s="183">
        <v>0.99</v>
      </c>
      <c r="G933" s="183">
        <v>1.04</v>
      </c>
      <c r="H933" s="56">
        <v>150</v>
      </c>
      <c r="I933" s="57"/>
      <c r="J933" s="58">
        <f t="shared" si="14"/>
        <v>0</v>
      </c>
      <c r="K933" s="182" t="s">
        <v>42</v>
      </c>
      <c r="L933" s="143" t="s">
        <v>1695</v>
      </c>
      <c r="M933" s="60" t="s">
        <v>169</v>
      </c>
      <c r="N933" s="61"/>
      <c r="O933" s="61"/>
    </row>
    <row r="934" spans="1:15" s="20" customFormat="1" ht="16.75" thickBot="1" x14ac:dyDescent="0.45">
      <c r="A934" s="52"/>
      <c r="B934" s="53" t="s">
        <v>1277</v>
      </c>
      <c r="C934" s="54" t="s">
        <v>99</v>
      </c>
      <c r="D934" s="54" t="s">
        <v>1275</v>
      </c>
      <c r="E934" s="55" t="s">
        <v>58</v>
      </c>
      <c r="F934" s="183">
        <v>1.22</v>
      </c>
      <c r="G934" s="183">
        <v>1.28</v>
      </c>
      <c r="H934" s="56">
        <v>125</v>
      </c>
      <c r="I934" s="57"/>
      <c r="J934" s="58">
        <f t="shared" si="14"/>
        <v>0</v>
      </c>
      <c r="K934" s="182" t="s">
        <v>42</v>
      </c>
      <c r="L934" s="143" t="s">
        <v>1695</v>
      </c>
      <c r="M934" s="60" t="s">
        <v>169</v>
      </c>
      <c r="N934" s="61"/>
      <c r="O934" s="61"/>
    </row>
    <row r="935" spans="1:15" s="20" customFormat="1" ht="16.75" thickBot="1" x14ac:dyDescent="0.45">
      <c r="A935" s="52"/>
      <c r="B935" s="53" t="s">
        <v>1278</v>
      </c>
      <c r="C935" s="54" t="s">
        <v>99</v>
      </c>
      <c r="D935" s="54" t="s">
        <v>1275</v>
      </c>
      <c r="E935" s="55" t="s">
        <v>60</v>
      </c>
      <c r="F935" s="183">
        <v>1.4</v>
      </c>
      <c r="G935" s="183">
        <v>1.47</v>
      </c>
      <c r="H935" s="56">
        <v>100</v>
      </c>
      <c r="I935" s="57"/>
      <c r="J935" s="58">
        <f t="shared" si="14"/>
        <v>0</v>
      </c>
      <c r="K935" s="182" t="s">
        <v>42</v>
      </c>
      <c r="L935" s="143" t="s">
        <v>1695</v>
      </c>
      <c r="M935" s="60" t="s">
        <v>169</v>
      </c>
      <c r="N935" s="61"/>
      <c r="O935" s="61"/>
    </row>
    <row r="936" spans="1:15" s="20" customFormat="1" ht="16.75" thickBot="1" x14ac:dyDescent="0.45">
      <c r="A936" s="52"/>
      <c r="B936" s="53" t="s">
        <v>1279</v>
      </c>
      <c r="C936" s="54" t="s">
        <v>99</v>
      </c>
      <c r="D936" s="54" t="s">
        <v>1275</v>
      </c>
      <c r="E936" s="55" t="s">
        <v>320</v>
      </c>
      <c r="F936" s="183">
        <v>1.52</v>
      </c>
      <c r="G936" s="183">
        <v>1.6</v>
      </c>
      <c r="H936" s="56">
        <v>75</v>
      </c>
      <c r="I936" s="57"/>
      <c r="J936" s="58">
        <f t="shared" si="14"/>
        <v>0</v>
      </c>
      <c r="K936" s="182" t="s">
        <v>42</v>
      </c>
      <c r="L936" s="143" t="s">
        <v>1695</v>
      </c>
      <c r="M936" s="60" t="s">
        <v>169</v>
      </c>
      <c r="N936" s="61"/>
      <c r="O936" s="61"/>
    </row>
    <row r="937" spans="1:15" s="20" customFormat="1" ht="15" thickBot="1" x14ac:dyDescent="0.45">
      <c r="A937" s="52"/>
      <c r="B937" s="53" t="s">
        <v>1280</v>
      </c>
      <c r="C937" s="54" t="s">
        <v>39</v>
      </c>
      <c r="D937" s="54" t="s">
        <v>1281</v>
      </c>
      <c r="E937" s="55" t="s">
        <v>45</v>
      </c>
      <c r="F937" s="183">
        <v>0.62</v>
      </c>
      <c r="G937" s="183">
        <v>0.65</v>
      </c>
      <c r="H937" s="56">
        <v>300</v>
      </c>
      <c r="I937" s="57"/>
      <c r="J937" s="58">
        <f t="shared" si="14"/>
        <v>0</v>
      </c>
      <c r="K937" s="182" t="s">
        <v>42</v>
      </c>
      <c r="L937" s="135" t="s">
        <v>1695</v>
      </c>
      <c r="M937" s="60" t="s">
        <v>69</v>
      </c>
      <c r="N937" s="61"/>
      <c r="O937" s="61"/>
    </row>
    <row r="938" spans="1:15" s="20" customFormat="1" ht="15" thickBot="1" x14ac:dyDescent="0.45">
      <c r="A938" s="52"/>
      <c r="B938" s="53" t="s">
        <v>1282</v>
      </c>
      <c r="C938" s="54" t="s">
        <v>39</v>
      </c>
      <c r="D938" s="54" t="s">
        <v>1281</v>
      </c>
      <c r="E938" s="55" t="s">
        <v>47</v>
      </c>
      <c r="F938" s="183">
        <v>0.86</v>
      </c>
      <c r="G938" s="183">
        <v>0.9</v>
      </c>
      <c r="H938" s="56">
        <v>200</v>
      </c>
      <c r="I938" s="57"/>
      <c r="J938" s="58">
        <f t="shared" si="14"/>
        <v>0</v>
      </c>
      <c r="K938" s="182" t="s">
        <v>42</v>
      </c>
      <c r="L938" s="135" t="s">
        <v>1695</v>
      </c>
      <c r="M938" s="60" t="s">
        <v>69</v>
      </c>
      <c r="N938" s="61"/>
      <c r="O938" s="61"/>
    </row>
    <row r="939" spans="1:15" s="20" customFormat="1" ht="15" thickBot="1" x14ac:dyDescent="0.45">
      <c r="A939" s="52"/>
      <c r="B939" s="53" t="s">
        <v>1283</v>
      </c>
      <c r="C939" s="54" t="s">
        <v>39</v>
      </c>
      <c r="D939" s="54" t="s">
        <v>1281</v>
      </c>
      <c r="E939" s="55" t="s">
        <v>49</v>
      </c>
      <c r="F939" s="183">
        <v>1.04</v>
      </c>
      <c r="G939" s="183">
        <v>1.0900000000000001</v>
      </c>
      <c r="H939" s="56">
        <v>150</v>
      </c>
      <c r="I939" s="57"/>
      <c r="J939" s="58">
        <f t="shared" si="14"/>
        <v>0</v>
      </c>
      <c r="K939" s="182" t="s">
        <v>42</v>
      </c>
      <c r="L939" s="135" t="s">
        <v>1695</v>
      </c>
      <c r="M939" s="60" t="s">
        <v>69</v>
      </c>
      <c r="N939" s="61"/>
      <c r="O939" s="61"/>
    </row>
    <row r="940" spans="1:15" s="20" customFormat="1" ht="15" thickBot="1" x14ac:dyDescent="0.45">
      <c r="A940" s="52"/>
      <c r="B940" s="53" t="s">
        <v>1284</v>
      </c>
      <c r="C940" s="54" t="s">
        <v>39</v>
      </c>
      <c r="D940" s="54" t="s">
        <v>1281</v>
      </c>
      <c r="E940" s="55" t="s">
        <v>58</v>
      </c>
      <c r="F940" s="183">
        <v>1.1399999999999999</v>
      </c>
      <c r="G940" s="183">
        <v>1.2</v>
      </c>
      <c r="H940" s="56">
        <v>125</v>
      </c>
      <c r="I940" s="57"/>
      <c r="J940" s="58">
        <f t="shared" si="14"/>
        <v>0</v>
      </c>
      <c r="K940" s="182" t="s">
        <v>42</v>
      </c>
      <c r="L940" s="135" t="s">
        <v>1695</v>
      </c>
      <c r="M940" s="60" t="s">
        <v>69</v>
      </c>
      <c r="N940" s="61"/>
      <c r="O940" s="61"/>
    </row>
    <row r="941" spans="1:15" s="20" customFormat="1" ht="15" thickBot="1" x14ac:dyDescent="0.45">
      <c r="A941" s="52"/>
      <c r="B941" s="53" t="s">
        <v>1285</v>
      </c>
      <c r="C941" s="54" t="s">
        <v>39</v>
      </c>
      <c r="D941" s="54" t="s">
        <v>1281</v>
      </c>
      <c r="E941" s="55" t="s">
        <v>60</v>
      </c>
      <c r="F941" s="183">
        <v>1.1399999999999999</v>
      </c>
      <c r="G941" s="183">
        <v>1.2</v>
      </c>
      <c r="H941" s="56">
        <v>100</v>
      </c>
      <c r="I941" s="57"/>
      <c r="J941" s="58">
        <f t="shared" si="14"/>
        <v>0</v>
      </c>
      <c r="K941" s="182" t="s">
        <v>42</v>
      </c>
      <c r="L941" s="135" t="s">
        <v>1695</v>
      </c>
      <c r="M941" s="60" t="s">
        <v>69</v>
      </c>
      <c r="N941" s="61"/>
      <c r="O941" s="61"/>
    </row>
    <row r="942" spans="1:15" s="20" customFormat="1" ht="15" thickBot="1" x14ac:dyDescent="0.45">
      <c r="A942" s="52"/>
      <c r="B942" s="53" t="s">
        <v>1286</v>
      </c>
      <c r="C942" s="54" t="s">
        <v>39</v>
      </c>
      <c r="D942" s="54" t="s">
        <v>1287</v>
      </c>
      <c r="E942" s="55" t="s">
        <v>49</v>
      </c>
      <c r="F942" s="183">
        <v>1.04</v>
      </c>
      <c r="G942" s="183">
        <v>1.0900000000000001</v>
      </c>
      <c r="H942" s="56">
        <v>150</v>
      </c>
      <c r="I942" s="57"/>
      <c r="J942" s="58">
        <f t="shared" si="14"/>
        <v>0</v>
      </c>
      <c r="K942" s="182" t="s">
        <v>42</v>
      </c>
      <c r="L942" s="135" t="s">
        <v>1695</v>
      </c>
      <c r="M942" s="60" t="s">
        <v>69</v>
      </c>
      <c r="N942" s="61"/>
      <c r="O942" s="61"/>
    </row>
    <row r="943" spans="1:15" s="20" customFormat="1" ht="15" thickBot="1" x14ac:dyDescent="0.45">
      <c r="A943" s="52"/>
      <c r="B943" s="53" t="s">
        <v>1288</v>
      </c>
      <c r="C943" s="54" t="s">
        <v>39</v>
      </c>
      <c r="D943" s="54" t="s">
        <v>1287</v>
      </c>
      <c r="E943" s="55" t="s">
        <v>58</v>
      </c>
      <c r="F943" s="183">
        <v>1.17</v>
      </c>
      <c r="G943" s="183">
        <v>1.23</v>
      </c>
      <c r="H943" s="56">
        <v>125</v>
      </c>
      <c r="I943" s="57"/>
      <c r="J943" s="58">
        <f t="shared" si="14"/>
        <v>0</v>
      </c>
      <c r="K943" s="182" t="s">
        <v>42</v>
      </c>
      <c r="L943" s="135" t="s">
        <v>1695</v>
      </c>
      <c r="M943" s="60" t="s">
        <v>69</v>
      </c>
      <c r="N943" s="61"/>
      <c r="O943" s="61"/>
    </row>
    <row r="944" spans="1:15" s="20" customFormat="1" ht="15" thickBot="1" x14ac:dyDescent="0.45">
      <c r="A944" s="52"/>
      <c r="B944" s="53" t="s">
        <v>1289</v>
      </c>
      <c r="C944" s="54" t="s">
        <v>39</v>
      </c>
      <c r="D944" s="54" t="s">
        <v>1290</v>
      </c>
      <c r="E944" s="55" t="s">
        <v>45</v>
      </c>
      <c r="F944" s="183">
        <v>0.55000000000000004</v>
      </c>
      <c r="G944" s="183">
        <v>0.57999999999999996</v>
      </c>
      <c r="H944" s="56">
        <v>300</v>
      </c>
      <c r="I944" s="57"/>
      <c r="J944" s="58">
        <f t="shared" si="14"/>
        <v>0</v>
      </c>
      <c r="K944" s="182" t="s">
        <v>42</v>
      </c>
      <c r="L944" s="135" t="s">
        <v>1695</v>
      </c>
      <c r="M944" s="60" t="s">
        <v>69</v>
      </c>
      <c r="N944" s="61"/>
      <c r="O944" s="61"/>
    </row>
    <row r="945" spans="1:15" s="20" customFormat="1" ht="15" thickBot="1" x14ac:dyDescent="0.45">
      <c r="A945" s="52"/>
      <c r="B945" s="53" t="s">
        <v>1291</v>
      </c>
      <c r="C945" s="54" t="s">
        <v>39</v>
      </c>
      <c r="D945" s="54" t="s">
        <v>1290</v>
      </c>
      <c r="E945" s="55" t="s">
        <v>47</v>
      </c>
      <c r="F945" s="183">
        <v>0.78</v>
      </c>
      <c r="G945" s="183">
        <v>0.82</v>
      </c>
      <c r="H945" s="56">
        <v>200</v>
      </c>
      <c r="I945" s="57"/>
      <c r="J945" s="58">
        <f t="shared" si="14"/>
        <v>0</v>
      </c>
      <c r="K945" s="182" t="s">
        <v>42</v>
      </c>
      <c r="L945" s="135" t="s">
        <v>1695</v>
      </c>
      <c r="M945" s="60" t="s">
        <v>69</v>
      </c>
      <c r="N945" s="61"/>
      <c r="O945" s="61"/>
    </row>
    <row r="946" spans="1:15" s="20" customFormat="1" ht="15" thickBot="1" x14ac:dyDescent="0.45">
      <c r="A946" s="52"/>
      <c r="B946" s="53" t="s">
        <v>1292</v>
      </c>
      <c r="C946" s="54" t="s">
        <v>66</v>
      </c>
      <c r="D946" s="54" t="s">
        <v>1293</v>
      </c>
      <c r="E946" s="55" t="s">
        <v>68</v>
      </c>
      <c r="F946" s="183">
        <v>0.6</v>
      </c>
      <c r="G946" s="183">
        <v>0.63</v>
      </c>
      <c r="H946" s="56">
        <v>350</v>
      </c>
      <c r="I946" s="57"/>
      <c r="J946" s="58">
        <f t="shared" si="14"/>
        <v>0</v>
      </c>
      <c r="K946" s="182" t="s">
        <v>42</v>
      </c>
      <c r="L946" s="135" t="s">
        <v>1695</v>
      </c>
      <c r="M946" s="60" t="s">
        <v>69</v>
      </c>
      <c r="N946" s="61"/>
      <c r="O946" s="61"/>
    </row>
    <row r="947" spans="1:15" s="20" customFormat="1" ht="15" thickBot="1" x14ac:dyDescent="0.45">
      <c r="A947" s="52"/>
      <c r="B947" s="53" t="s">
        <v>1294</v>
      </c>
      <c r="C947" s="54" t="s">
        <v>66</v>
      </c>
      <c r="D947" s="54" t="s">
        <v>1293</v>
      </c>
      <c r="E947" s="55" t="s">
        <v>73</v>
      </c>
      <c r="F947" s="183">
        <v>1.1200000000000001</v>
      </c>
      <c r="G947" s="183">
        <v>1.18</v>
      </c>
      <c r="H947" s="56">
        <v>175</v>
      </c>
      <c r="I947" s="57"/>
      <c r="J947" s="58">
        <f t="shared" si="14"/>
        <v>0</v>
      </c>
      <c r="K947" s="182" t="s">
        <v>42</v>
      </c>
      <c r="L947" s="135" t="s">
        <v>1695</v>
      </c>
      <c r="M947" s="60" t="s">
        <v>69</v>
      </c>
      <c r="N947" s="61"/>
      <c r="O947" s="61"/>
    </row>
    <row r="948" spans="1:15" s="20" customFormat="1" ht="15" thickBot="1" x14ac:dyDescent="0.45">
      <c r="A948" s="52"/>
      <c r="B948" s="53" t="s">
        <v>1295</v>
      </c>
      <c r="C948" s="54" t="s">
        <v>66</v>
      </c>
      <c r="D948" s="54" t="s">
        <v>1293</v>
      </c>
      <c r="E948" s="55" t="s">
        <v>117</v>
      </c>
      <c r="F948" s="183">
        <v>1.37</v>
      </c>
      <c r="G948" s="183">
        <v>1.44</v>
      </c>
      <c r="H948" s="56">
        <v>150</v>
      </c>
      <c r="I948" s="57"/>
      <c r="J948" s="58">
        <f t="shared" si="14"/>
        <v>0</v>
      </c>
      <c r="K948" s="182" t="s">
        <v>42</v>
      </c>
      <c r="L948" s="135" t="s">
        <v>1695</v>
      </c>
      <c r="M948" s="60" t="s">
        <v>69</v>
      </c>
      <c r="N948" s="61"/>
      <c r="O948" s="61"/>
    </row>
    <row r="949" spans="1:15" s="20" customFormat="1" ht="15" thickBot="1" x14ac:dyDescent="0.45">
      <c r="A949" s="52"/>
      <c r="B949" s="53" t="s">
        <v>1296</v>
      </c>
      <c r="C949" s="54" t="s">
        <v>66</v>
      </c>
      <c r="D949" s="54" t="s">
        <v>1293</v>
      </c>
      <c r="E949" s="55" t="s">
        <v>110</v>
      </c>
      <c r="F949" s="183">
        <v>1.41</v>
      </c>
      <c r="G949" s="183">
        <v>1.48</v>
      </c>
      <c r="H949" s="56">
        <v>125</v>
      </c>
      <c r="I949" s="57"/>
      <c r="J949" s="58">
        <f t="shared" si="14"/>
        <v>0</v>
      </c>
      <c r="K949" s="182" t="s">
        <v>42</v>
      </c>
      <c r="L949" s="135" t="s">
        <v>1695</v>
      </c>
      <c r="M949" s="60" t="s">
        <v>69</v>
      </c>
      <c r="N949" s="61"/>
      <c r="O949" s="61"/>
    </row>
    <row r="950" spans="1:15" s="20" customFormat="1" ht="15" thickBot="1" x14ac:dyDescent="0.45">
      <c r="A950" s="52"/>
      <c r="B950" s="53" t="s">
        <v>1297</v>
      </c>
      <c r="C950" s="54" t="s">
        <v>91</v>
      </c>
      <c r="D950" s="54" t="s">
        <v>1298</v>
      </c>
      <c r="E950" s="55" t="s">
        <v>77</v>
      </c>
      <c r="F950" s="183">
        <v>0.28999999999999998</v>
      </c>
      <c r="G950" s="183">
        <v>0.3</v>
      </c>
      <c r="H950" s="56">
        <v>500</v>
      </c>
      <c r="I950" s="57"/>
      <c r="J950" s="58">
        <f t="shared" si="14"/>
        <v>0</v>
      </c>
      <c r="K950" s="182" t="s">
        <v>42</v>
      </c>
      <c r="L950" s="152" t="s">
        <v>1695</v>
      </c>
      <c r="M950" s="60" t="s">
        <v>120</v>
      </c>
      <c r="N950" s="61"/>
      <c r="O950" s="61"/>
    </row>
    <row r="951" spans="1:15" s="20" customFormat="1" ht="15" thickBot="1" x14ac:dyDescent="0.45">
      <c r="A951" s="52"/>
      <c r="B951" s="53" t="s">
        <v>1299</v>
      </c>
      <c r="C951" s="54" t="s">
        <v>91</v>
      </c>
      <c r="D951" s="54" t="s">
        <v>1298</v>
      </c>
      <c r="E951" s="55" t="s">
        <v>41</v>
      </c>
      <c r="F951" s="183">
        <v>0.44</v>
      </c>
      <c r="G951" s="183">
        <v>0.46</v>
      </c>
      <c r="H951" s="56">
        <v>400</v>
      </c>
      <c r="I951" s="57"/>
      <c r="J951" s="58">
        <f t="shared" si="14"/>
        <v>0</v>
      </c>
      <c r="K951" s="182" t="s">
        <v>42</v>
      </c>
      <c r="L951" s="152" t="s">
        <v>1695</v>
      </c>
      <c r="M951" s="60" t="s">
        <v>120</v>
      </c>
      <c r="N951" s="61"/>
      <c r="O951" s="61"/>
    </row>
    <row r="952" spans="1:15" s="20" customFormat="1" ht="15" thickBot="1" x14ac:dyDescent="0.45">
      <c r="A952" s="52"/>
      <c r="B952" s="53" t="s">
        <v>1300</v>
      </c>
      <c r="C952" s="54" t="s">
        <v>91</v>
      </c>
      <c r="D952" s="54" t="s">
        <v>1298</v>
      </c>
      <c r="E952" s="55" t="s">
        <v>45</v>
      </c>
      <c r="F952" s="183">
        <v>0.54</v>
      </c>
      <c r="G952" s="183">
        <v>0.56999999999999995</v>
      </c>
      <c r="H952" s="56">
        <v>300</v>
      </c>
      <c r="I952" s="57"/>
      <c r="J952" s="58">
        <f t="shared" si="14"/>
        <v>0</v>
      </c>
      <c r="K952" s="182" t="s">
        <v>42</v>
      </c>
      <c r="L952" s="152" t="s">
        <v>1695</v>
      </c>
      <c r="M952" s="60" t="s">
        <v>120</v>
      </c>
      <c r="N952" s="61"/>
      <c r="O952" s="61"/>
    </row>
    <row r="953" spans="1:15" s="20" customFormat="1" ht="15" thickBot="1" x14ac:dyDescent="0.45">
      <c r="A953" s="52"/>
      <c r="B953" s="53" t="s">
        <v>1301</v>
      </c>
      <c r="C953" s="54" t="s">
        <v>91</v>
      </c>
      <c r="D953" s="54" t="s">
        <v>1298</v>
      </c>
      <c r="E953" s="55" t="s">
        <v>47</v>
      </c>
      <c r="F953" s="183">
        <v>0.69</v>
      </c>
      <c r="G953" s="183">
        <v>0.73</v>
      </c>
      <c r="H953" s="56">
        <v>200</v>
      </c>
      <c r="I953" s="57"/>
      <c r="J953" s="58">
        <f t="shared" si="14"/>
        <v>0</v>
      </c>
      <c r="K953" s="182" t="s">
        <v>42</v>
      </c>
      <c r="L953" s="152" t="s">
        <v>1695</v>
      </c>
      <c r="M953" s="60" t="s">
        <v>120</v>
      </c>
      <c r="N953" s="61"/>
      <c r="O953" s="61"/>
    </row>
    <row r="954" spans="1:15" s="20" customFormat="1" ht="15" thickBot="1" x14ac:dyDescent="0.45">
      <c r="A954" s="52"/>
      <c r="B954" s="53" t="s">
        <v>1302</v>
      </c>
      <c r="C954" s="54" t="s">
        <v>91</v>
      </c>
      <c r="D954" s="54" t="s">
        <v>1298</v>
      </c>
      <c r="E954" s="55" t="s">
        <v>49</v>
      </c>
      <c r="F954" s="183">
        <v>0.83</v>
      </c>
      <c r="G954" s="183">
        <v>0.87</v>
      </c>
      <c r="H954" s="56">
        <v>150</v>
      </c>
      <c r="I954" s="57"/>
      <c r="J954" s="58">
        <f t="shared" si="14"/>
        <v>0</v>
      </c>
      <c r="K954" s="182" t="s">
        <v>42</v>
      </c>
      <c r="L954" s="152" t="s">
        <v>1695</v>
      </c>
      <c r="M954" s="60" t="s">
        <v>120</v>
      </c>
      <c r="N954" s="61"/>
      <c r="O954" s="61"/>
    </row>
    <row r="955" spans="1:15" s="20" customFormat="1" ht="15" thickBot="1" x14ac:dyDescent="0.45">
      <c r="A955" s="52"/>
      <c r="B955" s="53" t="s">
        <v>1303</v>
      </c>
      <c r="C955" s="54" t="s">
        <v>209</v>
      </c>
      <c r="D955" s="54" t="s">
        <v>1304</v>
      </c>
      <c r="E955" s="55" t="s">
        <v>41</v>
      </c>
      <c r="F955" s="183">
        <v>0.54</v>
      </c>
      <c r="G955" s="183">
        <v>0.56999999999999995</v>
      </c>
      <c r="H955" s="56">
        <v>400</v>
      </c>
      <c r="I955" s="57"/>
      <c r="J955" s="58">
        <f t="shared" si="14"/>
        <v>0</v>
      </c>
      <c r="K955" s="182" t="s">
        <v>42</v>
      </c>
      <c r="L955" s="135" t="s">
        <v>1695</v>
      </c>
      <c r="M955" s="60" t="s">
        <v>69</v>
      </c>
      <c r="N955" s="61"/>
      <c r="O955" s="61"/>
    </row>
    <row r="956" spans="1:15" s="20" customFormat="1" ht="15" thickBot="1" x14ac:dyDescent="0.45">
      <c r="A956" s="52"/>
      <c r="B956" s="53" t="s">
        <v>1305</v>
      </c>
      <c r="C956" s="54" t="s">
        <v>209</v>
      </c>
      <c r="D956" s="54" t="s">
        <v>1304</v>
      </c>
      <c r="E956" s="55" t="s">
        <v>45</v>
      </c>
      <c r="F956" s="183">
        <v>0.71</v>
      </c>
      <c r="G956" s="183">
        <v>0.75</v>
      </c>
      <c r="H956" s="56">
        <v>300</v>
      </c>
      <c r="I956" s="57"/>
      <c r="J956" s="58">
        <f t="shared" si="14"/>
        <v>0</v>
      </c>
      <c r="K956" s="182" t="s">
        <v>42</v>
      </c>
      <c r="L956" s="135" t="s">
        <v>1695</v>
      </c>
      <c r="M956" s="60" t="s">
        <v>69</v>
      </c>
      <c r="N956" s="61"/>
      <c r="O956" s="61"/>
    </row>
    <row r="957" spans="1:15" s="20" customFormat="1" ht="15" thickBot="1" x14ac:dyDescent="0.45">
      <c r="A957" s="52"/>
      <c r="B957" s="53" t="s">
        <v>1306</v>
      </c>
      <c r="C957" s="54" t="s">
        <v>209</v>
      </c>
      <c r="D957" s="54" t="s">
        <v>1304</v>
      </c>
      <c r="E957" s="55" t="s">
        <v>47</v>
      </c>
      <c r="F957" s="183">
        <v>0.89</v>
      </c>
      <c r="G957" s="183">
        <v>0.94</v>
      </c>
      <c r="H957" s="56">
        <v>200</v>
      </c>
      <c r="I957" s="57"/>
      <c r="J957" s="58">
        <f t="shared" si="14"/>
        <v>0</v>
      </c>
      <c r="K957" s="182" t="s">
        <v>42</v>
      </c>
      <c r="L957" s="135" t="s">
        <v>1695</v>
      </c>
      <c r="M957" s="60" t="s">
        <v>69</v>
      </c>
      <c r="N957" s="61"/>
      <c r="O957" s="61"/>
    </row>
    <row r="958" spans="1:15" s="20" customFormat="1" ht="15" thickBot="1" x14ac:dyDescent="0.45">
      <c r="A958" s="52"/>
      <c r="B958" s="53" t="s">
        <v>1307</v>
      </c>
      <c r="C958" s="54" t="s">
        <v>209</v>
      </c>
      <c r="D958" s="54" t="s">
        <v>1304</v>
      </c>
      <c r="E958" s="55" t="s">
        <v>49</v>
      </c>
      <c r="F958" s="183">
        <v>1.1000000000000001</v>
      </c>
      <c r="G958" s="183">
        <v>1.1599999999999999</v>
      </c>
      <c r="H958" s="56">
        <v>150</v>
      </c>
      <c r="I958" s="57"/>
      <c r="J958" s="58">
        <f t="shared" si="14"/>
        <v>0</v>
      </c>
      <c r="K958" s="182" t="s">
        <v>42</v>
      </c>
      <c r="L958" s="135" t="s">
        <v>1695</v>
      </c>
      <c r="M958" s="60" t="s">
        <v>69</v>
      </c>
      <c r="N958" s="61"/>
      <c r="O958" s="61"/>
    </row>
    <row r="959" spans="1:15" s="20" customFormat="1" ht="15" thickBot="1" x14ac:dyDescent="0.45">
      <c r="A959" s="52"/>
      <c r="B959" s="53" t="s">
        <v>1308</v>
      </c>
      <c r="C959" s="54" t="s">
        <v>39</v>
      </c>
      <c r="D959" s="54" t="s">
        <v>1309</v>
      </c>
      <c r="E959" s="55" t="s">
        <v>41</v>
      </c>
      <c r="F959" s="183">
        <v>0.57999999999999996</v>
      </c>
      <c r="G959" s="183">
        <v>0.61</v>
      </c>
      <c r="H959" s="56">
        <v>400</v>
      </c>
      <c r="I959" s="57"/>
      <c r="J959" s="58">
        <f t="shared" si="14"/>
        <v>0</v>
      </c>
      <c r="K959" s="182" t="s">
        <v>42</v>
      </c>
      <c r="L959" s="166" t="s">
        <v>1695</v>
      </c>
      <c r="M959" s="60" t="s">
        <v>63</v>
      </c>
      <c r="N959" s="61"/>
      <c r="O959" s="61"/>
    </row>
    <row r="960" spans="1:15" s="20" customFormat="1" ht="15" thickBot="1" x14ac:dyDescent="0.45">
      <c r="A960" s="52"/>
      <c r="B960" s="53" t="s">
        <v>1310</v>
      </c>
      <c r="C960" s="54" t="s">
        <v>39</v>
      </c>
      <c r="D960" s="54" t="s">
        <v>1309</v>
      </c>
      <c r="E960" s="55" t="s">
        <v>45</v>
      </c>
      <c r="F960" s="183">
        <v>0.8</v>
      </c>
      <c r="G960" s="183">
        <v>0.84</v>
      </c>
      <c r="H960" s="56">
        <v>300</v>
      </c>
      <c r="I960" s="57"/>
      <c r="J960" s="58">
        <f t="shared" si="14"/>
        <v>0</v>
      </c>
      <c r="K960" s="182" t="s">
        <v>42</v>
      </c>
      <c r="L960" s="166" t="s">
        <v>1695</v>
      </c>
      <c r="M960" s="60" t="s">
        <v>63</v>
      </c>
      <c r="N960" s="61"/>
      <c r="O960" s="61"/>
    </row>
    <row r="961" spans="1:15" s="20" customFormat="1" ht="15" thickBot="1" x14ac:dyDescent="0.45">
      <c r="A961" s="52"/>
      <c r="B961" s="53" t="s">
        <v>1311</v>
      </c>
      <c r="C961" s="54" t="s">
        <v>39</v>
      </c>
      <c r="D961" s="54" t="s">
        <v>1309</v>
      </c>
      <c r="E961" s="55" t="s">
        <v>47</v>
      </c>
      <c r="F961" s="183">
        <v>1.01</v>
      </c>
      <c r="G961" s="183">
        <v>1.06</v>
      </c>
      <c r="H961" s="56">
        <v>200</v>
      </c>
      <c r="I961" s="57"/>
      <c r="J961" s="58">
        <f t="shared" si="14"/>
        <v>0</v>
      </c>
      <c r="K961" s="182" t="s">
        <v>42</v>
      </c>
      <c r="L961" s="166" t="s">
        <v>1695</v>
      </c>
      <c r="M961" s="60" t="s">
        <v>63</v>
      </c>
      <c r="N961" s="61"/>
      <c r="O961" s="61"/>
    </row>
    <row r="962" spans="1:15" s="20" customFormat="1" ht="15" thickBot="1" x14ac:dyDescent="0.45">
      <c r="A962" s="52"/>
      <c r="B962" s="53" t="s">
        <v>1312</v>
      </c>
      <c r="C962" s="54" t="s">
        <v>39</v>
      </c>
      <c r="D962" s="54" t="s">
        <v>1309</v>
      </c>
      <c r="E962" s="55" t="s">
        <v>49</v>
      </c>
      <c r="F962" s="183">
        <v>1.26</v>
      </c>
      <c r="G962" s="183">
        <v>1.33</v>
      </c>
      <c r="H962" s="56">
        <v>150</v>
      </c>
      <c r="I962" s="57"/>
      <c r="J962" s="58">
        <f t="shared" si="14"/>
        <v>0</v>
      </c>
      <c r="K962" s="182" t="s">
        <v>42</v>
      </c>
      <c r="L962" s="166" t="s">
        <v>1695</v>
      </c>
      <c r="M962" s="60" t="s">
        <v>63</v>
      </c>
      <c r="N962" s="61"/>
      <c r="O962" s="61"/>
    </row>
    <row r="963" spans="1:15" s="20" customFormat="1" ht="15" thickBot="1" x14ac:dyDescent="0.45">
      <c r="A963" s="52"/>
      <c r="B963" s="53" t="s">
        <v>1313</v>
      </c>
      <c r="C963" s="54" t="s">
        <v>39</v>
      </c>
      <c r="D963" s="54" t="s">
        <v>1314</v>
      </c>
      <c r="E963" s="55" t="s">
        <v>41</v>
      </c>
      <c r="F963" s="183">
        <v>0.56999999999999995</v>
      </c>
      <c r="G963" s="183">
        <v>0.6</v>
      </c>
      <c r="H963" s="56">
        <v>400</v>
      </c>
      <c r="I963" s="57"/>
      <c r="J963" s="58">
        <f t="shared" si="14"/>
        <v>0</v>
      </c>
      <c r="K963" s="182" t="s">
        <v>42</v>
      </c>
      <c r="L963" s="166" t="s">
        <v>1695</v>
      </c>
      <c r="M963" s="60" t="s">
        <v>63</v>
      </c>
      <c r="N963" s="61"/>
      <c r="O963" s="61"/>
    </row>
    <row r="964" spans="1:15" s="20" customFormat="1" ht="15" thickBot="1" x14ac:dyDescent="0.45">
      <c r="A964" s="52"/>
      <c r="B964" s="53" t="s">
        <v>1315</v>
      </c>
      <c r="C964" s="54" t="s">
        <v>39</v>
      </c>
      <c r="D964" s="54" t="s">
        <v>1314</v>
      </c>
      <c r="E964" s="55" t="s">
        <v>45</v>
      </c>
      <c r="F964" s="183">
        <v>0.64</v>
      </c>
      <c r="G964" s="183">
        <v>0.67</v>
      </c>
      <c r="H964" s="56">
        <v>300</v>
      </c>
      <c r="I964" s="57"/>
      <c r="J964" s="58">
        <f t="shared" si="14"/>
        <v>0</v>
      </c>
      <c r="K964" s="182" t="s">
        <v>42</v>
      </c>
      <c r="L964" s="166" t="s">
        <v>1695</v>
      </c>
      <c r="M964" s="60" t="s">
        <v>63</v>
      </c>
      <c r="N964" s="61"/>
      <c r="O964" s="61"/>
    </row>
    <row r="965" spans="1:15" s="20" customFormat="1" ht="15" thickBot="1" x14ac:dyDescent="0.45">
      <c r="A965" s="52"/>
      <c r="B965" s="53" t="s">
        <v>1316</v>
      </c>
      <c r="C965" s="54" t="s">
        <v>39</v>
      </c>
      <c r="D965" s="54" t="s">
        <v>1314</v>
      </c>
      <c r="E965" s="55" t="s">
        <v>47</v>
      </c>
      <c r="F965" s="183">
        <v>0.84</v>
      </c>
      <c r="G965" s="183">
        <v>0.88</v>
      </c>
      <c r="H965" s="56">
        <v>200</v>
      </c>
      <c r="I965" s="57"/>
      <c r="J965" s="58">
        <f t="shared" si="14"/>
        <v>0</v>
      </c>
      <c r="K965" s="182" t="s">
        <v>42</v>
      </c>
      <c r="L965" s="166" t="s">
        <v>1695</v>
      </c>
      <c r="M965" s="60" t="s">
        <v>63</v>
      </c>
      <c r="N965" s="61"/>
      <c r="O965" s="61"/>
    </row>
    <row r="966" spans="1:15" s="20" customFormat="1" ht="15" thickBot="1" x14ac:dyDescent="0.45">
      <c r="A966" s="52"/>
      <c r="B966" s="53" t="s">
        <v>1317</v>
      </c>
      <c r="C966" s="54" t="s">
        <v>39</v>
      </c>
      <c r="D966" s="54" t="s">
        <v>1314</v>
      </c>
      <c r="E966" s="55" t="s">
        <v>49</v>
      </c>
      <c r="F966" s="183">
        <v>1.05</v>
      </c>
      <c r="G966" s="183">
        <v>1.1000000000000001</v>
      </c>
      <c r="H966" s="56">
        <v>150</v>
      </c>
      <c r="I966" s="57"/>
      <c r="J966" s="58">
        <f t="shared" si="14"/>
        <v>0</v>
      </c>
      <c r="K966" s="182" t="s">
        <v>42</v>
      </c>
      <c r="L966" s="166" t="s">
        <v>1695</v>
      </c>
      <c r="M966" s="60" t="s">
        <v>63</v>
      </c>
      <c r="N966" s="61"/>
      <c r="O966" s="61"/>
    </row>
    <row r="967" spans="1:15" s="20" customFormat="1" ht="15" thickBot="1" x14ac:dyDescent="0.45">
      <c r="A967" s="52"/>
      <c r="B967" s="53" t="s">
        <v>1318</v>
      </c>
      <c r="C967" s="54" t="s">
        <v>209</v>
      </c>
      <c r="D967" s="54" t="s">
        <v>1319</v>
      </c>
      <c r="E967" s="55" t="s">
        <v>77</v>
      </c>
      <c r="F967" s="183">
        <v>0.37</v>
      </c>
      <c r="G967" s="183">
        <v>0.39</v>
      </c>
      <c r="H967" s="56">
        <v>500</v>
      </c>
      <c r="I967" s="57"/>
      <c r="J967" s="58">
        <f t="shared" si="14"/>
        <v>0</v>
      </c>
      <c r="K967" s="182" t="s">
        <v>42</v>
      </c>
      <c r="L967" s="135" t="s">
        <v>1695</v>
      </c>
      <c r="M967" s="60" t="s">
        <v>69</v>
      </c>
      <c r="N967" s="61"/>
      <c r="O967" s="61"/>
    </row>
    <row r="968" spans="1:15" s="20" customFormat="1" ht="15" thickBot="1" x14ac:dyDescent="0.45">
      <c r="A968" s="52"/>
      <c r="B968" s="53" t="s">
        <v>1320</v>
      </c>
      <c r="C968" s="54" t="s">
        <v>209</v>
      </c>
      <c r="D968" s="54" t="s">
        <v>1321</v>
      </c>
      <c r="E968" s="55" t="s">
        <v>41</v>
      </c>
      <c r="F968" s="183">
        <v>0.49</v>
      </c>
      <c r="G968" s="183">
        <v>0.52</v>
      </c>
      <c r="H968" s="56">
        <v>400</v>
      </c>
      <c r="I968" s="57"/>
      <c r="J968" s="58">
        <f t="shared" si="14"/>
        <v>0</v>
      </c>
      <c r="K968" s="182" t="s">
        <v>42</v>
      </c>
      <c r="L968" s="135" t="s">
        <v>1695</v>
      </c>
      <c r="M968" s="60" t="s">
        <v>69</v>
      </c>
      <c r="N968" s="61"/>
      <c r="O968" s="61"/>
    </row>
    <row r="969" spans="1:15" s="20" customFormat="1" ht="15" thickBot="1" x14ac:dyDescent="0.45">
      <c r="A969" s="52"/>
      <c r="B969" s="53" t="s">
        <v>1322</v>
      </c>
      <c r="C969" s="54" t="s">
        <v>91</v>
      </c>
      <c r="D969" s="54" t="s">
        <v>1323</v>
      </c>
      <c r="E969" s="55" t="s">
        <v>77</v>
      </c>
      <c r="F969" s="183">
        <v>0.28999999999999998</v>
      </c>
      <c r="G969" s="183">
        <v>0.3</v>
      </c>
      <c r="H969" s="56">
        <v>500</v>
      </c>
      <c r="I969" s="57"/>
      <c r="J969" s="58">
        <f t="shared" si="14"/>
        <v>0</v>
      </c>
      <c r="K969" s="182" t="s">
        <v>42</v>
      </c>
      <c r="L969" s="162" t="s">
        <v>1695</v>
      </c>
      <c r="M969" s="60" t="s">
        <v>53</v>
      </c>
      <c r="N969" s="61"/>
      <c r="O969" s="61"/>
    </row>
    <row r="970" spans="1:15" s="20" customFormat="1" ht="15" thickBot="1" x14ac:dyDescent="0.45">
      <c r="A970" s="52"/>
      <c r="B970" s="53" t="s">
        <v>1324</v>
      </c>
      <c r="C970" s="54" t="s">
        <v>91</v>
      </c>
      <c r="D970" s="54" t="s">
        <v>1323</v>
      </c>
      <c r="E970" s="55" t="s">
        <v>41</v>
      </c>
      <c r="F970" s="183">
        <v>0.44</v>
      </c>
      <c r="G970" s="183">
        <v>0.46</v>
      </c>
      <c r="H970" s="56">
        <v>400</v>
      </c>
      <c r="I970" s="57"/>
      <c r="J970" s="58">
        <f t="shared" si="14"/>
        <v>0</v>
      </c>
      <c r="K970" s="182" t="s">
        <v>42</v>
      </c>
      <c r="L970" s="162" t="s">
        <v>1695</v>
      </c>
      <c r="M970" s="60" t="s">
        <v>53</v>
      </c>
      <c r="N970" s="61"/>
      <c r="O970" s="61"/>
    </row>
    <row r="971" spans="1:15" s="20" customFormat="1" ht="15" thickBot="1" x14ac:dyDescent="0.45">
      <c r="A971" s="52"/>
      <c r="B971" s="53" t="s">
        <v>1325</v>
      </c>
      <c r="C971" s="54" t="s">
        <v>91</v>
      </c>
      <c r="D971" s="54" t="s">
        <v>1323</v>
      </c>
      <c r="E971" s="55" t="s">
        <v>45</v>
      </c>
      <c r="F971" s="183">
        <v>0.54</v>
      </c>
      <c r="G971" s="183">
        <v>0.56999999999999995</v>
      </c>
      <c r="H971" s="56">
        <v>300</v>
      </c>
      <c r="I971" s="57"/>
      <c r="J971" s="58">
        <f t="shared" si="14"/>
        <v>0</v>
      </c>
      <c r="K971" s="182" t="s">
        <v>42</v>
      </c>
      <c r="L971" s="162" t="s">
        <v>1695</v>
      </c>
      <c r="M971" s="60" t="s">
        <v>53</v>
      </c>
      <c r="N971" s="61"/>
      <c r="O971" s="61"/>
    </row>
    <row r="972" spans="1:15" s="20" customFormat="1" ht="15" thickBot="1" x14ac:dyDescent="0.45">
      <c r="A972" s="52"/>
      <c r="B972" s="53" t="s">
        <v>1326</v>
      </c>
      <c r="C972" s="54" t="s">
        <v>91</v>
      </c>
      <c r="D972" s="54" t="s">
        <v>1323</v>
      </c>
      <c r="E972" s="55" t="s">
        <v>47</v>
      </c>
      <c r="F972" s="183">
        <v>0.69</v>
      </c>
      <c r="G972" s="183">
        <v>0.73</v>
      </c>
      <c r="H972" s="56">
        <v>200</v>
      </c>
      <c r="I972" s="57"/>
      <c r="J972" s="58">
        <f t="shared" si="14"/>
        <v>0</v>
      </c>
      <c r="K972" s="182" t="s">
        <v>42</v>
      </c>
      <c r="L972" s="162" t="s">
        <v>1695</v>
      </c>
      <c r="M972" s="60" t="s">
        <v>53</v>
      </c>
      <c r="N972" s="61"/>
      <c r="O972" s="61"/>
    </row>
    <row r="973" spans="1:15" s="20" customFormat="1" ht="15" thickBot="1" x14ac:dyDescent="0.45">
      <c r="A973" s="52"/>
      <c r="B973" s="53" t="s">
        <v>1327</v>
      </c>
      <c r="C973" s="54" t="s">
        <v>91</v>
      </c>
      <c r="D973" s="54" t="s">
        <v>1323</v>
      </c>
      <c r="E973" s="55" t="s">
        <v>49</v>
      </c>
      <c r="F973" s="183">
        <v>0.83</v>
      </c>
      <c r="G973" s="183">
        <v>0.87</v>
      </c>
      <c r="H973" s="56">
        <v>150</v>
      </c>
      <c r="I973" s="57"/>
      <c r="J973" s="58">
        <f t="shared" si="14"/>
        <v>0</v>
      </c>
      <c r="K973" s="182" t="s">
        <v>42</v>
      </c>
      <c r="L973" s="162" t="s">
        <v>1695</v>
      </c>
      <c r="M973" s="60" t="s">
        <v>53</v>
      </c>
      <c r="N973" s="61"/>
      <c r="O973" s="61"/>
    </row>
    <row r="974" spans="1:15" s="20" customFormat="1" ht="15" thickBot="1" x14ac:dyDescent="0.45">
      <c r="A974" s="52"/>
      <c r="B974" s="53" t="s">
        <v>1328</v>
      </c>
      <c r="C974" s="54" t="s">
        <v>39</v>
      </c>
      <c r="D974" s="54" t="s">
        <v>1329</v>
      </c>
      <c r="E974" s="55" t="s">
        <v>41</v>
      </c>
      <c r="F974" s="183">
        <v>0.56999999999999995</v>
      </c>
      <c r="G974" s="183">
        <v>0.6</v>
      </c>
      <c r="H974" s="56">
        <v>400</v>
      </c>
      <c r="I974" s="57"/>
      <c r="J974" s="58">
        <f t="shared" si="14"/>
        <v>0</v>
      </c>
      <c r="K974" s="182" t="s">
        <v>42</v>
      </c>
      <c r="L974" s="167" t="s">
        <v>1695</v>
      </c>
      <c r="M974" s="60" t="s">
        <v>249</v>
      </c>
      <c r="N974" s="61"/>
      <c r="O974" s="61"/>
    </row>
    <row r="975" spans="1:15" s="20" customFormat="1" ht="15" thickBot="1" x14ac:dyDescent="0.45">
      <c r="A975" s="52"/>
      <c r="B975" s="53" t="s">
        <v>1330</v>
      </c>
      <c r="C975" s="54" t="s">
        <v>39</v>
      </c>
      <c r="D975" s="54" t="s">
        <v>1329</v>
      </c>
      <c r="E975" s="55" t="s">
        <v>45</v>
      </c>
      <c r="F975" s="183">
        <v>0.82</v>
      </c>
      <c r="G975" s="183">
        <v>0.86</v>
      </c>
      <c r="H975" s="56">
        <v>300</v>
      </c>
      <c r="I975" s="57"/>
      <c r="J975" s="58">
        <f t="shared" si="14"/>
        <v>0</v>
      </c>
      <c r="K975" s="182" t="s">
        <v>42</v>
      </c>
      <c r="L975" s="167" t="s">
        <v>1695</v>
      </c>
      <c r="M975" s="60" t="s">
        <v>249</v>
      </c>
      <c r="N975" s="61"/>
      <c r="O975" s="61"/>
    </row>
    <row r="976" spans="1:15" s="20" customFormat="1" ht="15" thickBot="1" x14ac:dyDescent="0.45">
      <c r="A976" s="52"/>
      <c r="B976" s="53" t="s">
        <v>1331</v>
      </c>
      <c r="C976" s="54" t="s">
        <v>39</v>
      </c>
      <c r="D976" s="54" t="s">
        <v>1329</v>
      </c>
      <c r="E976" s="55" t="s">
        <v>47</v>
      </c>
      <c r="F976" s="183">
        <v>0.99</v>
      </c>
      <c r="G976" s="183">
        <v>1.04</v>
      </c>
      <c r="H976" s="56">
        <v>200</v>
      </c>
      <c r="I976" s="57"/>
      <c r="J976" s="58">
        <f t="shared" si="14"/>
        <v>0</v>
      </c>
      <c r="K976" s="182" t="s">
        <v>42</v>
      </c>
      <c r="L976" s="167" t="s">
        <v>1695</v>
      </c>
      <c r="M976" s="60" t="s">
        <v>249</v>
      </c>
      <c r="N976" s="61"/>
      <c r="O976" s="61"/>
    </row>
    <row r="977" spans="1:15" s="20" customFormat="1" ht="15" thickBot="1" x14ac:dyDescent="0.45">
      <c r="A977" s="52"/>
      <c r="B977" s="53" t="s">
        <v>1332</v>
      </c>
      <c r="C977" s="54" t="s">
        <v>39</v>
      </c>
      <c r="D977" s="54" t="s">
        <v>1329</v>
      </c>
      <c r="E977" s="55" t="s">
        <v>49</v>
      </c>
      <c r="F977" s="183">
        <v>1.24</v>
      </c>
      <c r="G977" s="183">
        <v>1.3</v>
      </c>
      <c r="H977" s="56">
        <v>150</v>
      </c>
      <c r="I977" s="57"/>
      <c r="J977" s="58">
        <f t="shared" si="14"/>
        <v>0</v>
      </c>
      <c r="K977" s="182" t="s">
        <v>42</v>
      </c>
      <c r="L977" s="167" t="s">
        <v>1695</v>
      </c>
      <c r="M977" s="60" t="s">
        <v>249</v>
      </c>
      <c r="N977" s="61"/>
      <c r="O977" s="61"/>
    </row>
    <row r="978" spans="1:15" s="20" customFormat="1" ht="15" thickBot="1" x14ac:dyDescent="0.45">
      <c r="A978" s="52"/>
      <c r="B978" s="53" t="s">
        <v>1333</v>
      </c>
      <c r="C978" s="54" t="s">
        <v>342</v>
      </c>
      <c r="D978" s="54" t="s">
        <v>1334</v>
      </c>
      <c r="E978" s="55" t="s">
        <v>41</v>
      </c>
      <c r="F978" s="183">
        <v>0.91</v>
      </c>
      <c r="G978" s="183">
        <v>0.96</v>
      </c>
      <c r="H978" s="56">
        <v>400</v>
      </c>
      <c r="I978" s="57"/>
      <c r="J978" s="58">
        <f t="shared" si="14"/>
        <v>0</v>
      </c>
      <c r="K978" s="182" t="s">
        <v>42</v>
      </c>
      <c r="L978" s="156" t="s">
        <v>1695</v>
      </c>
      <c r="M978" s="60" t="s">
        <v>553</v>
      </c>
      <c r="N978" s="61"/>
      <c r="O978" s="61"/>
    </row>
    <row r="979" spans="1:15" s="20" customFormat="1" ht="15" thickBot="1" x14ac:dyDescent="0.45">
      <c r="A979" s="52"/>
      <c r="B979" s="53" t="s">
        <v>1335</v>
      </c>
      <c r="C979" s="54" t="s">
        <v>342</v>
      </c>
      <c r="D979" s="54" t="s">
        <v>1334</v>
      </c>
      <c r="E979" s="55" t="s">
        <v>45</v>
      </c>
      <c r="F979" s="183">
        <v>1.08</v>
      </c>
      <c r="G979" s="183">
        <v>1.1399999999999999</v>
      </c>
      <c r="H979" s="56">
        <v>300</v>
      </c>
      <c r="I979" s="57"/>
      <c r="J979" s="58">
        <f t="shared" si="14"/>
        <v>0</v>
      </c>
      <c r="K979" s="182" t="s">
        <v>42</v>
      </c>
      <c r="L979" s="156" t="s">
        <v>1695</v>
      </c>
      <c r="M979" s="60" t="s">
        <v>553</v>
      </c>
      <c r="N979" s="61"/>
      <c r="O979" s="61"/>
    </row>
    <row r="980" spans="1:15" s="20" customFormat="1" ht="15" thickBot="1" x14ac:dyDescent="0.45">
      <c r="A980" s="52"/>
      <c r="B980" s="53" t="s">
        <v>1336</v>
      </c>
      <c r="C980" s="54" t="s">
        <v>342</v>
      </c>
      <c r="D980" s="54" t="s">
        <v>1334</v>
      </c>
      <c r="E980" s="55" t="s">
        <v>47</v>
      </c>
      <c r="F980" s="183">
        <v>1.27</v>
      </c>
      <c r="G980" s="183">
        <v>1.34</v>
      </c>
      <c r="H980" s="56">
        <v>200</v>
      </c>
      <c r="I980" s="57"/>
      <c r="J980" s="58">
        <f t="shared" si="14"/>
        <v>0</v>
      </c>
      <c r="K980" s="182" t="s">
        <v>42</v>
      </c>
      <c r="L980" s="156" t="s">
        <v>1695</v>
      </c>
      <c r="M980" s="60" t="s">
        <v>553</v>
      </c>
      <c r="N980" s="61"/>
      <c r="O980" s="61"/>
    </row>
    <row r="981" spans="1:15" s="20" customFormat="1" ht="15" thickBot="1" x14ac:dyDescent="0.45">
      <c r="A981" s="52"/>
      <c r="B981" s="53" t="s">
        <v>1337</v>
      </c>
      <c r="C981" s="54" t="s">
        <v>342</v>
      </c>
      <c r="D981" s="54" t="s">
        <v>1334</v>
      </c>
      <c r="E981" s="55" t="s">
        <v>49</v>
      </c>
      <c r="F981" s="183">
        <v>1.49</v>
      </c>
      <c r="G981" s="183">
        <v>1.57</v>
      </c>
      <c r="H981" s="56">
        <v>150</v>
      </c>
      <c r="I981" s="57"/>
      <c r="J981" s="58">
        <f t="shared" si="14"/>
        <v>0</v>
      </c>
      <c r="K981" s="182" t="s">
        <v>42</v>
      </c>
      <c r="L981" s="156" t="s">
        <v>1695</v>
      </c>
      <c r="M981" s="60" t="s">
        <v>553</v>
      </c>
      <c r="N981" s="61"/>
      <c r="O981" s="61"/>
    </row>
    <row r="982" spans="1:15" s="20" customFormat="1" ht="15" thickBot="1" x14ac:dyDescent="0.45">
      <c r="A982" s="52"/>
      <c r="B982" s="53" t="s">
        <v>1338</v>
      </c>
      <c r="C982" s="54" t="s">
        <v>342</v>
      </c>
      <c r="D982" s="54" t="s">
        <v>1334</v>
      </c>
      <c r="E982" s="55" t="s">
        <v>58</v>
      </c>
      <c r="F982" s="183">
        <v>1.71</v>
      </c>
      <c r="G982" s="183">
        <v>1.8</v>
      </c>
      <c r="H982" s="56">
        <v>125</v>
      </c>
      <c r="I982" s="57"/>
      <c r="J982" s="58">
        <f t="shared" si="14"/>
        <v>0</v>
      </c>
      <c r="K982" s="182" t="s">
        <v>42</v>
      </c>
      <c r="L982" s="156" t="s">
        <v>1695</v>
      </c>
      <c r="M982" s="60" t="s">
        <v>553</v>
      </c>
      <c r="N982" s="61"/>
      <c r="O982" s="61"/>
    </row>
    <row r="983" spans="1:15" s="20" customFormat="1" ht="15" thickBot="1" x14ac:dyDescent="0.45">
      <c r="A983" s="52"/>
      <c r="B983" s="53" t="s">
        <v>1339</v>
      </c>
      <c r="C983" s="54" t="s">
        <v>91</v>
      </c>
      <c r="D983" s="54" t="s">
        <v>1340</v>
      </c>
      <c r="E983" s="55" t="s">
        <v>77</v>
      </c>
      <c r="F983" s="183">
        <v>0.28999999999999998</v>
      </c>
      <c r="G983" s="183">
        <v>0.3</v>
      </c>
      <c r="H983" s="56">
        <v>500</v>
      </c>
      <c r="I983" s="57"/>
      <c r="J983" s="58">
        <f t="shared" si="14"/>
        <v>0</v>
      </c>
      <c r="K983" s="182" t="s">
        <v>42</v>
      </c>
      <c r="L983" s="162" t="s">
        <v>1695</v>
      </c>
      <c r="M983" s="60" t="s">
        <v>53</v>
      </c>
      <c r="N983" s="61"/>
      <c r="O983" s="61"/>
    </row>
    <row r="984" spans="1:15" s="20" customFormat="1" ht="15" thickBot="1" x14ac:dyDescent="0.45">
      <c r="A984" s="52"/>
      <c r="B984" s="53" t="s">
        <v>1341</v>
      </c>
      <c r="C984" s="54" t="s">
        <v>91</v>
      </c>
      <c r="D984" s="54" t="s">
        <v>1340</v>
      </c>
      <c r="E984" s="55" t="s">
        <v>41</v>
      </c>
      <c r="F984" s="183">
        <v>0.44</v>
      </c>
      <c r="G984" s="183">
        <v>0.46</v>
      </c>
      <c r="H984" s="56">
        <v>400</v>
      </c>
      <c r="I984" s="57"/>
      <c r="J984" s="58">
        <f t="shared" si="14"/>
        <v>0</v>
      </c>
      <c r="K984" s="182" t="s">
        <v>42</v>
      </c>
      <c r="L984" s="162" t="s">
        <v>1695</v>
      </c>
      <c r="M984" s="60" t="s">
        <v>53</v>
      </c>
      <c r="N984" s="61"/>
      <c r="O984" s="61"/>
    </row>
    <row r="985" spans="1:15" s="20" customFormat="1" ht="15" thickBot="1" x14ac:dyDescent="0.45">
      <c r="A985" s="52"/>
      <c r="B985" s="53" t="s">
        <v>1342</v>
      </c>
      <c r="C985" s="54" t="s">
        <v>91</v>
      </c>
      <c r="D985" s="54" t="s">
        <v>1340</v>
      </c>
      <c r="E985" s="55" t="s">
        <v>45</v>
      </c>
      <c r="F985" s="183">
        <v>0.54</v>
      </c>
      <c r="G985" s="183">
        <v>0.56999999999999995</v>
      </c>
      <c r="H985" s="56">
        <v>300</v>
      </c>
      <c r="I985" s="57"/>
      <c r="J985" s="58">
        <f t="shared" si="14"/>
        <v>0</v>
      </c>
      <c r="K985" s="182" t="s">
        <v>42</v>
      </c>
      <c r="L985" s="162" t="s">
        <v>1695</v>
      </c>
      <c r="M985" s="60" t="s">
        <v>53</v>
      </c>
      <c r="N985" s="61"/>
      <c r="O985" s="61"/>
    </row>
    <row r="986" spans="1:15" s="20" customFormat="1" ht="15" thickBot="1" x14ac:dyDescent="0.45">
      <c r="A986" s="52"/>
      <c r="B986" s="53" t="s">
        <v>1343</v>
      </c>
      <c r="C986" s="54" t="s">
        <v>91</v>
      </c>
      <c r="D986" s="54" t="s">
        <v>1340</v>
      </c>
      <c r="E986" s="55" t="s">
        <v>47</v>
      </c>
      <c r="F986" s="183">
        <v>0.69</v>
      </c>
      <c r="G986" s="183">
        <v>0.73</v>
      </c>
      <c r="H986" s="56">
        <v>200</v>
      </c>
      <c r="I986" s="57"/>
      <c r="J986" s="58">
        <f t="shared" ref="J986:J1049" si="15">IF(I986&lt;5,G986*I986*H986,F986*I986*H986)</f>
        <v>0</v>
      </c>
      <c r="K986" s="182" t="s">
        <v>42</v>
      </c>
      <c r="L986" s="162" t="s">
        <v>1695</v>
      </c>
      <c r="M986" s="60" t="s">
        <v>53</v>
      </c>
      <c r="N986" s="61"/>
      <c r="O986" s="61"/>
    </row>
    <row r="987" spans="1:15" s="20" customFormat="1" ht="15" thickBot="1" x14ac:dyDescent="0.45">
      <c r="A987" s="52"/>
      <c r="B987" s="53" t="s">
        <v>1344</v>
      </c>
      <c r="C987" s="54" t="s">
        <v>91</v>
      </c>
      <c r="D987" s="54" t="s">
        <v>1340</v>
      </c>
      <c r="E987" s="55" t="s">
        <v>49</v>
      </c>
      <c r="F987" s="183">
        <v>0.83</v>
      </c>
      <c r="G987" s="183">
        <v>0.87</v>
      </c>
      <c r="H987" s="56">
        <v>150</v>
      </c>
      <c r="I987" s="57"/>
      <c r="J987" s="58">
        <f t="shared" si="15"/>
        <v>0</v>
      </c>
      <c r="K987" s="182" t="s">
        <v>42</v>
      </c>
      <c r="L987" s="162" t="s">
        <v>1695</v>
      </c>
      <c r="M987" s="60" t="s">
        <v>53</v>
      </c>
      <c r="N987" s="61"/>
      <c r="O987" s="61"/>
    </row>
    <row r="988" spans="1:15" s="20" customFormat="1" ht="15" thickBot="1" x14ac:dyDescent="0.45">
      <c r="A988" s="52"/>
      <c r="B988" s="53" t="s">
        <v>1345</v>
      </c>
      <c r="C988" s="54" t="s">
        <v>91</v>
      </c>
      <c r="D988" s="54" t="s">
        <v>1346</v>
      </c>
      <c r="E988" s="55" t="s">
        <v>1347</v>
      </c>
      <c r="F988" s="183">
        <v>0.41</v>
      </c>
      <c r="G988" s="183">
        <v>0.43</v>
      </c>
      <c r="H988" s="56">
        <v>500</v>
      </c>
      <c r="I988" s="57"/>
      <c r="J988" s="58">
        <f t="shared" si="15"/>
        <v>0</v>
      </c>
      <c r="K988" s="182" t="s">
        <v>42</v>
      </c>
      <c r="L988" s="166" t="s">
        <v>1695</v>
      </c>
      <c r="M988" s="60" t="s">
        <v>63</v>
      </c>
      <c r="N988" s="61"/>
      <c r="O988" s="61"/>
    </row>
    <row r="989" spans="1:15" s="20" customFormat="1" ht="15" thickBot="1" x14ac:dyDescent="0.45">
      <c r="A989" s="52"/>
      <c r="B989" s="53" t="s">
        <v>1348</v>
      </c>
      <c r="C989" s="54" t="s">
        <v>91</v>
      </c>
      <c r="D989" s="54" t="s">
        <v>1346</v>
      </c>
      <c r="E989" s="55" t="s">
        <v>45</v>
      </c>
      <c r="F989" s="183">
        <v>0.59</v>
      </c>
      <c r="G989" s="183">
        <v>0.62</v>
      </c>
      <c r="H989" s="56">
        <v>300</v>
      </c>
      <c r="I989" s="57"/>
      <c r="J989" s="58">
        <f t="shared" si="15"/>
        <v>0</v>
      </c>
      <c r="K989" s="182" t="s">
        <v>42</v>
      </c>
      <c r="L989" s="166" t="s">
        <v>1695</v>
      </c>
      <c r="M989" s="60" t="s">
        <v>63</v>
      </c>
      <c r="N989" s="61"/>
      <c r="O989" s="61"/>
    </row>
    <row r="990" spans="1:15" s="20" customFormat="1" ht="15" thickBot="1" x14ac:dyDescent="0.45">
      <c r="A990" s="52"/>
      <c r="B990" s="53" t="s">
        <v>1349</v>
      </c>
      <c r="C990" s="54" t="s">
        <v>91</v>
      </c>
      <c r="D990" s="54" t="s">
        <v>1350</v>
      </c>
      <c r="E990" s="55" t="s">
        <v>45</v>
      </c>
      <c r="F990" s="183">
        <v>0.59</v>
      </c>
      <c r="G990" s="183">
        <v>0.62</v>
      </c>
      <c r="H990" s="56">
        <v>300</v>
      </c>
      <c r="I990" s="57"/>
      <c r="J990" s="58">
        <f t="shared" si="15"/>
        <v>0</v>
      </c>
      <c r="K990" s="182" t="s">
        <v>42</v>
      </c>
      <c r="L990" s="173" t="s">
        <v>1695</v>
      </c>
      <c r="M990" s="60" t="s">
        <v>571</v>
      </c>
      <c r="N990" s="61"/>
      <c r="O990" s="61"/>
    </row>
    <row r="991" spans="1:15" s="20" customFormat="1" ht="15" thickBot="1" x14ac:dyDescent="0.45">
      <c r="A991" s="52"/>
      <c r="B991" s="53" t="s">
        <v>1351</v>
      </c>
      <c r="C991" s="54" t="s">
        <v>91</v>
      </c>
      <c r="D991" s="54" t="s">
        <v>1352</v>
      </c>
      <c r="E991" s="55" t="s">
        <v>41</v>
      </c>
      <c r="F991" s="183">
        <v>0.5</v>
      </c>
      <c r="G991" s="183">
        <v>0.53</v>
      </c>
      <c r="H991" s="56">
        <v>400</v>
      </c>
      <c r="I991" s="57"/>
      <c r="J991" s="58">
        <f t="shared" si="15"/>
        <v>0</v>
      </c>
      <c r="K991" s="182" t="s">
        <v>42</v>
      </c>
      <c r="L991" s="135" t="s">
        <v>1695</v>
      </c>
      <c r="M991" s="60" t="s">
        <v>69</v>
      </c>
      <c r="N991" s="61"/>
      <c r="O991" s="61"/>
    </row>
    <row r="992" spans="1:15" s="20" customFormat="1" ht="15" thickBot="1" x14ac:dyDescent="0.45">
      <c r="A992" s="52"/>
      <c r="B992" s="53" t="s">
        <v>1353</v>
      </c>
      <c r="C992" s="54" t="s">
        <v>91</v>
      </c>
      <c r="D992" s="54" t="s">
        <v>1352</v>
      </c>
      <c r="E992" s="55" t="s">
        <v>45</v>
      </c>
      <c r="F992" s="183">
        <v>0.59</v>
      </c>
      <c r="G992" s="183">
        <v>0.62</v>
      </c>
      <c r="H992" s="56">
        <v>300</v>
      </c>
      <c r="I992" s="57"/>
      <c r="J992" s="58">
        <f t="shared" si="15"/>
        <v>0</v>
      </c>
      <c r="K992" s="182" t="s">
        <v>42</v>
      </c>
      <c r="L992" s="135" t="s">
        <v>1695</v>
      </c>
      <c r="M992" s="60" t="s">
        <v>69</v>
      </c>
      <c r="N992" s="61"/>
      <c r="O992" s="61"/>
    </row>
    <row r="993" spans="1:15" s="20" customFormat="1" ht="15" thickBot="1" x14ac:dyDescent="0.45">
      <c r="A993" s="52"/>
      <c r="B993" s="53" t="s">
        <v>1354</v>
      </c>
      <c r="C993" s="54" t="s">
        <v>91</v>
      </c>
      <c r="D993" s="54" t="s">
        <v>1355</v>
      </c>
      <c r="E993" s="55" t="s">
        <v>1347</v>
      </c>
      <c r="F993" s="183">
        <v>0.41</v>
      </c>
      <c r="G993" s="183">
        <v>0.43</v>
      </c>
      <c r="H993" s="56">
        <v>500</v>
      </c>
      <c r="I993" s="57"/>
      <c r="J993" s="58">
        <f t="shared" si="15"/>
        <v>0</v>
      </c>
      <c r="K993" s="182" t="s">
        <v>42</v>
      </c>
      <c r="L993" s="152" t="s">
        <v>1695</v>
      </c>
      <c r="M993" s="60" t="s">
        <v>120</v>
      </c>
      <c r="N993" s="61"/>
      <c r="O993" s="61"/>
    </row>
    <row r="994" spans="1:15" s="20" customFormat="1" ht="15" thickBot="1" x14ac:dyDescent="0.45">
      <c r="A994" s="52"/>
      <c r="B994" s="53" t="s">
        <v>1356</v>
      </c>
      <c r="C994" s="54" t="s">
        <v>91</v>
      </c>
      <c r="D994" s="54" t="s">
        <v>1355</v>
      </c>
      <c r="E994" s="55" t="s">
        <v>41</v>
      </c>
      <c r="F994" s="183">
        <v>0.5</v>
      </c>
      <c r="G994" s="183">
        <v>0.53</v>
      </c>
      <c r="H994" s="56">
        <v>400</v>
      </c>
      <c r="I994" s="57"/>
      <c r="J994" s="58">
        <f t="shared" si="15"/>
        <v>0</v>
      </c>
      <c r="K994" s="182" t="s">
        <v>42</v>
      </c>
      <c r="L994" s="152" t="s">
        <v>1695</v>
      </c>
      <c r="M994" s="60" t="s">
        <v>120</v>
      </c>
      <c r="N994" s="61"/>
      <c r="O994" s="61"/>
    </row>
    <row r="995" spans="1:15" s="20" customFormat="1" ht="15" thickBot="1" x14ac:dyDescent="0.45">
      <c r="A995" s="52"/>
      <c r="B995" s="53" t="s">
        <v>1357</v>
      </c>
      <c r="C995" s="54" t="s">
        <v>91</v>
      </c>
      <c r="D995" s="54" t="s">
        <v>1355</v>
      </c>
      <c r="E995" s="55" t="s">
        <v>45</v>
      </c>
      <c r="F995" s="183">
        <v>0.59</v>
      </c>
      <c r="G995" s="183">
        <v>0.62</v>
      </c>
      <c r="H995" s="56">
        <v>300</v>
      </c>
      <c r="I995" s="57"/>
      <c r="J995" s="58">
        <f t="shared" si="15"/>
        <v>0</v>
      </c>
      <c r="K995" s="182" t="s">
        <v>42</v>
      </c>
      <c r="L995" s="152" t="s">
        <v>1695</v>
      </c>
      <c r="M995" s="60" t="s">
        <v>120</v>
      </c>
      <c r="N995" s="61"/>
      <c r="O995" s="61"/>
    </row>
    <row r="996" spans="1:15" s="20" customFormat="1" ht="15" thickBot="1" x14ac:dyDescent="0.45">
      <c r="A996" s="52"/>
      <c r="B996" s="53" t="s">
        <v>1358</v>
      </c>
      <c r="C996" s="54" t="s">
        <v>91</v>
      </c>
      <c r="D996" s="54" t="s">
        <v>1355</v>
      </c>
      <c r="E996" s="55" t="s">
        <v>47</v>
      </c>
      <c r="F996" s="183">
        <v>0.78</v>
      </c>
      <c r="G996" s="183">
        <v>0.82</v>
      </c>
      <c r="H996" s="56">
        <v>200</v>
      </c>
      <c r="I996" s="57"/>
      <c r="J996" s="58">
        <f t="shared" si="15"/>
        <v>0</v>
      </c>
      <c r="K996" s="182" t="s">
        <v>42</v>
      </c>
      <c r="L996" s="152" t="s">
        <v>1695</v>
      </c>
      <c r="M996" s="60" t="s">
        <v>120</v>
      </c>
      <c r="N996" s="61"/>
      <c r="O996" s="61"/>
    </row>
    <row r="997" spans="1:15" s="20" customFormat="1" ht="15" thickBot="1" x14ac:dyDescent="0.45">
      <c r="A997" s="52"/>
      <c r="B997" s="53" t="s">
        <v>1359</v>
      </c>
      <c r="C997" s="54" t="s">
        <v>91</v>
      </c>
      <c r="D997" s="54" t="s">
        <v>1355</v>
      </c>
      <c r="E997" s="55" t="s">
        <v>49</v>
      </c>
      <c r="F997" s="183">
        <v>0.92</v>
      </c>
      <c r="G997" s="183">
        <v>0.97</v>
      </c>
      <c r="H997" s="56">
        <v>150</v>
      </c>
      <c r="I997" s="57"/>
      <c r="J997" s="58">
        <f t="shared" si="15"/>
        <v>0</v>
      </c>
      <c r="K997" s="182" t="s">
        <v>42</v>
      </c>
      <c r="L997" s="152" t="s">
        <v>1695</v>
      </c>
      <c r="M997" s="60" t="s">
        <v>120</v>
      </c>
      <c r="N997" s="61"/>
      <c r="O997" s="61"/>
    </row>
    <row r="998" spans="1:15" s="20" customFormat="1" ht="15" thickBot="1" x14ac:dyDescent="0.45">
      <c r="A998" s="52"/>
      <c r="B998" s="53" t="s">
        <v>1360</v>
      </c>
      <c r="C998" s="54" t="s">
        <v>91</v>
      </c>
      <c r="D998" s="54" t="s">
        <v>1361</v>
      </c>
      <c r="E998" s="55" t="s">
        <v>1347</v>
      </c>
      <c r="F998" s="183">
        <v>0.41</v>
      </c>
      <c r="G998" s="183">
        <v>0.43</v>
      </c>
      <c r="H998" s="56">
        <v>500</v>
      </c>
      <c r="I998" s="57"/>
      <c r="J998" s="58">
        <f t="shared" si="15"/>
        <v>0</v>
      </c>
      <c r="K998" s="182" t="s">
        <v>42</v>
      </c>
      <c r="L998" s="135" t="s">
        <v>1695</v>
      </c>
      <c r="M998" s="60" t="s">
        <v>69</v>
      </c>
      <c r="N998" s="61"/>
      <c r="O998" s="61"/>
    </row>
    <row r="999" spans="1:15" s="20" customFormat="1" ht="15" thickBot="1" x14ac:dyDescent="0.45">
      <c r="A999" s="52"/>
      <c r="B999" s="53" t="s">
        <v>1362</v>
      </c>
      <c r="C999" s="54" t="s">
        <v>91</v>
      </c>
      <c r="D999" s="54" t="s">
        <v>1361</v>
      </c>
      <c r="E999" s="55" t="s">
        <v>45</v>
      </c>
      <c r="F999" s="183">
        <v>0.59</v>
      </c>
      <c r="G999" s="183">
        <v>0.62</v>
      </c>
      <c r="H999" s="56">
        <v>300</v>
      </c>
      <c r="I999" s="57"/>
      <c r="J999" s="58">
        <f t="shared" si="15"/>
        <v>0</v>
      </c>
      <c r="K999" s="182" t="s">
        <v>42</v>
      </c>
      <c r="L999" s="135" t="s">
        <v>1695</v>
      </c>
      <c r="M999" s="60" t="s">
        <v>69</v>
      </c>
      <c r="N999" s="61"/>
      <c r="O999" s="61"/>
    </row>
    <row r="1000" spans="1:15" s="20" customFormat="1" ht="15" thickBot="1" x14ac:dyDescent="0.45">
      <c r="A1000" s="52"/>
      <c r="B1000" s="53" t="s">
        <v>1363</v>
      </c>
      <c r="C1000" s="54" t="s">
        <v>91</v>
      </c>
      <c r="D1000" s="54" t="s">
        <v>1361</v>
      </c>
      <c r="E1000" s="55" t="s">
        <v>47</v>
      </c>
      <c r="F1000" s="183">
        <v>0.78</v>
      </c>
      <c r="G1000" s="183">
        <v>0.82</v>
      </c>
      <c r="H1000" s="56">
        <v>200</v>
      </c>
      <c r="I1000" s="57"/>
      <c r="J1000" s="58">
        <f t="shared" si="15"/>
        <v>0</v>
      </c>
      <c r="K1000" s="182" t="s">
        <v>42</v>
      </c>
      <c r="L1000" s="135" t="s">
        <v>1695</v>
      </c>
      <c r="M1000" s="60" t="s">
        <v>69</v>
      </c>
      <c r="N1000" s="61"/>
      <c r="O1000" s="61"/>
    </row>
    <row r="1001" spans="1:15" s="20" customFormat="1" ht="15" thickBot="1" x14ac:dyDescent="0.45">
      <c r="A1001" s="52"/>
      <c r="B1001" s="53" t="s">
        <v>1364</v>
      </c>
      <c r="C1001" s="54" t="s">
        <v>91</v>
      </c>
      <c r="D1001" s="54" t="s">
        <v>1361</v>
      </c>
      <c r="E1001" s="55" t="s">
        <v>49</v>
      </c>
      <c r="F1001" s="183">
        <v>0.92</v>
      </c>
      <c r="G1001" s="183">
        <v>0.97</v>
      </c>
      <c r="H1001" s="56">
        <v>150</v>
      </c>
      <c r="I1001" s="57"/>
      <c r="J1001" s="58">
        <f t="shared" si="15"/>
        <v>0</v>
      </c>
      <c r="K1001" s="182" t="s">
        <v>42</v>
      </c>
      <c r="L1001" s="135" t="s">
        <v>1695</v>
      </c>
      <c r="M1001" s="60" t="s">
        <v>69</v>
      </c>
      <c r="N1001" s="61"/>
      <c r="O1001" s="61"/>
    </row>
    <row r="1002" spans="1:15" s="20" customFormat="1" ht="15" thickBot="1" x14ac:dyDescent="0.45">
      <c r="A1002" s="52"/>
      <c r="B1002" s="53" t="s">
        <v>1365</v>
      </c>
      <c r="C1002" s="54" t="s">
        <v>91</v>
      </c>
      <c r="D1002" s="54" t="s">
        <v>1366</v>
      </c>
      <c r="E1002" s="55" t="s">
        <v>41</v>
      </c>
      <c r="F1002" s="183">
        <v>0.5</v>
      </c>
      <c r="G1002" s="183">
        <v>0.53</v>
      </c>
      <c r="H1002" s="56">
        <v>400</v>
      </c>
      <c r="I1002" s="57"/>
      <c r="J1002" s="58">
        <f t="shared" si="15"/>
        <v>0</v>
      </c>
      <c r="K1002" s="182" t="s">
        <v>42</v>
      </c>
      <c r="L1002" s="143" t="s">
        <v>1695</v>
      </c>
      <c r="M1002" s="60" t="s">
        <v>169</v>
      </c>
      <c r="N1002" s="61"/>
      <c r="O1002" s="61"/>
    </row>
    <row r="1003" spans="1:15" s="20" customFormat="1" ht="15" thickBot="1" x14ac:dyDescent="0.45">
      <c r="A1003" s="52"/>
      <c r="B1003" s="53" t="s">
        <v>1367</v>
      </c>
      <c r="C1003" s="54" t="s">
        <v>91</v>
      </c>
      <c r="D1003" s="54" t="s">
        <v>1366</v>
      </c>
      <c r="E1003" s="55" t="s">
        <v>45</v>
      </c>
      <c r="F1003" s="183">
        <v>0.59</v>
      </c>
      <c r="G1003" s="183">
        <v>0.62</v>
      </c>
      <c r="H1003" s="56">
        <v>300</v>
      </c>
      <c r="I1003" s="57"/>
      <c r="J1003" s="58">
        <f t="shared" si="15"/>
        <v>0</v>
      </c>
      <c r="K1003" s="182" t="s">
        <v>42</v>
      </c>
      <c r="L1003" s="143" t="s">
        <v>1695</v>
      </c>
      <c r="M1003" s="60" t="s">
        <v>169</v>
      </c>
      <c r="N1003" s="61"/>
      <c r="O1003" s="61"/>
    </row>
    <row r="1004" spans="1:15" s="20" customFormat="1" ht="15" thickBot="1" x14ac:dyDescent="0.45">
      <c r="A1004" s="52"/>
      <c r="B1004" s="53" t="s">
        <v>1368</v>
      </c>
      <c r="C1004" s="54" t="s">
        <v>91</v>
      </c>
      <c r="D1004" s="54" t="s">
        <v>1366</v>
      </c>
      <c r="E1004" s="55" t="s">
        <v>47</v>
      </c>
      <c r="F1004" s="183">
        <v>0.78</v>
      </c>
      <c r="G1004" s="183">
        <v>0.82</v>
      </c>
      <c r="H1004" s="56">
        <v>200</v>
      </c>
      <c r="I1004" s="57"/>
      <c r="J1004" s="58">
        <f t="shared" si="15"/>
        <v>0</v>
      </c>
      <c r="K1004" s="182" t="s">
        <v>42</v>
      </c>
      <c r="L1004" s="143" t="s">
        <v>1695</v>
      </c>
      <c r="M1004" s="60" t="s">
        <v>169</v>
      </c>
      <c r="N1004" s="61"/>
      <c r="O1004" s="61"/>
    </row>
    <row r="1005" spans="1:15" s="20" customFormat="1" ht="15" thickBot="1" x14ac:dyDescent="0.45">
      <c r="A1005" s="52"/>
      <c r="B1005" s="53" t="s">
        <v>1369</v>
      </c>
      <c r="C1005" s="54" t="s">
        <v>91</v>
      </c>
      <c r="D1005" s="54" t="s">
        <v>1370</v>
      </c>
      <c r="E1005" s="55" t="s">
        <v>1347</v>
      </c>
      <c r="F1005" s="183">
        <v>0.41</v>
      </c>
      <c r="G1005" s="183">
        <v>0.43</v>
      </c>
      <c r="H1005" s="56">
        <v>500</v>
      </c>
      <c r="I1005" s="57"/>
      <c r="J1005" s="58">
        <f t="shared" si="15"/>
        <v>0</v>
      </c>
      <c r="K1005" s="182" t="s">
        <v>42</v>
      </c>
      <c r="L1005" s="143" t="s">
        <v>1695</v>
      </c>
      <c r="M1005" s="60" t="s">
        <v>169</v>
      </c>
      <c r="N1005" s="61"/>
      <c r="O1005" s="61"/>
    </row>
    <row r="1006" spans="1:15" s="20" customFormat="1" ht="15" thickBot="1" x14ac:dyDescent="0.45">
      <c r="A1006" s="52"/>
      <c r="B1006" s="53" t="s">
        <v>1371</v>
      </c>
      <c r="C1006" s="54" t="s">
        <v>91</v>
      </c>
      <c r="D1006" s="54" t="s">
        <v>1370</v>
      </c>
      <c r="E1006" s="55" t="s">
        <v>45</v>
      </c>
      <c r="F1006" s="183">
        <v>0.59</v>
      </c>
      <c r="G1006" s="183">
        <v>0.62</v>
      </c>
      <c r="H1006" s="56">
        <v>300</v>
      </c>
      <c r="I1006" s="57"/>
      <c r="J1006" s="58">
        <f t="shared" si="15"/>
        <v>0</v>
      </c>
      <c r="K1006" s="182" t="s">
        <v>42</v>
      </c>
      <c r="L1006" s="143" t="s">
        <v>1695</v>
      </c>
      <c r="M1006" s="60" t="s">
        <v>169</v>
      </c>
      <c r="N1006" s="61"/>
      <c r="O1006" s="61"/>
    </row>
    <row r="1007" spans="1:15" s="20" customFormat="1" ht="15" thickBot="1" x14ac:dyDescent="0.45">
      <c r="A1007" s="52"/>
      <c r="B1007" s="53" t="s">
        <v>1372</v>
      </c>
      <c r="C1007" s="54" t="s">
        <v>91</v>
      </c>
      <c r="D1007" s="54" t="s">
        <v>1370</v>
      </c>
      <c r="E1007" s="55" t="s">
        <v>47</v>
      </c>
      <c r="F1007" s="183">
        <v>0.78</v>
      </c>
      <c r="G1007" s="183">
        <v>0.82</v>
      </c>
      <c r="H1007" s="56">
        <v>200</v>
      </c>
      <c r="I1007" s="57"/>
      <c r="J1007" s="58">
        <f t="shared" si="15"/>
        <v>0</v>
      </c>
      <c r="K1007" s="182" t="s">
        <v>42</v>
      </c>
      <c r="L1007" s="143" t="s">
        <v>1695</v>
      </c>
      <c r="M1007" s="60" t="s">
        <v>169</v>
      </c>
      <c r="N1007" s="61"/>
      <c r="O1007" s="61"/>
    </row>
    <row r="1008" spans="1:15" s="20" customFormat="1" ht="15" thickBot="1" x14ac:dyDescent="0.45">
      <c r="A1008" s="52"/>
      <c r="B1008" s="53" t="s">
        <v>1373</v>
      </c>
      <c r="C1008" s="54" t="s">
        <v>91</v>
      </c>
      <c r="D1008" s="54" t="s">
        <v>1370</v>
      </c>
      <c r="E1008" s="55" t="s">
        <v>49</v>
      </c>
      <c r="F1008" s="183">
        <v>0.92</v>
      </c>
      <c r="G1008" s="183">
        <v>0.97</v>
      </c>
      <c r="H1008" s="56">
        <v>150</v>
      </c>
      <c r="I1008" s="57"/>
      <c r="J1008" s="58">
        <f t="shared" si="15"/>
        <v>0</v>
      </c>
      <c r="K1008" s="182" t="s">
        <v>42</v>
      </c>
      <c r="L1008" s="143" t="s">
        <v>1695</v>
      </c>
      <c r="M1008" s="60" t="s">
        <v>169</v>
      </c>
      <c r="N1008" s="61"/>
      <c r="O1008" s="61"/>
    </row>
    <row r="1009" spans="1:15" s="20" customFormat="1" ht="15" thickBot="1" x14ac:dyDescent="0.45">
      <c r="A1009" s="52"/>
      <c r="B1009" s="53" t="s">
        <v>1374</v>
      </c>
      <c r="C1009" s="54" t="s">
        <v>91</v>
      </c>
      <c r="D1009" s="54" t="s">
        <v>1375</v>
      </c>
      <c r="E1009" s="55" t="s">
        <v>77</v>
      </c>
      <c r="F1009" s="183">
        <v>0.28999999999999998</v>
      </c>
      <c r="G1009" s="183">
        <v>0.3</v>
      </c>
      <c r="H1009" s="56">
        <v>500</v>
      </c>
      <c r="I1009" s="57"/>
      <c r="J1009" s="58">
        <f t="shared" si="15"/>
        <v>0</v>
      </c>
      <c r="K1009" s="182" t="s">
        <v>42</v>
      </c>
      <c r="L1009" s="162" t="s">
        <v>1695</v>
      </c>
      <c r="M1009" s="60" t="s">
        <v>53</v>
      </c>
      <c r="N1009" s="61"/>
      <c r="O1009" s="61"/>
    </row>
    <row r="1010" spans="1:15" s="20" customFormat="1" ht="15" thickBot="1" x14ac:dyDescent="0.45">
      <c r="A1010" s="52"/>
      <c r="B1010" s="53" t="s">
        <v>1376</v>
      </c>
      <c r="C1010" s="54" t="s">
        <v>91</v>
      </c>
      <c r="D1010" s="54" t="s">
        <v>1375</v>
      </c>
      <c r="E1010" s="55" t="s">
        <v>45</v>
      </c>
      <c r="F1010" s="183">
        <v>0.55000000000000004</v>
      </c>
      <c r="G1010" s="183">
        <v>0.57999999999999996</v>
      </c>
      <c r="H1010" s="56">
        <v>300</v>
      </c>
      <c r="I1010" s="57"/>
      <c r="J1010" s="58">
        <f t="shared" si="15"/>
        <v>0</v>
      </c>
      <c r="K1010" s="182" t="s">
        <v>42</v>
      </c>
      <c r="L1010" s="162" t="s">
        <v>1695</v>
      </c>
      <c r="M1010" s="60" t="s">
        <v>53</v>
      </c>
      <c r="N1010" s="61"/>
      <c r="O1010" s="61"/>
    </row>
    <row r="1011" spans="1:15" s="20" customFormat="1" ht="15" thickBot="1" x14ac:dyDescent="0.45">
      <c r="A1011" s="52"/>
      <c r="B1011" s="53" t="s">
        <v>1377</v>
      </c>
      <c r="C1011" s="54" t="s">
        <v>91</v>
      </c>
      <c r="D1011" s="54" t="s">
        <v>1375</v>
      </c>
      <c r="E1011" s="55" t="s">
        <v>47</v>
      </c>
      <c r="F1011" s="183">
        <v>0.72</v>
      </c>
      <c r="G1011" s="183">
        <v>0.76</v>
      </c>
      <c r="H1011" s="56">
        <v>200</v>
      </c>
      <c r="I1011" s="57"/>
      <c r="J1011" s="58">
        <f t="shared" si="15"/>
        <v>0</v>
      </c>
      <c r="K1011" s="182" t="s">
        <v>42</v>
      </c>
      <c r="L1011" s="162" t="s">
        <v>1695</v>
      </c>
      <c r="M1011" s="60" t="s">
        <v>53</v>
      </c>
      <c r="N1011" s="61"/>
      <c r="O1011" s="61"/>
    </row>
    <row r="1012" spans="1:15" s="20" customFormat="1" ht="15" thickBot="1" x14ac:dyDescent="0.45">
      <c r="A1012" s="52"/>
      <c r="B1012" s="53" t="s">
        <v>1378</v>
      </c>
      <c r="C1012" s="54" t="s">
        <v>91</v>
      </c>
      <c r="D1012" s="54" t="s">
        <v>1375</v>
      </c>
      <c r="E1012" s="55" t="s">
        <v>49</v>
      </c>
      <c r="F1012" s="183">
        <v>0.88</v>
      </c>
      <c r="G1012" s="183">
        <v>0.93</v>
      </c>
      <c r="H1012" s="56">
        <v>150</v>
      </c>
      <c r="I1012" s="57"/>
      <c r="J1012" s="58">
        <f t="shared" si="15"/>
        <v>0</v>
      </c>
      <c r="K1012" s="182" t="s">
        <v>42</v>
      </c>
      <c r="L1012" s="162" t="s">
        <v>1695</v>
      </c>
      <c r="M1012" s="60" t="s">
        <v>53</v>
      </c>
      <c r="N1012" s="61"/>
      <c r="O1012" s="61"/>
    </row>
    <row r="1013" spans="1:15" s="20" customFormat="1" ht="15" thickBot="1" x14ac:dyDescent="0.45">
      <c r="A1013" s="52"/>
      <c r="B1013" s="53" t="s">
        <v>1379</v>
      </c>
      <c r="C1013" s="54" t="s">
        <v>91</v>
      </c>
      <c r="D1013" s="54" t="s">
        <v>1375</v>
      </c>
      <c r="E1013" s="55" t="s">
        <v>58</v>
      </c>
      <c r="F1013" s="183">
        <v>1.01</v>
      </c>
      <c r="G1013" s="183">
        <v>1.06</v>
      </c>
      <c r="H1013" s="56">
        <v>125</v>
      </c>
      <c r="I1013" s="57"/>
      <c r="J1013" s="58">
        <f t="shared" si="15"/>
        <v>0</v>
      </c>
      <c r="K1013" s="182" t="s">
        <v>42</v>
      </c>
      <c r="L1013" s="162" t="s">
        <v>1695</v>
      </c>
      <c r="M1013" s="60" t="s">
        <v>53</v>
      </c>
      <c r="N1013" s="61"/>
      <c r="O1013" s="61"/>
    </row>
    <row r="1014" spans="1:15" s="20" customFormat="1" ht="15" thickBot="1" x14ac:dyDescent="0.45">
      <c r="A1014" s="52"/>
      <c r="B1014" s="53" t="s">
        <v>1380</v>
      </c>
      <c r="C1014" s="54" t="s">
        <v>39</v>
      </c>
      <c r="D1014" s="54" t="s">
        <v>1381</v>
      </c>
      <c r="E1014" s="55" t="s">
        <v>41</v>
      </c>
      <c r="F1014" s="183">
        <v>0.53</v>
      </c>
      <c r="G1014" s="183">
        <v>0.56000000000000005</v>
      </c>
      <c r="H1014" s="56">
        <v>400</v>
      </c>
      <c r="I1014" s="57"/>
      <c r="J1014" s="58">
        <f t="shared" si="15"/>
        <v>0</v>
      </c>
      <c r="K1014" s="182" t="s">
        <v>42</v>
      </c>
      <c r="L1014" s="135" t="s">
        <v>1695</v>
      </c>
      <c r="M1014" s="60" t="s">
        <v>69</v>
      </c>
      <c r="N1014" s="61"/>
      <c r="O1014" s="61"/>
    </row>
    <row r="1015" spans="1:15" s="20" customFormat="1" ht="15" thickBot="1" x14ac:dyDescent="0.45">
      <c r="A1015" s="52"/>
      <c r="B1015" s="53" t="s">
        <v>1382</v>
      </c>
      <c r="C1015" s="54" t="s">
        <v>39</v>
      </c>
      <c r="D1015" s="54" t="s">
        <v>1381</v>
      </c>
      <c r="E1015" s="55" t="s">
        <v>45</v>
      </c>
      <c r="F1015" s="183">
        <v>0.7</v>
      </c>
      <c r="G1015" s="183">
        <v>0.74</v>
      </c>
      <c r="H1015" s="56">
        <v>300</v>
      </c>
      <c r="I1015" s="57"/>
      <c r="J1015" s="58">
        <f t="shared" si="15"/>
        <v>0</v>
      </c>
      <c r="K1015" s="182" t="s">
        <v>42</v>
      </c>
      <c r="L1015" s="135" t="s">
        <v>1695</v>
      </c>
      <c r="M1015" s="60" t="s">
        <v>69</v>
      </c>
      <c r="N1015" s="61"/>
      <c r="O1015" s="61"/>
    </row>
    <row r="1016" spans="1:15" s="20" customFormat="1" ht="15" thickBot="1" x14ac:dyDescent="0.45">
      <c r="A1016" s="52"/>
      <c r="B1016" s="53" t="s">
        <v>1383</v>
      </c>
      <c r="C1016" s="54" t="s">
        <v>39</v>
      </c>
      <c r="D1016" s="54" t="s">
        <v>1381</v>
      </c>
      <c r="E1016" s="55" t="s">
        <v>47</v>
      </c>
      <c r="F1016" s="183">
        <v>0.88</v>
      </c>
      <c r="G1016" s="183">
        <v>0.93</v>
      </c>
      <c r="H1016" s="56">
        <v>200</v>
      </c>
      <c r="I1016" s="57"/>
      <c r="J1016" s="58">
        <f t="shared" si="15"/>
        <v>0</v>
      </c>
      <c r="K1016" s="182" t="s">
        <v>42</v>
      </c>
      <c r="L1016" s="135" t="s">
        <v>1695</v>
      </c>
      <c r="M1016" s="60" t="s">
        <v>69</v>
      </c>
      <c r="N1016" s="61"/>
      <c r="O1016" s="61"/>
    </row>
    <row r="1017" spans="1:15" s="20" customFormat="1" ht="15" thickBot="1" x14ac:dyDescent="0.45">
      <c r="A1017" s="52"/>
      <c r="B1017" s="53" t="s">
        <v>1384</v>
      </c>
      <c r="C1017" s="54" t="s">
        <v>39</v>
      </c>
      <c r="D1017" s="54" t="s">
        <v>1381</v>
      </c>
      <c r="E1017" s="55" t="s">
        <v>49</v>
      </c>
      <c r="F1017" s="183">
        <v>1.03</v>
      </c>
      <c r="G1017" s="183">
        <v>1.08</v>
      </c>
      <c r="H1017" s="56">
        <v>150</v>
      </c>
      <c r="I1017" s="57"/>
      <c r="J1017" s="58">
        <f t="shared" si="15"/>
        <v>0</v>
      </c>
      <c r="K1017" s="182" t="s">
        <v>42</v>
      </c>
      <c r="L1017" s="135" t="s">
        <v>1695</v>
      </c>
      <c r="M1017" s="60" t="s">
        <v>69</v>
      </c>
      <c r="N1017" s="61"/>
      <c r="O1017" s="61"/>
    </row>
    <row r="1018" spans="1:15" s="20" customFormat="1" ht="15" thickBot="1" x14ac:dyDescent="0.45">
      <c r="A1018" s="52"/>
      <c r="B1018" s="53" t="s">
        <v>1385</v>
      </c>
      <c r="C1018" s="54" t="s">
        <v>39</v>
      </c>
      <c r="D1018" s="54" t="s">
        <v>1386</v>
      </c>
      <c r="E1018" s="55" t="s">
        <v>41</v>
      </c>
      <c r="F1018" s="183">
        <v>0.53</v>
      </c>
      <c r="G1018" s="183">
        <v>0.56000000000000005</v>
      </c>
      <c r="H1018" s="56">
        <v>400</v>
      </c>
      <c r="I1018" s="57"/>
      <c r="J1018" s="58">
        <f t="shared" si="15"/>
        <v>0</v>
      </c>
      <c r="K1018" s="182" t="s">
        <v>42</v>
      </c>
      <c r="L1018" s="135" t="s">
        <v>1695</v>
      </c>
      <c r="M1018" s="60" t="s">
        <v>69</v>
      </c>
      <c r="N1018" s="61"/>
      <c r="O1018" s="61"/>
    </row>
    <row r="1019" spans="1:15" s="20" customFormat="1" ht="15" thickBot="1" x14ac:dyDescent="0.45">
      <c r="A1019" s="52"/>
      <c r="B1019" s="53" t="s">
        <v>1387</v>
      </c>
      <c r="C1019" s="54" t="s">
        <v>39</v>
      </c>
      <c r="D1019" s="54" t="s">
        <v>1386</v>
      </c>
      <c r="E1019" s="55" t="s">
        <v>45</v>
      </c>
      <c r="F1019" s="183">
        <v>0.7</v>
      </c>
      <c r="G1019" s="183">
        <v>0.74</v>
      </c>
      <c r="H1019" s="56">
        <v>300</v>
      </c>
      <c r="I1019" s="57"/>
      <c r="J1019" s="58">
        <f t="shared" si="15"/>
        <v>0</v>
      </c>
      <c r="K1019" s="182" t="s">
        <v>42</v>
      </c>
      <c r="L1019" s="135" t="s">
        <v>1695</v>
      </c>
      <c r="M1019" s="60" t="s">
        <v>69</v>
      </c>
      <c r="N1019" s="61"/>
      <c r="O1019" s="61"/>
    </row>
    <row r="1020" spans="1:15" s="20" customFormat="1" ht="15" thickBot="1" x14ac:dyDescent="0.45">
      <c r="A1020" s="52"/>
      <c r="B1020" s="53" t="s">
        <v>1388</v>
      </c>
      <c r="C1020" s="54" t="s">
        <v>39</v>
      </c>
      <c r="D1020" s="54" t="s">
        <v>1386</v>
      </c>
      <c r="E1020" s="55" t="s">
        <v>47</v>
      </c>
      <c r="F1020" s="183">
        <v>0.88</v>
      </c>
      <c r="G1020" s="183">
        <v>0.93</v>
      </c>
      <c r="H1020" s="56">
        <v>200</v>
      </c>
      <c r="I1020" s="57"/>
      <c r="J1020" s="58">
        <f t="shared" si="15"/>
        <v>0</v>
      </c>
      <c r="K1020" s="182" t="s">
        <v>42</v>
      </c>
      <c r="L1020" s="135" t="s">
        <v>1695</v>
      </c>
      <c r="M1020" s="60" t="s">
        <v>69</v>
      </c>
      <c r="N1020" s="61"/>
      <c r="O1020" s="61"/>
    </row>
    <row r="1021" spans="1:15" s="20" customFormat="1" ht="15" thickBot="1" x14ac:dyDescent="0.45">
      <c r="A1021" s="52"/>
      <c r="B1021" s="53" t="s">
        <v>1389</v>
      </c>
      <c r="C1021" s="54" t="s">
        <v>39</v>
      </c>
      <c r="D1021" s="54" t="s">
        <v>1386</v>
      </c>
      <c r="E1021" s="55" t="s">
        <v>49</v>
      </c>
      <c r="F1021" s="183">
        <v>1.03</v>
      </c>
      <c r="G1021" s="183">
        <v>1.08</v>
      </c>
      <c r="H1021" s="56">
        <v>150</v>
      </c>
      <c r="I1021" s="57"/>
      <c r="J1021" s="58">
        <f t="shared" si="15"/>
        <v>0</v>
      </c>
      <c r="K1021" s="182" t="s">
        <v>42</v>
      </c>
      <c r="L1021" s="135" t="s">
        <v>1695</v>
      </c>
      <c r="M1021" s="60" t="s">
        <v>69</v>
      </c>
      <c r="N1021" s="61"/>
      <c r="O1021" s="61"/>
    </row>
    <row r="1022" spans="1:15" s="20" customFormat="1" ht="15" thickBot="1" x14ac:dyDescent="0.45">
      <c r="A1022" s="52"/>
      <c r="B1022" s="53" t="s">
        <v>1390</v>
      </c>
      <c r="C1022" s="54" t="s">
        <v>39</v>
      </c>
      <c r="D1022" s="54" t="s">
        <v>1391</v>
      </c>
      <c r="E1022" s="55" t="s">
        <v>45</v>
      </c>
      <c r="F1022" s="183">
        <v>0.73</v>
      </c>
      <c r="G1022" s="183">
        <v>0.77</v>
      </c>
      <c r="H1022" s="56">
        <v>300</v>
      </c>
      <c r="I1022" s="57"/>
      <c r="J1022" s="58">
        <f t="shared" si="15"/>
        <v>0</v>
      </c>
      <c r="K1022" s="182" t="s">
        <v>42</v>
      </c>
      <c r="L1022" s="143" t="s">
        <v>1695</v>
      </c>
      <c r="M1022" s="60" t="s">
        <v>169</v>
      </c>
      <c r="N1022" s="61"/>
      <c r="O1022" s="61"/>
    </row>
    <row r="1023" spans="1:15" s="20" customFormat="1" ht="15" thickBot="1" x14ac:dyDescent="0.45">
      <c r="A1023" s="52"/>
      <c r="B1023" s="53" t="s">
        <v>1392</v>
      </c>
      <c r="C1023" s="54" t="s">
        <v>39</v>
      </c>
      <c r="D1023" s="54" t="s">
        <v>1391</v>
      </c>
      <c r="E1023" s="55" t="s">
        <v>47</v>
      </c>
      <c r="F1023" s="183">
        <v>0.93</v>
      </c>
      <c r="G1023" s="183">
        <v>0.98</v>
      </c>
      <c r="H1023" s="56">
        <v>200</v>
      </c>
      <c r="I1023" s="57"/>
      <c r="J1023" s="58">
        <f t="shared" si="15"/>
        <v>0</v>
      </c>
      <c r="K1023" s="182" t="s">
        <v>42</v>
      </c>
      <c r="L1023" s="143" t="s">
        <v>1695</v>
      </c>
      <c r="M1023" s="60" t="s">
        <v>169</v>
      </c>
      <c r="N1023" s="61"/>
      <c r="O1023" s="61"/>
    </row>
    <row r="1024" spans="1:15" s="20" customFormat="1" ht="15" thickBot="1" x14ac:dyDescent="0.45">
      <c r="A1024" s="52"/>
      <c r="B1024" s="53" t="s">
        <v>1393</v>
      </c>
      <c r="C1024" s="54" t="s">
        <v>39</v>
      </c>
      <c r="D1024" s="54" t="s">
        <v>1391</v>
      </c>
      <c r="E1024" s="55" t="s">
        <v>49</v>
      </c>
      <c r="F1024" s="183">
        <v>1.06</v>
      </c>
      <c r="G1024" s="183">
        <v>1.1200000000000001</v>
      </c>
      <c r="H1024" s="56">
        <v>150</v>
      </c>
      <c r="I1024" s="57"/>
      <c r="J1024" s="58">
        <f t="shared" si="15"/>
        <v>0</v>
      </c>
      <c r="K1024" s="182" t="s">
        <v>42</v>
      </c>
      <c r="L1024" s="143" t="s">
        <v>1695</v>
      </c>
      <c r="M1024" s="60" t="s">
        <v>169</v>
      </c>
      <c r="N1024" s="61"/>
      <c r="O1024" s="61"/>
    </row>
    <row r="1025" spans="1:15" s="20" customFormat="1" ht="15" thickBot="1" x14ac:dyDescent="0.45">
      <c r="A1025" s="52"/>
      <c r="B1025" s="53" t="s">
        <v>1394</v>
      </c>
      <c r="C1025" s="54" t="s">
        <v>39</v>
      </c>
      <c r="D1025" s="54" t="s">
        <v>1395</v>
      </c>
      <c r="E1025" s="55" t="s">
        <v>41</v>
      </c>
      <c r="F1025" s="183">
        <v>0.53</v>
      </c>
      <c r="G1025" s="183">
        <v>0.56000000000000005</v>
      </c>
      <c r="H1025" s="56">
        <v>400</v>
      </c>
      <c r="I1025" s="57"/>
      <c r="J1025" s="58">
        <f t="shared" si="15"/>
        <v>0</v>
      </c>
      <c r="K1025" s="182" t="s">
        <v>42</v>
      </c>
      <c r="L1025" s="166" t="s">
        <v>1695</v>
      </c>
      <c r="M1025" s="60" t="s">
        <v>63</v>
      </c>
      <c r="N1025" s="61"/>
      <c r="O1025" s="61"/>
    </row>
    <row r="1026" spans="1:15" s="20" customFormat="1" ht="15" thickBot="1" x14ac:dyDescent="0.45">
      <c r="A1026" s="52"/>
      <c r="B1026" s="53" t="s">
        <v>1396</v>
      </c>
      <c r="C1026" s="54" t="s">
        <v>39</v>
      </c>
      <c r="D1026" s="54" t="s">
        <v>1395</v>
      </c>
      <c r="E1026" s="55" t="s">
        <v>45</v>
      </c>
      <c r="F1026" s="183">
        <v>0.7</v>
      </c>
      <c r="G1026" s="183">
        <v>0.74</v>
      </c>
      <c r="H1026" s="56">
        <v>300</v>
      </c>
      <c r="I1026" s="57"/>
      <c r="J1026" s="58">
        <f t="shared" si="15"/>
        <v>0</v>
      </c>
      <c r="K1026" s="182" t="s">
        <v>42</v>
      </c>
      <c r="L1026" s="166" t="s">
        <v>1695</v>
      </c>
      <c r="M1026" s="60" t="s">
        <v>63</v>
      </c>
      <c r="N1026" s="61"/>
      <c r="O1026" s="61"/>
    </row>
    <row r="1027" spans="1:15" s="20" customFormat="1" ht="15" thickBot="1" x14ac:dyDescent="0.45">
      <c r="A1027" s="52"/>
      <c r="B1027" s="53" t="s">
        <v>1397</v>
      </c>
      <c r="C1027" s="54" t="s">
        <v>39</v>
      </c>
      <c r="D1027" s="54" t="s">
        <v>1398</v>
      </c>
      <c r="E1027" s="55" t="s">
        <v>41</v>
      </c>
      <c r="F1027" s="183">
        <v>0.55000000000000004</v>
      </c>
      <c r="G1027" s="183">
        <v>0.57999999999999996</v>
      </c>
      <c r="H1027" s="56">
        <v>400</v>
      </c>
      <c r="I1027" s="57"/>
      <c r="J1027" s="58">
        <f t="shared" si="15"/>
        <v>0</v>
      </c>
      <c r="K1027" s="182" t="s">
        <v>42</v>
      </c>
      <c r="L1027" s="135" t="s">
        <v>1695</v>
      </c>
      <c r="M1027" s="60" t="s">
        <v>69</v>
      </c>
      <c r="N1027" s="61"/>
      <c r="O1027" s="61"/>
    </row>
    <row r="1028" spans="1:15" s="20" customFormat="1" ht="15" thickBot="1" x14ac:dyDescent="0.45">
      <c r="A1028" s="52"/>
      <c r="B1028" s="53" t="s">
        <v>1399</v>
      </c>
      <c r="C1028" s="54" t="s">
        <v>39</v>
      </c>
      <c r="D1028" s="54" t="s">
        <v>1398</v>
      </c>
      <c r="E1028" s="55" t="s">
        <v>45</v>
      </c>
      <c r="F1028" s="183">
        <v>0.73</v>
      </c>
      <c r="G1028" s="183">
        <v>0.77</v>
      </c>
      <c r="H1028" s="56">
        <v>300</v>
      </c>
      <c r="I1028" s="57"/>
      <c r="J1028" s="58">
        <f t="shared" si="15"/>
        <v>0</v>
      </c>
      <c r="K1028" s="182" t="s">
        <v>42</v>
      </c>
      <c r="L1028" s="135" t="s">
        <v>1695</v>
      </c>
      <c r="M1028" s="60" t="s">
        <v>69</v>
      </c>
      <c r="N1028" s="61"/>
      <c r="O1028" s="61"/>
    </row>
    <row r="1029" spans="1:15" s="20" customFormat="1" ht="15" thickBot="1" x14ac:dyDescent="0.45">
      <c r="A1029" s="52"/>
      <c r="B1029" s="53" t="s">
        <v>1400</v>
      </c>
      <c r="C1029" s="54" t="s">
        <v>39</v>
      </c>
      <c r="D1029" s="54" t="s">
        <v>1398</v>
      </c>
      <c r="E1029" s="55" t="s">
        <v>47</v>
      </c>
      <c r="F1029" s="183">
        <v>0.9</v>
      </c>
      <c r="G1029" s="183">
        <v>0.95</v>
      </c>
      <c r="H1029" s="56">
        <v>200</v>
      </c>
      <c r="I1029" s="57"/>
      <c r="J1029" s="58">
        <f t="shared" si="15"/>
        <v>0</v>
      </c>
      <c r="K1029" s="182" t="s">
        <v>42</v>
      </c>
      <c r="L1029" s="135" t="s">
        <v>1695</v>
      </c>
      <c r="M1029" s="60" t="s">
        <v>69</v>
      </c>
      <c r="N1029" s="61"/>
      <c r="O1029" s="61"/>
    </row>
    <row r="1030" spans="1:15" s="20" customFormat="1" ht="15" thickBot="1" x14ac:dyDescent="0.45">
      <c r="A1030" s="52"/>
      <c r="B1030" s="53" t="s">
        <v>1401</v>
      </c>
      <c r="C1030" s="54" t="s">
        <v>39</v>
      </c>
      <c r="D1030" s="54" t="s">
        <v>1398</v>
      </c>
      <c r="E1030" s="55" t="s">
        <v>49</v>
      </c>
      <c r="F1030" s="183">
        <v>1.03</v>
      </c>
      <c r="G1030" s="183">
        <v>1.08</v>
      </c>
      <c r="H1030" s="56">
        <v>150</v>
      </c>
      <c r="I1030" s="57"/>
      <c r="J1030" s="58">
        <f t="shared" si="15"/>
        <v>0</v>
      </c>
      <c r="K1030" s="182" t="s">
        <v>42</v>
      </c>
      <c r="L1030" s="135" t="s">
        <v>1695</v>
      </c>
      <c r="M1030" s="60" t="s">
        <v>69</v>
      </c>
      <c r="N1030" s="61"/>
      <c r="O1030" s="61"/>
    </row>
    <row r="1031" spans="1:15" s="20" customFormat="1" ht="15" thickBot="1" x14ac:dyDescent="0.45">
      <c r="A1031" s="52"/>
      <c r="B1031" s="53" t="s">
        <v>1402</v>
      </c>
      <c r="C1031" s="54" t="s">
        <v>39</v>
      </c>
      <c r="D1031" s="54" t="s">
        <v>1403</v>
      </c>
      <c r="E1031" s="55" t="s">
        <v>41</v>
      </c>
      <c r="F1031" s="183">
        <v>0.55000000000000004</v>
      </c>
      <c r="G1031" s="183">
        <v>0.57999999999999996</v>
      </c>
      <c r="H1031" s="56">
        <v>400</v>
      </c>
      <c r="I1031" s="57"/>
      <c r="J1031" s="58">
        <f t="shared" si="15"/>
        <v>0</v>
      </c>
      <c r="K1031" s="182" t="s">
        <v>42</v>
      </c>
      <c r="L1031" s="174" t="s">
        <v>1695</v>
      </c>
      <c r="M1031" s="60" t="s">
        <v>679</v>
      </c>
      <c r="N1031" s="61"/>
      <c r="O1031" s="61"/>
    </row>
    <row r="1032" spans="1:15" s="20" customFormat="1" ht="15" thickBot="1" x14ac:dyDescent="0.45">
      <c r="A1032" s="52"/>
      <c r="B1032" s="53" t="s">
        <v>1404</v>
      </c>
      <c r="C1032" s="54" t="s">
        <v>39</v>
      </c>
      <c r="D1032" s="54" t="s">
        <v>1403</v>
      </c>
      <c r="E1032" s="55" t="s">
        <v>45</v>
      </c>
      <c r="F1032" s="183">
        <v>0.73</v>
      </c>
      <c r="G1032" s="183">
        <v>0.77</v>
      </c>
      <c r="H1032" s="56">
        <v>300</v>
      </c>
      <c r="I1032" s="57"/>
      <c r="J1032" s="58">
        <f t="shared" si="15"/>
        <v>0</v>
      </c>
      <c r="K1032" s="182" t="s">
        <v>42</v>
      </c>
      <c r="L1032" s="174" t="s">
        <v>1695</v>
      </c>
      <c r="M1032" s="60" t="s">
        <v>679</v>
      </c>
      <c r="N1032" s="61"/>
      <c r="O1032" s="61"/>
    </row>
    <row r="1033" spans="1:15" s="20" customFormat="1" ht="15" thickBot="1" x14ac:dyDescent="0.45">
      <c r="A1033" s="52"/>
      <c r="B1033" s="53" t="s">
        <v>1405</v>
      </c>
      <c r="C1033" s="54" t="s">
        <v>39</v>
      </c>
      <c r="D1033" s="54" t="s">
        <v>1403</v>
      </c>
      <c r="E1033" s="55" t="s">
        <v>47</v>
      </c>
      <c r="F1033" s="183">
        <v>0.9</v>
      </c>
      <c r="G1033" s="183">
        <v>0.95</v>
      </c>
      <c r="H1033" s="56">
        <v>200</v>
      </c>
      <c r="I1033" s="57"/>
      <c r="J1033" s="58">
        <f t="shared" si="15"/>
        <v>0</v>
      </c>
      <c r="K1033" s="182" t="s">
        <v>42</v>
      </c>
      <c r="L1033" s="174" t="s">
        <v>1695</v>
      </c>
      <c r="M1033" s="60" t="s">
        <v>679</v>
      </c>
      <c r="N1033" s="61"/>
      <c r="O1033" s="61"/>
    </row>
    <row r="1034" spans="1:15" s="20" customFormat="1" ht="15" thickBot="1" x14ac:dyDescent="0.45">
      <c r="A1034" s="52"/>
      <c r="B1034" s="53" t="s">
        <v>1406</v>
      </c>
      <c r="C1034" s="54" t="s">
        <v>39</v>
      </c>
      <c r="D1034" s="54" t="s">
        <v>1407</v>
      </c>
      <c r="E1034" s="55" t="s">
        <v>41</v>
      </c>
      <c r="F1034" s="183">
        <v>0.55000000000000004</v>
      </c>
      <c r="G1034" s="183">
        <v>0.57999999999999996</v>
      </c>
      <c r="H1034" s="56">
        <v>400</v>
      </c>
      <c r="I1034" s="57"/>
      <c r="J1034" s="58">
        <f t="shared" si="15"/>
        <v>0</v>
      </c>
      <c r="K1034" s="182" t="s">
        <v>42</v>
      </c>
      <c r="L1034" s="166" t="s">
        <v>1695</v>
      </c>
      <c r="M1034" s="60" t="s">
        <v>63</v>
      </c>
      <c r="N1034" s="61"/>
      <c r="O1034" s="61"/>
    </row>
    <row r="1035" spans="1:15" s="20" customFormat="1" ht="15" thickBot="1" x14ac:dyDescent="0.45">
      <c r="A1035" s="52"/>
      <c r="B1035" s="53" t="s">
        <v>1408</v>
      </c>
      <c r="C1035" s="54" t="s">
        <v>39</v>
      </c>
      <c r="D1035" s="54" t="s">
        <v>1407</v>
      </c>
      <c r="E1035" s="55" t="s">
        <v>45</v>
      </c>
      <c r="F1035" s="183">
        <v>0.73</v>
      </c>
      <c r="G1035" s="183">
        <v>0.77</v>
      </c>
      <c r="H1035" s="56">
        <v>300</v>
      </c>
      <c r="I1035" s="57"/>
      <c r="J1035" s="58">
        <f t="shared" si="15"/>
        <v>0</v>
      </c>
      <c r="K1035" s="182" t="s">
        <v>42</v>
      </c>
      <c r="L1035" s="166" t="s">
        <v>1695</v>
      </c>
      <c r="M1035" s="60" t="s">
        <v>63</v>
      </c>
      <c r="N1035" s="61"/>
      <c r="O1035" s="61"/>
    </row>
    <row r="1036" spans="1:15" s="20" customFormat="1" ht="15" thickBot="1" x14ac:dyDescent="0.45">
      <c r="A1036" s="52"/>
      <c r="B1036" s="53" t="s">
        <v>1409</v>
      </c>
      <c r="C1036" s="54" t="s">
        <v>39</v>
      </c>
      <c r="D1036" s="54" t="s">
        <v>1407</v>
      </c>
      <c r="E1036" s="55" t="s">
        <v>47</v>
      </c>
      <c r="F1036" s="183">
        <v>0.9</v>
      </c>
      <c r="G1036" s="183">
        <v>0.95</v>
      </c>
      <c r="H1036" s="56">
        <v>200</v>
      </c>
      <c r="I1036" s="57"/>
      <c r="J1036" s="58">
        <f t="shared" si="15"/>
        <v>0</v>
      </c>
      <c r="K1036" s="182" t="s">
        <v>42</v>
      </c>
      <c r="L1036" s="166" t="s">
        <v>1695</v>
      </c>
      <c r="M1036" s="60" t="s">
        <v>63</v>
      </c>
      <c r="N1036" s="61"/>
      <c r="O1036" s="61"/>
    </row>
    <row r="1037" spans="1:15" s="20" customFormat="1" ht="15" thickBot="1" x14ac:dyDescent="0.45">
      <c r="A1037" s="52"/>
      <c r="B1037" s="53" t="s">
        <v>1410</v>
      </c>
      <c r="C1037" s="54" t="s">
        <v>39</v>
      </c>
      <c r="D1037" s="54" t="s">
        <v>1411</v>
      </c>
      <c r="E1037" s="55" t="s">
        <v>41</v>
      </c>
      <c r="F1037" s="183">
        <v>0.53</v>
      </c>
      <c r="G1037" s="183">
        <v>0.56000000000000005</v>
      </c>
      <c r="H1037" s="56">
        <v>400</v>
      </c>
      <c r="I1037" s="57"/>
      <c r="J1037" s="58">
        <f t="shared" si="15"/>
        <v>0</v>
      </c>
      <c r="K1037" s="182" t="s">
        <v>42</v>
      </c>
      <c r="L1037" s="152" t="s">
        <v>1695</v>
      </c>
      <c r="M1037" s="60" t="s">
        <v>120</v>
      </c>
      <c r="N1037" s="61"/>
      <c r="O1037" s="61"/>
    </row>
    <row r="1038" spans="1:15" s="20" customFormat="1" ht="15" thickBot="1" x14ac:dyDescent="0.45">
      <c r="A1038" s="52"/>
      <c r="B1038" s="53" t="s">
        <v>1412</v>
      </c>
      <c r="C1038" s="54" t="s">
        <v>39</v>
      </c>
      <c r="D1038" s="54" t="s">
        <v>1411</v>
      </c>
      <c r="E1038" s="55" t="s">
        <v>45</v>
      </c>
      <c r="F1038" s="183">
        <v>0.7</v>
      </c>
      <c r="G1038" s="183">
        <v>0.74</v>
      </c>
      <c r="H1038" s="56">
        <v>300</v>
      </c>
      <c r="I1038" s="57"/>
      <c r="J1038" s="58">
        <f t="shared" si="15"/>
        <v>0</v>
      </c>
      <c r="K1038" s="182" t="s">
        <v>42</v>
      </c>
      <c r="L1038" s="152" t="s">
        <v>1695</v>
      </c>
      <c r="M1038" s="60" t="s">
        <v>120</v>
      </c>
      <c r="N1038" s="61"/>
      <c r="O1038" s="61"/>
    </row>
    <row r="1039" spans="1:15" s="20" customFormat="1" ht="15" thickBot="1" x14ac:dyDescent="0.45">
      <c r="A1039" s="52"/>
      <c r="B1039" s="53" t="s">
        <v>1413</v>
      </c>
      <c r="C1039" s="54" t="s">
        <v>39</v>
      </c>
      <c r="D1039" s="54" t="s">
        <v>1414</v>
      </c>
      <c r="E1039" s="55" t="s">
        <v>41</v>
      </c>
      <c r="F1039" s="183">
        <v>0.53</v>
      </c>
      <c r="G1039" s="183">
        <v>0.56000000000000005</v>
      </c>
      <c r="H1039" s="56">
        <v>400</v>
      </c>
      <c r="I1039" s="57"/>
      <c r="J1039" s="58">
        <f t="shared" si="15"/>
        <v>0</v>
      </c>
      <c r="K1039" s="182" t="s">
        <v>42</v>
      </c>
      <c r="L1039" s="174" t="s">
        <v>1695</v>
      </c>
      <c r="M1039" s="60" t="s">
        <v>679</v>
      </c>
      <c r="N1039" s="61"/>
      <c r="O1039" s="61"/>
    </row>
    <row r="1040" spans="1:15" s="20" customFormat="1" ht="15" thickBot="1" x14ac:dyDescent="0.45">
      <c r="A1040" s="52"/>
      <c r="B1040" s="53" t="s">
        <v>1415</v>
      </c>
      <c r="C1040" s="54" t="s">
        <v>39</v>
      </c>
      <c r="D1040" s="54" t="s">
        <v>1414</v>
      </c>
      <c r="E1040" s="55" t="s">
        <v>45</v>
      </c>
      <c r="F1040" s="183">
        <v>0.7</v>
      </c>
      <c r="G1040" s="183">
        <v>0.74</v>
      </c>
      <c r="H1040" s="56">
        <v>300</v>
      </c>
      <c r="I1040" s="57"/>
      <c r="J1040" s="58">
        <f t="shared" si="15"/>
        <v>0</v>
      </c>
      <c r="K1040" s="182" t="s">
        <v>42</v>
      </c>
      <c r="L1040" s="174" t="s">
        <v>1695</v>
      </c>
      <c r="M1040" s="60" t="s">
        <v>679</v>
      </c>
      <c r="N1040" s="61"/>
      <c r="O1040" s="61"/>
    </row>
    <row r="1041" spans="1:15" s="20" customFormat="1" ht="15" thickBot="1" x14ac:dyDescent="0.45">
      <c r="A1041" s="52"/>
      <c r="B1041" s="53" t="s">
        <v>1416</v>
      </c>
      <c r="C1041" s="54" t="s">
        <v>39</v>
      </c>
      <c r="D1041" s="54" t="s">
        <v>1414</v>
      </c>
      <c r="E1041" s="55" t="s">
        <v>47</v>
      </c>
      <c r="F1041" s="183">
        <v>0.88</v>
      </c>
      <c r="G1041" s="183">
        <v>0.93</v>
      </c>
      <c r="H1041" s="56">
        <v>200</v>
      </c>
      <c r="I1041" s="57"/>
      <c r="J1041" s="58">
        <f t="shared" si="15"/>
        <v>0</v>
      </c>
      <c r="K1041" s="182" t="s">
        <v>42</v>
      </c>
      <c r="L1041" s="174" t="s">
        <v>1695</v>
      </c>
      <c r="M1041" s="60" t="s">
        <v>679</v>
      </c>
      <c r="N1041" s="61"/>
      <c r="O1041" s="61"/>
    </row>
    <row r="1042" spans="1:15" s="20" customFormat="1" ht="15" thickBot="1" x14ac:dyDescent="0.45">
      <c r="A1042" s="52"/>
      <c r="B1042" s="53" t="s">
        <v>1417</v>
      </c>
      <c r="C1042" s="54" t="s">
        <v>39</v>
      </c>
      <c r="D1042" s="54" t="s">
        <v>1418</v>
      </c>
      <c r="E1042" s="55" t="s">
        <v>45</v>
      </c>
      <c r="F1042" s="183">
        <v>0.7</v>
      </c>
      <c r="G1042" s="183">
        <v>0.74</v>
      </c>
      <c r="H1042" s="56">
        <v>300</v>
      </c>
      <c r="I1042" s="57"/>
      <c r="J1042" s="58">
        <f t="shared" si="15"/>
        <v>0</v>
      </c>
      <c r="K1042" s="182" t="s">
        <v>42</v>
      </c>
      <c r="L1042" s="166" t="s">
        <v>1695</v>
      </c>
      <c r="M1042" s="60" t="s">
        <v>63</v>
      </c>
      <c r="N1042" s="61"/>
      <c r="O1042" s="61"/>
    </row>
    <row r="1043" spans="1:15" s="20" customFormat="1" ht="15" thickBot="1" x14ac:dyDescent="0.45">
      <c r="A1043" s="52"/>
      <c r="B1043" s="53" t="s">
        <v>1419</v>
      </c>
      <c r="C1043" s="54" t="s">
        <v>39</v>
      </c>
      <c r="D1043" s="54" t="s">
        <v>1418</v>
      </c>
      <c r="E1043" s="55" t="s">
        <v>47</v>
      </c>
      <c r="F1043" s="183">
        <v>0.88</v>
      </c>
      <c r="G1043" s="183">
        <v>0.93</v>
      </c>
      <c r="H1043" s="56">
        <v>200</v>
      </c>
      <c r="I1043" s="57"/>
      <c r="J1043" s="58">
        <f t="shared" si="15"/>
        <v>0</v>
      </c>
      <c r="K1043" s="182" t="s">
        <v>42</v>
      </c>
      <c r="L1043" s="166" t="s">
        <v>1695</v>
      </c>
      <c r="M1043" s="60" t="s">
        <v>63</v>
      </c>
      <c r="N1043" s="61"/>
      <c r="O1043" s="61"/>
    </row>
    <row r="1044" spans="1:15" s="20" customFormat="1" ht="15" thickBot="1" x14ac:dyDescent="0.45">
      <c r="A1044" s="52"/>
      <c r="B1044" s="53" t="s">
        <v>1420</v>
      </c>
      <c r="C1044" s="54" t="s">
        <v>39</v>
      </c>
      <c r="D1044" s="54" t="s">
        <v>1418</v>
      </c>
      <c r="E1044" s="55" t="s">
        <v>49</v>
      </c>
      <c r="F1044" s="183">
        <v>1.03</v>
      </c>
      <c r="G1044" s="183">
        <v>1.08</v>
      </c>
      <c r="H1044" s="56">
        <v>150</v>
      </c>
      <c r="I1044" s="57"/>
      <c r="J1044" s="58">
        <f t="shared" si="15"/>
        <v>0</v>
      </c>
      <c r="K1044" s="182" t="s">
        <v>42</v>
      </c>
      <c r="L1044" s="166" t="s">
        <v>1695</v>
      </c>
      <c r="M1044" s="60" t="s">
        <v>63</v>
      </c>
      <c r="N1044" s="61"/>
      <c r="O1044" s="61"/>
    </row>
    <row r="1045" spans="1:15" s="20" customFormat="1" ht="15" thickBot="1" x14ac:dyDescent="0.45">
      <c r="A1045" s="52"/>
      <c r="B1045" s="53" t="s">
        <v>1421</v>
      </c>
      <c r="C1045" s="54" t="s">
        <v>91</v>
      </c>
      <c r="D1045" s="54" t="s">
        <v>1422</v>
      </c>
      <c r="E1045" s="55" t="s">
        <v>41</v>
      </c>
      <c r="F1045" s="183">
        <v>0.4</v>
      </c>
      <c r="G1045" s="183">
        <v>0.42</v>
      </c>
      <c r="H1045" s="56">
        <v>400</v>
      </c>
      <c r="I1045" s="57"/>
      <c r="J1045" s="58">
        <f t="shared" si="15"/>
        <v>0</v>
      </c>
      <c r="K1045" s="182" t="s">
        <v>42</v>
      </c>
      <c r="L1045" s="143" t="s">
        <v>1695</v>
      </c>
      <c r="M1045" s="60" t="s">
        <v>169</v>
      </c>
      <c r="N1045" s="61"/>
      <c r="O1045" s="61"/>
    </row>
    <row r="1046" spans="1:15" s="20" customFormat="1" ht="15" thickBot="1" x14ac:dyDescent="0.45">
      <c r="A1046" s="52"/>
      <c r="B1046" s="53" t="s">
        <v>1423</v>
      </c>
      <c r="C1046" s="54" t="s">
        <v>91</v>
      </c>
      <c r="D1046" s="54" t="s">
        <v>1422</v>
      </c>
      <c r="E1046" s="55" t="s">
        <v>45</v>
      </c>
      <c r="F1046" s="183">
        <v>0.54</v>
      </c>
      <c r="G1046" s="183">
        <v>0.56999999999999995</v>
      </c>
      <c r="H1046" s="56">
        <v>300</v>
      </c>
      <c r="I1046" s="57"/>
      <c r="J1046" s="58">
        <f t="shared" si="15"/>
        <v>0</v>
      </c>
      <c r="K1046" s="182" t="s">
        <v>42</v>
      </c>
      <c r="L1046" s="143" t="s">
        <v>1695</v>
      </c>
      <c r="M1046" s="60" t="s">
        <v>169</v>
      </c>
      <c r="N1046" s="61"/>
      <c r="O1046" s="61"/>
    </row>
    <row r="1047" spans="1:15" s="20" customFormat="1" ht="15" thickBot="1" x14ac:dyDescent="0.45">
      <c r="A1047" s="52"/>
      <c r="B1047" s="53" t="s">
        <v>1424</v>
      </c>
      <c r="C1047" s="54" t="s">
        <v>977</v>
      </c>
      <c r="D1047" s="54" t="s">
        <v>1425</v>
      </c>
      <c r="E1047" s="55" t="s">
        <v>41</v>
      </c>
      <c r="F1047" s="183">
        <v>0.78</v>
      </c>
      <c r="G1047" s="183">
        <v>0.82</v>
      </c>
      <c r="H1047" s="56">
        <v>400</v>
      </c>
      <c r="I1047" s="57"/>
      <c r="J1047" s="58">
        <f t="shared" si="15"/>
        <v>0</v>
      </c>
      <c r="K1047" s="182" t="s">
        <v>42</v>
      </c>
      <c r="L1047" s="162" t="s">
        <v>1695</v>
      </c>
      <c r="M1047" s="60" t="s">
        <v>53</v>
      </c>
      <c r="N1047" s="61"/>
      <c r="O1047" s="61"/>
    </row>
    <row r="1048" spans="1:15" s="20" customFormat="1" ht="15" thickBot="1" x14ac:dyDescent="0.45">
      <c r="A1048" s="52"/>
      <c r="B1048" s="53" t="s">
        <v>1426</v>
      </c>
      <c r="C1048" s="54" t="s">
        <v>977</v>
      </c>
      <c r="D1048" s="54" t="s">
        <v>1425</v>
      </c>
      <c r="E1048" s="55" t="s">
        <v>45</v>
      </c>
      <c r="F1048" s="183">
        <v>0.95</v>
      </c>
      <c r="G1048" s="183">
        <v>1</v>
      </c>
      <c r="H1048" s="56">
        <v>300</v>
      </c>
      <c r="I1048" s="57"/>
      <c r="J1048" s="58">
        <f t="shared" si="15"/>
        <v>0</v>
      </c>
      <c r="K1048" s="182" t="s">
        <v>42</v>
      </c>
      <c r="L1048" s="162" t="s">
        <v>1695</v>
      </c>
      <c r="M1048" s="60" t="s">
        <v>53</v>
      </c>
      <c r="N1048" s="61"/>
      <c r="O1048" s="61"/>
    </row>
    <row r="1049" spans="1:15" s="20" customFormat="1" ht="15" thickBot="1" x14ac:dyDescent="0.45">
      <c r="A1049" s="52"/>
      <c r="B1049" s="53" t="s">
        <v>1427</v>
      </c>
      <c r="C1049" s="54" t="s">
        <v>977</v>
      </c>
      <c r="D1049" s="54" t="s">
        <v>1425</v>
      </c>
      <c r="E1049" s="55" t="s">
        <v>47</v>
      </c>
      <c r="F1049" s="183">
        <v>1.1499999999999999</v>
      </c>
      <c r="G1049" s="183">
        <v>1.21</v>
      </c>
      <c r="H1049" s="56">
        <v>200</v>
      </c>
      <c r="I1049" s="57"/>
      <c r="J1049" s="58">
        <f t="shared" si="15"/>
        <v>0</v>
      </c>
      <c r="K1049" s="182" t="s">
        <v>42</v>
      </c>
      <c r="L1049" s="162" t="s">
        <v>1695</v>
      </c>
      <c r="M1049" s="60" t="s">
        <v>53</v>
      </c>
      <c r="N1049" s="61"/>
      <c r="O1049" s="61"/>
    </row>
    <row r="1050" spans="1:15" s="20" customFormat="1" ht="15" thickBot="1" x14ac:dyDescent="0.45">
      <c r="A1050" s="52"/>
      <c r="B1050" s="53" t="s">
        <v>1428</v>
      </c>
      <c r="C1050" s="54" t="s">
        <v>977</v>
      </c>
      <c r="D1050" s="54" t="s">
        <v>1425</v>
      </c>
      <c r="E1050" s="55" t="s">
        <v>49</v>
      </c>
      <c r="F1050" s="183">
        <v>1.38</v>
      </c>
      <c r="G1050" s="183">
        <v>1.45</v>
      </c>
      <c r="H1050" s="56">
        <v>150</v>
      </c>
      <c r="I1050" s="57"/>
      <c r="J1050" s="58">
        <f t="shared" ref="J1050:J1113" si="16">IF(I1050&lt;5,G1050*I1050*H1050,F1050*I1050*H1050)</f>
        <v>0</v>
      </c>
      <c r="K1050" s="182" t="s">
        <v>42</v>
      </c>
      <c r="L1050" s="162" t="s">
        <v>1695</v>
      </c>
      <c r="M1050" s="60" t="s">
        <v>53</v>
      </c>
      <c r="N1050" s="61"/>
      <c r="O1050" s="61"/>
    </row>
    <row r="1051" spans="1:15" s="20" customFormat="1" ht="15" thickBot="1" x14ac:dyDescent="0.45">
      <c r="A1051" s="52"/>
      <c r="B1051" s="53" t="s">
        <v>1429</v>
      </c>
      <c r="C1051" s="54" t="s">
        <v>716</v>
      </c>
      <c r="D1051" s="54" t="s">
        <v>1430</v>
      </c>
      <c r="E1051" s="55" t="s">
        <v>41</v>
      </c>
      <c r="F1051" s="183">
        <v>0.3</v>
      </c>
      <c r="G1051" s="183">
        <v>0.32</v>
      </c>
      <c r="H1051" s="56">
        <v>400</v>
      </c>
      <c r="I1051" s="57"/>
      <c r="J1051" s="58">
        <f t="shared" si="16"/>
        <v>0</v>
      </c>
      <c r="K1051" s="182" t="s">
        <v>42</v>
      </c>
      <c r="L1051" s="143" t="s">
        <v>1695</v>
      </c>
      <c r="M1051" s="60" t="s">
        <v>169</v>
      </c>
      <c r="N1051" s="61"/>
      <c r="O1051" s="61"/>
    </row>
    <row r="1052" spans="1:15" s="20" customFormat="1" ht="15" thickBot="1" x14ac:dyDescent="0.45">
      <c r="A1052" s="52"/>
      <c r="B1052" s="53" t="s">
        <v>1431</v>
      </c>
      <c r="C1052" s="54" t="s">
        <v>716</v>
      </c>
      <c r="D1052" s="54" t="s">
        <v>1430</v>
      </c>
      <c r="E1052" s="55" t="s">
        <v>47</v>
      </c>
      <c r="F1052" s="183">
        <v>0.56999999999999995</v>
      </c>
      <c r="G1052" s="183">
        <v>0.6</v>
      </c>
      <c r="H1052" s="56">
        <v>200</v>
      </c>
      <c r="I1052" s="57"/>
      <c r="J1052" s="58">
        <f t="shared" si="16"/>
        <v>0</v>
      </c>
      <c r="K1052" s="182" t="s">
        <v>42</v>
      </c>
      <c r="L1052" s="143" t="s">
        <v>1695</v>
      </c>
      <c r="M1052" s="60" t="s">
        <v>169</v>
      </c>
      <c r="N1052" s="61"/>
      <c r="O1052" s="61"/>
    </row>
    <row r="1053" spans="1:15" s="20" customFormat="1" ht="15" thickBot="1" x14ac:dyDescent="0.45">
      <c r="A1053" s="52"/>
      <c r="B1053" s="53" t="s">
        <v>1432</v>
      </c>
      <c r="C1053" s="54" t="s">
        <v>716</v>
      </c>
      <c r="D1053" s="54" t="s">
        <v>1430</v>
      </c>
      <c r="E1053" s="55" t="s">
        <v>49</v>
      </c>
      <c r="F1053" s="183">
        <v>0.74</v>
      </c>
      <c r="G1053" s="183">
        <v>0.78</v>
      </c>
      <c r="H1053" s="56">
        <v>150</v>
      </c>
      <c r="I1053" s="57"/>
      <c r="J1053" s="58">
        <f t="shared" si="16"/>
        <v>0</v>
      </c>
      <c r="K1053" s="182" t="s">
        <v>42</v>
      </c>
      <c r="L1053" s="143" t="s">
        <v>1695</v>
      </c>
      <c r="M1053" s="60" t="s">
        <v>169</v>
      </c>
      <c r="N1053" s="61"/>
      <c r="O1053" s="61"/>
    </row>
    <row r="1054" spans="1:15" s="20" customFormat="1" ht="15" thickBot="1" x14ac:dyDescent="0.45">
      <c r="A1054" s="52"/>
      <c r="B1054" s="53" t="s">
        <v>1433</v>
      </c>
      <c r="C1054" s="54" t="s">
        <v>254</v>
      </c>
      <c r="D1054" s="54" t="s">
        <v>1434</v>
      </c>
      <c r="E1054" s="55" t="s">
        <v>41</v>
      </c>
      <c r="F1054" s="183">
        <v>0.78</v>
      </c>
      <c r="G1054" s="183">
        <v>0.82</v>
      </c>
      <c r="H1054" s="56">
        <v>400</v>
      </c>
      <c r="I1054" s="57"/>
      <c r="J1054" s="58">
        <f t="shared" si="16"/>
        <v>0</v>
      </c>
      <c r="K1054" s="182" t="s">
        <v>42</v>
      </c>
      <c r="L1054" s="169" t="s">
        <v>1695</v>
      </c>
      <c r="M1054" s="60" t="s">
        <v>1435</v>
      </c>
      <c r="N1054" s="61"/>
      <c r="O1054" s="61"/>
    </row>
    <row r="1055" spans="1:15" s="20" customFormat="1" ht="15" thickBot="1" x14ac:dyDescent="0.45">
      <c r="A1055" s="52"/>
      <c r="B1055" s="53" t="s">
        <v>1436</v>
      </c>
      <c r="C1055" s="54" t="s">
        <v>254</v>
      </c>
      <c r="D1055" s="54" t="s">
        <v>1434</v>
      </c>
      <c r="E1055" s="55" t="s">
        <v>45</v>
      </c>
      <c r="F1055" s="183">
        <v>0.95</v>
      </c>
      <c r="G1055" s="183">
        <v>1</v>
      </c>
      <c r="H1055" s="56">
        <v>300</v>
      </c>
      <c r="I1055" s="57"/>
      <c r="J1055" s="58">
        <f t="shared" si="16"/>
        <v>0</v>
      </c>
      <c r="K1055" s="182" t="s">
        <v>42</v>
      </c>
      <c r="L1055" s="169" t="s">
        <v>1695</v>
      </c>
      <c r="M1055" s="60" t="s">
        <v>1435</v>
      </c>
      <c r="N1055" s="61"/>
      <c r="O1055" s="61"/>
    </row>
    <row r="1056" spans="1:15" s="20" customFormat="1" ht="15" thickBot="1" x14ac:dyDescent="0.45">
      <c r="A1056" s="52"/>
      <c r="B1056" s="53" t="s">
        <v>1437</v>
      </c>
      <c r="C1056" s="54" t="s">
        <v>254</v>
      </c>
      <c r="D1056" s="54" t="s">
        <v>1434</v>
      </c>
      <c r="E1056" s="55" t="s">
        <v>47</v>
      </c>
      <c r="F1056" s="183">
        <v>1.1499999999999999</v>
      </c>
      <c r="G1056" s="183">
        <v>1.21</v>
      </c>
      <c r="H1056" s="56">
        <v>200</v>
      </c>
      <c r="I1056" s="57"/>
      <c r="J1056" s="58">
        <f t="shared" si="16"/>
        <v>0</v>
      </c>
      <c r="K1056" s="182" t="s">
        <v>42</v>
      </c>
      <c r="L1056" s="169" t="s">
        <v>1695</v>
      </c>
      <c r="M1056" s="60" t="s">
        <v>1435</v>
      </c>
      <c r="N1056" s="61"/>
      <c r="O1056" s="61"/>
    </row>
    <row r="1057" spans="1:15" s="20" customFormat="1" ht="15" thickBot="1" x14ac:dyDescent="0.45">
      <c r="A1057" s="52"/>
      <c r="B1057" s="53" t="s">
        <v>1438</v>
      </c>
      <c r="C1057" s="54" t="s">
        <v>254</v>
      </c>
      <c r="D1057" s="54" t="s">
        <v>1434</v>
      </c>
      <c r="E1057" s="55" t="s">
        <v>49</v>
      </c>
      <c r="F1057" s="183">
        <v>1.38</v>
      </c>
      <c r="G1057" s="183">
        <v>1.45</v>
      </c>
      <c r="H1057" s="56">
        <v>150</v>
      </c>
      <c r="I1057" s="57"/>
      <c r="J1057" s="58">
        <f t="shared" si="16"/>
        <v>0</v>
      </c>
      <c r="K1057" s="182" t="s">
        <v>42</v>
      </c>
      <c r="L1057" s="169" t="s">
        <v>1695</v>
      </c>
      <c r="M1057" s="60" t="s">
        <v>1435</v>
      </c>
      <c r="N1057" s="61"/>
      <c r="O1057" s="61"/>
    </row>
    <row r="1058" spans="1:15" s="20" customFormat="1" ht="16.75" thickBot="1" x14ac:dyDescent="0.45">
      <c r="A1058" s="52"/>
      <c r="B1058" s="53" t="s">
        <v>1439</v>
      </c>
      <c r="C1058" s="54" t="s">
        <v>91</v>
      </c>
      <c r="D1058" s="54" t="s">
        <v>1440</v>
      </c>
      <c r="E1058" s="55" t="s">
        <v>41</v>
      </c>
      <c r="F1058" s="183">
        <v>0.52</v>
      </c>
      <c r="G1058" s="183">
        <v>0.55000000000000004</v>
      </c>
      <c r="H1058" s="56">
        <v>400</v>
      </c>
      <c r="I1058" s="57"/>
      <c r="J1058" s="58">
        <f t="shared" si="16"/>
        <v>0</v>
      </c>
      <c r="K1058" s="182" t="s">
        <v>42</v>
      </c>
      <c r="L1058" s="180" t="s">
        <v>1695</v>
      </c>
      <c r="M1058" s="60" t="s">
        <v>1771</v>
      </c>
      <c r="N1058" s="61"/>
      <c r="O1058" s="61"/>
    </row>
    <row r="1059" spans="1:15" s="20" customFormat="1" ht="16.75" thickBot="1" x14ac:dyDescent="0.45">
      <c r="A1059" s="52"/>
      <c r="B1059" s="53" t="s">
        <v>1441</v>
      </c>
      <c r="C1059" s="54" t="s">
        <v>91</v>
      </c>
      <c r="D1059" s="54" t="s">
        <v>1440</v>
      </c>
      <c r="E1059" s="55" t="s">
        <v>45</v>
      </c>
      <c r="F1059" s="183">
        <v>0.67</v>
      </c>
      <c r="G1059" s="183">
        <v>0.71</v>
      </c>
      <c r="H1059" s="56">
        <v>300</v>
      </c>
      <c r="I1059" s="57"/>
      <c r="J1059" s="58">
        <f t="shared" si="16"/>
        <v>0</v>
      </c>
      <c r="K1059" s="182" t="s">
        <v>42</v>
      </c>
      <c r="L1059" s="180" t="s">
        <v>1695</v>
      </c>
      <c r="M1059" s="60" t="s">
        <v>1771</v>
      </c>
      <c r="N1059" s="61"/>
      <c r="O1059" s="61"/>
    </row>
    <row r="1060" spans="1:15" s="20" customFormat="1" ht="16.75" thickBot="1" x14ac:dyDescent="0.45">
      <c r="A1060" s="52"/>
      <c r="B1060" s="53" t="s">
        <v>1442</v>
      </c>
      <c r="C1060" s="54" t="s">
        <v>91</v>
      </c>
      <c r="D1060" s="54" t="s">
        <v>1440</v>
      </c>
      <c r="E1060" s="55" t="s">
        <v>47</v>
      </c>
      <c r="F1060" s="183">
        <v>0.87</v>
      </c>
      <c r="G1060" s="183">
        <v>0.92</v>
      </c>
      <c r="H1060" s="56">
        <v>200</v>
      </c>
      <c r="I1060" s="57"/>
      <c r="J1060" s="58">
        <f t="shared" si="16"/>
        <v>0</v>
      </c>
      <c r="K1060" s="182" t="s">
        <v>42</v>
      </c>
      <c r="L1060" s="180" t="s">
        <v>1695</v>
      </c>
      <c r="M1060" s="60" t="s">
        <v>1771</v>
      </c>
      <c r="N1060" s="61"/>
      <c r="O1060" s="61"/>
    </row>
    <row r="1061" spans="1:15" s="20" customFormat="1" ht="16.75" thickBot="1" x14ac:dyDescent="0.45">
      <c r="A1061" s="52"/>
      <c r="B1061" s="53" t="s">
        <v>1443</v>
      </c>
      <c r="C1061" s="54" t="s">
        <v>91</v>
      </c>
      <c r="D1061" s="54" t="s">
        <v>1440</v>
      </c>
      <c r="E1061" s="55" t="s">
        <v>49</v>
      </c>
      <c r="F1061" s="183">
        <v>1.06</v>
      </c>
      <c r="G1061" s="183">
        <v>1.1200000000000001</v>
      </c>
      <c r="H1061" s="56">
        <v>150</v>
      </c>
      <c r="I1061" s="57"/>
      <c r="J1061" s="58">
        <f t="shared" si="16"/>
        <v>0</v>
      </c>
      <c r="K1061" s="182" t="s">
        <v>42</v>
      </c>
      <c r="L1061" s="180" t="s">
        <v>1695</v>
      </c>
      <c r="M1061" s="60" t="s">
        <v>1771</v>
      </c>
      <c r="N1061" s="61"/>
      <c r="O1061" s="61"/>
    </row>
    <row r="1062" spans="1:15" s="20" customFormat="1" ht="15" thickBot="1" x14ac:dyDescent="0.45">
      <c r="A1062" s="52"/>
      <c r="B1062" s="53" t="s">
        <v>1444</v>
      </c>
      <c r="C1062" s="54" t="s">
        <v>342</v>
      </c>
      <c r="D1062" s="54" t="s">
        <v>1445</v>
      </c>
      <c r="E1062" s="55" t="s">
        <v>41</v>
      </c>
      <c r="F1062" s="183">
        <v>0.91</v>
      </c>
      <c r="G1062" s="183">
        <v>0.96</v>
      </c>
      <c r="H1062" s="56">
        <v>400</v>
      </c>
      <c r="I1062" s="57"/>
      <c r="J1062" s="58">
        <f t="shared" si="16"/>
        <v>0</v>
      </c>
      <c r="K1062" s="182" t="s">
        <v>42</v>
      </c>
      <c r="L1062" s="157" t="s">
        <v>1695</v>
      </c>
      <c r="M1062" s="60" t="s">
        <v>1047</v>
      </c>
      <c r="N1062" s="61"/>
      <c r="O1062" s="61"/>
    </row>
    <row r="1063" spans="1:15" s="20" customFormat="1" ht="15" thickBot="1" x14ac:dyDescent="0.45">
      <c r="A1063" s="52"/>
      <c r="B1063" s="53" t="s">
        <v>1446</v>
      </c>
      <c r="C1063" s="54" t="s">
        <v>342</v>
      </c>
      <c r="D1063" s="54" t="s">
        <v>1445</v>
      </c>
      <c r="E1063" s="55" t="s">
        <v>45</v>
      </c>
      <c r="F1063" s="183">
        <v>1.08</v>
      </c>
      <c r="G1063" s="183">
        <v>1.1399999999999999</v>
      </c>
      <c r="H1063" s="56">
        <v>300</v>
      </c>
      <c r="I1063" s="57"/>
      <c r="J1063" s="58">
        <f t="shared" si="16"/>
        <v>0</v>
      </c>
      <c r="K1063" s="182" t="s">
        <v>42</v>
      </c>
      <c r="L1063" s="157" t="s">
        <v>1695</v>
      </c>
      <c r="M1063" s="60" t="s">
        <v>1047</v>
      </c>
      <c r="N1063" s="61"/>
      <c r="O1063" s="61"/>
    </row>
    <row r="1064" spans="1:15" s="20" customFormat="1" ht="15" thickBot="1" x14ac:dyDescent="0.45">
      <c r="A1064" s="52"/>
      <c r="B1064" s="53" t="s">
        <v>1447</v>
      </c>
      <c r="C1064" s="54" t="s">
        <v>342</v>
      </c>
      <c r="D1064" s="54" t="s">
        <v>1445</v>
      </c>
      <c r="E1064" s="55" t="s">
        <v>47</v>
      </c>
      <c r="F1064" s="183">
        <v>1.27</v>
      </c>
      <c r="G1064" s="183">
        <v>1.34</v>
      </c>
      <c r="H1064" s="56">
        <v>200</v>
      </c>
      <c r="I1064" s="57"/>
      <c r="J1064" s="58">
        <f t="shared" si="16"/>
        <v>0</v>
      </c>
      <c r="K1064" s="182" t="s">
        <v>42</v>
      </c>
      <c r="L1064" s="157" t="s">
        <v>1695</v>
      </c>
      <c r="M1064" s="60" t="s">
        <v>1047</v>
      </c>
      <c r="N1064" s="61"/>
      <c r="O1064" s="61"/>
    </row>
    <row r="1065" spans="1:15" s="20" customFormat="1" ht="15" thickBot="1" x14ac:dyDescent="0.45">
      <c r="A1065" s="52"/>
      <c r="B1065" s="53" t="s">
        <v>1448</v>
      </c>
      <c r="C1065" s="54" t="s">
        <v>342</v>
      </c>
      <c r="D1065" s="54" t="s">
        <v>1445</v>
      </c>
      <c r="E1065" s="55" t="s">
        <v>49</v>
      </c>
      <c r="F1065" s="183">
        <v>1.49</v>
      </c>
      <c r="G1065" s="183">
        <v>1.57</v>
      </c>
      <c r="H1065" s="56">
        <v>150</v>
      </c>
      <c r="I1065" s="57"/>
      <c r="J1065" s="58">
        <f t="shared" si="16"/>
        <v>0</v>
      </c>
      <c r="K1065" s="182" t="s">
        <v>42</v>
      </c>
      <c r="L1065" s="157" t="s">
        <v>1695</v>
      </c>
      <c r="M1065" s="60" t="s">
        <v>1047</v>
      </c>
      <c r="N1065" s="61"/>
      <c r="O1065" s="61"/>
    </row>
    <row r="1066" spans="1:15" s="20" customFormat="1" ht="15" thickBot="1" x14ac:dyDescent="0.45">
      <c r="A1066" s="52"/>
      <c r="B1066" s="53" t="s">
        <v>1449</v>
      </c>
      <c r="C1066" s="54" t="s">
        <v>342</v>
      </c>
      <c r="D1066" s="54" t="s">
        <v>1445</v>
      </c>
      <c r="E1066" s="55" t="s">
        <v>58</v>
      </c>
      <c r="F1066" s="183">
        <v>1.71</v>
      </c>
      <c r="G1066" s="183">
        <v>1.8</v>
      </c>
      <c r="H1066" s="56">
        <v>125</v>
      </c>
      <c r="I1066" s="57"/>
      <c r="J1066" s="58">
        <f t="shared" si="16"/>
        <v>0</v>
      </c>
      <c r="K1066" s="182" t="s">
        <v>42</v>
      </c>
      <c r="L1066" s="157" t="s">
        <v>1695</v>
      </c>
      <c r="M1066" s="60" t="s">
        <v>1047</v>
      </c>
      <c r="N1066" s="61"/>
      <c r="O1066" s="61"/>
    </row>
    <row r="1067" spans="1:15" s="20" customFormat="1" ht="15" thickBot="1" x14ac:dyDescent="0.45">
      <c r="A1067" s="52"/>
      <c r="B1067" s="53" t="s">
        <v>1450</v>
      </c>
      <c r="C1067" s="54" t="s">
        <v>91</v>
      </c>
      <c r="D1067" s="54" t="s">
        <v>1451</v>
      </c>
      <c r="E1067" s="55" t="s">
        <v>47</v>
      </c>
      <c r="F1067" s="183">
        <v>0.71</v>
      </c>
      <c r="G1067" s="183">
        <v>0.75</v>
      </c>
      <c r="H1067" s="56">
        <v>200</v>
      </c>
      <c r="I1067" s="57"/>
      <c r="J1067" s="58">
        <f t="shared" si="16"/>
        <v>0</v>
      </c>
      <c r="K1067" s="182" t="s">
        <v>42</v>
      </c>
      <c r="L1067" s="165" t="s">
        <v>1695</v>
      </c>
      <c r="M1067" s="60" t="s">
        <v>565</v>
      </c>
      <c r="N1067" s="61"/>
      <c r="O1067" s="61"/>
    </row>
    <row r="1068" spans="1:15" s="20" customFormat="1" ht="15" thickBot="1" x14ac:dyDescent="0.45">
      <c r="A1068" s="52"/>
      <c r="B1068" s="53" t="s">
        <v>1452</v>
      </c>
      <c r="C1068" s="54" t="s">
        <v>523</v>
      </c>
      <c r="D1068" s="54" t="s">
        <v>1453</v>
      </c>
      <c r="E1068" s="55" t="s">
        <v>41</v>
      </c>
      <c r="F1068" s="183">
        <v>0.52</v>
      </c>
      <c r="G1068" s="183">
        <v>0.55000000000000004</v>
      </c>
      <c r="H1068" s="56">
        <v>400</v>
      </c>
      <c r="I1068" s="57"/>
      <c r="J1068" s="58">
        <f t="shared" si="16"/>
        <v>0</v>
      </c>
      <c r="K1068" s="182" t="s">
        <v>42</v>
      </c>
      <c r="L1068" s="141" t="s">
        <v>1695</v>
      </c>
      <c r="M1068" s="60" t="s">
        <v>1454</v>
      </c>
      <c r="N1068" s="61"/>
      <c r="O1068" s="61"/>
    </row>
    <row r="1069" spans="1:15" s="20" customFormat="1" ht="15" thickBot="1" x14ac:dyDescent="0.45">
      <c r="A1069" s="52"/>
      <c r="B1069" s="53" t="s">
        <v>1455</v>
      </c>
      <c r="C1069" s="54" t="s">
        <v>91</v>
      </c>
      <c r="D1069" s="54" t="s">
        <v>1453</v>
      </c>
      <c r="E1069" s="55" t="s">
        <v>45</v>
      </c>
      <c r="F1069" s="183">
        <v>0.67</v>
      </c>
      <c r="G1069" s="183">
        <v>0.71</v>
      </c>
      <c r="H1069" s="56">
        <v>300</v>
      </c>
      <c r="I1069" s="57"/>
      <c r="J1069" s="58">
        <f t="shared" si="16"/>
        <v>0</v>
      </c>
      <c r="K1069" s="182" t="s">
        <v>42</v>
      </c>
      <c r="L1069" s="181" t="s">
        <v>1695</v>
      </c>
      <c r="M1069" s="60" t="s">
        <v>1772</v>
      </c>
      <c r="N1069" s="61"/>
      <c r="O1069" s="61"/>
    </row>
    <row r="1070" spans="1:15" s="20" customFormat="1" ht="15" thickBot="1" x14ac:dyDescent="0.45">
      <c r="A1070" s="52"/>
      <c r="B1070" s="53" t="s">
        <v>1456</v>
      </c>
      <c r="C1070" s="54" t="s">
        <v>91</v>
      </c>
      <c r="D1070" s="54" t="s">
        <v>1453</v>
      </c>
      <c r="E1070" s="55" t="s">
        <v>47</v>
      </c>
      <c r="F1070" s="183">
        <v>0.87</v>
      </c>
      <c r="G1070" s="183">
        <v>0.92</v>
      </c>
      <c r="H1070" s="56">
        <v>200</v>
      </c>
      <c r="I1070" s="57"/>
      <c r="J1070" s="58">
        <f t="shared" si="16"/>
        <v>0</v>
      </c>
      <c r="K1070" s="182" t="s">
        <v>42</v>
      </c>
      <c r="L1070" s="181" t="s">
        <v>1695</v>
      </c>
      <c r="M1070" s="60" t="s">
        <v>1772</v>
      </c>
      <c r="N1070" s="61"/>
      <c r="O1070" s="61"/>
    </row>
    <row r="1071" spans="1:15" s="20" customFormat="1" ht="15" thickBot="1" x14ac:dyDescent="0.45">
      <c r="A1071" s="52"/>
      <c r="B1071" s="53" t="s">
        <v>1457</v>
      </c>
      <c r="C1071" s="54" t="s">
        <v>523</v>
      </c>
      <c r="D1071" s="54" t="s">
        <v>1453</v>
      </c>
      <c r="E1071" s="55" t="s">
        <v>49</v>
      </c>
      <c r="F1071" s="183">
        <v>1.06</v>
      </c>
      <c r="G1071" s="183">
        <v>1.1200000000000001</v>
      </c>
      <c r="H1071" s="56">
        <v>150</v>
      </c>
      <c r="I1071" s="57"/>
      <c r="J1071" s="58">
        <f t="shared" si="16"/>
        <v>0</v>
      </c>
      <c r="K1071" s="182" t="s">
        <v>42</v>
      </c>
      <c r="L1071" s="141" t="s">
        <v>1695</v>
      </c>
      <c r="M1071" s="60" t="s">
        <v>1454</v>
      </c>
      <c r="N1071" s="61"/>
      <c r="O1071" s="61"/>
    </row>
    <row r="1072" spans="1:15" s="20" customFormat="1" ht="16.75" thickBot="1" x14ac:dyDescent="0.45">
      <c r="A1072" s="52"/>
      <c r="B1072" s="53" t="s">
        <v>1458</v>
      </c>
      <c r="C1072" s="54" t="s">
        <v>66</v>
      </c>
      <c r="D1072" s="54" t="s">
        <v>1459</v>
      </c>
      <c r="E1072" s="55" t="s">
        <v>68</v>
      </c>
      <c r="F1072" s="183">
        <v>0.64</v>
      </c>
      <c r="G1072" s="183">
        <v>0.67</v>
      </c>
      <c r="H1072" s="56">
        <v>350</v>
      </c>
      <c r="I1072" s="57"/>
      <c r="J1072" s="58">
        <f t="shared" si="16"/>
        <v>0</v>
      </c>
      <c r="K1072" s="182" t="s">
        <v>42</v>
      </c>
      <c r="L1072" s="152" t="s">
        <v>1695</v>
      </c>
      <c r="M1072" s="60" t="s">
        <v>120</v>
      </c>
      <c r="N1072" s="61"/>
      <c r="O1072" s="61"/>
    </row>
    <row r="1073" spans="1:15" s="20" customFormat="1" ht="16.75" thickBot="1" x14ac:dyDescent="0.45">
      <c r="A1073" s="52"/>
      <c r="B1073" s="53" t="s">
        <v>1460</v>
      </c>
      <c r="C1073" s="54" t="s">
        <v>66</v>
      </c>
      <c r="D1073" s="54" t="s">
        <v>1459</v>
      </c>
      <c r="E1073" s="55" t="s">
        <v>71</v>
      </c>
      <c r="F1073" s="183">
        <v>0.9</v>
      </c>
      <c r="G1073" s="183">
        <v>0.95</v>
      </c>
      <c r="H1073" s="56">
        <v>250</v>
      </c>
      <c r="I1073" s="57"/>
      <c r="J1073" s="58">
        <f t="shared" si="16"/>
        <v>0</v>
      </c>
      <c r="K1073" s="182" t="s">
        <v>42</v>
      </c>
      <c r="L1073" s="152" t="s">
        <v>1695</v>
      </c>
      <c r="M1073" s="60" t="s">
        <v>120</v>
      </c>
      <c r="N1073" s="61"/>
      <c r="O1073" s="61"/>
    </row>
    <row r="1074" spans="1:15" s="20" customFormat="1" ht="15" thickBot="1" x14ac:dyDescent="0.45">
      <c r="A1074" s="52"/>
      <c r="B1074" s="53" t="s">
        <v>1461</v>
      </c>
      <c r="C1074" s="54" t="s">
        <v>99</v>
      </c>
      <c r="D1074" s="54" t="s">
        <v>1462</v>
      </c>
      <c r="E1074" s="55" t="s">
        <v>58</v>
      </c>
      <c r="F1074" s="183">
        <v>1.24</v>
      </c>
      <c r="G1074" s="183">
        <v>1.3</v>
      </c>
      <c r="H1074" s="56">
        <v>125</v>
      </c>
      <c r="I1074" s="57"/>
      <c r="J1074" s="58">
        <f t="shared" si="16"/>
        <v>0</v>
      </c>
      <c r="K1074" s="182" t="s">
        <v>42</v>
      </c>
      <c r="L1074" s="166" t="s">
        <v>1695</v>
      </c>
      <c r="M1074" s="60" t="s">
        <v>63</v>
      </c>
      <c r="N1074" s="61"/>
      <c r="O1074" s="61"/>
    </row>
    <row r="1075" spans="1:15" s="20" customFormat="1" ht="15" thickBot="1" x14ac:dyDescent="0.45">
      <c r="A1075" s="52"/>
      <c r="B1075" s="53" t="s">
        <v>1463</v>
      </c>
      <c r="C1075" s="54" t="s">
        <v>66</v>
      </c>
      <c r="D1075" s="54" t="s">
        <v>1464</v>
      </c>
      <c r="E1075" s="55" t="s">
        <v>68</v>
      </c>
      <c r="F1075" s="183">
        <v>0.64</v>
      </c>
      <c r="G1075" s="183">
        <v>0.67</v>
      </c>
      <c r="H1075" s="56">
        <v>350</v>
      </c>
      <c r="I1075" s="57"/>
      <c r="J1075" s="58">
        <f t="shared" si="16"/>
        <v>0</v>
      </c>
      <c r="K1075" s="182" t="s">
        <v>42</v>
      </c>
      <c r="L1075" s="135" t="s">
        <v>1695</v>
      </c>
      <c r="M1075" s="60" t="s">
        <v>69</v>
      </c>
      <c r="N1075" s="61"/>
      <c r="O1075" s="61"/>
    </row>
    <row r="1076" spans="1:15" s="20" customFormat="1" ht="15" thickBot="1" x14ac:dyDescent="0.45">
      <c r="A1076" s="52"/>
      <c r="B1076" s="53" t="s">
        <v>1465</v>
      </c>
      <c r="C1076" s="54" t="s">
        <v>66</v>
      </c>
      <c r="D1076" s="54" t="s">
        <v>1464</v>
      </c>
      <c r="E1076" s="55" t="s">
        <v>71</v>
      </c>
      <c r="F1076" s="183">
        <v>0.9</v>
      </c>
      <c r="G1076" s="183">
        <v>0.95</v>
      </c>
      <c r="H1076" s="56">
        <v>250</v>
      </c>
      <c r="I1076" s="57"/>
      <c r="J1076" s="58">
        <f t="shared" si="16"/>
        <v>0</v>
      </c>
      <c r="K1076" s="182" t="s">
        <v>42</v>
      </c>
      <c r="L1076" s="135" t="s">
        <v>1695</v>
      </c>
      <c r="M1076" s="60" t="s">
        <v>69</v>
      </c>
      <c r="N1076" s="61"/>
      <c r="O1076" s="61"/>
    </row>
    <row r="1077" spans="1:15" s="20" customFormat="1" ht="15" thickBot="1" x14ac:dyDescent="0.45">
      <c r="A1077" s="52"/>
      <c r="B1077" s="53" t="s">
        <v>1466</v>
      </c>
      <c r="C1077" s="54" t="s">
        <v>66</v>
      </c>
      <c r="D1077" s="54" t="s">
        <v>1464</v>
      </c>
      <c r="E1077" s="55" t="s">
        <v>73</v>
      </c>
      <c r="F1077" s="183">
        <v>1.1499999999999999</v>
      </c>
      <c r="G1077" s="183">
        <v>1.21</v>
      </c>
      <c r="H1077" s="56">
        <v>175</v>
      </c>
      <c r="I1077" s="57"/>
      <c r="J1077" s="58">
        <f t="shared" si="16"/>
        <v>0</v>
      </c>
      <c r="K1077" s="182" t="s">
        <v>42</v>
      </c>
      <c r="L1077" s="135" t="s">
        <v>1695</v>
      </c>
      <c r="M1077" s="60" t="s">
        <v>69</v>
      </c>
      <c r="N1077" s="61"/>
      <c r="O1077" s="61"/>
    </row>
    <row r="1078" spans="1:15" s="20" customFormat="1" ht="15" thickBot="1" x14ac:dyDescent="0.45">
      <c r="A1078" s="52"/>
      <c r="B1078" s="53" t="s">
        <v>1467</v>
      </c>
      <c r="C1078" s="54" t="s">
        <v>66</v>
      </c>
      <c r="D1078" s="54" t="s">
        <v>1464</v>
      </c>
      <c r="E1078" s="55" t="s">
        <v>117</v>
      </c>
      <c r="F1078" s="183">
        <v>1.39</v>
      </c>
      <c r="G1078" s="183">
        <v>1.46</v>
      </c>
      <c r="H1078" s="56">
        <v>150</v>
      </c>
      <c r="I1078" s="57"/>
      <c r="J1078" s="58">
        <f t="shared" si="16"/>
        <v>0</v>
      </c>
      <c r="K1078" s="182" t="s">
        <v>42</v>
      </c>
      <c r="L1078" s="135" t="s">
        <v>1695</v>
      </c>
      <c r="M1078" s="60" t="s">
        <v>69</v>
      </c>
      <c r="N1078" s="61"/>
      <c r="O1078" s="61"/>
    </row>
    <row r="1079" spans="1:15" s="20" customFormat="1" ht="15" thickBot="1" x14ac:dyDescent="0.45">
      <c r="A1079" s="52"/>
      <c r="B1079" s="53" t="s">
        <v>1468</v>
      </c>
      <c r="C1079" s="54" t="s">
        <v>66</v>
      </c>
      <c r="D1079" s="54" t="s">
        <v>1464</v>
      </c>
      <c r="E1079" s="55" t="s">
        <v>110</v>
      </c>
      <c r="F1079" s="183">
        <v>1.46</v>
      </c>
      <c r="G1079" s="183">
        <v>1.54</v>
      </c>
      <c r="H1079" s="56">
        <v>125</v>
      </c>
      <c r="I1079" s="57"/>
      <c r="J1079" s="58">
        <f t="shared" si="16"/>
        <v>0</v>
      </c>
      <c r="K1079" s="182" t="s">
        <v>42</v>
      </c>
      <c r="L1079" s="135" t="s">
        <v>1695</v>
      </c>
      <c r="M1079" s="60" t="s">
        <v>69</v>
      </c>
      <c r="N1079" s="61"/>
      <c r="O1079" s="61"/>
    </row>
    <row r="1080" spans="1:15" s="20" customFormat="1" ht="15" thickBot="1" x14ac:dyDescent="0.45">
      <c r="A1080" s="52"/>
      <c r="B1080" s="53" t="s">
        <v>1469</v>
      </c>
      <c r="C1080" s="54" t="s">
        <v>209</v>
      </c>
      <c r="D1080" s="54" t="s">
        <v>1470</v>
      </c>
      <c r="E1080" s="55" t="s">
        <v>45</v>
      </c>
      <c r="F1080" s="183">
        <v>0.51</v>
      </c>
      <c r="G1080" s="183">
        <v>0.54</v>
      </c>
      <c r="H1080" s="56">
        <v>300</v>
      </c>
      <c r="I1080" s="57"/>
      <c r="J1080" s="58">
        <f t="shared" si="16"/>
        <v>0</v>
      </c>
      <c r="K1080" s="182" t="s">
        <v>42</v>
      </c>
      <c r="L1080" s="162" t="s">
        <v>1695</v>
      </c>
      <c r="M1080" s="60" t="s">
        <v>53</v>
      </c>
      <c r="N1080" s="61"/>
      <c r="O1080" s="61"/>
    </row>
    <row r="1081" spans="1:15" s="20" customFormat="1" ht="15" thickBot="1" x14ac:dyDescent="0.45">
      <c r="A1081" s="52"/>
      <c r="B1081" s="53" t="s">
        <v>1471</v>
      </c>
      <c r="C1081" s="54" t="s">
        <v>209</v>
      </c>
      <c r="D1081" s="54" t="s">
        <v>1470</v>
      </c>
      <c r="E1081" s="55" t="s">
        <v>47</v>
      </c>
      <c r="F1081" s="183">
        <v>0.68</v>
      </c>
      <c r="G1081" s="183">
        <v>0.72</v>
      </c>
      <c r="H1081" s="56">
        <v>200</v>
      </c>
      <c r="I1081" s="57"/>
      <c r="J1081" s="58">
        <f t="shared" si="16"/>
        <v>0</v>
      </c>
      <c r="K1081" s="182" t="s">
        <v>42</v>
      </c>
      <c r="L1081" s="162" t="s">
        <v>1695</v>
      </c>
      <c r="M1081" s="60" t="s">
        <v>53</v>
      </c>
      <c r="N1081" s="61"/>
      <c r="O1081" s="61"/>
    </row>
    <row r="1082" spans="1:15" s="20" customFormat="1" ht="15" thickBot="1" x14ac:dyDescent="0.45">
      <c r="A1082" s="52"/>
      <c r="B1082" s="53" t="s">
        <v>1472</v>
      </c>
      <c r="C1082" s="54" t="s">
        <v>209</v>
      </c>
      <c r="D1082" s="54" t="s">
        <v>1470</v>
      </c>
      <c r="E1082" s="55" t="s">
        <v>49</v>
      </c>
      <c r="F1082" s="183">
        <v>0.85</v>
      </c>
      <c r="G1082" s="183">
        <v>0.89</v>
      </c>
      <c r="H1082" s="56">
        <v>150</v>
      </c>
      <c r="I1082" s="57"/>
      <c r="J1082" s="58">
        <f t="shared" si="16"/>
        <v>0</v>
      </c>
      <c r="K1082" s="182" t="s">
        <v>42</v>
      </c>
      <c r="L1082" s="162" t="s">
        <v>1695</v>
      </c>
      <c r="M1082" s="60" t="s">
        <v>53</v>
      </c>
      <c r="N1082" s="61"/>
      <c r="O1082" s="61"/>
    </row>
    <row r="1083" spans="1:15" s="20" customFormat="1" ht="15" thickBot="1" x14ac:dyDescent="0.45">
      <c r="A1083" s="52"/>
      <c r="B1083" s="53" t="s">
        <v>1473</v>
      </c>
      <c r="C1083" s="54" t="s">
        <v>75</v>
      </c>
      <c r="D1083" s="54" t="s">
        <v>1474</v>
      </c>
      <c r="E1083" s="55" t="s">
        <v>77</v>
      </c>
      <c r="F1083" s="183">
        <v>1.55</v>
      </c>
      <c r="G1083" s="183">
        <v>1.6300000000000001</v>
      </c>
      <c r="H1083" s="56">
        <v>400</v>
      </c>
      <c r="I1083" s="57"/>
      <c r="J1083" s="58">
        <f t="shared" si="16"/>
        <v>0</v>
      </c>
      <c r="K1083" s="182" t="s">
        <v>42</v>
      </c>
      <c r="L1083" s="145" t="s">
        <v>1695</v>
      </c>
      <c r="M1083" s="60" t="s">
        <v>1475</v>
      </c>
      <c r="N1083" s="61"/>
      <c r="O1083" s="61"/>
    </row>
    <row r="1084" spans="1:15" s="20" customFormat="1" ht="15" thickBot="1" x14ac:dyDescent="0.45">
      <c r="A1084" s="52"/>
      <c r="B1084" s="53" t="s">
        <v>1476</v>
      </c>
      <c r="C1084" s="54" t="s">
        <v>75</v>
      </c>
      <c r="D1084" s="54" t="s">
        <v>1474</v>
      </c>
      <c r="E1084" s="55" t="s">
        <v>41</v>
      </c>
      <c r="F1084" s="183">
        <v>1.73</v>
      </c>
      <c r="G1084" s="183">
        <v>1.82</v>
      </c>
      <c r="H1084" s="56">
        <v>300</v>
      </c>
      <c r="I1084" s="57"/>
      <c r="J1084" s="58">
        <f t="shared" si="16"/>
        <v>0</v>
      </c>
      <c r="K1084" s="182" t="s">
        <v>42</v>
      </c>
      <c r="L1084" s="145" t="s">
        <v>1695</v>
      </c>
      <c r="M1084" s="60" t="s">
        <v>1475</v>
      </c>
      <c r="N1084" s="61"/>
      <c r="O1084" s="61"/>
    </row>
    <row r="1085" spans="1:15" s="20" customFormat="1" ht="15" thickBot="1" x14ac:dyDescent="0.45">
      <c r="A1085" s="52"/>
      <c r="B1085" s="53" t="s">
        <v>1477</v>
      </c>
      <c r="C1085" s="54" t="s">
        <v>75</v>
      </c>
      <c r="D1085" s="54" t="s">
        <v>1474</v>
      </c>
      <c r="E1085" s="55" t="s">
        <v>45</v>
      </c>
      <c r="F1085" s="183">
        <v>1.96</v>
      </c>
      <c r="G1085" s="183">
        <v>2.0599999999999996</v>
      </c>
      <c r="H1085" s="56">
        <v>200</v>
      </c>
      <c r="I1085" s="57"/>
      <c r="J1085" s="58">
        <f t="shared" si="16"/>
        <v>0</v>
      </c>
      <c r="K1085" s="182" t="s">
        <v>42</v>
      </c>
      <c r="L1085" s="145" t="s">
        <v>1695</v>
      </c>
      <c r="M1085" s="60" t="s">
        <v>1475</v>
      </c>
      <c r="N1085" s="61"/>
      <c r="O1085" s="61"/>
    </row>
    <row r="1086" spans="1:15" s="20" customFormat="1" ht="15" thickBot="1" x14ac:dyDescent="0.45">
      <c r="A1086" s="52"/>
      <c r="B1086" s="53" t="s">
        <v>1478</v>
      </c>
      <c r="C1086" s="54" t="s">
        <v>75</v>
      </c>
      <c r="D1086" s="54" t="s">
        <v>1474</v>
      </c>
      <c r="E1086" s="55" t="s">
        <v>47</v>
      </c>
      <c r="F1086" s="183">
        <v>2.19</v>
      </c>
      <c r="G1086" s="183">
        <v>2.2999999999999998</v>
      </c>
      <c r="H1086" s="56">
        <v>150</v>
      </c>
      <c r="I1086" s="57"/>
      <c r="J1086" s="58">
        <f t="shared" si="16"/>
        <v>0</v>
      </c>
      <c r="K1086" s="182" t="s">
        <v>42</v>
      </c>
      <c r="L1086" s="145" t="s">
        <v>1695</v>
      </c>
      <c r="M1086" s="60" t="s">
        <v>1475</v>
      </c>
      <c r="N1086" s="61"/>
      <c r="O1086" s="61"/>
    </row>
    <row r="1087" spans="1:15" s="20" customFormat="1" ht="15" thickBot="1" x14ac:dyDescent="0.45">
      <c r="A1087" s="52"/>
      <c r="B1087" s="53" t="s">
        <v>1479</v>
      </c>
      <c r="C1087" s="54" t="s">
        <v>75</v>
      </c>
      <c r="D1087" s="54" t="s">
        <v>1474</v>
      </c>
      <c r="E1087" s="55" t="s">
        <v>49</v>
      </c>
      <c r="F1087" s="183">
        <v>2.38</v>
      </c>
      <c r="G1087" s="183">
        <v>2.5099999999999998</v>
      </c>
      <c r="H1087" s="56">
        <v>125</v>
      </c>
      <c r="I1087" s="57"/>
      <c r="J1087" s="58">
        <f t="shared" si="16"/>
        <v>0</v>
      </c>
      <c r="K1087" s="182" t="s">
        <v>42</v>
      </c>
      <c r="L1087" s="145" t="s">
        <v>1695</v>
      </c>
      <c r="M1087" s="60" t="s">
        <v>1475</v>
      </c>
      <c r="N1087" s="61"/>
      <c r="O1087" s="61"/>
    </row>
    <row r="1088" spans="1:15" s="20" customFormat="1" ht="16.75" thickBot="1" x14ac:dyDescent="0.45">
      <c r="A1088" s="52"/>
      <c r="B1088" s="53" t="s">
        <v>1480</v>
      </c>
      <c r="C1088" s="54" t="s">
        <v>66</v>
      </c>
      <c r="D1088" s="54" t="s">
        <v>1481</v>
      </c>
      <c r="E1088" s="55" t="s">
        <v>73</v>
      </c>
      <c r="F1088" s="183">
        <v>1.1499999999999999</v>
      </c>
      <c r="G1088" s="183">
        <v>1.21</v>
      </c>
      <c r="H1088" s="56">
        <v>175</v>
      </c>
      <c r="I1088" s="57"/>
      <c r="J1088" s="58">
        <f t="shared" si="16"/>
        <v>0</v>
      </c>
      <c r="K1088" s="182" t="s">
        <v>42</v>
      </c>
      <c r="L1088" s="166" t="s">
        <v>1695</v>
      </c>
      <c r="M1088" s="60" t="s">
        <v>63</v>
      </c>
      <c r="N1088" s="61"/>
      <c r="O1088" s="61"/>
    </row>
    <row r="1089" spans="1:15" s="20" customFormat="1" ht="16.75" thickBot="1" x14ac:dyDescent="0.45">
      <c r="A1089" s="52"/>
      <c r="B1089" s="53" t="s">
        <v>1482</v>
      </c>
      <c r="C1089" s="54" t="s">
        <v>66</v>
      </c>
      <c r="D1089" s="54" t="s">
        <v>1481</v>
      </c>
      <c r="E1089" s="55" t="s">
        <v>117</v>
      </c>
      <c r="F1089" s="183">
        <v>1.39</v>
      </c>
      <c r="G1089" s="183">
        <v>1.46</v>
      </c>
      <c r="H1089" s="56">
        <v>150</v>
      </c>
      <c r="I1089" s="57"/>
      <c r="J1089" s="58">
        <f t="shared" si="16"/>
        <v>0</v>
      </c>
      <c r="K1089" s="182" t="s">
        <v>42</v>
      </c>
      <c r="L1089" s="166" t="s">
        <v>1695</v>
      </c>
      <c r="M1089" s="60" t="s">
        <v>63</v>
      </c>
      <c r="N1089" s="61"/>
      <c r="O1089" s="61"/>
    </row>
    <row r="1090" spans="1:15" s="20" customFormat="1" ht="15" thickBot="1" x14ac:dyDescent="0.45">
      <c r="A1090" s="52"/>
      <c r="B1090" s="53" t="s">
        <v>1483</v>
      </c>
      <c r="C1090" s="54" t="s">
        <v>273</v>
      </c>
      <c r="D1090" s="54" t="s">
        <v>1484</v>
      </c>
      <c r="E1090" s="55" t="s">
        <v>41</v>
      </c>
      <c r="F1090" s="183">
        <v>0.44</v>
      </c>
      <c r="G1090" s="183">
        <v>0.46</v>
      </c>
      <c r="H1090" s="56">
        <v>400</v>
      </c>
      <c r="I1090" s="57"/>
      <c r="J1090" s="58">
        <f t="shared" si="16"/>
        <v>0</v>
      </c>
      <c r="K1090" s="182" t="s">
        <v>42</v>
      </c>
      <c r="L1090" s="135" t="s">
        <v>1695</v>
      </c>
      <c r="M1090" s="60" t="s">
        <v>69</v>
      </c>
      <c r="N1090" s="61"/>
      <c r="O1090" s="61"/>
    </row>
    <row r="1091" spans="1:15" s="20" customFormat="1" ht="15" thickBot="1" x14ac:dyDescent="0.45">
      <c r="A1091" s="52"/>
      <c r="B1091" s="53" t="s">
        <v>1485</v>
      </c>
      <c r="C1091" s="54" t="s">
        <v>273</v>
      </c>
      <c r="D1091" s="54" t="s">
        <v>1484</v>
      </c>
      <c r="E1091" s="55" t="s">
        <v>45</v>
      </c>
      <c r="F1091" s="183">
        <v>0.56999999999999995</v>
      </c>
      <c r="G1091" s="183">
        <v>0.6</v>
      </c>
      <c r="H1091" s="56">
        <v>300</v>
      </c>
      <c r="I1091" s="57"/>
      <c r="J1091" s="58">
        <f t="shared" si="16"/>
        <v>0</v>
      </c>
      <c r="K1091" s="182" t="s">
        <v>42</v>
      </c>
      <c r="L1091" s="135" t="s">
        <v>1695</v>
      </c>
      <c r="M1091" s="60" t="s">
        <v>69</v>
      </c>
      <c r="N1091" s="61"/>
      <c r="O1091" s="61"/>
    </row>
    <row r="1092" spans="1:15" s="20" customFormat="1" ht="15" thickBot="1" x14ac:dyDescent="0.45">
      <c r="A1092" s="52"/>
      <c r="B1092" s="53" t="s">
        <v>1486</v>
      </c>
      <c r="C1092" s="54" t="s">
        <v>273</v>
      </c>
      <c r="D1092" s="54" t="s">
        <v>1484</v>
      </c>
      <c r="E1092" s="55" t="s">
        <v>47</v>
      </c>
      <c r="F1092" s="183">
        <v>0.75</v>
      </c>
      <c r="G1092" s="183">
        <v>0.79</v>
      </c>
      <c r="H1092" s="56">
        <v>200</v>
      </c>
      <c r="I1092" s="57"/>
      <c r="J1092" s="58">
        <f t="shared" si="16"/>
        <v>0</v>
      </c>
      <c r="K1092" s="182" t="s">
        <v>42</v>
      </c>
      <c r="L1092" s="135" t="s">
        <v>1695</v>
      </c>
      <c r="M1092" s="60" t="s">
        <v>69</v>
      </c>
      <c r="N1092" s="61"/>
      <c r="O1092" s="61"/>
    </row>
    <row r="1093" spans="1:15" s="20" customFormat="1" ht="15" thickBot="1" x14ac:dyDescent="0.45">
      <c r="A1093" s="52"/>
      <c r="B1093" s="53" t="s">
        <v>1487</v>
      </c>
      <c r="C1093" s="54" t="s">
        <v>273</v>
      </c>
      <c r="D1093" s="54" t="s">
        <v>1484</v>
      </c>
      <c r="E1093" s="55" t="s">
        <v>49</v>
      </c>
      <c r="F1093" s="183">
        <v>0.93</v>
      </c>
      <c r="G1093" s="183">
        <v>0.98</v>
      </c>
      <c r="H1093" s="56">
        <v>150</v>
      </c>
      <c r="I1093" s="57"/>
      <c r="J1093" s="58">
        <f t="shared" si="16"/>
        <v>0</v>
      </c>
      <c r="K1093" s="182" t="s">
        <v>42</v>
      </c>
      <c r="L1093" s="135" t="s">
        <v>1695</v>
      </c>
      <c r="M1093" s="60" t="s">
        <v>69</v>
      </c>
      <c r="N1093" s="61"/>
      <c r="O1093" s="61"/>
    </row>
    <row r="1094" spans="1:15" s="20" customFormat="1" ht="15" thickBot="1" x14ac:dyDescent="0.45">
      <c r="A1094" s="52"/>
      <c r="B1094" s="53" t="s">
        <v>1488</v>
      </c>
      <c r="C1094" s="54" t="s">
        <v>342</v>
      </c>
      <c r="D1094" s="54" t="s">
        <v>1489</v>
      </c>
      <c r="E1094" s="55" t="s">
        <v>41</v>
      </c>
      <c r="F1094" s="183">
        <v>0.91</v>
      </c>
      <c r="G1094" s="183">
        <v>0.96</v>
      </c>
      <c r="H1094" s="56">
        <v>400</v>
      </c>
      <c r="I1094" s="57"/>
      <c r="J1094" s="58">
        <f t="shared" si="16"/>
        <v>0</v>
      </c>
      <c r="K1094" s="182" t="s">
        <v>42</v>
      </c>
      <c r="L1094" s="159" t="s">
        <v>1695</v>
      </c>
      <c r="M1094" s="60" t="s">
        <v>334</v>
      </c>
      <c r="N1094" s="61"/>
      <c r="O1094" s="61"/>
    </row>
    <row r="1095" spans="1:15" s="20" customFormat="1" ht="15" thickBot="1" x14ac:dyDescent="0.45">
      <c r="A1095" s="52"/>
      <c r="B1095" s="53" t="s">
        <v>1490</v>
      </c>
      <c r="C1095" s="54" t="s">
        <v>342</v>
      </c>
      <c r="D1095" s="54" t="s">
        <v>1489</v>
      </c>
      <c r="E1095" s="55" t="s">
        <v>45</v>
      </c>
      <c r="F1095" s="183">
        <v>1.08</v>
      </c>
      <c r="G1095" s="183">
        <v>1.1399999999999999</v>
      </c>
      <c r="H1095" s="56">
        <v>300</v>
      </c>
      <c r="I1095" s="57"/>
      <c r="J1095" s="58">
        <f t="shared" si="16"/>
        <v>0</v>
      </c>
      <c r="K1095" s="182" t="s">
        <v>42</v>
      </c>
      <c r="L1095" s="159" t="s">
        <v>1695</v>
      </c>
      <c r="M1095" s="60" t="s">
        <v>334</v>
      </c>
      <c r="N1095" s="61"/>
      <c r="O1095" s="61"/>
    </row>
    <row r="1096" spans="1:15" s="20" customFormat="1" ht="15" thickBot="1" x14ac:dyDescent="0.45">
      <c r="A1096" s="52"/>
      <c r="B1096" s="53" t="s">
        <v>1491</v>
      </c>
      <c r="C1096" s="54" t="s">
        <v>342</v>
      </c>
      <c r="D1096" s="54" t="s">
        <v>1489</v>
      </c>
      <c r="E1096" s="55" t="s">
        <v>47</v>
      </c>
      <c r="F1096" s="183">
        <v>1.27</v>
      </c>
      <c r="G1096" s="183">
        <v>1.34</v>
      </c>
      <c r="H1096" s="56">
        <v>200</v>
      </c>
      <c r="I1096" s="57"/>
      <c r="J1096" s="58">
        <f t="shared" si="16"/>
        <v>0</v>
      </c>
      <c r="K1096" s="182" t="s">
        <v>42</v>
      </c>
      <c r="L1096" s="159" t="s">
        <v>1695</v>
      </c>
      <c r="M1096" s="60" t="s">
        <v>334</v>
      </c>
      <c r="N1096" s="61"/>
      <c r="O1096" s="61"/>
    </row>
    <row r="1097" spans="1:15" s="20" customFormat="1" ht="15" thickBot="1" x14ac:dyDescent="0.45">
      <c r="A1097" s="52"/>
      <c r="B1097" s="53" t="s">
        <v>1492</v>
      </c>
      <c r="C1097" s="54" t="s">
        <v>342</v>
      </c>
      <c r="D1097" s="54" t="s">
        <v>1489</v>
      </c>
      <c r="E1097" s="55" t="s">
        <v>49</v>
      </c>
      <c r="F1097" s="183">
        <v>1.49</v>
      </c>
      <c r="G1097" s="183">
        <v>1.57</v>
      </c>
      <c r="H1097" s="56">
        <v>150</v>
      </c>
      <c r="I1097" s="57"/>
      <c r="J1097" s="58">
        <f t="shared" si="16"/>
        <v>0</v>
      </c>
      <c r="K1097" s="182" t="s">
        <v>42</v>
      </c>
      <c r="L1097" s="159" t="s">
        <v>1695</v>
      </c>
      <c r="M1097" s="60" t="s">
        <v>334</v>
      </c>
      <c r="N1097" s="61"/>
      <c r="O1097" s="61"/>
    </row>
    <row r="1098" spans="1:15" s="20" customFormat="1" ht="15" thickBot="1" x14ac:dyDescent="0.45">
      <c r="A1098" s="52"/>
      <c r="B1098" s="53" t="s">
        <v>1493</v>
      </c>
      <c r="C1098" s="54" t="s">
        <v>342</v>
      </c>
      <c r="D1098" s="54" t="s">
        <v>1489</v>
      </c>
      <c r="E1098" s="55" t="s">
        <v>58</v>
      </c>
      <c r="F1098" s="183">
        <v>1.71</v>
      </c>
      <c r="G1098" s="183">
        <v>1.8</v>
      </c>
      <c r="H1098" s="56">
        <v>125</v>
      </c>
      <c r="I1098" s="57"/>
      <c r="J1098" s="58">
        <f t="shared" si="16"/>
        <v>0</v>
      </c>
      <c r="K1098" s="182" t="s">
        <v>42</v>
      </c>
      <c r="L1098" s="159" t="s">
        <v>1695</v>
      </c>
      <c r="M1098" s="60" t="s">
        <v>334</v>
      </c>
      <c r="N1098" s="61"/>
      <c r="O1098" s="61"/>
    </row>
    <row r="1099" spans="1:15" s="20" customFormat="1" ht="15" thickBot="1" x14ac:dyDescent="0.45">
      <c r="A1099" s="52"/>
      <c r="B1099" s="53" t="s">
        <v>1494</v>
      </c>
      <c r="C1099" s="54" t="s">
        <v>39</v>
      </c>
      <c r="D1099" s="54" t="s">
        <v>1495</v>
      </c>
      <c r="E1099" s="55" t="s">
        <v>41</v>
      </c>
      <c r="F1099" s="183">
        <v>0.47</v>
      </c>
      <c r="G1099" s="183">
        <v>0.49</v>
      </c>
      <c r="H1099" s="56">
        <v>400</v>
      </c>
      <c r="I1099" s="57"/>
      <c r="J1099" s="58">
        <f t="shared" si="16"/>
        <v>0</v>
      </c>
      <c r="K1099" s="182" t="s">
        <v>42</v>
      </c>
      <c r="L1099" s="146" t="s">
        <v>1695</v>
      </c>
      <c r="M1099" s="60" t="s">
        <v>1170</v>
      </c>
      <c r="N1099" s="61"/>
      <c r="O1099" s="61"/>
    </row>
    <row r="1100" spans="1:15" s="20" customFormat="1" ht="15" thickBot="1" x14ac:dyDescent="0.45">
      <c r="A1100" s="52"/>
      <c r="B1100" s="53" t="s">
        <v>1496</v>
      </c>
      <c r="C1100" s="54" t="s">
        <v>39</v>
      </c>
      <c r="D1100" s="54" t="s">
        <v>1495</v>
      </c>
      <c r="E1100" s="55" t="s">
        <v>45</v>
      </c>
      <c r="F1100" s="183">
        <v>0.59</v>
      </c>
      <c r="G1100" s="183">
        <v>0.62</v>
      </c>
      <c r="H1100" s="56">
        <v>300</v>
      </c>
      <c r="I1100" s="57"/>
      <c r="J1100" s="58">
        <f t="shared" si="16"/>
        <v>0</v>
      </c>
      <c r="K1100" s="182" t="s">
        <v>42</v>
      </c>
      <c r="L1100" s="146" t="s">
        <v>1695</v>
      </c>
      <c r="M1100" s="60" t="s">
        <v>1170</v>
      </c>
      <c r="N1100" s="61"/>
      <c r="O1100" s="61"/>
    </row>
    <row r="1101" spans="1:15" s="20" customFormat="1" ht="15" thickBot="1" x14ac:dyDescent="0.45">
      <c r="A1101" s="52"/>
      <c r="B1101" s="53" t="s">
        <v>1497</v>
      </c>
      <c r="C1101" s="54" t="s">
        <v>39</v>
      </c>
      <c r="D1101" s="54" t="s">
        <v>1495</v>
      </c>
      <c r="E1101" s="55" t="s">
        <v>47</v>
      </c>
      <c r="F1101" s="183">
        <v>0.79</v>
      </c>
      <c r="G1101" s="183">
        <v>0.83</v>
      </c>
      <c r="H1101" s="56">
        <v>200</v>
      </c>
      <c r="I1101" s="57"/>
      <c r="J1101" s="58">
        <f t="shared" si="16"/>
        <v>0</v>
      </c>
      <c r="K1101" s="182" t="s">
        <v>42</v>
      </c>
      <c r="L1101" s="146" t="s">
        <v>1695</v>
      </c>
      <c r="M1101" s="60" t="s">
        <v>1170</v>
      </c>
      <c r="N1101" s="61"/>
      <c r="O1101" s="61"/>
    </row>
    <row r="1102" spans="1:15" s="20" customFormat="1" ht="15" thickBot="1" x14ac:dyDescent="0.45">
      <c r="A1102" s="52"/>
      <c r="B1102" s="53" t="s">
        <v>1498</v>
      </c>
      <c r="C1102" s="54" t="s">
        <v>39</v>
      </c>
      <c r="D1102" s="54" t="s">
        <v>1495</v>
      </c>
      <c r="E1102" s="55" t="s">
        <v>49</v>
      </c>
      <c r="F1102" s="183">
        <v>0.96</v>
      </c>
      <c r="G1102" s="183">
        <v>1.01</v>
      </c>
      <c r="H1102" s="56">
        <v>150</v>
      </c>
      <c r="I1102" s="57"/>
      <c r="J1102" s="58">
        <f t="shared" si="16"/>
        <v>0</v>
      </c>
      <c r="K1102" s="182" t="s">
        <v>42</v>
      </c>
      <c r="L1102" s="146" t="s">
        <v>1695</v>
      </c>
      <c r="M1102" s="60" t="s">
        <v>1170</v>
      </c>
      <c r="N1102" s="61"/>
      <c r="O1102" s="61"/>
    </row>
    <row r="1103" spans="1:15" s="20" customFormat="1" ht="15" thickBot="1" x14ac:dyDescent="0.45">
      <c r="A1103" s="52"/>
      <c r="B1103" s="53" t="s">
        <v>1499</v>
      </c>
      <c r="C1103" s="54" t="s">
        <v>523</v>
      </c>
      <c r="D1103" s="54" t="s">
        <v>1500</v>
      </c>
      <c r="E1103" s="55" t="s">
        <v>41</v>
      </c>
      <c r="F1103" s="183">
        <v>0.64</v>
      </c>
      <c r="G1103" s="183">
        <v>0.67</v>
      </c>
      <c r="H1103" s="56">
        <v>400</v>
      </c>
      <c r="I1103" s="57"/>
      <c r="J1103" s="58">
        <f t="shared" si="16"/>
        <v>0</v>
      </c>
      <c r="K1103" s="182" t="s">
        <v>42</v>
      </c>
      <c r="L1103" s="161" t="s">
        <v>1695</v>
      </c>
      <c r="M1103" s="60" t="s">
        <v>1501</v>
      </c>
      <c r="N1103" s="61"/>
      <c r="O1103" s="61"/>
    </row>
    <row r="1104" spans="1:15" s="20" customFormat="1" ht="15" thickBot="1" x14ac:dyDescent="0.45">
      <c r="A1104" s="52"/>
      <c r="B1104" s="53" t="s">
        <v>1502</v>
      </c>
      <c r="C1104" s="54" t="s">
        <v>523</v>
      </c>
      <c r="D1104" s="54" t="s">
        <v>1500</v>
      </c>
      <c r="E1104" s="55" t="s">
        <v>45</v>
      </c>
      <c r="F1104" s="183">
        <v>0.82</v>
      </c>
      <c r="G1104" s="183">
        <v>0.86</v>
      </c>
      <c r="H1104" s="56">
        <v>300</v>
      </c>
      <c r="I1104" s="57"/>
      <c r="J1104" s="58">
        <f t="shared" si="16"/>
        <v>0</v>
      </c>
      <c r="K1104" s="182" t="s">
        <v>42</v>
      </c>
      <c r="L1104" s="161" t="s">
        <v>1695</v>
      </c>
      <c r="M1104" s="60" t="s">
        <v>1501</v>
      </c>
      <c r="N1104" s="61"/>
      <c r="O1104" s="61"/>
    </row>
    <row r="1105" spans="1:15" s="20" customFormat="1" ht="15" thickBot="1" x14ac:dyDescent="0.45">
      <c r="A1105" s="52"/>
      <c r="B1105" s="53" t="s">
        <v>1503</v>
      </c>
      <c r="C1105" s="54" t="s">
        <v>523</v>
      </c>
      <c r="D1105" s="54" t="s">
        <v>1500</v>
      </c>
      <c r="E1105" s="55" t="s">
        <v>47</v>
      </c>
      <c r="F1105" s="183">
        <v>1.04</v>
      </c>
      <c r="G1105" s="183">
        <v>1.0900000000000001</v>
      </c>
      <c r="H1105" s="56">
        <v>200</v>
      </c>
      <c r="I1105" s="57"/>
      <c r="J1105" s="58">
        <f t="shared" si="16"/>
        <v>0</v>
      </c>
      <c r="K1105" s="182" t="s">
        <v>42</v>
      </c>
      <c r="L1105" s="161" t="s">
        <v>1695</v>
      </c>
      <c r="M1105" s="60" t="s">
        <v>1501</v>
      </c>
      <c r="N1105" s="61"/>
      <c r="O1105" s="61"/>
    </row>
    <row r="1106" spans="1:15" s="20" customFormat="1" ht="15" thickBot="1" x14ac:dyDescent="0.45">
      <c r="A1106" s="52"/>
      <c r="B1106" s="53" t="s">
        <v>1504</v>
      </c>
      <c r="C1106" s="54" t="s">
        <v>523</v>
      </c>
      <c r="D1106" s="54" t="s">
        <v>1500</v>
      </c>
      <c r="E1106" s="55" t="s">
        <v>49</v>
      </c>
      <c r="F1106" s="183">
        <v>1.26</v>
      </c>
      <c r="G1106" s="183">
        <v>1.33</v>
      </c>
      <c r="H1106" s="56">
        <v>150</v>
      </c>
      <c r="I1106" s="57"/>
      <c r="J1106" s="58">
        <f t="shared" si="16"/>
        <v>0</v>
      </c>
      <c r="K1106" s="182" t="s">
        <v>42</v>
      </c>
      <c r="L1106" s="161" t="s">
        <v>1695</v>
      </c>
      <c r="M1106" s="60" t="s">
        <v>1501</v>
      </c>
      <c r="N1106" s="61"/>
      <c r="O1106" s="61"/>
    </row>
    <row r="1107" spans="1:15" s="20" customFormat="1" ht="15" thickBot="1" x14ac:dyDescent="0.45">
      <c r="A1107" s="52"/>
      <c r="B1107" s="53" t="s">
        <v>1505</v>
      </c>
      <c r="C1107" s="54" t="s">
        <v>1506</v>
      </c>
      <c r="D1107" s="54" t="s">
        <v>1507</v>
      </c>
      <c r="E1107" s="55" t="s">
        <v>77</v>
      </c>
      <c r="F1107" s="183">
        <v>0.37</v>
      </c>
      <c r="G1107" s="183">
        <v>0.39</v>
      </c>
      <c r="H1107" s="56">
        <v>500</v>
      </c>
      <c r="I1107" s="57"/>
      <c r="J1107" s="58">
        <f t="shared" si="16"/>
        <v>0</v>
      </c>
      <c r="K1107" s="182" t="s">
        <v>42</v>
      </c>
      <c r="L1107" s="143" t="s">
        <v>1695</v>
      </c>
      <c r="M1107" s="60" t="s">
        <v>169</v>
      </c>
      <c r="N1107" s="61"/>
      <c r="O1107" s="61"/>
    </row>
    <row r="1108" spans="1:15" s="20" customFormat="1" ht="15" thickBot="1" x14ac:dyDescent="0.45">
      <c r="A1108" s="52"/>
      <c r="B1108" s="53" t="s">
        <v>1508</v>
      </c>
      <c r="C1108" s="54" t="s">
        <v>1506</v>
      </c>
      <c r="D1108" s="54" t="s">
        <v>1507</v>
      </c>
      <c r="E1108" s="55" t="s">
        <v>41</v>
      </c>
      <c r="F1108" s="183">
        <v>0.49</v>
      </c>
      <c r="G1108" s="183">
        <v>0.52</v>
      </c>
      <c r="H1108" s="56">
        <v>400</v>
      </c>
      <c r="I1108" s="57"/>
      <c r="J1108" s="58">
        <f t="shared" si="16"/>
        <v>0</v>
      </c>
      <c r="K1108" s="182" t="s">
        <v>42</v>
      </c>
      <c r="L1108" s="143" t="s">
        <v>1695</v>
      </c>
      <c r="M1108" s="60" t="s">
        <v>169</v>
      </c>
      <c r="N1108" s="61"/>
      <c r="O1108" s="61"/>
    </row>
    <row r="1109" spans="1:15" s="20" customFormat="1" ht="15" thickBot="1" x14ac:dyDescent="0.45">
      <c r="A1109" s="52"/>
      <c r="B1109" s="53" t="s">
        <v>1509</v>
      </c>
      <c r="C1109" s="54" t="s">
        <v>1506</v>
      </c>
      <c r="D1109" s="54" t="s">
        <v>1507</v>
      </c>
      <c r="E1109" s="55" t="s">
        <v>47</v>
      </c>
      <c r="F1109" s="183">
        <v>0.7</v>
      </c>
      <c r="G1109" s="183">
        <v>0.74</v>
      </c>
      <c r="H1109" s="56">
        <v>200</v>
      </c>
      <c r="I1109" s="57"/>
      <c r="J1109" s="58">
        <f t="shared" si="16"/>
        <v>0</v>
      </c>
      <c r="K1109" s="182" t="s">
        <v>42</v>
      </c>
      <c r="L1109" s="143" t="s">
        <v>1695</v>
      </c>
      <c r="M1109" s="60" t="s">
        <v>169</v>
      </c>
      <c r="N1109" s="61"/>
      <c r="O1109" s="61"/>
    </row>
    <row r="1110" spans="1:15" s="20" customFormat="1" ht="15" thickBot="1" x14ac:dyDescent="0.45">
      <c r="A1110" s="52"/>
      <c r="B1110" s="53" t="s">
        <v>1510</v>
      </c>
      <c r="C1110" s="54" t="s">
        <v>1511</v>
      </c>
      <c r="D1110" s="54" t="s">
        <v>1512</v>
      </c>
      <c r="E1110" s="55" t="s">
        <v>77</v>
      </c>
      <c r="F1110" s="183">
        <v>0.38</v>
      </c>
      <c r="G1110" s="183">
        <v>0.4</v>
      </c>
      <c r="H1110" s="56">
        <v>500</v>
      </c>
      <c r="I1110" s="57"/>
      <c r="J1110" s="58">
        <f t="shared" si="16"/>
        <v>0</v>
      </c>
      <c r="K1110" s="182" t="s">
        <v>42</v>
      </c>
      <c r="L1110" s="162" t="s">
        <v>1695</v>
      </c>
      <c r="M1110" s="60" t="s">
        <v>1770</v>
      </c>
      <c r="N1110" s="61"/>
      <c r="O1110" s="61"/>
    </row>
    <row r="1111" spans="1:15" s="20" customFormat="1" ht="15" thickBot="1" x14ac:dyDescent="0.45">
      <c r="A1111" s="52"/>
      <c r="B1111" s="53" t="s">
        <v>1513</v>
      </c>
      <c r="C1111" s="54" t="s">
        <v>1511</v>
      </c>
      <c r="D1111" s="54" t="s">
        <v>1512</v>
      </c>
      <c r="E1111" s="55" t="s">
        <v>45</v>
      </c>
      <c r="F1111" s="183">
        <v>0.61</v>
      </c>
      <c r="G1111" s="183">
        <v>0.64</v>
      </c>
      <c r="H1111" s="56">
        <v>300</v>
      </c>
      <c r="I1111" s="57"/>
      <c r="J1111" s="58">
        <f t="shared" si="16"/>
        <v>0</v>
      </c>
      <c r="K1111" s="182" t="s">
        <v>42</v>
      </c>
      <c r="L1111" s="162" t="s">
        <v>1695</v>
      </c>
      <c r="M1111" s="60" t="s">
        <v>1770</v>
      </c>
      <c r="N1111" s="61"/>
      <c r="O1111" s="61"/>
    </row>
    <row r="1112" spans="1:15" s="20" customFormat="1" ht="15" thickBot="1" x14ac:dyDescent="0.45">
      <c r="A1112" s="52"/>
      <c r="B1112" s="53" t="s">
        <v>1514</v>
      </c>
      <c r="C1112" s="54" t="s">
        <v>1511</v>
      </c>
      <c r="D1112" s="54" t="s">
        <v>1512</v>
      </c>
      <c r="E1112" s="55" t="s">
        <v>47</v>
      </c>
      <c r="F1112" s="183">
        <v>0.67</v>
      </c>
      <c r="G1112" s="183">
        <v>0.71</v>
      </c>
      <c r="H1112" s="56">
        <v>200</v>
      </c>
      <c r="I1112" s="57"/>
      <c r="J1112" s="58">
        <f t="shared" si="16"/>
        <v>0</v>
      </c>
      <c r="K1112" s="182" t="s">
        <v>42</v>
      </c>
      <c r="L1112" s="162" t="s">
        <v>1695</v>
      </c>
      <c r="M1112" s="60" t="s">
        <v>1770</v>
      </c>
      <c r="N1112" s="61"/>
      <c r="O1112" s="61"/>
    </row>
    <row r="1113" spans="1:15" s="20" customFormat="1" ht="15" thickBot="1" x14ac:dyDescent="0.45">
      <c r="A1113" s="52"/>
      <c r="B1113" s="53" t="s">
        <v>1515</v>
      </c>
      <c r="C1113" s="54" t="s">
        <v>1511</v>
      </c>
      <c r="D1113" s="54" t="s">
        <v>1516</v>
      </c>
      <c r="E1113" s="55" t="s">
        <v>77</v>
      </c>
      <c r="F1113" s="183">
        <v>0.4</v>
      </c>
      <c r="G1113" s="183">
        <v>0.42</v>
      </c>
      <c r="H1113" s="56">
        <v>500</v>
      </c>
      <c r="I1113" s="57"/>
      <c r="J1113" s="58">
        <f t="shared" si="16"/>
        <v>0</v>
      </c>
      <c r="K1113" s="182" t="s">
        <v>42</v>
      </c>
      <c r="L1113" s="162" t="s">
        <v>1695</v>
      </c>
      <c r="M1113" s="60" t="s">
        <v>53</v>
      </c>
      <c r="N1113" s="61"/>
      <c r="O1113" s="61"/>
    </row>
    <row r="1114" spans="1:15" s="20" customFormat="1" ht="15" thickBot="1" x14ac:dyDescent="0.45">
      <c r="A1114" s="52"/>
      <c r="B1114" s="53" t="s">
        <v>1517</v>
      </c>
      <c r="C1114" s="54" t="s">
        <v>1511</v>
      </c>
      <c r="D1114" s="54" t="s">
        <v>1516</v>
      </c>
      <c r="E1114" s="55" t="s">
        <v>41</v>
      </c>
      <c r="F1114" s="183">
        <v>0.53</v>
      </c>
      <c r="G1114" s="183">
        <v>0.56000000000000005</v>
      </c>
      <c r="H1114" s="56">
        <v>400</v>
      </c>
      <c r="I1114" s="57"/>
      <c r="J1114" s="58">
        <f t="shared" ref="J1114:J1177" si="17">IF(I1114&lt;5,G1114*I1114*H1114,F1114*I1114*H1114)</f>
        <v>0</v>
      </c>
      <c r="K1114" s="182" t="s">
        <v>42</v>
      </c>
      <c r="L1114" s="162" t="s">
        <v>1695</v>
      </c>
      <c r="M1114" s="60" t="s">
        <v>53</v>
      </c>
      <c r="N1114" s="61"/>
      <c r="O1114" s="61"/>
    </row>
    <row r="1115" spans="1:15" s="20" customFormat="1" ht="15" thickBot="1" x14ac:dyDescent="0.45">
      <c r="A1115" s="52"/>
      <c r="B1115" s="53" t="s">
        <v>1518</v>
      </c>
      <c r="C1115" s="54" t="s">
        <v>1506</v>
      </c>
      <c r="D1115" s="54" t="s">
        <v>1519</v>
      </c>
      <c r="E1115" s="55" t="s">
        <v>77</v>
      </c>
      <c r="F1115" s="183">
        <v>0.37</v>
      </c>
      <c r="G1115" s="183">
        <v>0.39</v>
      </c>
      <c r="H1115" s="56">
        <v>500</v>
      </c>
      <c r="I1115" s="57"/>
      <c r="J1115" s="58">
        <f t="shared" si="17"/>
        <v>0</v>
      </c>
      <c r="K1115" s="182" t="s">
        <v>42</v>
      </c>
      <c r="L1115" s="175" t="s">
        <v>1695</v>
      </c>
      <c r="M1115" s="60" t="s">
        <v>979</v>
      </c>
      <c r="N1115" s="61"/>
      <c r="O1115" s="61"/>
    </row>
    <row r="1116" spans="1:15" s="20" customFormat="1" ht="15" thickBot="1" x14ac:dyDescent="0.45">
      <c r="A1116" s="52"/>
      <c r="B1116" s="53" t="s">
        <v>1520</v>
      </c>
      <c r="C1116" s="54" t="s">
        <v>1506</v>
      </c>
      <c r="D1116" s="54" t="s">
        <v>1519</v>
      </c>
      <c r="E1116" s="55" t="s">
        <v>41</v>
      </c>
      <c r="F1116" s="183">
        <v>0.49</v>
      </c>
      <c r="G1116" s="183">
        <v>0.52</v>
      </c>
      <c r="H1116" s="56">
        <v>400</v>
      </c>
      <c r="I1116" s="57"/>
      <c r="J1116" s="58">
        <f t="shared" si="17"/>
        <v>0</v>
      </c>
      <c r="K1116" s="182" t="s">
        <v>42</v>
      </c>
      <c r="L1116" s="175" t="s">
        <v>1695</v>
      </c>
      <c r="M1116" s="60" t="s">
        <v>979</v>
      </c>
      <c r="N1116" s="61"/>
      <c r="O1116" s="61"/>
    </row>
    <row r="1117" spans="1:15" s="20" customFormat="1" ht="15" thickBot="1" x14ac:dyDescent="0.45">
      <c r="A1117" s="52"/>
      <c r="B1117" s="53" t="s">
        <v>1521</v>
      </c>
      <c r="C1117" s="54" t="s">
        <v>1506</v>
      </c>
      <c r="D1117" s="54" t="s">
        <v>1519</v>
      </c>
      <c r="E1117" s="55" t="s">
        <v>45</v>
      </c>
      <c r="F1117" s="183">
        <v>0.59</v>
      </c>
      <c r="G1117" s="183">
        <v>0.62</v>
      </c>
      <c r="H1117" s="56">
        <v>300</v>
      </c>
      <c r="I1117" s="57"/>
      <c r="J1117" s="58">
        <f t="shared" si="17"/>
        <v>0</v>
      </c>
      <c r="K1117" s="182" t="s">
        <v>42</v>
      </c>
      <c r="L1117" s="175" t="s">
        <v>1695</v>
      </c>
      <c r="M1117" s="60" t="s">
        <v>979</v>
      </c>
      <c r="N1117" s="61"/>
      <c r="O1117" s="61"/>
    </row>
    <row r="1118" spans="1:15" s="20" customFormat="1" ht="15" thickBot="1" x14ac:dyDescent="0.45">
      <c r="A1118" s="52"/>
      <c r="B1118" s="53" t="s">
        <v>1522</v>
      </c>
      <c r="C1118" s="54" t="s">
        <v>1506</v>
      </c>
      <c r="D1118" s="54" t="s">
        <v>1523</v>
      </c>
      <c r="E1118" s="55" t="s">
        <v>77</v>
      </c>
      <c r="F1118" s="183">
        <v>0.37</v>
      </c>
      <c r="G1118" s="183">
        <v>0.39</v>
      </c>
      <c r="H1118" s="56">
        <v>500</v>
      </c>
      <c r="I1118" s="57"/>
      <c r="J1118" s="58">
        <f t="shared" si="17"/>
        <v>0</v>
      </c>
      <c r="K1118" s="182" t="s">
        <v>42</v>
      </c>
      <c r="L1118" s="162" t="s">
        <v>1695</v>
      </c>
      <c r="M1118" s="60" t="s">
        <v>53</v>
      </c>
      <c r="N1118" s="61"/>
      <c r="O1118" s="61"/>
    </row>
    <row r="1119" spans="1:15" s="20" customFormat="1" ht="15" thickBot="1" x14ac:dyDescent="0.45">
      <c r="A1119" s="52"/>
      <c r="B1119" s="53" t="s">
        <v>1524</v>
      </c>
      <c r="C1119" s="54" t="s">
        <v>1506</v>
      </c>
      <c r="D1119" s="54" t="s">
        <v>1523</v>
      </c>
      <c r="E1119" s="55" t="s">
        <v>41</v>
      </c>
      <c r="F1119" s="183">
        <v>0.49</v>
      </c>
      <c r="G1119" s="183">
        <v>0.52</v>
      </c>
      <c r="H1119" s="56">
        <v>400</v>
      </c>
      <c r="I1119" s="57"/>
      <c r="J1119" s="58">
        <f t="shared" si="17"/>
        <v>0</v>
      </c>
      <c r="K1119" s="182" t="s">
        <v>42</v>
      </c>
      <c r="L1119" s="162" t="s">
        <v>1695</v>
      </c>
      <c r="M1119" s="60" t="s">
        <v>53</v>
      </c>
      <c r="N1119" s="61"/>
      <c r="O1119" s="61"/>
    </row>
    <row r="1120" spans="1:15" s="20" customFormat="1" ht="15" thickBot="1" x14ac:dyDescent="0.45">
      <c r="A1120" s="52"/>
      <c r="B1120" s="53" t="s">
        <v>1525</v>
      </c>
      <c r="C1120" s="54" t="s">
        <v>1506</v>
      </c>
      <c r="D1120" s="54" t="s">
        <v>1523</v>
      </c>
      <c r="E1120" s="55" t="s">
        <v>45</v>
      </c>
      <c r="F1120" s="183">
        <v>0.59</v>
      </c>
      <c r="G1120" s="183">
        <v>0.62</v>
      </c>
      <c r="H1120" s="56">
        <v>300</v>
      </c>
      <c r="I1120" s="57"/>
      <c r="J1120" s="58">
        <f t="shared" si="17"/>
        <v>0</v>
      </c>
      <c r="K1120" s="182" t="s">
        <v>42</v>
      </c>
      <c r="L1120" s="162" t="s">
        <v>1695</v>
      </c>
      <c r="M1120" s="60" t="s">
        <v>53</v>
      </c>
      <c r="N1120" s="61"/>
      <c r="O1120" s="61"/>
    </row>
    <row r="1121" spans="1:15" s="20" customFormat="1" ht="16.75" thickBot="1" x14ac:dyDescent="0.45">
      <c r="A1121" s="52"/>
      <c r="B1121" s="53" t="s">
        <v>1526</v>
      </c>
      <c r="C1121" s="54" t="s">
        <v>1511</v>
      </c>
      <c r="D1121" s="54" t="s">
        <v>1527</v>
      </c>
      <c r="E1121" s="55" t="s">
        <v>77</v>
      </c>
      <c r="F1121" s="183">
        <v>0.38</v>
      </c>
      <c r="G1121" s="183">
        <v>0.4</v>
      </c>
      <c r="H1121" s="56">
        <v>500</v>
      </c>
      <c r="I1121" s="57"/>
      <c r="J1121" s="58">
        <f t="shared" si="17"/>
        <v>0</v>
      </c>
      <c r="K1121" s="182" t="s">
        <v>42</v>
      </c>
      <c r="L1121" s="156" t="s">
        <v>1695</v>
      </c>
      <c r="M1121" s="60" t="s">
        <v>553</v>
      </c>
      <c r="N1121" s="61"/>
      <c r="O1121" s="61"/>
    </row>
    <row r="1122" spans="1:15" s="20" customFormat="1" ht="16.75" thickBot="1" x14ac:dyDescent="0.45">
      <c r="A1122" s="52"/>
      <c r="B1122" s="53" t="s">
        <v>1528</v>
      </c>
      <c r="C1122" s="54" t="s">
        <v>1511</v>
      </c>
      <c r="D1122" s="54" t="s">
        <v>1527</v>
      </c>
      <c r="E1122" s="55" t="s">
        <v>41</v>
      </c>
      <c r="F1122" s="183">
        <v>0.51</v>
      </c>
      <c r="G1122" s="183">
        <v>0.54</v>
      </c>
      <c r="H1122" s="56">
        <v>400</v>
      </c>
      <c r="I1122" s="57"/>
      <c r="J1122" s="58">
        <f t="shared" si="17"/>
        <v>0</v>
      </c>
      <c r="K1122" s="182" t="s">
        <v>42</v>
      </c>
      <c r="L1122" s="156" t="s">
        <v>1695</v>
      </c>
      <c r="M1122" s="60" t="s">
        <v>553</v>
      </c>
      <c r="N1122" s="61"/>
      <c r="O1122" s="61"/>
    </row>
    <row r="1123" spans="1:15" s="20" customFormat="1" ht="16.75" thickBot="1" x14ac:dyDescent="0.45">
      <c r="A1123" s="52"/>
      <c r="B1123" s="53" t="s">
        <v>1529</v>
      </c>
      <c r="C1123" s="54" t="s">
        <v>1511</v>
      </c>
      <c r="D1123" s="54" t="s">
        <v>1527</v>
      </c>
      <c r="E1123" s="55" t="s">
        <v>45</v>
      </c>
      <c r="F1123" s="183">
        <v>0.61</v>
      </c>
      <c r="G1123" s="183">
        <v>0.64</v>
      </c>
      <c r="H1123" s="56">
        <v>300</v>
      </c>
      <c r="I1123" s="57"/>
      <c r="J1123" s="58">
        <f t="shared" si="17"/>
        <v>0</v>
      </c>
      <c r="K1123" s="182" t="s">
        <v>42</v>
      </c>
      <c r="L1123" s="156" t="s">
        <v>1695</v>
      </c>
      <c r="M1123" s="60" t="s">
        <v>553</v>
      </c>
      <c r="N1123" s="61"/>
      <c r="O1123" s="61"/>
    </row>
    <row r="1124" spans="1:15" s="20" customFormat="1" ht="15" thickBot="1" x14ac:dyDescent="0.45">
      <c r="A1124" s="52"/>
      <c r="B1124" s="53" t="s">
        <v>1530</v>
      </c>
      <c r="C1124" s="54" t="s">
        <v>1506</v>
      </c>
      <c r="D1124" s="54" t="s">
        <v>1531</v>
      </c>
      <c r="E1124" s="55" t="s">
        <v>77</v>
      </c>
      <c r="F1124" s="183">
        <v>0.37</v>
      </c>
      <c r="G1124" s="183">
        <v>0.39</v>
      </c>
      <c r="H1124" s="56">
        <v>500</v>
      </c>
      <c r="I1124" s="57"/>
      <c r="J1124" s="58">
        <f t="shared" si="17"/>
        <v>0</v>
      </c>
      <c r="K1124" s="182" t="s">
        <v>42</v>
      </c>
      <c r="L1124" s="162" t="s">
        <v>1695</v>
      </c>
      <c r="M1124" s="60" t="s">
        <v>53</v>
      </c>
      <c r="N1124" s="61"/>
      <c r="O1124" s="61"/>
    </row>
    <row r="1125" spans="1:15" s="20" customFormat="1" ht="15" thickBot="1" x14ac:dyDescent="0.45">
      <c r="A1125" s="52"/>
      <c r="B1125" s="53" t="s">
        <v>1532</v>
      </c>
      <c r="C1125" s="54" t="s">
        <v>1506</v>
      </c>
      <c r="D1125" s="54" t="s">
        <v>1531</v>
      </c>
      <c r="E1125" s="55" t="s">
        <v>41</v>
      </c>
      <c r="F1125" s="183">
        <v>0.49</v>
      </c>
      <c r="G1125" s="183">
        <v>0.52</v>
      </c>
      <c r="H1125" s="56">
        <v>400</v>
      </c>
      <c r="I1125" s="57"/>
      <c r="J1125" s="58">
        <f t="shared" si="17"/>
        <v>0</v>
      </c>
      <c r="K1125" s="182" t="s">
        <v>42</v>
      </c>
      <c r="L1125" s="162" t="s">
        <v>1695</v>
      </c>
      <c r="M1125" s="60" t="s">
        <v>53</v>
      </c>
      <c r="N1125" s="61"/>
      <c r="O1125" s="61"/>
    </row>
    <row r="1126" spans="1:15" s="20" customFormat="1" ht="15" thickBot="1" x14ac:dyDescent="0.45">
      <c r="A1126" s="52"/>
      <c r="B1126" s="53" t="s">
        <v>1533</v>
      </c>
      <c r="C1126" s="54" t="s">
        <v>1506</v>
      </c>
      <c r="D1126" s="54" t="s">
        <v>1531</v>
      </c>
      <c r="E1126" s="55" t="s">
        <v>45</v>
      </c>
      <c r="F1126" s="183">
        <v>0.59</v>
      </c>
      <c r="G1126" s="183">
        <v>0.62</v>
      </c>
      <c r="H1126" s="56">
        <v>300</v>
      </c>
      <c r="I1126" s="57"/>
      <c r="J1126" s="58">
        <f t="shared" si="17"/>
        <v>0</v>
      </c>
      <c r="K1126" s="182" t="s">
        <v>42</v>
      </c>
      <c r="L1126" s="162" t="s">
        <v>1695</v>
      </c>
      <c r="M1126" s="60" t="s">
        <v>53</v>
      </c>
      <c r="N1126" s="61"/>
      <c r="O1126" s="61"/>
    </row>
    <row r="1127" spans="1:15" s="20" customFormat="1" ht="15" thickBot="1" x14ac:dyDescent="0.45">
      <c r="A1127" s="52"/>
      <c r="B1127" s="53" t="s">
        <v>1534</v>
      </c>
      <c r="C1127" s="54" t="s">
        <v>1506</v>
      </c>
      <c r="D1127" s="54" t="s">
        <v>1531</v>
      </c>
      <c r="E1127" s="55" t="s">
        <v>47</v>
      </c>
      <c r="F1127" s="183">
        <v>0.7</v>
      </c>
      <c r="G1127" s="183">
        <v>0.74</v>
      </c>
      <c r="H1127" s="56">
        <v>200</v>
      </c>
      <c r="I1127" s="57"/>
      <c r="J1127" s="58">
        <f t="shared" si="17"/>
        <v>0</v>
      </c>
      <c r="K1127" s="182" t="s">
        <v>42</v>
      </c>
      <c r="L1127" s="162" t="s">
        <v>1695</v>
      </c>
      <c r="M1127" s="60" t="s">
        <v>53</v>
      </c>
      <c r="N1127" s="61"/>
      <c r="O1127" s="61"/>
    </row>
    <row r="1128" spans="1:15" s="20" customFormat="1" ht="16.75" thickBot="1" x14ac:dyDescent="0.45">
      <c r="A1128" s="52"/>
      <c r="B1128" s="53" t="s">
        <v>1535</v>
      </c>
      <c r="C1128" s="54" t="s">
        <v>1511</v>
      </c>
      <c r="D1128" s="54" t="s">
        <v>1536</v>
      </c>
      <c r="E1128" s="55" t="s">
        <v>77</v>
      </c>
      <c r="F1128" s="183">
        <v>0.38</v>
      </c>
      <c r="G1128" s="183">
        <v>0.4</v>
      </c>
      <c r="H1128" s="56">
        <v>500</v>
      </c>
      <c r="I1128" s="57"/>
      <c r="J1128" s="58">
        <f t="shared" si="17"/>
        <v>0</v>
      </c>
      <c r="K1128" s="182" t="s">
        <v>42</v>
      </c>
      <c r="L1128" s="162" t="s">
        <v>1695</v>
      </c>
      <c r="M1128" s="60" t="s">
        <v>1770</v>
      </c>
      <c r="N1128" s="61"/>
      <c r="O1128" s="61"/>
    </row>
    <row r="1129" spans="1:15" s="20" customFormat="1" ht="16.75" thickBot="1" x14ac:dyDescent="0.45">
      <c r="A1129" s="52"/>
      <c r="B1129" s="53" t="s">
        <v>1537</v>
      </c>
      <c r="C1129" s="54" t="s">
        <v>1511</v>
      </c>
      <c r="D1129" s="54" t="s">
        <v>1536</v>
      </c>
      <c r="E1129" s="55" t="s">
        <v>47</v>
      </c>
      <c r="F1129" s="183">
        <v>0.72</v>
      </c>
      <c r="G1129" s="183">
        <v>0.76</v>
      </c>
      <c r="H1129" s="56">
        <v>200</v>
      </c>
      <c r="I1129" s="57"/>
      <c r="J1129" s="58">
        <f t="shared" si="17"/>
        <v>0</v>
      </c>
      <c r="K1129" s="182" t="s">
        <v>42</v>
      </c>
      <c r="L1129" s="162" t="s">
        <v>1695</v>
      </c>
      <c r="M1129" s="60" t="s">
        <v>1770</v>
      </c>
      <c r="N1129" s="61"/>
      <c r="O1129" s="61"/>
    </row>
    <row r="1130" spans="1:15" s="20" customFormat="1" ht="15" thickBot="1" x14ac:dyDescent="0.45">
      <c r="A1130" s="52"/>
      <c r="B1130" s="53" t="s">
        <v>1538</v>
      </c>
      <c r="C1130" s="54" t="s">
        <v>1511</v>
      </c>
      <c r="D1130" s="54" t="s">
        <v>1539</v>
      </c>
      <c r="E1130" s="55" t="s">
        <v>77</v>
      </c>
      <c r="F1130" s="183">
        <v>0.38</v>
      </c>
      <c r="G1130" s="183">
        <v>0.4</v>
      </c>
      <c r="H1130" s="56">
        <v>500</v>
      </c>
      <c r="I1130" s="57"/>
      <c r="J1130" s="58">
        <f t="shared" si="17"/>
        <v>0</v>
      </c>
      <c r="K1130" s="182" t="s">
        <v>42</v>
      </c>
      <c r="L1130" s="150" t="s">
        <v>1695</v>
      </c>
      <c r="M1130" s="60" t="s">
        <v>631</v>
      </c>
      <c r="N1130" s="61"/>
      <c r="O1130" s="61"/>
    </row>
    <row r="1131" spans="1:15" s="20" customFormat="1" ht="15" thickBot="1" x14ac:dyDescent="0.45">
      <c r="A1131" s="52"/>
      <c r="B1131" s="53" t="s">
        <v>1540</v>
      </c>
      <c r="C1131" s="54" t="s">
        <v>1511</v>
      </c>
      <c r="D1131" s="54" t="s">
        <v>1539</v>
      </c>
      <c r="E1131" s="55" t="s">
        <v>45</v>
      </c>
      <c r="F1131" s="183">
        <v>0.61</v>
      </c>
      <c r="G1131" s="183">
        <v>0.64</v>
      </c>
      <c r="H1131" s="56">
        <v>300</v>
      </c>
      <c r="I1131" s="57"/>
      <c r="J1131" s="58">
        <f t="shared" si="17"/>
        <v>0</v>
      </c>
      <c r="K1131" s="182" t="s">
        <v>42</v>
      </c>
      <c r="L1131" s="150" t="s">
        <v>1695</v>
      </c>
      <c r="M1131" s="60" t="s">
        <v>631</v>
      </c>
      <c r="N1131" s="61"/>
      <c r="O1131" s="61"/>
    </row>
    <row r="1132" spans="1:15" s="20" customFormat="1" ht="15" thickBot="1" x14ac:dyDescent="0.45">
      <c r="A1132" s="52"/>
      <c r="B1132" s="53" t="s">
        <v>1541</v>
      </c>
      <c r="C1132" s="54" t="s">
        <v>1511</v>
      </c>
      <c r="D1132" s="54" t="s">
        <v>1542</v>
      </c>
      <c r="E1132" s="55" t="s">
        <v>77</v>
      </c>
      <c r="F1132" s="183">
        <v>0.38</v>
      </c>
      <c r="G1132" s="183">
        <v>0.4</v>
      </c>
      <c r="H1132" s="56">
        <v>500</v>
      </c>
      <c r="I1132" s="57"/>
      <c r="J1132" s="58">
        <f t="shared" si="17"/>
        <v>0</v>
      </c>
      <c r="K1132" s="182" t="s">
        <v>42</v>
      </c>
      <c r="L1132" s="146" t="s">
        <v>1695</v>
      </c>
      <c r="M1132" s="60" t="s">
        <v>1170</v>
      </c>
      <c r="N1132" s="61"/>
      <c r="O1132" s="61"/>
    </row>
    <row r="1133" spans="1:15" s="20" customFormat="1" ht="15" thickBot="1" x14ac:dyDescent="0.45">
      <c r="A1133" s="52"/>
      <c r="B1133" s="53" t="s">
        <v>1543</v>
      </c>
      <c r="C1133" s="54" t="s">
        <v>1511</v>
      </c>
      <c r="D1133" s="54" t="s">
        <v>1542</v>
      </c>
      <c r="E1133" s="55" t="s">
        <v>45</v>
      </c>
      <c r="F1133" s="183">
        <v>0.61</v>
      </c>
      <c r="G1133" s="183">
        <v>0.64</v>
      </c>
      <c r="H1133" s="56">
        <v>300</v>
      </c>
      <c r="I1133" s="57"/>
      <c r="J1133" s="58">
        <f t="shared" si="17"/>
        <v>0</v>
      </c>
      <c r="K1133" s="182" t="s">
        <v>42</v>
      </c>
      <c r="L1133" s="146" t="s">
        <v>1695</v>
      </c>
      <c r="M1133" s="60" t="s">
        <v>1170</v>
      </c>
      <c r="N1133" s="61"/>
      <c r="O1133" s="61"/>
    </row>
    <row r="1134" spans="1:15" s="20" customFormat="1" ht="15" thickBot="1" x14ac:dyDescent="0.45">
      <c r="A1134" s="52"/>
      <c r="B1134" s="53" t="s">
        <v>1544</v>
      </c>
      <c r="C1134" s="54" t="s">
        <v>1506</v>
      </c>
      <c r="D1134" s="54" t="s">
        <v>1545</v>
      </c>
      <c r="E1134" s="55" t="s">
        <v>77</v>
      </c>
      <c r="F1134" s="183">
        <v>0.37</v>
      </c>
      <c r="G1134" s="183">
        <v>0.39</v>
      </c>
      <c r="H1134" s="56">
        <v>500</v>
      </c>
      <c r="I1134" s="57"/>
      <c r="J1134" s="58">
        <f t="shared" si="17"/>
        <v>0</v>
      </c>
      <c r="K1134" s="182" t="s">
        <v>42</v>
      </c>
      <c r="L1134" s="143" t="s">
        <v>1695</v>
      </c>
      <c r="M1134" s="60" t="s">
        <v>169</v>
      </c>
      <c r="N1134" s="61"/>
      <c r="O1134" s="61"/>
    </row>
    <row r="1135" spans="1:15" s="20" customFormat="1" ht="15" thickBot="1" x14ac:dyDescent="0.45">
      <c r="A1135" s="52"/>
      <c r="B1135" s="53" t="s">
        <v>1546</v>
      </c>
      <c r="C1135" s="54" t="s">
        <v>1506</v>
      </c>
      <c r="D1135" s="54" t="s">
        <v>1545</v>
      </c>
      <c r="E1135" s="55" t="s">
        <v>41</v>
      </c>
      <c r="F1135" s="183">
        <v>0.49</v>
      </c>
      <c r="G1135" s="183">
        <v>0.52</v>
      </c>
      <c r="H1135" s="56">
        <v>400</v>
      </c>
      <c r="I1135" s="57"/>
      <c r="J1135" s="58">
        <f t="shared" si="17"/>
        <v>0</v>
      </c>
      <c r="K1135" s="182" t="s">
        <v>42</v>
      </c>
      <c r="L1135" s="143" t="s">
        <v>1695</v>
      </c>
      <c r="M1135" s="60" t="s">
        <v>169</v>
      </c>
      <c r="N1135" s="61"/>
      <c r="O1135" s="61"/>
    </row>
    <row r="1136" spans="1:15" s="20" customFormat="1" ht="15" thickBot="1" x14ac:dyDescent="0.45">
      <c r="A1136" s="52"/>
      <c r="B1136" s="53" t="s">
        <v>1547</v>
      </c>
      <c r="C1136" s="54" t="s">
        <v>1506</v>
      </c>
      <c r="D1136" s="54" t="s">
        <v>1545</v>
      </c>
      <c r="E1136" s="55" t="s">
        <v>45</v>
      </c>
      <c r="F1136" s="183">
        <v>0.59</v>
      </c>
      <c r="G1136" s="183">
        <v>0.62</v>
      </c>
      <c r="H1136" s="56">
        <v>300</v>
      </c>
      <c r="I1136" s="57"/>
      <c r="J1136" s="58">
        <f t="shared" si="17"/>
        <v>0</v>
      </c>
      <c r="K1136" s="182" t="s">
        <v>42</v>
      </c>
      <c r="L1136" s="143" t="s">
        <v>1695</v>
      </c>
      <c r="M1136" s="60" t="s">
        <v>169</v>
      </c>
      <c r="N1136" s="61"/>
      <c r="O1136" s="61"/>
    </row>
    <row r="1137" spans="1:15" s="20" customFormat="1" ht="15" thickBot="1" x14ac:dyDescent="0.45">
      <c r="A1137" s="52"/>
      <c r="B1137" s="53" t="s">
        <v>1548</v>
      </c>
      <c r="C1137" s="54" t="s">
        <v>1506</v>
      </c>
      <c r="D1137" s="54" t="s">
        <v>1545</v>
      </c>
      <c r="E1137" s="55" t="s">
        <v>47</v>
      </c>
      <c r="F1137" s="183">
        <v>0.7</v>
      </c>
      <c r="G1137" s="183">
        <v>0.74</v>
      </c>
      <c r="H1137" s="56">
        <v>200</v>
      </c>
      <c r="I1137" s="57"/>
      <c r="J1137" s="58">
        <f t="shared" si="17"/>
        <v>0</v>
      </c>
      <c r="K1137" s="182" t="s">
        <v>42</v>
      </c>
      <c r="L1137" s="143" t="s">
        <v>1695</v>
      </c>
      <c r="M1137" s="60" t="s">
        <v>169</v>
      </c>
      <c r="N1137" s="61"/>
      <c r="O1137" s="61"/>
    </row>
    <row r="1138" spans="1:15" s="20" customFormat="1" ht="16.75" thickBot="1" x14ac:dyDescent="0.45">
      <c r="A1138" s="52"/>
      <c r="B1138" s="53" t="s">
        <v>1549</v>
      </c>
      <c r="C1138" s="54" t="s">
        <v>1506</v>
      </c>
      <c r="D1138" s="54" t="s">
        <v>1550</v>
      </c>
      <c r="E1138" s="55" t="s">
        <v>77</v>
      </c>
      <c r="F1138" s="183">
        <v>0.37</v>
      </c>
      <c r="G1138" s="183">
        <v>0.39</v>
      </c>
      <c r="H1138" s="56">
        <v>500</v>
      </c>
      <c r="I1138" s="57"/>
      <c r="J1138" s="58">
        <f t="shared" si="17"/>
        <v>0</v>
      </c>
      <c r="K1138" s="182" t="s">
        <v>42</v>
      </c>
      <c r="L1138" s="152" t="s">
        <v>1695</v>
      </c>
      <c r="M1138" s="60" t="s">
        <v>120</v>
      </c>
      <c r="N1138" s="61"/>
      <c r="O1138" s="61"/>
    </row>
    <row r="1139" spans="1:15" s="20" customFormat="1" ht="16.75" thickBot="1" x14ac:dyDescent="0.45">
      <c r="A1139" s="52"/>
      <c r="B1139" s="53" t="s">
        <v>1551</v>
      </c>
      <c r="C1139" s="54" t="s">
        <v>1506</v>
      </c>
      <c r="D1139" s="54" t="s">
        <v>1550</v>
      </c>
      <c r="E1139" s="55" t="s">
        <v>41</v>
      </c>
      <c r="F1139" s="183">
        <v>0.49</v>
      </c>
      <c r="G1139" s="183">
        <v>0.52</v>
      </c>
      <c r="H1139" s="56">
        <v>400</v>
      </c>
      <c r="I1139" s="57"/>
      <c r="J1139" s="58">
        <f t="shared" si="17"/>
        <v>0</v>
      </c>
      <c r="K1139" s="182" t="s">
        <v>42</v>
      </c>
      <c r="L1139" s="152" t="s">
        <v>1695</v>
      </c>
      <c r="M1139" s="60" t="s">
        <v>120</v>
      </c>
      <c r="N1139" s="61"/>
      <c r="O1139" s="61"/>
    </row>
    <row r="1140" spans="1:15" s="20" customFormat="1" ht="16.75" thickBot="1" x14ac:dyDescent="0.45">
      <c r="A1140" s="52"/>
      <c r="B1140" s="53" t="s">
        <v>1552</v>
      </c>
      <c r="C1140" s="54" t="s">
        <v>1506</v>
      </c>
      <c r="D1140" s="54" t="s">
        <v>1550</v>
      </c>
      <c r="E1140" s="55" t="s">
        <v>45</v>
      </c>
      <c r="F1140" s="183">
        <v>0.59</v>
      </c>
      <c r="G1140" s="183">
        <v>0.62</v>
      </c>
      <c r="H1140" s="56">
        <v>300</v>
      </c>
      <c r="I1140" s="57"/>
      <c r="J1140" s="58">
        <f t="shared" si="17"/>
        <v>0</v>
      </c>
      <c r="K1140" s="182" t="s">
        <v>42</v>
      </c>
      <c r="L1140" s="152" t="s">
        <v>1695</v>
      </c>
      <c r="M1140" s="60" t="s">
        <v>120</v>
      </c>
      <c r="N1140" s="61"/>
      <c r="O1140" s="61"/>
    </row>
    <row r="1141" spans="1:15" s="20" customFormat="1" ht="16.75" thickBot="1" x14ac:dyDescent="0.45">
      <c r="A1141" s="52"/>
      <c r="B1141" s="53" t="s">
        <v>1553</v>
      </c>
      <c r="C1141" s="54" t="s">
        <v>1506</v>
      </c>
      <c r="D1141" s="54" t="s">
        <v>1550</v>
      </c>
      <c r="E1141" s="55" t="s">
        <v>47</v>
      </c>
      <c r="F1141" s="183">
        <v>0.7</v>
      </c>
      <c r="G1141" s="183">
        <v>0.74</v>
      </c>
      <c r="H1141" s="56">
        <v>200</v>
      </c>
      <c r="I1141" s="57"/>
      <c r="J1141" s="58">
        <f t="shared" si="17"/>
        <v>0</v>
      </c>
      <c r="K1141" s="182" t="s">
        <v>42</v>
      </c>
      <c r="L1141" s="152" t="s">
        <v>1695</v>
      </c>
      <c r="M1141" s="60" t="s">
        <v>120</v>
      </c>
      <c r="N1141" s="61"/>
      <c r="O1141" s="61"/>
    </row>
    <row r="1142" spans="1:15" s="20" customFormat="1" ht="15" thickBot="1" x14ac:dyDescent="0.45">
      <c r="A1142" s="52"/>
      <c r="B1142" s="53" t="s">
        <v>1554</v>
      </c>
      <c r="C1142" s="54" t="s">
        <v>91</v>
      </c>
      <c r="D1142" s="54" t="s">
        <v>1555</v>
      </c>
      <c r="E1142" s="55" t="s">
        <v>41</v>
      </c>
      <c r="F1142" s="183">
        <v>0.4</v>
      </c>
      <c r="G1142" s="183">
        <v>0.42</v>
      </c>
      <c r="H1142" s="56">
        <v>400</v>
      </c>
      <c r="I1142" s="57"/>
      <c r="J1142" s="58">
        <f t="shared" si="17"/>
        <v>0</v>
      </c>
      <c r="K1142" s="182" t="s">
        <v>42</v>
      </c>
      <c r="L1142" s="166" t="s">
        <v>1695</v>
      </c>
      <c r="M1142" s="60" t="s">
        <v>63</v>
      </c>
      <c r="N1142" s="61"/>
      <c r="O1142" s="61"/>
    </row>
    <row r="1143" spans="1:15" s="20" customFormat="1" ht="15" thickBot="1" x14ac:dyDescent="0.45">
      <c r="A1143" s="52"/>
      <c r="B1143" s="53" t="s">
        <v>1556</v>
      </c>
      <c r="C1143" s="54" t="s">
        <v>91</v>
      </c>
      <c r="D1143" s="54" t="s">
        <v>1555</v>
      </c>
      <c r="E1143" s="55" t="s">
        <v>45</v>
      </c>
      <c r="F1143" s="183">
        <v>0.51</v>
      </c>
      <c r="G1143" s="183">
        <v>0.54</v>
      </c>
      <c r="H1143" s="56">
        <v>300</v>
      </c>
      <c r="I1143" s="57"/>
      <c r="J1143" s="58">
        <f t="shared" si="17"/>
        <v>0</v>
      </c>
      <c r="K1143" s="182" t="s">
        <v>42</v>
      </c>
      <c r="L1143" s="166" t="s">
        <v>1695</v>
      </c>
      <c r="M1143" s="60" t="s">
        <v>63</v>
      </c>
      <c r="N1143" s="61"/>
      <c r="O1143" s="61"/>
    </row>
    <row r="1144" spans="1:15" s="20" customFormat="1" ht="15" thickBot="1" x14ac:dyDescent="0.45">
      <c r="A1144" s="52"/>
      <c r="B1144" s="53" t="s">
        <v>1557</v>
      </c>
      <c r="C1144" s="54" t="s">
        <v>99</v>
      </c>
      <c r="D1144" s="54" t="s">
        <v>1558</v>
      </c>
      <c r="E1144" s="55" t="s">
        <v>47</v>
      </c>
      <c r="F1144" s="183">
        <v>0.87</v>
      </c>
      <c r="G1144" s="183">
        <v>0.92</v>
      </c>
      <c r="H1144" s="56">
        <v>200</v>
      </c>
      <c r="I1144" s="57"/>
      <c r="J1144" s="58">
        <f t="shared" si="17"/>
        <v>0</v>
      </c>
      <c r="K1144" s="182" t="s">
        <v>42</v>
      </c>
      <c r="L1144" s="135" t="s">
        <v>1695</v>
      </c>
      <c r="M1144" s="60" t="s">
        <v>69</v>
      </c>
      <c r="N1144" s="61"/>
      <c r="O1144" s="61"/>
    </row>
    <row r="1145" spans="1:15" s="20" customFormat="1" ht="15" thickBot="1" x14ac:dyDescent="0.45">
      <c r="A1145" s="52"/>
      <c r="B1145" s="53" t="s">
        <v>1559</v>
      </c>
      <c r="C1145" s="54" t="s">
        <v>397</v>
      </c>
      <c r="D1145" s="54" t="s">
        <v>1560</v>
      </c>
      <c r="E1145" s="55" t="s">
        <v>41</v>
      </c>
      <c r="F1145" s="183">
        <v>0.86</v>
      </c>
      <c r="G1145" s="183">
        <v>0.9</v>
      </c>
      <c r="H1145" s="56">
        <v>400</v>
      </c>
      <c r="I1145" s="57"/>
      <c r="J1145" s="58">
        <f t="shared" si="17"/>
        <v>0</v>
      </c>
      <c r="K1145" s="182" t="s">
        <v>42</v>
      </c>
      <c r="L1145" s="143" t="s">
        <v>1695</v>
      </c>
      <c r="M1145" s="60" t="s">
        <v>169</v>
      </c>
      <c r="N1145" s="61"/>
      <c r="O1145" s="61"/>
    </row>
    <row r="1146" spans="1:15" s="20" customFormat="1" ht="15" thickBot="1" x14ac:dyDescent="0.45">
      <c r="A1146" s="52"/>
      <c r="B1146" s="53" t="s">
        <v>1561</v>
      </c>
      <c r="C1146" s="54" t="s">
        <v>397</v>
      </c>
      <c r="D1146" s="54" t="s">
        <v>1560</v>
      </c>
      <c r="E1146" s="55" t="s">
        <v>45</v>
      </c>
      <c r="F1146" s="183">
        <v>1.03</v>
      </c>
      <c r="G1146" s="183">
        <v>1.08</v>
      </c>
      <c r="H1146" s="56">
        <v>300</v>
      </c>
      <c r="I1146" s="57"/>
      <c r="J1146" s="58">
        <f t="shared" si="17"/>
        <v>0</v>
      </c>
      <c r="K1146" s="182" t="s">
        <v>42</v>
      </c>
      <c r="L1146" s="143" t="s">
        <v>1695</v>
      </c>
      <c r="M1146" s="60" t="s">
        <v>169</v>
      </c>
      <c r="N1146" s="61"/>
      <c r="O1146" s="61"/>
    </row>
    <row r="1147" spans="1:15" s="20" customFormat="1" ht="15" thickBot="1" x14ac:dyDescent="0.45">
      <c r="A1147" s="52"/>
      <c r="B1147" s="53" t="s">
        <v>1562</v>
      </c>
      <c r="C1147" s="54" t="s">
        <v>397</v>
      </c>
      <c r="D1147" s="54" t="s">
        <v>1560</v>
      </c>
      <c r="E1147" s="55" t="s">
        <v>47</v>
      </c>
      <c r="F1147" s="183">
        <v>1.22</v>
      </c>
      <c r="G1147" s="183">
        <v>1.28</v>
      </c>
      <c r="H1147" s="56">
        <v>200</v>
      </c>
      <c r="I1147" s="57"/>
      <c r="J1147" s="58">
        <f t="shared" si="17"/>
        <v>0</v>
      </c>
      <c r="K1147" s="182" t="s">
        <v>42</v>
      </c>
      <c r="L1147" s="143" t="s">
        <v>1695</v>
      </c>
      <c r="M1147" s="60" t="s">
        <v>169</v>
      </c>
      <c r="N1147" s="61"/>
      <c r="O1147" s="61"/>
    </row>
    <row r="1148" spans="1:15" s="20" customFormat="1" ht="15" thickBot="1" x14ac:dyDescent="0.45">
      <c r="A1148" s="52"/>
      <c r="B1148" s="53" t="s">
        <v>1563</v>
      </c>
      <c r="C1148" s="54" t="s">
        <v>397</v>
      </c>
      <c r="D1148" s="54" t="s">
        <v>1560</v>
      </c>
      <c r="E1148" s="55" t="s">
        <v>49</v>
      </c>
      <c r="F1148" s="183">
        <v>1.44</v>
      </c>
      <c r="G1148" s="183">
        <v>1.52</v>
      </c>
      <c r="H1148" s="56">
        <v>150</v>
      </c>
      <c r="I1148" s="57"/>
      <c r="J1148" s="58">
        <f t="shared" si="17"/>
        <v>0</v>
      </c>
      <c r="K1148" s="182" t="s">
        <v>42</v>
      </c>
      <c r="L1148" s="143" t="s">
        <v>1695</v>
      </c>
      <c r="M1148" s="60" t="s">
        <v>169</v>
      </c>
      <c r="N1148" s="61"/>
      <c r="O1148" s="61"/>
    </row>
    <row r="1149" spans="1:15" s="20" customFormat="1" ht="15" thickBot="1" x14ac:dyDescent="0.45">
      <c r="A1149" s="52"/>
      <c r="B1149" s="53" t="s">
        <v>1564</v>
      </c>
      <c r="C1149" s="54" t="s">
        <v>91</v>
      </c>
      <c r="D1149" s="54" t="s">
        <v>1565</v>
      </c>
      <c r="E1149" s="55" t="s">
        <v>45</v>
      </c>
      <c r="F1149" s="183">
        <v>0.55000000000000004</v>
      </c>
      <c r="G1149" s="183">
        <v>0.57999999999999996</v>
      </c>
      <c r="H1149" s="56">
        <v>300</v>
      </c>
      <c r="I1149" s="57"/>
      <c r="J1149" s="58">
        <f t="shared" si="17"/>
        <v>0</v>
      </c>
      <c r="K1149" s="182" t="s">
        <v>42</v>
      </c>
      <c r="L1149" s="135" t="s">
        <v>1695</v>
      </c>
      <c r="M1149" s="60" t="s">
        <v>69</v>
      </c>
      <c r="N1149" s="61"/>
      <c r="O1149" s="61"/>
    </row>
    <row r="1150" spans="1:15" s="20" customFormat="1" ht="15" thickBot="1" x14ac:dyDescent="0.45">
      <c r="A1150" s="52"/>
      <c r="B1150" s="53" t="s">
        <v>1566</v>
      </c>
      <c r="C1150" s="54" t="s">
        <v>91</v>
      </c>
      <c r="D1150" s="54" t="s">
        <v>1565</v>
      </c>
      <c r="E1150" s="55" t="s">
        <v>47</v>
      </c>
      <c r="F1150" s="183">
        <v>0.74</v>
      </c>
      <c r="G1150" s="183">
        <v>0.78</v>
      </c>
      <c r="H1150" s="56">
        <v>200</v>
      </c>
      <c r="I1150" s="57"/>
      <c r="J1150" s="58">
        <f t="shared" si="17"/>
        <v>0</v>
      </c>
      <c r="K1150" s="182" t="s">
        <v>42</v>
      </c>
      <c r="L1150" s="135" t="s">
        <v>1695</v>
      </c>
      <c r="M1150" s="60" t="s">
        <v>69</v>
      </c>
      <c r="N1150" s="61"/>
      <c r="O1150" s="61"/>
    </row>
    <row r="1151" spans="1:15" s="20" customFormat="1" ht="15" thickBot="1" x14ac:dyDescent="0.45">
      <c r="A1151" s="52"/>
      <c r="B1151" s="53" t="s">
        <v>1567</v>
      </c>
      <c r="C1151" s="54" t="s">
        <v>91</v>
      </c>
      <c r="D1151" s="54" t="s">
        <v>1565</v>
      </c>
      <c r="E1151" s="55" t="s">
        <v>49</v>
      </c>
      <c r="F1151" s="183">
        <v>0.91</v>
      </c>
      <c r="G1151" s="183">
        <v>0.96</v>
      </c>
      <c r="H1151" s="56">
        <v>150</v>
      </c>
      <c r="I1151" s="57"/>
      <c r="J1151" s="58">
        <f t="shared" si="17"/>
        <v>0</v>
      </c>
      <c r="K1151" s="182" t="s">
        <v>42</v>
      </c>
      <c r="L1151" s="135" t="s">
        <v>1695</v>
      </c>
      <c r="M1151" s="60" t="s">
        <v>69</v>
      </c>
      <c r="N1151" s="61"/>
      <c r="O1151" s="61"/>
    </row>
    <row r="1152" spans="1:15" s="20" customFormat="1" ht="15" thickBot="1" x14ac:dyDescent="0.45">
      <c r="A1152" s="52"/>
      <c r="B1152" s="53" t="s">
        <v>1568</v>
      </c>
      <c r="C1152" s="54" t="s">
        <v>99</v>
      </c>
      <c r="D1152" s="54" t="s">
        <v>1569</v>
      </c>
      <c r="E1152" s="55" t="s">
        <v>41</v>
      </c>
      <c r="F1152" s="183">
        <v>0.46</v>
      </c>
      <c r="G1152" s="183">
        <v>0.48</v>
      </c>
      <c r="H1152" s="56">
        <v>400</v>
      </c>
      <c r="I1152" s="57"/>
      <c r="J1152" s="58">
        <f t="shared" si="17"/>
        <v>0</v>
      </c>
      <c r="K1152" s="182" t="s">
        <v>42</v>
      </c>
      <c r="L1152" s="152" t="s">
        <v>1695</v>
      </c>
      <c r="M1152" s="60" t="s">
        <v>120</v>
      </c>
      <c r="N1152" s="61"/>
      <c r="O1152" s="61"/>
    </row>
    <row r="1153" spans="1:15" s="20" customFormat="1" ht="15" thickBot="1" x14ac:dyDescent="0.45">
      <c r="A1153" s="52"/>
      <c r="B1153" s="53" t="s">
        <v>1570</v>
      </c>
      <c r="C1153" s="54" t="s">
        <v>99</v>
      </c>
      <c r="D1153" s="54" t="s">
        <v>1569</v>
      </c>
      <c r="E1153" s="55" t="s">
        <v>45</v>
      </c>
      <c r="F1153" s="183">
        <v>0.66</v>
      </c>
      <c r="G1153" s="183">
        <v>0.69</v>
      </c>
      <c r="H1153" s="56">
        <v>300</v>
      </c>
      <c r="I1153" s="57"/>
      <c r="J1153" s="58">
        <f t="shared" si="17"/>
        <v>0</v>
      </c>
      <c r="K1153" s="182" t="s">
        <v>42</v>
      </c>
      <c r="L1153" s="152" t="s">
        <v>1695</v>
      </c>
      <c r="M1153" s="60" t="s">
        <v>120</v>
      </c>
      <c r="N1153" s="61"/>
      <c r="O1153" s="61"/>
    </row>
    <row r="1154" spans="1:15" s="20" customFormat="1" ht="15" thickBot="1" x14ac:dyDescent="0.45">
      <c r="A1154" s="52"/>
      <c r="B1154" s="53" t="s">
        <v>1571</v>
      </c>
      <c r="C1154" s="54" t="s">
        <v>91</v>
      </c>
      <c r="D1154" s="54" t="s">
        <v>1572</v>
      </c>
      <c r="E1154" s="55" t="s">
        <v>77</v>
      </c>
      <c r="F1154" s="183">
        <v>0.28000000000000003</v>
      </c>
      <c r="G1154" s="183">
        <v>0.28999999999999998</v>
      </c>
      <c r="H1154" s="56">
        <v>500</v>
      </c>
      <c r="I1154" s="57"/>
      <c r="J1154" s="58">
        <f t="shared" si="17"/>
        <v>0</v>
      </c>
      <c r="K1154" s="182" t="s">
        <v>42</v>
      </c>
      <c r="L1154" s="158" t="s">
        <v>1695</v>
      </c>
      <c r="M1154" s="60" t="s">
        <v>1573</v>
      </c>
      <c r="N1154" s="61"/>
      <c r="O1154" s="61"/>
    </row>
    <row r="1155" spans="1:15" s="20" customFormat="1" ht="15" thickBot="1" x14ac:dyDescent="0.45">
      <c r="A1155" s="52"/>
      <c r="B1155" s="53" t="s">
        <v>1574</v>
      </c>
      <c r="C1155" s="54" t="s">
        <v>91</v>
      </c>
      <c r="D1155" s="54" t="s">
        <v>1572</v>
      </c>
      <c r="E1155" s="55" t="s">
        <v>41</v>
      </c>
      <c r="F1155" s="183">
        <v>0.37</v>
      </c>
      <c r="G1155" s="183">
        <v>0.39</v>
      </c>
      <c r="H1155" s="56">
        <v>400</v>
      </c>
      <c r="I1155" s="57"/>
      <c r="J1155" s="58">
        <f t="shared" si="17"/>
        <v>0</v>
      </c>
      <c r="K1155" s="182" t="s">
        <v>42</v>
      </c>
      <c r="L1155" s="158" t="s">
        <v>1695</v>
      </c>
      <c r="M1155" s="60" t="s">
        <v>1573</v>
      </c>
      <c r="N1155" s="61"/>
      <c r="O1155" s="61"/>
    </row>
    <row r="1156" spans="1:15" s="20" customFormat="1" ht="15" thickBot="1" x14ac:dyDescent="0.45">
      <c r="A1156" s="52"/>
      <c r="B1156" s="53" t="s">
        <v>1575</v>
      </c>
      <c r="C1156" s="54" t="s">
        <v>91</v>
      </c>
      <c r="D1156" s="54" t="s">
        <v>1572</v>
      </c>
      <c r="E1156" s="55" t="s">
        <v>45</v>
      </c>
      <c r="F1156" s="183">
        <v>0.5</v>
      </c>
      <c r="G1156" s="183">
        <v>0.53</v>
      </c>
      <c r="H1156" s="56">
        <v>300</v>
      </c>
      <c r="I1156" s="57"/>
      <c r="J1156" s="58">
        <f t="shared" si="17"/>
        <v>0</v>
      </c>
      <c r="K1156" s="182" t="s">
        <v>42</v>
      </c>
      <c r="L1156" s="158" t="s">
        <v>1695</v>
      </c>
      <c r="M1156" s="60" t="s">
        <v>1573</v>
      </c>
      <c r="N1156" s="61"/>
      <c r="O1156" s="61"/>
    </row>
    <row r="1157" spans="1:15" s="20" customFormat="1" ht="15" thickBot="1" x14ac:dyDescent="0.45">
      <c r="A1157" s="52"/>
      <c r="B1157" s="53" t="s">
        <v>1576</v>
      </c>
      <c r="C1157" s="54" t="s">
        <v>91</v>
      </c>
      <c r="D1157" s="54" t="s">
        <v>1572</v>
      </c>
      <c r="E1157" s="55" t="s">
        <v>47</v>
      </c>
      <c r="F1157" s="183">
        <v>0.67</v>
      </c>
      <c r="G1157" s="183">
        <v>0.71</v>
      </c>
      <c r="H1157" s="56">
        <v>200</v>
      </c>
      <c r="I1157" s="57"/>
      <c r="J1157" s="58">
        <f t="shared" si="17"/>
        <v>0</v>
      </c>
      <c r="K1157" s="182" t="s">
        <v>42</v>
      </c>
      <c r="L1157" s="158" t="s">
        <v>1695</v>
      </c>
      <c r="M1157" s="60" t="s">
        <v>1573</v>
      </c>
      <c r="N1157" s="61"/>
      <c r="O1157" s="61"/>
    </row>
    <row r="1158" spans="1:15" s="20" customFormat="1" ht="15" thickBot="1" x14ac:dyDescent="0.45">
      <c r="A1158" s="52"/>
      <c r="B1158" s="53" t="s">
        <v>1577</v>
      </c>
      <c r="C1158" s="54" t="s">
        <v>91</v>
      </c>
      <c r="D1158" s="54" t="s">
        <v>1572</v>
      </c>
      <c r="E1158" s="55" t="s">
        <v>49</v>
      </c>
      <c r="F1158" s="183">
        <v>0.85</v>
      </c>
      <c r="G1158" s="183">
        <v>0.89</v>
      </c>
      <c r="H1158" s="56">
        <v>150</v>
      </c>
      <c r="I1158" s="57"/>
      <c r="J1158" s="58">
        <f t="shared" si="17"/>
        <v>0</v>
      </c>
      <c r="K1158" s="182" t="s">
        <v>42</v>
      </c>
      <c r="L1158" s="158" t="s">
        <v>1695</v>
      </c>
      <c r="M1158" s="60" t="s">
        <v>1573</v>
      </c>
      <c r="N1158" s="61"/>
      <c r="O1158" s="61"/>
    </row>
    <row r="1159" spans="1:15" s="20" customFormat="1" ht="15" thickBot="1" x14ac:dyDescent="0.45">
      <c r="A1159" s="52"/>
      <c r="B1159" s="53" t="s">
        <v>1578</v>
      </c>
      <c r="C1159" s="54" t="s">
        <v>523</v>
      </c>
      <c r="D1159" s="54" t="s">
        <v>1579</v>
      </c>
      <c r="E1159" s="55" t="s">
        <v>41</v>
      </c>
      <c r="F1159" s="183">
        <v>0.64</v>
      </c>
      <c r="G1159" s="183">
        <v>0.67</v>
      </c>
      <c r="H1159" s="56">
        <v>400</v>
      </c>
      <c r="I1159" s="57"/>
      <c r="J1159" s="58">
        <f t="shared" si="17"/>
        <v>0</v>
      </c>
      <c r="K1159" s="182" t="s">
        <v>42</v>
      </c>
      <c r="L1159" s="142" t="s">
        <v>1695</v>
      </c>
      <c r="M1159" s="60" t="s">
        <v>85</v>
      </c>
      <c r="N1159" s="61"/>
      <c r="O1159" s="61"/>
    </row>
    <row r="1160" spans="1:15" s="20" customFormat="1" ht="15" thickBot="1" x14ac:dyDescent="0.45">
      <c r="A1160" s="52"/>
      <c r="B1160" s="53" t="s">
        <v>1580</v>
      </c>
      <c r="C1160" s="54" t="s">
        <v>523</v>
      </c>
      <c r="D1160" s="54" t="s">
        <v>1579</v>
      </c>
      <c r="E1160" s="55" t="s">
        <v>45</v>
      </c>
      <c r="F1160" s="183">
        <v>0.82</v>
      </c>
      <c r="G1160" s="183">
        <v>0.86</v>
      </c>
      <c r="H1160" s="56">
        <v>300</v>
      </c>
      <c r="I1160" s="57"/>
      <c r="J1160" s="58">
        <f t="shared" si="17"/>
        <v>0</v>
      </c>
      <c r="K1160" s="182" t="s">
        <v>42</v>
      </c>
      <c r="L1160" s="142" t="s">
        <v>1695</v>
      </c>
      <c r="M1160" s="60" t="s">
        <v>85</v>
      </c>
      <c r="N1160" s="61"/>
      <c r="O1160" s="61"/>
    </row>
    <row r="1161" spans="1:15" s="20" customFormat="1" ht="15" thickBot="1" x14ac:dyDescent="0.45">
      <c r="A1161" s="52"/>
      <c r="B1161" s="53" t="s">
        <v>1581</v>
      </c>
      <c r="C1161" s="54" t="s">
        <v>523</v>
      </c>
      <c r="D1161" s="54" t="s">
        <v>1579</v>
      </c>
      <c r="E1161" s="55" t="s">
        <v>47</v>
      </c>
      <c r="F1161" s="183">
        <v>1.04</v>
      </c>
      <c r="G1161" s="183">
        <v>1.0900000000000001</v>
      </c>
      <c r="H1161" s="56">
        <v>200</v>
      </c>
      <c r="I1161" s="57"/>
      <c r="J1161" s="58">
        <f t="shared" si="17"/>
        <v>0</v>
      </c>
      <c r="K1161" s="182" t="s">
        <v>42</v>
      </c>
      <c r="L1161" s="142" t="s">
        <v>1695</v>
      </c>
      <c r="M1161" s="60" t="s">
        <v>85</v>
      </c>
      <c r="N1161" s="61"/>
      <c r="O1161" s="61"/>
    </row>
    <row r="1162" spans="1:15" s="20" customFormat="1" ht="15" thickBot="1" x14ac:dyDescent="0.45">
      <c r="A1162" s="52"/>
      <c r="B1162" s="53" t="s">
        <v>1582</v>
      </c>
      <c r="C1162" s="54" t="s">
        <v>523</v>
      </c>
      <c r="D1162" s="54" t="s">
        <v>1579</v>
      </c>
      <c r="E1162" s="55" t="s">
        <v>49</v>
      </c>
      <c r="F1162" s="183">
        <v>1.26</v>
      </c>
      <c r="G1162" s="183">
        <v>1.33</v>
      </c>
      <c r="H1162" s="56">
        <v>150</v>
      </c>
      <c r="I1162" s="57"/>
      <c r="J1162" s="58">
        <f t="shared" si="17"/>
        <v>0</v>
      </c>
      <c r="K1162" s="182" t="s">
        <v>42</v>
      </c>
      <c r="L1162" s="142" t="s">
        <v>1695</v>
      </c>
      <c r="M1162" s="60" t="s">
        <v>85</v>
      </c>
      <c r="N1162" s="61"/>
      <c r="O1162" s="61"/>
    </row>
    <row r="1163" spans="1:15" s="20" customFormat="1" ht="16.75" thickBot="1" x14ac:dyDescent="0.45">
      <c r="A1163" s="52"/>
      <c r="B1163" s="53" t="s">
        <v>1583</v>
      </c>
      <c r="C1163" s="54" t="s">
        <v>99</v>
      </c>
      <c r="D1163" s="54" t="s">
        <v>1584</v>
      </c>
      <c r="E1163" s="55" t="s">
        <v>47</v>
      </c>
      <c r="F1163" s="183">
        <v>0.9</v>
      </c>
      <c r="G1163" s="183">
        <v>0.95</v>
      </c>
      <c r="H1163" s="56">
        <v>200</v>
      </c>
      <c r="I1163" s="57"/>
      <c r="J1163" s="58">
        <f t="shared" si="17"/>
        <v>0</v>
      </c>
      <c r="K1163" s="182" t="s">
        <v>42</v>
      </c>
      <c r="L1163" s="166" t="s">
        <v>1695</v>
      </c>
      <c r="M1163" s="60" t="s">
        <v>63</v>
      </c>
      <c r="N1163" s="61"/>
      <c r="O1163" s="61"/>
    </row>
    <row r="1164" spans="1:15" s="20" customFormat="1" ht="16.75" thickBot="1" x14ac:dyDescent="0.45">
      <c r="A1164" s="52"/>
      <c r="B1164" s="53" t="s">
        <v>1585</v>
      </c>
      <c r="C1164" s="54" t="s">
        <v>99</v>
      </c>
      <c r="D1164" s="54" t="s">
        <v>1584</v>
      </c>
      <c r="E1164" s="55" t="s">
        <v>49</v>
      </c>
      <c r="F1164" s="183">
        <v>1.1299999999999999</v>
      </c>
      <c r="G1164" s="183">
        <v>1.19</v>
      </c>
      <c r="H1164" s="56">
        <v>150</v>
      </c>
      <c r="I1164" s="57"/>
      <c r="J1164" s="58">
        <f t="shared" si="17"/>
        <v>0</v>
      </c>
      <c r="K1164" s="182" t="s">
        <v>42</v>
      </c>
      <c r="L1164" s="166" t="s">
        <v>1695</v>
      </c>
      <c r="M1164" s="60" t="s">
        <v>63</v>
      </c>
      <c r="N1164" s="61"/>
      <c r="O1164" s="61"/>
    </row>
    <row r="1165" spans="1:15" s="20" customFormat="1" ht="15" thickBot="1" x14ac:dyDescent="0.45">
      <c r="A1165" s="52"/>
      <c r="B1165" s="53" t="s">
        <v>1586</v>
      </c>
      <c r="C1165" s="54" t="s">
        <v>91</v>
      </c>
      <c r="D1165" s="54" t="s">
        <v>1587</v>
      </c>
      <c r="E1165" s="55" t="s">
        <v>41</v>
      </c>
      <c r="F1165" s="183">
        <v>0.39</v>
      </c>
      <c r="G1165" s="183">
        <v>0.41</v>
      </c>
      <c r="H1165" s="56">
        <v>400</v>
      </c>
      <c r="I1165" s="57"/>
      <c r="J1165" s="58">
        <f t="shared" si="17"/>
        <v>0</v>
      </c>
      <c r="K1165" s="182" t="s">
        <v>42</v>
      </c>
      <c r="L1165" s="173" t="s">
        <v>1695</v>
      </c>
      <c r="M1165" s="60" t="s">
        <v>571</v>
      </c>
      <c r="N1165" s="61"/>
      <c r="O1165" s="61"/>
    </row>
    <row r="1166" spans="1:15" s="20" customFormat="1" ht="15" thickBot="1" x14ac:dyDescent="0.45">
      <c r="A1166" s="52"/>
      <c r="B1166" s="53" t="s">
        <v>1588</v>
      </c>
      <c r="C1166" s="54" t="s">
        <v>91</v>
      </c>
      <c r="D1166" s="54" t="s">
        <v>1587</v>
      </c>
      <c r="E1166" s="55" t="s">
        <v>45</v>
      </c>
      <c r="F1166" s="183">
        <v>0.54</v>
      </c>
      <c r="G1166" s="183">
        <v>0.56999999999999995</v>
      </c>
      <c r="H1166" s="56">
        <v>300</v>
      </c>
      <c r="I1166" s="57"/>
      <c r="J1166" s="58">
        <f t="shared" si="17"/>
        <v>0</v>
      </c>
      <c r="K1166" s="182" t="s">
        <v>42</v>
      </c>
      <c r="L1166" s="173" t="s">
        <v>1695</v>
      </c>
      <c r="M1166" s="60" t="s">
        <v>571</v>
      </c>
      <c r="N1166" s="61"/>
      <c r="O1166" s="61"/>
    </row>
    <row r="1167" spans="1:15" s="20" customFormat="1" ht="15" thickBot="1" x14ac:dyDescent="0.45">
      <c r="A1167" s="52"/>
      <c r="B1167" s="53" t="s">
        <v>1589</v>
      </c>
      <c r="C1167" s="54" t="s">
        <v>91</v>
      </c>
      <c r="D1167" s="54" t="s">
        <v>1587</v>
      </c>
      <c r="E1167" s="55" t="s">
        <v>47</v>
      </c>
      <c r="F1167" s="183">
        <v>0.68</v>
      </c>
      <c r="G1167" s="183">
        <v>0.72</v>
      </c>
      <c r="H1167" s="56">
        <v>200</v>
      </c>
      <c r="I1167" s="57"/>
      <c r="J1167" s="58">
        <f t="shared" si="17"/>
        <v>0</v>
      </c>
      <c r="K1167" s="182" t="s">
        <v>42</v>
      </c>
      <c r="L1167" s="173" t="s">
        <v>1695</v>
      </c>
      <c r="M1167" s="60" t="s">
        <v>571</v>
      </c>
      <c r="N1167" s="61"/>
      <c r="O1167" s="61"/>
    </row>
    <row r="1168" spans="1:15" s="20" customFormat="1" ht="15" thickBot="1" x14ac:dyDescent="0.45">
      <c r="A1168" s="52"/>
      <c r="B1168" s="53" t="s">
        <v>1590</v>
      </c>
      <c r="C1168" s="54" t="s">
        <v>429</v>
      </c>
      <c r="D1168" s="54" t="s">
        <v>1591</v>
      </c>
      <c r="E1168" s="55" t="s">
        <v>41</v>
      </c>
      <c r="F1168" s="183">
        <v>0.78</v>
      </c>
      <c r="G1168" s="183">
        <v>0.82</v>
      </c>
      <c r="H1168" s="56">
        <v>400</v>
      </c>
      <c r="I1168" s="57"/>
      <c r="J1168" s="58">
        <f t="shared" si="17"/>
        <v>0</v>
      </c>
      <c r="K1168" s="182" t="s">
        <v>42</v>
      </c>
      <c r="L1168" s="165" t="s">
        <v>1695</v>
      </c>
      <c r="M1168" s="60" t="s">
        <v>565</v>
      </c>
      <c r="N1168" s="61"/>
      <c r="O1168" s="61"/>
    </row>
    <row r="1169" spans="1:15" s="20" customFormat="1" ht="15" thickBot="1" x14ac:dyDescent="0.45">
      <c r="A1169" s="52"/>
      <c r="B1169" s="53" t="s">
        <v>1592</v>
      </c>
      <c r="C1169" s="54" t="s">
        <v>429</v>
      </c>
      <c r="D1169" s="54" t="s">
        <v>1591</v>
      </c>
      <c r="E1169" s="55" t="s">
        <v>45</v>
      </c>
      <c r="F1169" s="183">
        <v>0.95</v>
      </c>
      <c r="G1169" s="183">
        <v>1</v>
      </c>
      <c r="H1169" s="56">
        <v>300</v>
      </c>
      <c r="I1169" s="57"/>
      <c r="J1169" s="58">
        <f t="shared" si="17"/>
        <v>0</v>
      </c>
      <c r="K1169" s="182" t="s">
        <v>42</v>
      </c>
      <c r="L1169" s="165" t="s">
        <v>1695</v>
      </c>
      <c r="M1169" s="60" t="s">
        <v>565</v>
      </c>
      <c r="N1169" s="61"/>
      <c r="O1169" s="61"/>
    </row>
    <row r="1170" spans="1:15" s="20" customFormat="1" ht="15" thickBot="1" x14ac:dyDescent="0.45">
      <c r="A1170" s="52"/>
      <c r="B1170" s="53" t="s">
        <v>1593</v>
      </c>
      <c r="C1170" s="54" t="s">
        <v>429</v>
      </c>
      <c r="D1170" s="54" t="s">
        <v>1591</v>
      </c>
      <c r="E1170" s="55" t="s">
        <v>47</v>
      </c>
      <c r="F1170" s="183">
        <v>1.1499999999999999</v>
      </c>
      <c r="G1170" s="183">
        <v>1.21</v>
      </c>
      <c r="H1170" s="56">
        <v>200</v>
      </c>
      <c r="I1170" s="57"/>
      <c r="J1170" s="58">
        <f t="shared" si="17"/>
        <v>0</v>
      </c>
      <c r="K1170" s="182" t="s">
        <v>42</v>
      </c>
      <c r="L1170" s="165" t="s">
        <v>1695</v>
      </c>
      <c r="M1170" s="60" t="s">
        <v>565</v>
      </c>
      <c r="N1170" s="61"/>
      <c r="O1170" s="61"/>
    </row>
    <row r="1171" spans="1:15" s="20" customFormat="1" ht="15" thickBot="1" x14ac:dyDescent="0.45">
      <c r="A1171" s="52"/>
      <c r="B1171" s="53" t="s">
        <v>1594</v>
      </c>
      <c r="C1171" s="54" t="s">
        <v>429</v>
      </c>
      <c r="D1171" s="54" t="s">
        <v>1591</v>
      </c>
      <c r="E1171" s="55" t="s">
        <v>49</v>
      </c>
      <c r="F1171" s="183">
        <v>1.38</v>
      </c>
      <c r="G1171" s="183">
        <v>1.45</v>
      </c>
      <c r="H1171" s="56">
        <v>150</v>
      </c>
      <c r="I1171" s="57"/>
      <c r="J1171" s="58">
        <f t="shared" si="17"/>
        <v>0</v>
      </c>
      <c r="K1171" s="182" t="s">
        <v>42</v>
      </c>
      <c r="L1171" s="165" t="s">
        <v>1695</v>
      </c>
      <c r="M1171" s="60" t="s">
        <v>565</v>
      </c>
      <c r="N1171" s="61"/>
      <c r="O1171" s="61"/>
    </row>
    <row r="1172" spans="1:15" s="20" customFormat="1" ht="15" thickBot="1" x14ac:dyDescent="0.45">
      <c r="A1172" s="52"/>
      <c r="B1172" s="53" t="s">
        <v>1595</v>
      </c>
      <c r="C1172" s="54" t="s">
        <v>716</v>
      </c>
      <c r="D1172" s="54" t="s">
        <v>1596</v>
      </c>
      <c r="E1172" s="55" t="s">
        <v>41</v>
      </c>
      <c r="F1172" s="183">
        <v>0.28999999999999998</v>
      </c>
      <c r="G1172" s="183">
        <v>0.31</v>
      </c>
      <c r="H1172" s="56">
        <v>400</v>
      </c>
      <c r="I1172" s="57"/>
      <c r="J1172" s="58">
        <f t="shared" si="17"/>
        <v>0</v>
      </c>
      <c r="K1172" s="182" t="s">
        <v>42</v>
      </c>
      <c r="L1172" s="143" t="s">
        <v>1695</v>
      </c>
      <c r="M1172" s="60" t="s">
        <v>169</v>
      </c>
      <c r="N1172" s="61"/>
      <c r="O1172" s="61"/>
    </row>
    <row r="1173" spans="1:15" s="20" customFormat="1" ht="15" thickBot="1" x14ac:dyDescent="0.45">
      <c r="A1173" s="52"/>
      <c r="B1173" s="53" t="s">
        <v>1597</v>
      </c>
      <c r="C1173" s="54" t="s">
        <v>716</v>
      </c>
      <c r="D1173" s="54" t="s">
        <v>1596</v>
      </c>
      <c r="E1173" s="55" t="s">
        <v>47</v>
      </c>
      <c r="F1173" s="183">
        <v>0.56999999999999995</v>
      </c>
      <c r="G1173" s="183">
        <v>0.6</v>
      </c>
      <c r="H1173" s="56">
        <v>200</v>
      </c>
      <c r="I1173" s="57"/>
      <c r="J1173" s="58">
        <f t="shared" si="17"/>
        <v>0</v>
      </c>
      <c r="K1173" s="182" t="s">
        <v>42</v>
      </c>
      <c r="L1173" s="143" t="s">
        <v>1695</v>
      </c>
      <c r="M1173" s="60" t="s">
        <v>169</v>
      </c>
      <c r="N1173" s="61"/>
      <c r="O1173" s="61"/>
    </row>
    <row r="1174" spans="1:15" s="20" customFormat="1" ht="15" thickBot="1" x14ac:dyDescent="0.45">
      <c r="A1174" s="52"/>
      <c r="B1174" s="53" t="s">
        <v>1598</v>
      </c>
      <c r="C1174" s="54" t="s">
        <v>716</v>
      </c>
      <c r="D1174" s="54" t="s">
        <v>1596</v>
      </c>
      <c r="E1174" s="55" t="s">
        <v>49</v>
      </c>
      <c r="F1174" s="183">
        <v>0.74</v>
      </c>
      <c r="G1174" s="183">
        <v>0.78</v>
      </c>
      <c r="H1174" s="56">
        <v>150</v>
      </c>
      <c r="I1174" s="57"/>
      <c r="J1174" s="58">
        <f t="shared" si="17"/>
        <v>0</v>
      </c>
      <c r="K1174" s="182" t="s">
        <v>42</v>
      </c>
      <c r="L1174" s="143" t="s">
        <v>1695</v>
      </c>
      <c r="M1174" s="60" t="s">
        <v>169</v>
      </c>
      <c r="N1174" s="61"/>
      <c r="O1174" s="61"/>
    </row>
    <row r="1175" spans="1:15" s="20" customFormat="1" ht="15" thickBot="1" x14ac:dyDescent="0.45">
      <c r="A1175" s="52"/>
      <c r="B1175" s="53" t="s">
        <v>1599</v>
      </c>
      <c r="C1175" s="54" t="s">
        <v>273</v>
      </c>
      <c r="D1175" s="54" t="s">
        <v>1600</v>
      </c>
      <c r="E1175" s="55" t="s">
        <v>47</v>
      </c>
      <c r="F1175" s="183">
        <v>0.89</v>
      </c>
      <c r="G1175" s="183">
        <v>0.94</v>
      </c>
      <c r="H1175" s="56">
        <v>200</v>
      </c>
      <c r="I1175" s="57"/>
      <c r="J1175" s="58">
        <f t="shared" si="17"/>
        <v>0</v>
      </c>
      <c r="K1175" s="182" t="s">
        <v>42</v>
      </c>
      <c r="L1175" s="166" t="s">
        <v>1695</v>
      </c>
      <c r="M1175" s="60" t="s">
        <v>63</v>
      </c>
      <c r="N1175" s="61"/>
      <c r="O1175" s="61"/>
    </row>
    <row r="1176" spans="1:15" s="20" customFormat="1" ht="15" thickBot="1" x14ac:dyDescent="0.45">
      <c r="A1176" s="52"/>
      <c r="B1176" s="53" t="s">
        <v>1601</v>
      </c>
      <c r="C1176" s="54" t="s">
        <v>273</v>
      </c>
      <c r="D1176" s="54" t="s">
        <v>1600</v>
      </c>
      <c r="E1176" s="55" t="s">
        <v>49</v>
      </c>
      <c r="F1176" s="183">
        <v>1.0900000000000001</v>
      </c>
      <c r="G1176" s="183">
        <v>1.1499999999999999</v>
      </c>
      <c r="H1176" s="56">
        <v>150</v>
      </c>
      <c r="I1176" s="57"/>
      <c r="J1176" s="58">
        <f t="shared" si="17"/>
        <v>0</v>
      </c>
      <c r="K1176" s="182" t="s">
        <v>42</v>
      </c>
      <c r="L1176" s="166" t="s">
        <v>1695</v>
      </c>
      <c r="M1176" s="60" t="s">
        <v>63</v>
      </c>
      <c r="N1176" s="61"/>
      <c r="O1176" s="61"/>
    </row>
    <row r="1177" spans="1:15" s="20" customFormat="1" ht="15" thickBot="1" x14ac:dyDescent="0.45">
      <c r="A1177" s="52"/>
      <c r="B1177" s="53" t="s">
        <v>1602</v>
      </c>
      <c r="C1177" s="54" t="s">
        <v>273</v>
      </c>
      <c r="D1177" s="54" t="s">
        <v>1600</v>
      </c>
      <c r="E1177" s="55" t="s">
        <v>58</v>
      </c>
      <c r="F1177" s="183">
        <v>1.18</v>
      </c>
      <c r="G1177" s="183">
        <v>1.24</v>
      </c>
      <c r="H1177" s="56">
        <v>125</v>
      </c>
      <c r="I1177" s="57"/>
      <c r="J1177" s="58">
        <f t="shared" si="17"/>
        <v>0</v>
      </c>
      <c r="K1177" s="182" t="s">
        <v>42</v>
      </c>
      <c r="L1177" s="166" t="s">
        <v>1695</v>
      </c>
      <c r="M1177" s="60" t="s">
        <v>63</v>
      </c>
      <c r="N1177" s="61"/>
      <c r="O1177" s="61"/>
    </row>
    <row r="1178" spans="1:15" s="20" customFormat="1" ht="15" thickBot="1" x14ac:dyDescent="0.45">
      <c r="A1178" s="52"/>
      <c r="B1178" s="53" t="s">
        <v>1603</v>
      </c>
      <c r="C1178" s="54" t="s">
        <v>39</v>
      </c>
      <c r="D1178" s="54" t="s">
        <v>1604</v>
      </c>
      <c r="E1178" s="55" t="s">
        <v>45</v>
      </c>
      <c r="F1178" s="183">
        <v>0.64</v>
      </c>
      <c r="G1178" s="183">
        <v>0.67</v>
      </c>
      <c r="H1178" s="56">
        <v>300</v>
      </c>
      <c r="I1178" s="57"/>
      <c r="J1178" s="58">
        <f t="shared" ref="J1178:J1241" si="18">IF(I1178&lt;5,G1178*I1178*H1178,F1178*I1178*H1178)</f>
        <v>0</v>
      </c>
      <c r="K1178" s="182" t="s">
        <v>42</v>
      </c>
      <c r="L1178" s="166" t="s">
        <v>1695</v>
      </c>
      <c r="M1178" s="60" t="s">
        <v>63</v>
      </c>
      <c r="N1178" s="61"/>
      <c r="O1178" s="61"/>
    </row>
    <row r="1179" spans="1:15" s="20" customFormat="1" ht="15" thickBot="1" x14ac:dyDescent="0.45">
      <c r="A1179" s="52"/>
      <c r="B1179" s="53" t="s">
        <v>1605</v>
      </c>
      <c r="C1179" s="54" t="s">
        <v>99</v>
      </c>
      <c r="D1179" s="54" t="s">
        <v>1606</v>
      </c>
      <c r="E1179" s="55" t="s">
        <v>45</v>
      </c>
      <c r="F1179" s="183">
        <v>0.56999999999999995</v>
      </c>
      <c r="G1179" s="183">
        <v>0.6</v>
      </c>
      <c r="H1179" s="56">
        <v>300</v>
      </c>
      <c r="I1179" s="57"/>
      <c r="J1179" s="58">
        <f t="shared" si="18"/>
        <v>0</v>
      </c>
      <c r="K1179" s="182" t="s">
        <v>42</v>
      </c>
      <c r="L1179" s="143" t="s">
        <v>1695</v>
      </c>
      <c r="M1179" s="60" t="s">
        <v>169</v>
      </c>
      <c r="N1179" s="61"/>
      <c r="O1179" s="61"/>
    </row>
    <row r="1180" spans="1:15" s="20" customFormat="1" ht="15" thickBot="1" x14ac:dyDescent="0.45">
      <c r="A1180" s="52"/>
      <c r="B1180" s="53" t="s">
        <v>1607</v>
      </c>
      <c r="C1180" s="54" t="s">
        <v>99</v>
      </c>
      <c r="D1180" s="54" t="s">
        <v>1606</v>
      </c>
      <c r="E1180" s="55" t="s">
        <v>47</v>
      </c>
      <c r="F1180" s="183">
        <v>0.86</v>
      </c>
      <c r="G1180" s="183">
        <v>0.91</v>
      </c>
      <c r="H1180" s="56">
        <v>200</v>
      </c>
      <c r="I1180" s="57"/>
      <c r="J1180" s="58">
        <f t="shared" si="18"/>
        <v>0</v>
      </c>
      <c r="K1180" s="182" t="s">
        <v>42</v>
      </c>
      <c r="L1180" s="143" t="s">
        <v>1695</v>
      </c>
      <c r="M1180" s="60" t="s">
        <v>169</v>
      </c>
      <c r="N1180" s="61"/>
      <c r="O1180" s="61"/>
    </row>
    <row r="1181" spans="1:15" s="20" customFormat="1" ht="15" thickBot="1" x14ac:dyDescent="0.45">
      <c r="A1181" s="52"/>
      <c r="B1181" s="53" t="s">
        <v>1608</v>
      </c>
      <c r="C1181" s="54" t="s">
        <v>99</v>
      </c>
      <c r="D1181" s="54" t="s">
        <v>1606</v>
      </c>
      <c r="E1181" s="55" t="s">
        <v>49</v>
      </c>
      <c r="F1181" s="183">
        <v>1.0900000000000001</v>
      </c>
      <c r="G1181" s="183">
        <v>1.1499999999999999</v>
      </c>
      <c r="H1181" s="56">
        <v>150</v>
      </c>
      <c r="I1181" s="57"/>
      <c r="J1181" s="58">
        <f t="shared" si="18"/>
        <v>0</v>
      </c>
      <c r="K1181" s="182" t="s">
        <v>42</v>
      </c>
      <c r="L1181" s="143" t="s">
        <v>1695</v>
      </c>
      <c r="M1181" s="60" t="s">
        <v>169</v>
      </c>
      <c r="N1181" s="61"/>
      <c r="O1181" s="61"/>
    </row>
    <row r="1182" spans="1:15" s="20" customFormat="1" ht="15" thickBot="1" x14ac:dyDescent="0.45">
      <c r="A1182" s="52"/>
      <c r="B1182" s="53" t="s">
        <v>1609</v>
      </c>
      <c r="C1182" s="54" t="s">
        <v>99</v>
      </c>
      <c r="D1182" s="54" t="s">
        <v>1606</v>
      </c>
      <c r="E1182" s="55" t="s">
        <v>58</v>
      </c>
      <c r="F1182" s="183">
        <v>1.26</v>
      </c>
      <c r="G1182" s="183">
        <v>1.33</v>
      </c>
      <c r="H1182" s="56">
        <v>125</v>
      </c>
      <c r="I1182" s="57"/>
      <c r="J1182" s="58">
        <f t="shared" si="18"/>
        <v>0</v>
      </c>
      <c r="K1182" s="182" t="s">
        <v>42</v>
      </c>
      <c r="L1182" s="143" t="s">
        <v>1695</v>
      </c>
      <c r="M1182" s="60" t="s">
        <v>169</v>
      </c>
      <c r="N1182" s="61"/>
      <c r="O1182" s="61"/>
    </row>
    <row r="1183" spans="1:15" s="20" customFormat="1" ht="15" thickBot="1" x14ac:dyDescent="0.45">
      <c r="A1183" s="52"/>
      <c r="B1183" s="53" t="s">
        <v>1610</v>
      </c>
      <c r="C1183" s="54" t="s">
        <v>99</v>
      </c>
      <c r="D1183" s="54" t="s">
        <v>1606</v>
      </c>
      <c r="E1183" s="55" t="s">
        <v>60</v>
      </c>
      <c r="F1183" s="183">
        <v>1.44</v>
      </c>
      <c r="G1183" s="183">
        <v>1.52</v>
      </c>
      <c r="H1183" s="56">
        <v>100</v>
      </c>
      <c r="I1183" s="57"/>
      <c r="J1183" s="58">
        <f t="shared" si="18"/>
        <v>0</v>
      </c>
      <c r="K1183" s="182" t="s">
        <v>42</v>
      </c>
      <c r="L1183" s="143" t="s">
        <v>1695</v>
      </c>
      <c r="M1183" s="60" t="s">
        <v>169</v>
      </c>
      <c r="N1183" s="61"/>
      <c r="O1183" s="61"/>
    </row>
    <row r="1184" spans="1:15" s="20" customFormat="1" ht="15" thickBot="1" x14ac:dyDescent="0.45">
      <c r="A1184" s="52"/>
      <c r="B1184" s="53" t="s">
        <v>1611</v>
      </c>
      <c r="C1184" s="54" t="s">
        <v>99</v>
      </c>
      <c r="D1184" s="54" t="s">
        <v>1606</v>
      </c>
      <c r="E1184" s="55" t="s">
        <v>320</v>
      </c>
      <c r="F1184" s="183">
        <v>1.53</v>
      </c>
      <c r="G1184" s="183">
        <v>1.61</v>
      </c>
      <c r="H1184" s="56">
        <v>75</v>
      </c>
      <c r="I1184" s="57"/>
      <c r="J1184" s="58">
        <f t="shared" si="18"/>
        <v>0</v>
      </c>
      <c r="K1184" s="182" t="s">
        <v>42</v>
      </c>
      <c r="L1184" s="143" t="s">
        <v>1695</v>
      </c>
      <c r="M1184" s="60" t="s">
        <v>169</v>
      </c>
      <c r="N1184" s="61"/>
      <c r="O1184" s="61"/>
    </row>
    <row r="1185" spans="1:15" s="20" customFormat="1" ht="15" thickBot="1" x14ac:dyDescent="0.45">
      <c r="A1185" s="52"/>
      <c r="B1185" s="53" t="s">
        <v>1612</v>
      </c>
      <c r="C1185" s="54" t="s">
        <v>66</v>
      </c>
      <c r="D1185" s="54" t="s">
        <v>1613</v>
      </c>
      <c r="E1185" s="55" t="s">
        <v>110</v>
      </c>
      <c r="F1185" s="183">
        <v>1.41</v>
      </c>
      <c r="G1185" s="183">
        <v>1.48</v>
      </c>
      <c r="H1185" s="56">
        <v>125</v>
      </c>
      <c r="I1185" s="57"/>
      <c r="J1185" s="58">
        <f t="shared" si="18"/>
        <v>0</v>
      </c>
      <c r="K1185" s="182" t="s">
        <v>42</v>
      </c>
      <c r="L1185" s="166" t="s">
        <v>1695</v>
      </c>
      <c r="M1185" s="60" t="s">
        <v>63</v>
      </c>
      <c r="N1185" s="61"/>
      <c r="O1185" s="61"/>
    </row>
    <row r="1186" spans="1:15" s="20" customFormat="1" ht="15" thickBot="1" x14ac:dyDescent="0.45">
      <c r="A1186" s="52"/>
      <c r="B1186" s="53" t="s">
        <v>1614</v>
      </c>
      <c r="C1186" s="54" t="s">
        <v>39</v>
      </c>
      <c r="D1186" s="54" t="s">
        <v>1615</v>
      </c>
      <c r="E1186" s="55" t="s">
        <v>41</v>
      </c>
      <c r="F1186" s="183">
        <v>0.56999999999999995</v>
      </c>
      <c r="G1186" s="183">
        <v>0.6</v>
      </c>
      <c r="H1186" s="56">
        <v>400</v>
      </c>
      <c r="I1186" s="57"/>
      <c r="J1186" s="58">
        <f t="shared" si="18"/>
        <v>0</v>
      </c>
      <c r="K1186" s="182" t="s">
        <v>42</v>
      </c>
      <c r="L1186" s="166" t="s">
        <v>1695</v>
      </c>
      <c r="M1186" s="60" t="s">
        <v>63</v>
      </c>
      <c r="N1186" s="61"/>
      <c r="O1186" s="61"/>
    </row>
    <row r="1187" spans="1:15" s="20" customFormat="1" ht="15" thickBot="1" x14ac:dyDescent="0.45">
      <c r="A1187" s="52"/>
      <c r="B1187" s="53" t="s">
        <v>1616</v>
      </c>
      <c r="C1187" s="54" t="s">
        <v>39</v>
      </c>
      <c r="D1187" s="54" t="s">
        <v>1615</v>
      </c>
      <c r="E1187" s="55" t="s">
        <v>45</v>
      </c>
      <c r="F1187" s="183">
        <v>0.82</v>
      </c>
      <c r="G1187" s="183">
        <v>0.86</v>
      </c>
      <c r="H1187" s="56">
        <v>300</v>
      </c>
      <c r="I1187" s="57"/>
      <c r="J1187" s="58">
        <f t="shared" si="18"/>
        <v>0</v>
      </c>
      <c r="K1187" s="182" t="s">
        <v>42</v>
      </c>
      <c r="L1187" s="166" t="s">
        <v>1695</v>
      </c>
      <c r="M1187" s="60" t="s">
        <v>63</v>
      </c>
      <c r="N1187" s="61"/>
      <c r="O1187" s="61"/>
    </row>
    <row r="1188" spans="1:15" s="20" customFormat="1" ht="15" thickBot="1" x14ac:dyDescent="0.45">
      <c r="A1188" s="52"/>
      <c r="B1188" s="53" t="s">
        <v>1617</v>
      </c>
      <c r="C1188" s="54" t="s">
        <v>39</v>
      </c>
      <c r="D1188" s="54" t="s">
        <v>1615</v>
      </c>
      <c r="E1188" s="55" t="s">
        <v>47</v>
      </c>
      <c r="F1188" s="183">
        <v>0.99</v>
      </c>
      <c r="G1188" s="183">
        <v>1.04</v>
      </c>
      <c r="H1188" s="56">
        <v>200</v>
      </c>
      <c r="I1188" s="57"/>
      <c r="J1188" s="58">
        <f t="shared" si="18"/>
        <v>0</v>
      </c>
      <c r="K1188" s="182" t="s">
        <v>42</v>
      </c>
      <c r="L1188" s="166" t="s">
        <v>1695</v>
      </c>
      <c r="M1188" s="60" t="s">
        <v>63</v>
      </c>
      <c r="N1188" s="61"/>
      <c r="O1188" s="61"/>
    </row>
    <row r="1189" spans="1:15" s="20" customFormat="1" ht="15" thickBot="1" x14ac:dyDescent="0.45">
      <c r="A1189" s="52"/>
      <c r="B1189" s="53" t="s">
        <v>1618</v>
      </c>
      <c r="C1189" s="54" t="s">
        <v>39</v>
      </c>
      <c r="D1189" s="54" t="s">
        <v>1615</v>
      </c>
      <c r="E1189" s="55" t="s">
        <v>49</v>
      </c>
      <c r="F1189" s="183">
        <v>1.24</v>
      </c>
      <c r="G1189" s="183">
        <v>1.3</v>
      </c>
      <c r="H1189" s="56">
        <v>150</v>
      </c>
      <c r="I1189" s="57"/>
      <c r="J1189" s="58">
        <f t="shared" si="18"/>
        <v>0</v>
      </c>
      <c r="K1189" s="182" t="s">
        <v>42</v>
      </c>
      <c r="L1189" s="166" t="s">
        <v>1695</v>
      </c>
      <c r="M1189" s="60" t="s">
        <v>63</v>
      </c>
      <c r="N1189" s="61"/>
      <c r="O1189" s="61"/>
    </row>
    <row r="1190" spans="1:15" s="20" customFormat="1" ht="15" thickBot="1" x14ac:dyDescent="0.45">
      <c r="A1190" s="52"/>
      <c r="B1190" s="53" t="s">
        <v>1619</v>
      </c>
      <c r="C1190" s="54" t="s">
        <v>977</v>
      </c>
      <c r="D1190" s="54" t="s">
        <v>1620</v>
      </c>
      <c r="E1190" s="55" t="s">
        <v>41</v>
      </c>
      <c r="F1190" s="183">
        <v>0.78</v>
      </c>
      <c r="G1190" s="183">
        <v>0.82</v>
      </c>
      <c r="H1190" s="56">
        <v>400</v>
      </c>
      <c r="I1190" s="57"/>
      <c r="J1190" s="58">
        <f t="shared" si="18"/>
        <v>0</v>
      </c>
      <c r="K1190" s="182" t="s">
        <v>42</v>
      </c>
      <c r="L1190" s="146" t="s">
        <v>1695</v>
      </c>
      <c r="M1190" s="60" t="s">
        <v>1170</v>
      </c>
      <c r="N1190" s="61"/>
      <c r="O1190" s="61"/>
    </row>
    <row r="1191" spans="1:15" s="20" customFormat="1" ht="15" thickBot="1" x14ac:dyDescent="0.45">
      <c r="A1191" s="52"/>
      <c r="B1191" s="53" t="s">
        <v>1621</v>
      </c>
      <c r="C1191" s="54" t="s">
        <v>977</v>
      </c>
      <c r="D1191" s="54" t="s">
        <v>1620</v>
      </c>
      <c r="E1191" s="55" t="s">
        <v>45</v>
      </c>
      <c r="F1191" s="183">
        <v>0.95</v>
      </c>
      <c r="G1191" s="183">
        <v>1</v>
      </c>
      <c r="H1191" s="56">
        <v>300</v>
      </c>
      <c r="I1191" s="57"/>
      <c r="J1191" s="58">
        <f t="shared" si="18"/>
        <v>0</v>
      </c>
      <c r="K1191" s="182" t="s">
        <v>42</v>
      </c>
      <c r="L1191" s="146" t="s">
        <v>1695</v>
      </c>
      <c r="M1191" s="60" t="s">
        <v>1170</v>
      </c>
      <c r="N1191" s="61"/>
      <c r="O1191" s="61"/>
    </row>
    <row r="1192" spans="1:15" s="20" customFormat="1" ht="15" thickBot="1" x14ac:dyDescent="0.45">
      <c r="A1192" s="52"/>
      <c r="B1192" s="53" t="s">
        <v>1622</v>
      </c>
      <c r="C1192" s="54" t="s">
        <v>977</v>
      </c>
      <c r="D1192" s="54" t="s">
        <v>1620</v>
      </c>
      <c r="E1192" s="55" t="s">
        <v>47</v>
      </c>
      <c r="F1192" s="183">
        <v>1.1499999999999999</v>
      </c>
      <c r="G1192" s="183">
        <v>1.21</v>
      </c>
      <c r="H1192" s="56">
        <v>200</v>
      </c>
      <c r="I1192" s="57"/>
      <c r="J1192" s="58">
        <f t="shared" si="18"/>
        <v>0</v>
      </c>
      <c r="K1192" s="182" t="s">
        <v>42</v>
      </c>
      <c r="L1192" s="146" t="s">
        <v>1695</v>
      </c>
      <c r="M1192" s="60" t="s">
        <v>1170</v>
      </c>
      <c r="N1192" s="61"/>
      <c r="O1192" s="61"/>
    </row>
    <row r="1193" spans="1:15" s="20" customFormat="1" ht="15" thickBot="1" x14ac:dyDescent="0.45">
      <c r="A1193" s="52"/>
      <c r="B1193" s="53" t="s">
        <v>1623</v>
      </c>
      <c r="C1193" s="54" t="s">
        <v>977</v>
      </c>
      <c r="D1193" s="54" t="s">
        <v>1620</v>
      </c>
      <c r="E1193" s="55" t="s">
        <v>49</v>
      </c>
      <c r="F1193" s="183">
        <v>1.38</v>
      </c>
      <c r="G1193" s="183">
        <v>1.45</v>
      </c>
      <c r="H1193" s="56">
        <v>150</v>
      </c>
      <c r="I1193" s="57"/>
      <c r="J1193" s="58">
        <f t="shared" si="18"/>
        <v>0</v>
      </c>
      <c r="K1193" s="182" t="s">
        <v>42</v>
      </c>
      <c r="L1193" s="146" t="s">
        <v>1695</v>
      </c>
      <c r="M1193" s="60" t="s">
        <v>1170</v>
      </c>
      <c r="N1193" s="61"/>
      <c r="O1193" s="61"/>
    </row>
    <row r="1194" spans="1:15" s="20" customFormat="1" ht="15" thickBot="1" x14ac:dyDescent="0.45">
      <c r="A1194" s="52"/>
      <c r="B1194" s="53" t="s">
        <v>1624</v>
      </c>
      <c r="C1194" s="54" t="s">
        <v>91</v>
      </c>
      <c r="D1194" s="54" t="s">
        <v>1625</v>
      </c>
      <c r="E1194" s="55" t="s">
        <v>45</v>
      </c>
      <c r="F1194" s="183">
        <v>0.51</v>
      </c>
      <c r="G1194" s="183">
        <v>0.54</v>
      </c>
      <c r="H1194" s="56">
        <v>300</v>
      </c>
      <c r="I1194" s="57"/>
      <c r="J1194" s="58">
        <f t="shared" si="18"/>
        <v>0</v>
      </c>
      <c r="K1194" s="182" t="s">
        <v>42</v>
      </c>
      <c r="L1194" s="152" t="s">
        <v>1695</v>
      </c>
      <c r="M1194" s="60" t="s">
        <v>120</v>
      </c>
      <c r="N1194" s="61"/>
      <c r="O1194" s="61"/>
    </row>
    <row r="1195" spans="1:15" s="20" customFormat="1" ht="15" thickBot="1" x14ac:dyDescent="0.45">
      <c r="A1195" s="52"/>
      <c r="B1195" s="53" t="s">
        <v>1626</v>
      </c>
      <c r="C1195" s="54" t="s">
        <v>273</v>
      </c>
      <c r="D1195" s="54" t="s">
        <v>1627</v>
      </c>
      <c r="E1195" s="55" t="s">
        <v>45</v>
      </c>
      <c r="F1195" s="183">
        <v>0.56999999999999995</v>
      </c>
      <c r="G1195" s="183">
        <v>0.6</v>
      </c>
      <c r="H1195" s="56">
        <v>300</v>
      </c>
      <c r="I1195" s="57"/>
      <c r="J1195" s="58">
        <f t="shared" si="18"/>
        <v>0</v>
      </c>
      <c r="K1195" s="182" t="s">
        <v>42</v>
      </c>
      <c r="L1195" s="135" t="s">
        <v>1695</v>
      </c>
      <c r="M1195" s="60" t="s">
        <v>69</v>
      </c>
      <c r="N1195" s="61"/>
      <c r="O1195" s="61"/>
    </row>
    <row r="1196" spans="1:15" s="20" customFormat="1" ht="15" thickBot="1" x14ac:dyDescent="0.45">
      <c r="A1196" s="52"/>
      <c r="B1196" s="53" t="s">
        <v>1628</v>
      </c>
      <c r="C1196" s="54" t="s">
        <v>273</v>
      </c>
      <c r="D1196" s="54" t="s">
        <v>1627</v>
      </c>
      <c r="E1196" s="55" t="s">
        <v>49</v>
      </c>
      <c r="F1196" s="183">
        <v>0.95</v>
      </c>
      <c r="G1196" s="183">
        <v>1</v>
      </c>
      <c r="H1196" s="56">
        <v>150</v>
      </c>
      <c r="I1196" s="57"/>
      <c r="J1196" s="58">
        <f t="shared" si="18"/>
        <v>0</v>
      </c>
      <c r="K1196" s="182" t="s">
        <v>42</v>
      </c>
      <c r="L1196" s="135" t="s">
        <v>1695</v>
      </c>
      <c r="M1196" s="60" t="s">
        <v>69</v>
      </c>
      <c r="N1196" s="61"/>
      <c r="O1196" s="61"/>
    </row>
    <row r="1197" spans="1:15" s="20" customFormat="1" ht="15" thickBot="1" x14ac:dyDescent="0.45">
      <c r="A1197" s="52"/>
      <c r="B1197" s="53" t="s">
        <v>1629</v>
      </c>
      <c r="C1197" s="54" t="s">
        <v>523</v>
      </c>
      <c r="D1197" s="54" t="s">
        <v>1630</v>
      </c>
      <c r="E1197" s="55" t="s">
        <v>41</v>
      </c>
      <c r="F1197" s="183">
        <v>0.64</v>
      </c>
      <c r="G1197" s="183">
        <v>0.67</v>
      </c>
      <c r="H1197" s="56">
        <v>400</v>
      </c>
      <c r="I1197" s="57"/>
      <c r="J1197" s="58">
        <f t="shared" si="18"/>
        <v>0</v>
      </c>
      <c r="K1197" s="182" t="s">
        <v>42</v>
      </c>
      <c r="L1197" s="151" t="s">
        <v>1695</v>
      </c>
      <c r="M1197" s="60" t="s">
        <v>1631</v>
      </c>
      <c r="N1197" s="61"/>
      <c r="O1197" s="61"/>
    </row>
    <row r="1198" spans="1:15" s="20" customFormat="1" ht="15" thickBot="1" x14ac:dyDescent="0.45">
      <c r="A1198" s="52"/>
      <c r="B1198" s="53" t="s">
        <v>1632</v>
      </c>
      <c r="C1198" s="54" t="s">
        <v>523</v>
      </c>
      <c r="D1198" s="54" t="s">
        <v>1630</v>
      </c>
      <c r="E1198" s="55" t="s">
        <v>45</v>
      </c>
      <c r="F1198" s="183">
        <v>0.82</v>
      </c>
      <c r="G1198" s="183">
        <v>0.86</v>
      </c>
      <c r="H1198" s="56">
        <v>300</v>
      </c>
      <c r="I1198" s="57"/>
      <c r="J1198" s="58">
        <f t="shared" si="18"/>
        <v>0</v>
      </c>
      <c r="K1198" s="182" t="s">
        <v>42</v>
      </c>
      <c r="L1198" s="151" t="s">
        <v>1695</v>
      </c>
      <c r="M1198" s="60" t="s">
        <v>1631</v>
      </c>
      <c r="N1198" s="61"/>
      <c r="O1198" s="61"/>
    </row>
    <row r="1199" spans="1:15" s="20" customFormat="1" ht="15" thickBot="1" x14ac:dyDescent="0.45">
      <c r="A1199" s="52"/>
      <c r="B1199" s="53" t="s">
        <v>1633</v>
      </c>
      <c r="C1199" s="54" t="s">
        <v>523</v>
      </c>
      <c r="D1199" s="54" t="s">
        <v>1630</v>
      </c>
      <c r="E1199" s="55" t="s">
        <v>47</v>
      </c>
      <c r="F1199" s="183">
        <v>1.04</v>
      </c>
      <c r="G1199" s="183">
        <v>1.0900000000000001</v>
      </c>
      <c r="H1199" s="56">
        <v>200</v>
      </c>
      <c r="I1199" s="57"/>
      <c r="J1199" s="58">
        <f t="shared" si="18"/>
        <v>0</v>
      </c>
      <c r="K1199" s="182" t="s">
        <v>42</v>
      </c>
      <c r="L1199" s="151" t="s">
        <v>1695</v>
      </c>
      <c r="M1199" s="60" t="s">
        <v>1631</v>
      </c>
      <c r="N1199" s="61"/>
      <c r="O1199" s="61"/>
    </row>
    <row r="1200" spans="1:15" s="20" customFormat="1" ht="15" thickBot="1" x14ac:dyDescent="0.45">
      <c r="A1200" s="52"/>
      <c r="B1200" s="53" t="s">
        <v>1634</v>
      </c>
      <c r="C1200" s="54" t="s">
        <v>523</v>
      </c>
      <c r="D1200" s="54" t="s">
        <v>1630</v>
      </c>
      <c r="E1200" s="55" t="s">
        <v>49</v>
      </c>
      <c r="F1200" s="183">
        <v>1.26</v>
      </c>
      <c r="G1200" s="183">
        <v>1.33</v>
      </c>
      <c r="H1200" s="56">
        <v>150</v>
      </c>
      <c r="I1200" s="57"/>
      <c r="J1200" s="58">
        <f t="shared" si="18"/>
        <v>0</v>
      </c>
      <c r="K1200" s="182" t="s">
        <v>42</v>
      </c>
      <c r="L1200" s="151" t="s">
        <v>1695</v>
      </c>
      <c r="M1200" s="60" t="s">
        <v>1631</v>
      </c>
      <c r="N1200" s="61"/>
      <c r="O1200" s="61"/>
    </row>
    <row r="1201" spans="1:15" s="20" customFormat="1" ht="15" thickBot="1" x14ac:dyDescent="0.45">
      <c r="A1201" s="52"/>
      <c r="B1201" s="53" t="s">
        <v>1635</v>
      </c>
      <c r="C1201" s="54" t="s">
        <v>997</v>
      </c>
      <c r="D1201" s="54" t="s">
        <v>1636</v>
      </c>
      <c r="E1201" s="55" t="s">
        <v>41</v>
      </c>
      <c r="F1201" s="183">
        <v>0.78</v>
      </c>
      <c r="G1201" s="183">
        <v>0.82</v>
      </c>
      <c r="H1201" s="56">
        <v>400</v>
      </c>
      <c r="I1201" s="57"/>
      <c r="J1201" s="58">
        <f t="shared" si="18"/>
        <v>0</v>
      </c>
      <c r="K1201" s="182" t="s">
        <v>42</v>
      </c>
      <c r="L1201" s="135" t="s">
        <v>1695</v>
      </c>
      <c r="M1201" s="60" t="s">
        <v>69</v>
      </c>
      <c r="N1201" s="61"/>
      <c r="O1201" s="61"/>
    </row>
    <row r="1202" spans="1:15" s="20" customFormat="1" ht="15" thickBot="1" x14ac:dyDescent="0.45">
      <c r="A1202" s="52"/>
      <c r="B1202" s="53" t="s">
        <v>1637</v>
      </c>
      <c r="C1202" s="54" t="s">
        <v>997</v>
      </c>
      <c r="D1202" s="54" t="s">
        <v>1636</v>
      </c>
      <c r="E1202" s="55" t="s">
        <v>45</v>
      </c>
      <c r="F1202" s="183">
        <v>0.95</v>
      </c>
      <c r="G1202" s="183">
        <v>1</v>
      </c>
      <c r="H1202" s="56">
        <v>300</v>
      </c>
      <c r="I1202" s="57"/>
      <c r="J1202" s="58">
        <f t="shared" si="18"/>
        <v>0</v>
      </c>
      <c r="K1202" s="182" t="s">
        <v>42</v>
      </c>
      <c r="L1202" s="135" t="s">
        <v>1695</v>
      </c>
      <c r="M1202" s="60" t="s">
        <v>69</v>
      </c>
      <c r="N1202" s="61"/>
      <c r="O1202" s="61"/>
    </row>
    <row r="1203" spans="1:15" s="20" customFormat="1" ht="15" thickBot="1" x14ac:dyDescent="0.45">
      <c r="A1203" s="52"/>
      <c r="B1203" s="53" t="s">
        <v>1638</v>
      </c>
      <c r="C1203" s="54" t="s">
        <v>997</v>
      </c>
      <c r="D1203" s="54" t="s">
        <v>1636</v>
      </c>
      <c r="E1203" s="55" t="s">
        <v>47</v>
      </c>
      <c r="F1203" s="183">
        <v>1.1499999999999999</v>
      </c>
      <c r="G1203" s="183">
        <v>1.21</v>
      </c>
      <c r="H1203" s="56">
        <v>200</v>
      </c>
      <c r="I1203" s="57"/>
      <c r="J1203" s="58">
        <f t="shared" si="18"/>
        <v>0</v>
      </c>
      <c r="K1203" s="182" t="s">
        <v>42</v>
      </c>
      <c r="L1203" s="135" t="s">
        <v>1695</v>
      </c>
      <c r="M1203" s="60" t="s">
        <v>69</v>
      </c>
      <c r="N1203" s="61"/>
      <c r="O1203" s="61"/>
    </row>
    <row r="1204" spans="1:15" s="20" customFormat="1" ht="15" thickBot="1" x14ac:dyDescent="0.45">
      <c r="A1204" s="52"/>
      <c r="B1204" s="53" t="s">
        <v>1639</v>
      </c>
      <c r="C1204" s="54" t="s">
        <v>997</v>
      </c>
      <c r="D1204" s="54" t="s">
        <v>1636</v>
      </c>
      <c r="E1204" s="55" t="s">
        <v>49</v>
      </c>
      <c r="F1204" s="183">
        <v>1.38</v>
      </c>
      <c r="G1204" s="183">
        <v>1.45</v>
      </c>
      <c r="H1204" s="56">
        <v>150</v>
      </c>
      <c r="I1204" s="57"/>
      <c r="J1204" s="58">
        <f t="shared" si="18"/>
        <v>0</v>
      </c>
      <c r="K1204" s="182" t="s">
        <v>42</v>
      </c>
      <c r="L1204" s="135" t="s">
        <v>1695</v>
      </c>
      <c r="M1204" s="60" t="s">
        <v>69</v>
      </c>
      <c r="N1204" s="61"/>
      <c r="O1204" s="61"/>
    </row>
    <row r="1205" spans="1:15" s="20" customFormat="1" ht="15" thickBot="1" x14ac:dyDescent="0.45">
      <c r="A1205" s="52"/>
      <c r="B1205" s="53" t="s">
        <v>1640</v>
      </c>
      <c r="C1205" s="54" t="s">
        <v>997</v>
      </c>
      <c r="D1205" s="54" t="s">
        <v>1636</v>
      </c>
      <c r="E1205" s="55" t="s">
        <v>58</v>
      </c>
      <c r="F1205" s="183">
        <v>1.59</v>
      </c>
      <c r="G1205" s="183">
        <v>1.67</v>
      </c>
      <c r="H1205" s="56">
        <v>125</v>
      </c>
      <c r="I1205" s="57"/>
      <c r="J1205" s="58">
        <f t="shared" si="18"/>
        <v>0</v>
      </c>
      <c r="K1205" s="182" t="s">
        <v>42</v>
      </c>
      <c r="L1205" s="135" t="s">
        <v>1695</v>
      </c>
      <c r="M1205" s="60" t="s">
        <v>69</v>
      </c>
      <c r="N1205" s="61"/>
      <c r="O1205" s="61"/>
    </row>
    <row r="1206" spans="1:15" s="20" customFormat="1" ht="15" thickBot="1" x14ac:dyDescent="0.45">
      <c r="A1206" s="52"/>
      <c r="B1206" s="53" t="s">
        <v>1641</v>
      </c>
      <c r="C1206" s="54" t="s">
        <v>997</v>
      </c>
      <c r="D1206" s="54" t="s">
        <v>1636</v>
      </c>
      <c r="E1206" s="55" t="s">
        <v>60</v>
      </c>
      <c r="F1206" s="183">
        <v>1.82</v>
      </c>
      <c r="G1206" s="183">
        <v>1.92</v>
      </c>
      <c r="H1206" s="56">
        <v>100</v>
      </c>
      <c r="I1206" s="57"/>
      <c r="J1206" s="58">
        <f t="shared" si="18"/>
        <v>0</v>
      </c>
      <c r="K1206" s="182" t="s">
        <v>42</v>
      </c>
      <c r="L1206" s="135" t="s">
        <v>1695</v>
      </c>
      <c r="M1206" s="60" t="s">
        <v>69</v>
      </c>
      <c r="N1206" s="61"/>
      <c r="O1206" s="61"/>
    </row>
    <row r="1207" spans="1:15" s="20" customFormat="1" ht="15" thickBot="1" x14ac:dyDescent="0.45">
      <c r="A1207" s="52"/>
      <c r="B1207" s="53" t="s">
        <v>1642</v>
      </c>
      <c r="C1207" s="54" t="s">
        <v>66</v>
      </c>
      <c r="D1207" s="54" t="s">
        <v>1643</v>
      </c>
      <c r="E1207" s="55" t="s">
        <v>68</v>
      </c>
      <c r="F1207" s="183">
        <v>0.64</v>
      </c>
      <c r="G1207" s="183">
        <v>0.67</v>
      </c>
      <c r="H1207" s="56">
        <v>350</v>
      </c>
      <c r="I1207" s="57"/>
      <c r="J1207" s="58">
        <f t="shared" si="18"/>
        <v>0</v>
      </c>
      <c r="K1207" s="182" t="s">
        <v>42</v>
      </c>
      <c r="L1207" s="135" t="s">
        <v>1695</v>
      </c>
      <c r="M1207" s="60" t="s">
        <v>69</v>
      </c>
      <c r="N1207" s="61"/>
      <c r="O1207" s="61"/>
    </row>
    <row r="1208" spans="1:15" s="20" customFormat="1" ht="15" thickBot="1" x14ac:dyDescent="0.45">
      <c r="A1208" s="52"/>
      <c r="B1208" s="53" t="s">
        <v>1644</v>
      </c>
      <c r="C1208" s="54" t="s">
        <v>66</v>
      </c>
      <c r="D1208" s="54" t="s">
        <v>1643</v>
      </c>
      <c r="E1208" s="55" t="s">
        <v>71</v>
      </c>
      <c r="F1208" s="183">
        <v>0.9</v>
      </c>
      <c r="G1208" s="183">
        <v>0.95</v>
      </c>
      <c r="H1208" s="56">
        <v>250</v>
      </c>
      <c r="I1208" s="57"/>
      <c r="J1208" s="58">
        <f t="shared" si="18"/>
        <v>0</v>
      </c>
      <c r="K1208" s="182" t="s">
        <v>42</v>
      </c>
      <c r="L1208" s="135" t="s">
        <v>1695</v>
      </c>
      <c r="M1208" s="60" t="s">
        <v>69</v>
      </c>
      <c r="N1208" s="61"/>
      <c r="O1208" s="61"/>
    </row>
    <row r="1209" spans="1:15" s="20" customFormat="1" ht="15" thickBot="1" x14ac:dyDescent="0.45">
      <c r="A1209" s="52"/>
      <c r="B1209" s="53" t="s">
        <v>1645</v>
      </c>
      <c r="C1209" s="54" t="s">
        <v>66</v>
      </c>
      <c r="D1209" s="54" t="s">
        <v>1643</v>
      </c>
      <c r="E1209" s="55" t="s">
        <v>73</v>
      </c>
      <c r="F1209" s="183">
        <v>1.1499999999999999</v>
      </c>
      <c r="G1209" s="183">
        <v>1.21</v>
      </c>
      <c r="H1209" s="56">
        <v>175</v>
      </c>
      <c r="I1209" s="57"/>
      <c r="J1209" s="58">
        <f t="shared" si="18"/>
        <v>0</v>
      </c>
      <c r="K1209" s="182" t="s">
        <v>42</v>
      </c>
      <c r="L1209" s="135" t="s">
        <v>1695</v>
      </c>
      <c r="M1209" s="60" t="s">
        <v>69</v>
      </c>
      <c r="N1209" s="61"/>
      <c r="O1209" s="61"/>
    </row>
    <row r="1210" spans="1:15" s="20" customFormat="1" ht="15" thickBot="1" x14ac:dyDescent="0.45">
      <c r="A1210" s="52"/>
      <c r="B1210" s="53" t="s">
        <v>1646</v>
      </c>
      <c r="C1210" s="54" t="s">
        <v>66</v>
      </c>
      <c r="D1210" s="54" t="s">
        <v>1643</v>
      </c>
      <c r="E1210" s="55" t="s">
        <v>117</v>
      </c>
      <c r="F1210" s="183">
        <v>1.39</v>
      </c>
      <c r="G1210" s="183">
        <v>1.46</v>
      </c>
      <c r="H1210" s="56">
        <v>150</v>
      </c>
      <c r="I1210" s="57"/>
      <c r="J1210" s="58">
        <f t="shared" si="18"/>
        <v>0</v>
      </c>
      <c r="K1210" s="182" t="s">
        <v>42</v>
      </c>
      <c r="L1210" s="135" t="s">
        <v>1695</v>
      </c>
      <c r="M1210" s="60" t="s">
        <v>69</v>
      </c>
      <c r="N1210" s="61"/>
      <c r="O1210" s="61"/>
    </row>
    <row r="1211" spans="1:15" s="20" customFormat="1" ht="15" thickBot="1" x14ac:dyDescent="0.45">
      <c r="A1211" s="52"/>
      <c r="B1211" s="53" t="s">
        <v>1647</v>
      </c>
      <c r="C1211" s="54" t="s">
        <v>66</v>
      </c>
      <c r="D1211" s="54" t="s">
        <v>1643</v>
      </c>
      <c r="E1211" s="55" t="s">
        <v>110</v>
      </c>
      <c r="F1211" s="183">
        <v>1.46</v>
      </c>
      <c r="G1211" s="183">
        <v>1.54</v>
      </c>
      <c r="H1211" s="56">
        <v>125</v>
      </c>
      <c r="I1211" s="57"/>
      <c r="J1211" s="58">
        <f t="shared" si="18"/>
        <v>0</v>
      </c>
      <c r="K1211" s="182" t="s">
        <v>42</v>
      </c>
      <c r="L1211" s="135" t="s">
        <v>1695</v>
      </c>
      <c r="M1211" s="60" t="s">
        <v>69</v>
      </c>
      <c r="N1211" s="61"/>
      <c r="O1211" s="61"/>
    </row>
    <row r="1212" spans="1:15" s="20" customFormat="1" ht="15" thickBot="1" x14ac:dyDescent="0.45">
      <c r="A1212" s="52"/>
      <c r="B1212" s="53" t="s">
        <v>1648</v>
      </c>
      <c r="C1212" s="54" t="s">
        <v>66</v>
      </c>
      <c r="D1212" s="54" t="s">
        <v>1649</v>
      </c>
      <c r="E1212" s="55" t="s">
        <v>68</v>
      </c>
      <c r="F1212" s="183">
        <v>0.64</v>
      </c>
      <c r="G1212" s="183">
        <v>0.67</v>
      </c>
      <c r="H1212" s="56">
        <v>350</v>
      </c>
      <c r="I1212" s="57"/>
      <c r="J1212" s="58">
        <f t="shared" si="18"/>
        <v>0</v>
      </c>
      <c r="K1212" s="182" t="s">
        <v>42</v>
      </c>
      <c r="L1212" s="166" t="s">
        <v>1695</v>
      </c>
      <c r="M1212" s="60" t="s">
        <v>63</v>
      </c>
      <c r="N1212" s="61"/>
      <c r="O1212" s="61"/>
    </row>
    <row r="1213" spans="1:15" s="20" customFormat="1" ht="15" thickBot="1" x14ac:dyDescent="0.45">
      <c r="A1213" s="52"/>
      <c r="B1213" s="53" t="s">
        <v>1650</v>
      </c>
      <c r="C1213" s="54" t="s">
        <v>342</v>
      </c>
      <c r="D1213" s="54" t="s">
        <v>1651</v>
      </c>
      <c r="E1213" s="55" t="s">
        <v>41</v>
      </c>
      <c r="F1213" s="183">
        <v>0.91</v>
      </c>
      <c r="G1213" s="183">
        <v>0.96</v>
      </c>
      <c r="H1213" s="56">
        <v>400</v>
      </c>
      <c r="I1213" s="57"/>
      <c r="J1213" s="58">
        <f t="shared" si="18"/>
        <v>0</v>
      </c>
      <c r="K1213" s="182" t="s">
        <v>42</v>
      </c>
      <c r="L1213" s="145" t="s">
        <v>1695</v>
      </c>
      <c r="M1213" s="60" t="s">
        <v>1475</v>
      </c>
      <c r="N1213" s="61"/>
      <c r="O1213" s="61"/>
    </row>
    <row r="1214" spans="1:15" s="20" customFormat="1" ht="15" thickBot="1" x14ac:dyDescent="0.45">
      <c r="A1214" s="52"/>
      <c r="B1214" s="53" t="s">
        <v>1652</v>
      </c>
      <c r="C1214" s="54" t="s">
        <v>342</v>
      </c>
      <c r="D1214" s="54" t="s">
        <v>1651</v>
      </c>
      <c r="E1214" s="55" t="s">
        <v>45</v>
      </c>
      <c r="F1214" s="183">
        <v>1.08</v>
      </c>
      <c r="G1214" s="183">
        <v>1.1399999999999999</v>
      </c>
      <c r="H1214" s="56">
        <v>300</v>
      </c>
      <c r="I1214" s="57"/>
      <c r="J1214" s="58">
        <f t="shared" si="18"/>
        <v>0</v>
      </c>
      <c r="K1214" s="182" t="s">
        <v>42</v>
      </c>
      <c r="L1214" s="145" t="s">
        <v>1695</v>
      </c>
      <c r="M1214" s="60" t="s">
        <v>1475</v>
      </c>
      <c r="N1214" s="61"/>
      <c r="O1214" s="61"/>
    </row>
    <row r="1215" spans="1:15" s="20" customFormat="1" ht="15" thickBot="1" x14ac:dyDescent="0.45">
      <c r="A1215" s="52"/>
      <c r="B1215" s="53" t="s">
        <v>1653</v>
      </c>
      <c r="C1215" s="54" t="s">
        <v>342</v>
      </c>
      <c r="D1215" s="54" t="s">
        <v>1651</v>
      </c>
      <c r="E1215" s="55" t="s">
        <v>47</v>
      </c>
      <c r="F1215" s="183">
        <v>1.27</v>
      </c>
      <c r="G1215" s="183">
        <v>1.34</v>
      </c>
      <c r="H1215" s="56">
        <v>200</v>
      </c>
      <c r="I1215" s="57"/>
      <c r="J1215" s="58">
        <f t="shared" si="18"/>
        <v>0</v>
      </c>
      <c r="K1215" s="182" t="s">
        <v>42</v>
      </c>
      <c r="L1215" s="145" t="s">
        <v>1695</v>
      </c>
      <c r="M1215" s="60" t="s">
        <v>1475</v>
      </c>
      <c r="N1215" s="61"/>
      <c r="O1215" s="61"/>
    </row>
    <row r="1216" spans="1:15" s="20" customFormat="1" ht="15" thickBot="1" x14ac:dyDescent="0.45">
      <c r="A1216" s="52"/>
      <c r="B1216" s="53" t="s">
        <v>1654</v>
      </c>
      <c r="C1216" s="54" t="s">
        <v>342</v>
      </c>
      <c r="D1216" s="54" t="s">
        <v>1651</v>
      </c>
      <c r="E1216" s="55" t="s">
        <v>49</v>
      </c>
      <c r="F1216" s="183">
        <v>1.49</v>
      </c>
      <c r="G1216" s="183">
        <v>1.57</v>
      </c>
      <c r="H1216" s="56">
        <v>150</v>
      </c>
      <c r="I1216" s="57"/>
      <c r="J1216" s="58">
        <f t="shared" si="18"/>
        <v>0</v>
      </c>
      <c r="K1216" s="182" t="s">
        <v>42</v>
      </c>
      <c r="L1216" s="145" t="s">
        <v>1695</v>
      </c>
      <c r="M1216" s="60" t="s">
        <v>1475</v>
      </c>
      <c r="N1216" s="61"/>
      <c r="O1216" s="61"/>
    </row>
    <row r="1217" spans="1:15" s="20" customFormat="1" ht="15" thickBot="1" x14ac:dyDescent="0.45">
      <c r="A1217" s="52"/>
      <c r="B1217" s="53" t="s">
        <v>1655</v>
      </c>
      <c r="C1217" s="54" t="s">
        <v>342</v>
      </c>
      <c r="D1217" s="54" t="s">
        <v>1651</v>
      </c>
      <c r="E1217" s="55" t="s">
        <v>58</v>
      </c>
      <c r="F1217" s="183">
        <v>1.71</v>
      </c>
      <c r="G1217" s="183">
        <v>1.8</v>
      </c>
      <c r="H1217" s="56">
        <v>125</v>
      </c>
      <c r="I1217" s="57"/>
      <c r="J1217" s="58">
        <f t="shared" si="18"/>
        <v>0</v>
      </c>
      <c r="K1217" s="182" t="s">
        <v>42</v>
      </c>
      <c r="L1217" s="145" t="s">
        <v>1695</v>
      </c>
      <c r="M1217" s="60" t="s">
        <v>1475</v>
      </c>
      <c r="N1217" s="61"/>
      <c r="O1217" s="61"/>
    </row>
    <row r="1218" spans="1:15" s="20" customFormat="1" ht="15" thickBot="1" x14ac:dyDescent="0.45">
      <c r="A1218" s="52"/>
      <c r="B1218" s="53" t="s">
        <v>1656</v>
      </c>
      <c r="C1218" s="54" t="s">
        <v>429</v>
      </c>
      <c r="D1218" s="54" t="s">
        <v>1657</v>
      </c>
      <c r="E1218" s="55" t="s">
        <v>41</v>
      </c>
      <c r="F1218" s="183">
        <v>0.78</v>
      </c>
      <c r="G1218" s="183">
        <v>0.82</v>
      </c>
      <c r="H1218" s="56">
        <v>400</v>
      </c>
      <c r="I1218" s="57"/>
      <c r="J1218" s="58">
        <f t="shared" si="18"/>
        <v>0</v>
      </c>
      <c r="K1218" s="182" t="s">
        <v>42</v>
      </c>
      <c r="L1218" s="143" t="s">
        <v>1695</v>
      </c>
      <c r="M1218" s="60" t="s">
        <v>169</v>
      </c>
      <c r="N1218" s="61"/>
      <c r="O1218" s="61"/>
    </row>
    <row r="1219" spans="1:15" s="20" customFormat="1" ht="15" thickBot="1" x14ac:dyDescent="0.45">
      <c r="A1219" s="52"/>
      <c r="B1219" s="53" t="s">
        <v>1658</v>
      </c>
      <c r="C1219" s="54" t="s">
        <v>429</v>
      </c>
      <c r="D1219" s="54" t="s">
        <v>1657</v>
      </c>
      <c r="E1219" s="55" t="s">
        <v>45</v>
      </c>
      <c r="F1219" s="183">
        <v>0.95</v>
      </c>
      <c r="G1219" s="183">
        <v>1</v>
      </c>
      <c r="H1219" s="56">
        <v>300</v>
      </c>
      <c r="I1219" s="57"/>
      <c r="J1219" s="58">
        <f t="shared" si="18"/>
        <v>0</v>
      </c>
      <c r="K1219" s="182" t="s">
        <v>42</v>
      </c>
      <c r="L1219" s="143" t="s">
        <v>1695</v>
      </c>
      <c r="M1219" s="60" t="s">
        <v>169</v>
      </c>
      <c r="N1219" s="61"/>
      <c r="O1219" s="61"/>
    </row>
    <row r="1220" spans="1:15" s="20" customFormat="1" ht="15" thickBot="1" x14ac:dyDescent="0.45">
      <c r="A1220" s="52"/>
      <c r="B1220" s="53" t="s">
        <v>1659</v>
      </c>
      <c r="C1220" s="54" t="s">
        <v>429</v>
      </c>
      <c r="D1220" s="54" t="s">
        <v>1657</v>
      </c>
      <c r="E1220" s="55" t="s">
        <v>47</v>
      </c>
      <c r="F1220" s="183">
        <v>1.1499999999999999</v>
      </c>
      <c r="G1220" s="183">
        <v>1.21</v>
      </c>
      <c r="H1220" s="56">
        <v>200</v>
      </c>
      <c r="I1220" s="57"/>
      <c r="J1220" s="58">
        <f t="shared" si="18"/>
        <v>0</v>
      </c>
      <c r="K1220" s="182" t="s">
        <v>42</v>
      </c>
      <c r="L1220" s="143" t="s">
        <v>1695</v>
      </c>
      <c r="M1220" s="60" t="s">
        <v>169</v>
      </c>
      <c r="N1220" s="61"/>
      <c r="O1220" s="61"/>
    </row>
    <row r="1221" spans="1:15" s="20" customFormat="1" ht="15" thickBot="1" x14ac:dyDescent="0.45">
      <c r="A1221" s="52"/>
      <c r="B1221" s="53" t="s">
        <v>1660</v>
      </c>
      <c r="C1221" s="54" t="s">
        <v>429</v>
      </c>
      <c r="D1221" s="54" t="s">
        <v>1657</v>
      </c>
      <c r="E1221" s="55" t="s">
        <v>49</v>
      </c>
      <c r="F1221" s="183">
        <v>1.38</v>
      </c>
      <c r="G1221" s="183">
        <v>1.45</v>
      </c>
      <c r="H1221" s="56">
        <v>150</v>
      </c>
      <c r="I1221" s="57"/>
      <c r="J1221" s="58">
        <f t="shared" si="18"/>
        <v>0</v>
      </c>
      <c r="K1221" s="182" t="s">
        <v>42</v>
      </c>
      <c r="L1221" s="143" t="s">
        <v>1695</v>
      </c>
      <c r="M1221" s="60" t="s">
        <v>169</v>
      </c>
      <c r="N1221" s="61"/>
      <c r="O1221" s="61"/>
    </row>
    <row r="1222" spans="1:15" s="20" customFormat="1" ht="15" thickBot="1" x14ac:dyDescent="0.45">
      <c r="A1222" s="52"/>
      <c r="B1222" s="53" t="s">
        <v>1661</v>
      </c>
      <c r="C1222" s="54" t="s">
        <v>209</v>
      </c>
      <c r="D1222" s="54" t="s">
        <v>1662</v>
      </c>
      <c r="E1222" s="55" t="s">
        <v>41</v>
      </c>
      <c r="F1222" s="183">
        <v>0.54</v>
      </c>
      <c r="G1222" s="183">
        <v>0.56999999999999995</v>
      </c>
      <c r="H1222" s="56">
        <v>400</v>
      </c>
      <c r="I1222" s="57"/>
      <c r="J1222" s="58">
        <f t="shared" si="18"/>
        <v>0</v>
      </c>
      <c r="K1222" s="182" t="s">
        <v>42</v>
      </c>
      <c r="L1222" s="143" t="s">
        <v>1695</v>
      </c>
      <c r="M1222" s="60" t="s">
        <v>169</v>
      </c>
      <c r="N1222" s="61"/>
      <c r="O1222" s="61"/>
    </row>
    <row r="1223" spans="1:15" s="20" customFormat="1" ht="15" thickBot="1" x14ac:dyDescent="0.45">
      <c r="A1223" s="52"/>
      <c r="B1223" s="53" t="s">
        <v>1663</v>
      </c>
      <c r="C1223" s="54" t="s">
        <v>209</v>
      </c>
      <c r="D1223" s="54" t="s">
        <v>1662</v>
      </c>
      <c r="E1223" s="55" t="s">
        <v>45</v>
      </c>
      <c r="F1223" s="183">
        <v>0.71</v>
      </c>
      <c r="G1223" s="183">
        <v>0.75</v>
      </c>
      <c r="H1223" s="56">
        <v>300</v>
      </c>
      <c r="I1223" s="57"/>
      <c r="J1223" s="58">
        <f t="shared" si="18"/>
        <v>0</v>
      </c>
      <c r="K1223" s="182" t="s">
        <v>42</v>
      </c>
      <c r="L1223" s="143" t="s">
        <v>1695</v>
      </c>
      <c r="M1223" s="60" t="s">
        <v>169</v>
      </c>
      <c r="N1223" s="61"/>
      <c r="O1223" s="61"/>
    </row>
    <row r="1224" spans="1:15" s="20" customFormat="1" ht="15" thickBot="1" x14ac:dyDescent="0.45">
      <c r="A1224" s="52"/>
      <c r="B1224" s="53" t="s">
        <v>1664</v>
      </c>
      <c r="C1224" s="54" t="s">
        <v>209</v>
      </c>
      <c r="D1224" s="54" t="s">
        <v>1662</v>
      </c>
      <c r="E1224" s="55" t="s">
        <v>47</v>
      </c>
      <c r="F1224" s="183">
        <v>0.89</v>
      </c>
      <c r="G1224" s="183">
        <v>0.94</v>
      </c>
      <c r="H1224" s="56">
        <v>200</v>
      </c>
      <c r="I1224" s="57"/>
      <c r="J1224" s="58">
        <f t="shared" si="18"/>
        <v>0</v>
      </c>
      <c r="K1224" s="182" t="s">
        <v>42</v>
      </c>
      <c r="L1224" s="143" t="s">
        <v>1695</v>
      </c>
      <c r="M1224" s="60" t="s">
        <v>169</v>
      </c>
      <c r="N1224" s="61"/>
      <c r="O1224" s="61"/>
    </row>
    <row r="1225" spans="1:15" s="20" customFormat="1" ht="15" thickBot="1" x14ac:dyDescent="0.45">
      <c r="A1225" s="52"/>
      <c r="B1225" s="53" t="s">
        <v>1665</v>
      </c>
      <c r="C1225" s="54" t="s">
        <v>209</v>
      </c>
      <c r="D1225" s="54" t="s">
        <v>1662</v>
      </c>
      <c r="E1225" s="55" t="s">
        <v>49</v>
      </c>
      <c r="F1225" s="183">
        <v>1.1000000000000001</v>
      </c>
      <c r="G1225" s="183">
        <v>1.1599999999999999</v>
      </c>
      <c r="H1225" s="56">
        <v>150</v>
      </c>
      <c r="I1225" s="57"/>
      <c r="J1225" s="58">
        <f t="shared" si="18"/>
        <v>0</v>
      </c>
      <c r="K1225" s="182" t="s">
        <v>42</v>
      </c>
      <c r="L1225" s="143" t="s">
        <v>1695</v>
      </c>
      <c r="M1225" s="60" t="s">
        <v>169</v>
      </c>
      <c r="N1225" s="61"/>
      <c r="O1225" s="61"/>
    </row>
    <row r="1226" spans="1:15" s="20" customFormat="1" ht="15" thickBot="1" x14ac:dyDescent="0.45">
      <c r="A1226" s="52"/>
      <c r="B1226" s="53" t="s">
        <v>1666</v>
      </c>
      <c r="C1226" s="54" t="s">
        <v>997</v>
      </c>
      <c r="D1226" s="54" t="s">
        <v>1667</v>
      </c>
      <c r="E1226" s="55" t="s">
        <v>41</v>
      </c>
      <c r="F1226" s="183">
        <v>0.78</v>
      </c>
      <c r="G1226" s="183">
        <v>0.82</v>
      </c>
      <c r="H1226" s="56">
        <v>400</v>
      </c>
      <c r="I1226" s="57"/>
      <c r="J1226" s="58">
        <f t="shared" si="18"/>
        <v>0</v>
      </c>
      <c r="K1226" s="182" t="s">
        <v>42</v>
      </c>
      <c r="L1226" s="143" t="s">
        <v>1695</v>
      </c>
      <c r="M1226" s="60" t="s">
        <v>169</v>
      </c>
      <c r="N1226" s="61"/>
      <c r="O1226" s="61"/>
    </row>
    <row r="1227" spans="1:15" s="20" customFormat="1" ht="15" thickBot="1" x14ac:dyDescent="0.45">
      <c r="A1227" s="52"/>
      <c r="B1227" s="53" t="s">
        <v>1668</v>
      </c>
      <c r="C1227" s="54" t="s">
        <v>997</v>
      </c>
      <c r="D1227" s="54" t="s">
        <v>1667</v>
      </c>
      <c r="E1227" s="55" t="s">
        <v>45</v>
      </c>
      <c r="F1227" s="183">
        <v>0.95</v>
      </c>
      <c r="G1227" s="183">
        <v>1</v>
      </c>
      <c r="H1227" s="56">
        <v>300</v>
      </c>
      <c r="I1227" s="57"/>
      <c r="J1227" s="58">
        <f t="shared" si="18"/>
        <v>0</v>
      </c>
      <c r="K1227" s="182" t="s">
        <v>42</v>
      </c>
      <c r="L1227" s="143" t="s">
        <v>1695</v>
      </c>
      <c r="M1227" s="60" t="s">
        <v>169</v>
      </c>
      <c r="N1227" s="61"/>
      <c r="O1227" s="61"/>
    </row>
    <row r="1228" spans="1:15" s="20" customFormat="1" ht="15" thickBot="1" x14ac:dyDescent="0.45">
      <c r="A1228" s="52"/>
      <c r="B1228" s="53" t="s">
        <v>1669</v>
      </c>
      <c r="C1228" s="54" t="s">
        <v>997</v>
      </c>
      <c r="D1228" s="54" t="s">
        <v>1667</v>
      </c>
      <c r="E1228" s="55" t="s">
        <v>47</v>
      </c>
      <c r="F1228" s="183">
        <v>1.1499999999999999</v>
      </c>
      <c r="G1228" s="183">
        <v>1.21</v>
      </c>
      <c r="H1228" s="56">
        <v>200</v>
      </c>
      <c r="I1228" s="57"/>
      <c r="J1228" s="58">
        <f t="shared" si="18"/>
        <v>0</v>
      </c>
      <c r="K1228" s="182" t="s">
        <v>42</v>
      </c>
      <c r="L1228" s="143" t="s">
        <v>1695</v>
      </c>
      <c r="M1228" s="60" t="s">
        <v>169</v>
      </c>
      <c r="N1228" s="61"/>
      <c r="O1228" s="61"/>
    </row>
    <row r="1229" spans="1:15" s="20" customFormat="1" ht="15" thickBot="1" x14ac:dyDescent="0.45">
      <c r="A1229" s="52"/>
      <c r="B1229" s="53" t="s">
        <v>1670</v>
      </c>
      <c r="C1229" s="54" t="s">
        <v>997</v>
      </c>
      <c r="D1229" s="54" t="s">
        <v>1667</v>
      </c>
      <c r="E1229" s="55" t="s">
        <v>49</v>
      </c>
      <c r="F1229" s="183">
        <v>1.38</v>
      </c>
      <c r="G1229" s="183">
        <v>1.45</v>
      </c>
      <c r="H1229" s="56">
        <v>150</v>
      </c>
      <c r="I1229" s="57"/>
      <c r="J1229" s="58">
        <f t="shared" si="18"/>
        <v>0</v>
      </c>
      <c r="K1229" s="182" t="s">
        <v>42</v>
      </c>
      <c r="L1229" s="143" t="s">
        <v>1695</v>
      </c>
      <c r="M1229" s="60" t="s">
        <v>169</v>
      </c>
      <c r="N1229" s="61"/>
      <c r="O1229" s="61"/>
    </row>
    <row r="1230" spans="1:15" s="20" customFormat="1" ht="15" thickBot="1" x14ac:dyDescent="0.45">
      <c r="A1230" s="52"/>
      <c r="B1230" s="53" t="s">
        <v>1671</v>
      </c>
      <c r="C1230" s="54" t="s">
        <v>997</v>
      </c>
      <c r="D1230" s="54" t="s">
        <v>1667</v>
      </c>
      <c r="E1230" s="55" t="s">
        <v>58</v>
      </c>
      <c r="F1230" s="183">
        <v>1.59</v>
      </c>
      <c r="G1230" s="183">
        <v>1.67</v>
      </c>
      <c r="H1230" s="56">
        <v>125</v>
      </c>
      <c r="I1230" s="57"/>
      <c r="J1230" s="58">
        <f t="shared" si="18"/>
        <v>0</v>
      </c>
      <c r="K1230" s="182" t="s">
        <v>42</v>
      </c>
      <c r="L1230" s="143" t="s">
        <v>1695</v>
      </c>
      <c r="M1230" s="60" t="s">
        <v>169</v>
      </c>
      <c r="N1230" s="61"/>
      <c r="O1230" s="61"/>
    </row>
    <row r="1231" spans="1:15" s="20" customFormat="1" ht="15" thickBot="1" x14ac:dyDescent="0.45">
      <c r="A1231" s="52"/>
      <c r="B1231" s="53" t="s">
        <v>1672</v>
      </c>
      <c r="C1231" s="54" t="s">
        <v>997</v>
      </c>
      <c r="D1231" s="54" t="s">
        <v>1667</v>
      </c>
      <c r="E1231" s="55" t="s">
        <v>60</v>
      </c>
      <c r="F1231" s="183">
        <v>1.82</v>
      </c>
      <c r="G1231" s="183">
        <v>1.92</v>
      </c>
      <c r="H1231" s="56">
        <v>100</v>
      </c>
      <c r="I1231" s="57"/>
      <c r="J1231" s="58">
        <f t="shared" si="18"/>
        <v>0</v>
      </c>
      <c r="K1231" s="182" t="s">
        <v>42</v>
      </c>
      <c r="L1231" s="143" t="s">
        <v>1695</v>
      </c>
      <c r="M1231" s="60" t="s">
        <v>169</v>
      </c>
      <c r="N1231" s="61"/>
      <c r="O1231" s="61"/>
    </row>
    <row r="1232" spans="1:15" s="20" customFormat="1" ht="15" thickBot="1" x14ac:dyDescent="0.45">
      <c r="A1232" s="52"/>
      <c r="B1232" s="53" t="s">
        <v>1673</v>
      </c>
      <c r="C1232" s="54" t="s">
        <v>209</v>
      </c>
      <c r="D1232" s="54" t="s">
        <v>1674</v>
      </c>
      <c r="E1232" s="55" t="s">
        <v>41</v>
      </c>
      <c r="F1232" s="183">
        <v>0.54</v>
      </c>
      <c r="G1232" s="183">
        <v>0.56999999999999995</v>
      </c>
      <c r="H1232" s="56">
        <v>400</v>
      </c>
      <c r="I1232" s="57"/>
      <c r="J1232" s="58">
        <f t="shared" si="18"/>
        <v>0</v>
      </c>
      <c r="K1232" s="182" t="s">
        <v>42</v>
      </c>
      <c r="L1232" s="143" t="s">
        <v>1695</v>
      </c>
      <c r="M1232" s="60" t="s">
        <v>169</v>
      </c>
      <c r="N1232" s="61"/>
      <c r="O1232" s="61"/>
    </row>
    <row r="1233" spans="1:15" s="20" customFormat="1" ht="15" thickBot="1" x14ac:dyDescent="0.45">
      <c r="A1233" s="52"/>
      <c r="B1233" s="53" t="s">
        <v>1675</v>
      </c>
      <c r="C1233" s="54" t="s">
        <v>209</v>
      </c>
      <c r="D1233" s="54" t="s">
        <v>1674</v>
      </c>
      <c r="E1233" s="55" t="s">
        <v>45</v>
      </c>
      <c r="F1233" s="183">
        <v>0.71</v>
      </c>
      <c r="G1233" s="183">
        <v>0.75</v>
      </c>
      <c r="H1233" s="56">
        <v>300</v>
      </c>
      <c r="I1233" s="57"/>
      <c r="J1233" s="58">
        <f t="shared" si="18"/>
        <v>0</v>
      </c>
      <c r="K1233" s="182" t="s">
        <v>42</v>
      </c>
      <c r="L1233" s="143" t="s">
        <v>1695</v>
      </c>
      <c r="M1233" s="60" t="s">
        <v>169</v>
      </c>
      <c r="N1233" s="61"/>
      <c r="O1233" s="61"/>
    </row>
    <row r="1234" spans="1:15" s="20" customFormat="1" ht="15" thickBot="1" x14ac:dyDescent="0.45">
      <c r="A1234" s="52"/>
      <c r="B1234" s="53" t="s">
        <v>1676</v>
      </c>
      <c r="C1234" s="54" t="s">
        <v>209</v>
      </c>
      <c r="D1234" s="54" t="s">
        <v>1674</v>
      </c>
      <c r="E1234" s="55" t="s">
        <v>47</v>
      </c>
      <c r="F1234" s="183">
        <v>0.89</v>
      </c>
      <c r="G1234" s="183">
        <v>0.94</v>
      </c>
      <c r="H1234" s="56">
        <v>200</v>
      </c>
      <c r="I1234" s="57"/>
      <c r="J1234" s="58">
        <f t="shared" si="18"/>
        <v>0</v>
      </c>
      <c r="K1234" s="182" t="s">
        <v>42</v>
      </c>
      <c r="L1234" s="143" t="s">
        <v>1695</v>
      </c>
      <c r="M1234" s="60" t="s">
        <v>169</v>
      </c>
      <c r="N1234" s="61"/>
      <c r="O1234" s="61"/>
    </row>
    <row r="1235" spans="1:15" s="20" customFormat="1" ht="15" thickBot="1" x14ac:dyDescent="0.45">
      <c r="A1235" s="52"/>
      <c r="B1235" s="53" t="s">
        <v>1677</v>
      </c>
      <c r="C1235" s="54" t="s">
        <v>209</v>
      </c>
      <c r="D1235" s="54" t="s">
        <v>1674</v>
      </c>
      <c r="E1235" s="55" t="s">
        <v>49</v>
      </c>
      <c r="F1235" s="183">
        <v>1.1000000000000001</v>
      </c>
      <c r="G1235" s="183">
        <v>1.1599999999999999</v>
      </c>
      <c r="H1235" s="56">
        <v>150</v>
      </c>
      <c r="I1235" s="57"/>
      <c r="J1235" s="58">
        <f t="shared" si="18"/>
        <v>0</v>
      </c>
      <c r="K1235" s="182" t="s">
        <v>42</v>
      </c>
      <c r="L1235" s="143" t="s">
        <v>1695</v>
      </c>
      <c r="M1235" s="60" t="s">
        <v>169</v>
      </c>
      <c r="N1235" s="61"/>
      <c r="O1235" s="61"/>
    </row>
    <row r="1236" spans="1:15" s="20" customFormat="1" ht="15" thickBot="1" x14ac:dyDescent="0.45">
      <c r="A1236" s="52"/>
      <c r="B1236" s="53" t="s">
        <v>1678</v>
      </c>
      <c r="C1236" s="54" t="s">
        <v>99</v>
      </c>
      <c r="D1236" s="54" t="s">
        <v>1679</v>
      </c>
      <c r="E1236" s="55" t="s">
        <v>41</v>
      </c>
      <c r="F1236" s="183">
        <v>0.3</v>
      </c>
      <c r="G1236" s="183">
        <v>0.32</v>
      </c>
      <c r="H1236" s="56">
        <v>400</v>
      </c>
      <c r="I1236" s="57"/>
      <c r="J1236" s="58">
        <f t="shared" si="18"/>
        <v>0</v>
      </c>
      <c r="K1236" s="182" t="s">
        <v>42</v>
      </c>
      <c r="L1236" s="143" t="s">
        <v>1695</v>
      </c>
      <c r="M1236" s="60" t="s">
        <v>169</v>
      </c>
      <c r="N1236" s="61"/>
      <c r="O1236" s="61"/>
    </row>
    <row r="1237" spans="1:15" s="20" customFormat="1" ht="15" thickBot="1" x14ac:dyDescent="0.45">
      <c r="A1237" s="52"/>
      <c r="B1237" s="53" t="s">
        <v>1680</v>
      </c>
      <c r="C1237" s="54" t="s">
        <v>99</v>
      </c>
      <c r="D1237" s="54" t="s">
        <v>1679</v>
      </c>
      <c r="E1237" s="55" t="s">
        <v>45</v>
      </c>
      <c r="F1237" s="183">
        <v>0.48</v>
      </c>
      <c r="G1237" s="183">
        <v>0.51</v>
      </c>
      <c r="H1237" s="56">
        <v>300</v>
      </c>
      <c r="I1237" s="57"/>
      <c r="J1237" s="58">
        <f t="shared" si="18"/>
        <v>0</v>
      </c>
      <c r="K1237" s="182" t="s">
        <v>42</v>
      </c>
      <c r="L1237" s="143" t="s">
        <v>1695</v>
      </c>
      <c r="M1237" s="60" t="s">
        <v>169</v>
      </c>
      <c r="N1237" s="61"/>
      <c r="O1237" s="61"/>
    </row>
    <row r="1238" spans="1:15" s="20" customFormat="1" ht="15" thickBot="1" x14ac:dyDescent="0.45">
      <c r="A1238" s="52"/>
      <c r="B1238" s="53" t="s">
        <v>1681</v>
      </c>
      <c r="C1238" s="54" t="s">
        <v>99</v>
      </c>
      <c r="D1238" s="54" t="s">
        <v>1679</v>
      </c>
      <c r="E1238" s="55" t="s">
        <v>47</v>
      </c>
      <c r="F1238" s="183">
        <v>0.71</v>
      </c>
      <c r="G1238" s="183">
        <v>0.75</v>
      </c>
      <c r="H1238" s="56">
        <v>200</v>
      </c>
      <c r="I1238" s="57"/>
      <c r="J1238" s="58">
        <f t="shared" si="18"/>
        <v>0</v>
      </c>
      <c r="K1238" s="182" t="s">
        <v>42</v>
      </c>
      <c r="L1238" s="143" t="s">
        <v>1695</v>
      </c>
      <c r="M1238" s="60" t="s">
        <v>169</v>
      </c>
      <c r="N1238" s="61"/>
      <c r="O1238" s="61"/>
    </row>
    <row r="1239" spans="1:15" s="20" customFormat="1" ht="15" thickBot="1" x14ac:dyDescent="0.45">
      <c r="A1239" s="52"/>
      <c r="B1239" s="53" t="s">
        <v>1682</v>
      </c>
      <c r="C1239" s="54" t="s">
        <v>99</v>
      </c>
      <c r="D1239" s="54" t="s">
        <v>1679</v>
      </c>
      <c r="E1239" s="55" t="s">
        <v>49</v>
      </c>
      <c r="F1239" s="183">
        <v>0.89</v>
      </c>
      <c r="G1239" s="183">
        <v>0.94</v>
      </c>
      <c r="H1239" s="56">
        <v>150</v>
      </c>
      <c r="I1239" s="57"/>
      <c r="J1239" s="58">
        <f t="shared" si="18"/>
        <v>0</v>
      </c>
      <c r="K1239" s="182" t="s">
        <v>42</v>
      </c>
      <c r="L1239" s="143" t="s">
        <v>1695</v>
      </c>
      <c r="M1239" s="60" t="s">
        <v>169</v>
      </c>
      <c r="N1239" s="61"/>
      <c r="O1239" s="61"/>
    </row>
    <row r="1240" spans="1:15" s="20" customFormat="1" ht="15" thickBot="1" x14ac:dyDescent="0.45">
      <c r="A1240" s="52"/>
      <c r="B1240" s="53" t="s">
        <v>1683</v>
      </c>
      <c r="C1240" s="54" t="s">
        <v>99</v>
      </c>
      <c r="D1240" s="54" t="s">
        <v>1679</v>
      </c>
      <c r="E1240" s="55" t="s">
        <v>58</v>
      </c>
      <c r="F1240" s="183">
        <v>1.08</v>
      </c>
      <c r="G1240" s="183">
        <v>1.1399999999999999</v>
      </c>
      <c r="H1240" s="56">
        <v>125</v>
      </c>
      <c r="I1240" s="57"/>
      <c r="J1240" s="58">
        <f t="shared" si="18"/>
        <v>0</v>
      </c>
      <c r="K1240" s="182" t="s">
        <v>42</v>
      </c>
      <c r="L1240" s="143" t="s">
        <v>1695</v>
      </c>
      <c r="M1240" s="60" t="s">
        <v>169</v>
      </c>
      <c r="N1240" s="61"/>
      <c r="O1240" s="61"/>
    </row>
    <row r="1241" spans="1:15" s="20" customFormat="1" ht="15" thickBot="1" x14ac:dyDescent="0.45">
      <c r="A1241" s="52"/>
      <c r="B1241" s="53" t="s">
        <v>1684</v>
      </c>
      <c r="C1241" s="54" t="s">
        <v>99</v>
      </c>
      <c r="D1241" s="54" t="s">
        <v>1679</v>
      </c>
      <c r="E1241" s="55" t="s">
        <v>60</v>
      </c>
      <c r="F1241" s="183">
        <v>1.27</v>
      </c>
      <c r="G1241" s="183">
        <v>1.34</v>
      </c>
      <c r="H1241" s="56">
        <v>100</v>
      </c>
      <c r="I1241" s="57"/>
      <c r="J1241" s="58">
        <f t="shared" si="18"/>
        <v>0</v>
      </c>
      <c r="K1241" s="182" t="s">
        <v>42</v>
      </c>
      <c r="L1241" s="143" t="s">
        <v>1695</v>
      </c>
      <c r="M1241" s="60" t="s">
        <v>169</v>
      </c>
      <c r="N1241" s="61"/>
      <c r="O1241" s="61"/>
    </row>
    <row r="1242" spans="1:15" s="20" customFormat="1" ht="15" thickBot="1" x14ac:dyDescent="0.45">
      <c r="A1242" s="52"/>
      <c r="B1242" s="53" t="s">
        <v>1685</v>
      </c>
      <c r="C1242" s="54" t="s">
        <v>91</v>
      </c>
      <c r="D1242" s="54" t="s">
        <v>1686</v>
      </c>
      <c r="E1242" s="55" t="s">
        <v>45</v>
      </c>
      <c r="F1242" s="183">
        <v>0.53</v>
      </c>
      <c r="G1242" s="183">
        <v>0.56000000000000005</v>
      </c>
      <c r="H1242" s="56">
        <v>300</v>
      </c>
      <c r="I1242" s="57"/>
      <c r="J1242" s="58">
        <f t="shared" ref="J1242:J1250" si="19">IF(I1242&lt;5,G1242*I1242*H1242,F1242*I1242*H1242)</f>
        <v>0</v>
      </c>
      <c r="K1242" s="182" t="s">
        <v>42</v>
      </c>
      <c r="L1242" s="174" t="s">
        <v>1695</v>
      </c>
      <c r="M1242" s="60" t="s">
        <v>679</v>
      </c>
      <c r="N1242" s="61"/>
      <c r="O1242" s="61"/>
    </row>
    <row r="1243" spans="1:15" s="20" customFormat="1" ht="15" thickBot="1" x14ac:dyDescent="0.45">
      <c r="A1243" s="52"/>
      <c r="B1243" s="53" t="s">
        <v>1687</v>
      </c>
      <c r="C1243" s="54" t="s">
        <v>91</v>
      </c>
      <c r="D1243" s="54" t="s">
        <v>1686</v>
      </c>
      <c r="E1243" s="55" t="s">
        <v>47</v>
      </c>
      <c r="F1243" s="183">
        <v>0.69</v>
      </c>
      <c r="G1243" s="183">
        <v>0.73</v>
      </c>
      <c r="H1243" s="56">
        <v>200</v>
      </c>
      <c r="I1243" s="57"/>
      <c r="J1243" s="58">
        <f t="shared" si="19"/>
        <v>0</v>
      </c>
      <c r="K1243" s="182" t="s">
        <v>42</v>
      </c>
      <c r="L1243" s="174" t="s">
        <v>1695</v>
      </c>
      <c r="M1243" s="60" t="s">
        <v>679</v>
      </c>
      <c r="N1243" s="61"/>
      <c r="O1243" s="61"/>
    </row>
    <row r="1244" spans="1:15" s="20" customFormat="1" ht="15" thickBot="1" x14ac:dyDescent="0.45">
      <c r="A1244" s="52"/>
      <c r="B1244" s="53" t="s">
        <v>1688</v>
      </c>
      <c r="C1244" s="54" t="s">
        <v>99</v>
      </c>
      <c r="D1244" s="54" t="s">
        <v>1689</v>
      </c>
      <c r="E1244" s="55" t="s">
        <v>58</v>
      </c>
      <c r="F1244" s="183">
        <v>1.28</v>
      </c>
      <c r="G1244" s="183">
        <v>1.35</v>
      </c>
      <c r="H1244" s="56">
        <v>125</v>
      </c>
      <c r="I1244" s="57"/>
      <c r="J1244" s="58">
        <f t="shared" si="19"/>
        <v>0</v>
      </c>
      <c r="K1244" s="182" t="s">
        <v>42</v>
      </c>
      <c r="L1244" s="159" t="s">
        <v>1695</v>
      </c>
      <c r="M1244" s="60" t="s">
        <v>334</v>
      </c>
      <c r="N1244" s="61"/>
      <c r="O1244" s="61"/>
    </row>
    <row r="1245" spans="1:15" s="20" customFormat="1" ht="15" thickBot="1" x14ac:dyDescent="0.45">
      <c r="A1245" s="52"/>
      <c r="B1245" s="53" t="s">
        <v>1690</v>
      </c>
      <c r="C1245" s="54" t="s">
        <v>66</v>
      </c>
      <c r="D1245" s="54" t="s">
        <v>1691</v>
      </c>
      <c r="E1245" s="55" t="s">
        <v>68</v>
      </c>
      <c r="F1245" s="183">
        <v>0.6</v>
      </c>
      <c r="G1245" s="183">
        <v>0.63</v>
      </c>
      <c r="H1245" s="56">
        <v>350</v>
      </c>
      <c r="I1245" s="57"/>
      <c r="J1245" s="58">
        <f t="shared" si="19"/>
        <v>0</v>
      </c>
      <c r="K1245" s="182" t="s">
        <v>42</v>
      </c>
      <c r="L1245" s="135" t="s">
        <v>1695</v>
      </c>
      <c r="M1245" s="60" t="s">
        <v>69</v>
      </c>
      <c r="N1245" s="61"/>
      <c r="O1245" s="61"/>
    </row>
    <row r="1246" spans="1:15" s="20" customFormat="1" ht="15" thickBot="1" x14ac:dyDescent="0.45">
      <c r="A1246" s="52"/>
      <c r="B1246" s="53" t="s">
        <v>1692</v>
      </c>
      <c r="C1246" s="54" t="s">
        <v>66</v>
      </c>
      <c r="D1246" s="54" t="s">
        <v>1691</v>
      </c>
      <c r="E1246" s="55" t="s">
        <v>71</v>
      </c>
      <c r="F1246" s="183">
        <v>0.86</v>
      </c>
      <c r="G1246" s="183">
        <v>0.9</v>
      </c>
      <c r="H1246" s="56">
        <v>250</v>
      </c>
      <c r="I1246" s="57"/>
      <c r="J1246" s="58">
        <f t="shared" si="19"/>
        <v>0</v>
      </c>
      <c r="K1246" s="182" t="s">
        <v>42</v>
      </c>
      <c r="L1246" s="135" t="s">
        <v>1695</v>
      </c>
      <c r="M1246" s="60" t="s">
        <v>69</v>
      </c>
      <c r="N1246" s="61"/>
      <c r="O1246" s="61"/>
    </row>
    <row r="1247" spans="1:15" s="67" customFormat="1" x14ac:dyDescent="0.4">
      <c r="A1247" s="51"/>
      <c r="B1247" s="62" t="s">
        <v>1693</v>
      </c>
      <c r="C1247" s="63"/>
      <c r="D1247" s="64" t="s">
        <v>1694</v>
      </c>
      <c r="E1247" s="65"/>
      <c r="F1247" s="65"/>
      <c r="G1247" s="65"/>
      <c r="H1247" s="65"/>
      <c r="I1247" s="66" t="str">
        <f>IF(I1248&gt;5,ROUNDUP(I1248&gt;35,0),"")</f>
        <v/>
      </c>
      <c r="J1247" s="65"/>
      <c r="K1247" s="65"/>
      <c r="L1247" s="65"/>
      <c r="M1247" s="65"/>
      <c r="O1247" s="61" t="s">
        <v>1695</v>
      </c>
    </row>
    <row r="1248" spans="1:15" s="67" customFormat="1" x14ac:dyDescent="0.4">
      <c r="B1248" s="62" t="s">
        <v>1696</v>
      </c>
      <c r="C1248" s="63"/>
      <c r="D1248" s="64" t="s">
        <v>1697</v>
      </c>
      <c r="E1248" s="65"/>
      <c r="F1248" s="65"/>
      <c r="G1248" s="65"/>
      <c r="H1248" s="65"/>
      <c r="I1248" s="66">
        <f>J8</f>
        <v>0</v>
      </c>
      <c r="J1248" s="65"/>
      <c r="K1248" s="65"/>
      <c r="L1248" s="65"/>
      <c r="M1248" s="65"/>
      <c r="O1248" s="61" t="s">
        <v>1695</v>
      </c>
    </row>
    <row r="1249" spans="1:13" s="67" customFormat="1" x14ac:dyDescent="0.4">
      <c r="B1249" s="2"/>
      <c r="D1249" s="4"/>
      <c r="E1249" s="5"/>
      <c r="F1249" s="2"/>
      <c r="G1249" s="2"/>
      <c r="H1249" s="2"/>
      <c r="I1249" s="2"/>
      <c r="J1249" s="6"/>
      <c r="K1249" s="6"/>
      <c r="L1249" s="6"/>
    </row>
    <row r="1250" spans="1:13" s="67" customFormat="1" x14ac:dyDescent="0.4">
      <c r="A1250" s="2"/>
      <c r="B1250" s="2"/>
      <c r="C1250" s="68" t="s">
        <v>1698</v>
      </c>
      <c r="D1250" s="4"/>
      <c r="E1250" s="5"/>
      <c r="F1250" s="2"/>
      <c r="G1250" s="2"/>
      <c r="H1250" s="2"/>
      <c r="I1250" s="2"/>
      <c r="J1250" s="6"/>
      <c r="K1250" s="6"/>
      <c r="L1250" s="6"/>
      <c r="M1250" s="2"/>
    </row>
    <row r="1251" spans="1:13" s="67" customFormat="1" x14ac:dyDescent="0.4">
      <c r="A1251" s="2"/>
      <c r="B1251" s="2"/>
      <c r="C1251" s="68" t="s">
        <v>1699</v>
      </c>
      <c r="D1251" s="4"/>
      <c r="E1251" s="5"/>
      <c r="F1251" s="2"/>
      <c r="G1251" s="2"/>
      <c r="H1251" s="2"/>
      <c r="I1251" s="2"/>
      <c r="J1251" s="6"/>
      <c r="K1251" s="6"/>
      <c r="L1251" s="6"/>
      <c r="M1251" s="2"/>
    </row>
  </sheetData>
  <autoFilter ref="B24:M1248" xr:uid="{00000000-0001-0000-0000-000000000000}"/>
  <mergeCells count="11">
    <mergeCell ref="J11:K11"/>
    <mergeCell ref="J12:K12"/>
    <mergeCell ref="J13:K13"/>
    <mergeCell ref="J14:K14"/>
    <mergeCell ref="C21:I21"/>
    <mergeCell ref="M2:M3"/>
    <mergeCell ref="J6:K6"/>
    <mergeCell ref="J7:K7"/>
    <mergeCell ref="J8:K8"/>
    <mergeCell ref="J9:K9"/>
    <mergeCell ref="J10:K10"/>
  </mergeCells>
  <conditionalFormatting sqref="A1252:B1048576 A1:B1246">
    <cfRule type="duplicateValues" dxfId="17" priority="12"/>
  </conditionalFormatting>
  <conditionalFormatting sqref="A1247:B1251">
    <cfRule type="duplicateValues" dxfId="16" priority="2"/>
  </conditionalFormatting>
  <conditionalFormatting sqref="B1252:B1048576 B1:B1246">
    <cfRule type="duplicateValues" dxfId="15" priority="8"/>
  </conditionalFormatting>
  <conditionalFormatting sqref="B1252:B1048576 B1:B1246">
    <cfRule type="duplicateValues" dxfId="14" priority="13"/>
    <cfRule type="duplicateValues" dxfId="13" priority="14"/>
    <cfRule type="duplicateValues" dxfId="12" priority="15"/>
    <cfRule type="duplicateValues" dxfId="11" priority="16"/>
    <cfRule type="duplicateValues" dxfId="10" priority="17"/>
  </conditionalFormatting>
  <conditionalFormatting sqref="B1247:B1251">
    <cfRule type="duplicateValues" dxfId="9" priority="1"/>
    <cfRule type="duplicateValues" dxfId="8" priority="3"/>
    <cfRule type="duplicateValues" dxfId="7" priority="4"/>
    <cfRule type="duplicateValues" dxfId="6" priority="5"/>
    <cfRule type="duplicateValues" dxfId="5" priority="6"/>
    <cfRule type="duplicateValues" dxfId="4" priority="7"/>
  </conditionalFormatting>
  <conditionalFormatting sqref="H4">
    <cfRule type="containsText" dxfId="3" priority="10" operator="containsText" text="нет">
      <formula>NOT(ISERROR(SEARCH("нет",H4)))</formula>
    </cfRule>
    <cfRule type="iconSet" priority="11">
      <iconSet iconSet="3Symbols">
        <cfvo type="percent" val="0"/>
        <cfvo type="percent" val="33"/>
        <cfvo type="percent" val="67"/>
      </iconSet>
    </cfRule>
  </conditionalFormatting>
  <conditionalFormatting sqref="J7">
    <cfRule type="expression" dxfId="2" priority="9">
      <formula>EXACT($J$7,"Не выбрано!")</formula>
    </cfRule>
  </conditionalFormatting>
  <conditionalFormatting sqref="B25:B1246">
    <cfRule type="duplicateValues" dxfId="1" priority="18"/>
    <cfRule type="duplicateValues" dxfId="0" priority="19"/>
  </conditionalFormatting>
  <dataValidations count="4">
    <dataValidation type="custom" allowBlank="1" showInputMessage="1" showErrorMessage="1" errorTitle="PlantMarket" error="Пожалуйста, ознакомьтесь с условиями работы и подтвердите своё согласие с ними в шапке прайс-листа. _x000a_Также, выберите желаемый период выдачи заказа." sqref="I25:I878" xr:uid="{EFB61EAD-BF8F-4A41-8FA3-CBB8786B29D9}">
      <formula1>$H$4&lt;&gt;"нет"</formula1>
    </dataValidation>
    <dataValidation type="list" allowBlank="1" showInputMessage="1" showErrorMessage="1" sqref="J7:L7" xr:uid="{A5A9578A-DD76-42FD-92C7-0BA5AD43DD60}">
      <formula1>"Не выбрано!,7 неделя 2027 (15-19 февраля),11-12 неделя 2027 (15-26 марта),15 неделя 2027 (12-16 апреля)"</formula1>
    </dataValidation>
    <dataValidation type="list" allowBlank="1" showInputMessage="1" showErrorMessage="1" sqref="WVN965260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J47756:L47756 JB47756 SX47756 ACT47756 AMP47756 AWL47756 BGH47756 BQD47756 BZZ47756 CJV47756 CTR47756 DDN47756 DNJ47756 DXF47756 EHB47756 EQX47756 FAT47756 FKP47756 FUL47756 GEH47756 GOD47756 GXZ47756 HHV47756 HRR47756 IBN47756 ILJ47756 IVF47756 JFB47756 JOX47756 JYT47756 KIP47756 KSL47756 LCH47756 LMD47756 LVZ47756 MFV47756 MPR47756 MZN47756 NJJ47756 NTF47756 ODB47756 OMX47756 OWT47756 PGP47756 PQL47756 QAH47756 QKD47756 QTZ47756 RDV47756 RNR47756 RXN47756 SHJ47756 SRF47756 TBB47756 TKX47756 TUT47756 UEP47756 UOL47756 UYH47756 VID47756 VRZ47756 WBV47756 WLR47756 WVN47756 J113292:L113292 JB113292 SX113292 ACT113292 AMP113292 AWL113292 BGH113292 BQD113292 BZZ113292 CJV113292 CTR113292 DDN113292 DNJ113292 DXF113292 EHB113292 EQX113292 FAT113292 FKP113292 FUL113292 GEH113292 GOD113292 GXZ113292 HHV113292 HRR113292 IBN113292 ILJ113292 IVF113292 JFB113292 JOX113292 JYT113292 KIP113292 KSL113292 LCH113292 LMD113292 LVZ113292 MFV113292 MPR113292 MZN113292 NJJ113292 NTF113292 ODB113292 OMX113292 OWT113292 PGP113292 PQL113292 QAH113292 QKD113292 QTZ113292 RDV113292 RNR113292 RXN113292 SHJ113292 SRF113292 TBB113292 TKX113292 TUT113292 UEP113292 UOL113292 UYH113292 VID113292 VRZ113292 WBV113292 WLR113292 WVN113292 J178828:L178828 JB178828 SX178828 ACT178828 AMP178828 AWL178828 BGH178828 BQD178828 BZZ178828 CJV178828 CTR178828 DDN178828 DNJ178828 DXF178828 EHB178828 EQX178828 FAT178828 FKP178828 FUL178828 GEH178828 GOD178828 GXZ178828 HHV178828 HRR178828 IBN178828 ILJ178828 IVF178828 JFB178828 JOX178828 JYT178828 KIP178828 KSL178828 LCH178828 LMD178828 LVZ178828 MFV178828 MPR178828 MZN178828 NJJ178828 NTF178828 ODB178828 OMX178828 OWT178828 PGP178828 PQL178828 QAH178828 QKD178828 QTZ178828 RDV178828 RNR178828 RXN178828 SHJ178828 SRF178828 TBB178828 TKX178828 TUT178828 UEP178828 UOL178828 UYH178828 VID178828 VRZ178828 WBV178828 WLR178828 WVN178828 J244364:L244364 JB244364 SX244364 ACT244364 AMP244364 AWL244364 BGH244364 BQD244364 BZZ244364 CJV244364 CTR244364 DDN244364 DNJ244364 DXF244364 EHB244364 EQX244364 FAT244364 FKP244364 FUL244364 GEH244364 GOD244364 GXZ244364 HHV244364 HRR244364 IBN244364 ILJ244364 IVF244364 JFB244364 JOX244364 JYT244364 KIP244364 KSL244364 LCH244364 LMD244364 LVZ244364 MFV244364 MPR244364 MZN244364 NJJ244364 NTF244364 ODB244364 OMX244364 OWT244364 PGP244364 PQL244364 QAH244364 QKD244364 QTZ244364 RDV244364 RNR244364 RXN244364 SHJ244364 SRF244364 TBB244364 TKX244364 TUT244364 UEP244364 UOL244364 UYH244364 VID244364 VRZ244364 WBV244364 WLR244364 WVN244364 J309900:L309900 JB309900 SX309900 ACT309900 AMP309900 AWL309900 BGH309900 BQD309900 BZZ309900 CJV309900 CTR309900 DDN309900 DNJ309900 DXF309900 EHB309900 EQX309900 FAT309900 FKP309900 FUL309900 GEH309900 GOD309900 GXZ309900 HHV309900 HRR309900 IBN309900 ILJ309900 IVF309900 JFB309900 JOX309900 JYT309900 KIP309900 KSL309900 LCH309900 LMD309900 LVZ309900 MFV309900 MPR309900 MZN309900 NJJ309900 NTF309900 ODB309900 OMX309900 OWT309900 PGP309900 PQL309900 QAH309900 QKD309900 QTZ309900 RDV309900 RNR309900 RXN309900 SHJ309900 SRF309900 TBB309900 TKX309900 TUT309900 UEP309900 UOL309900 UYH309900 VID309900 VRZ309900 WBV309900 WLR309900 WVN309900 J375436:L375436 JB375436 SX375436 ACT375436 AMP375436 AWL375436 BGH375436 BQD375436 BZZ375436 CJV375436 CTR375436 DDN375436 DNJ375436 DXF375436 EHB375436 EQX375436 FAT375436 FKP375436 FUL375436 GEH375436 GOD375436 GXZ375436 HHV375436 HRR375436 IBN375436 ILJ375436 IVF375436 JFB375436 JOX375436 JYT375436 KIP375436 KSL375436 LCH375436 LMD375436 LVZ375436 MFV375436 MPR375436 MZN375436 NJJ375436 NTF375436 ODB375436 OMX375436 OWT375436 PGP375436 PQL375436 QAH375436 QKD375436 QTZ375436 RDV375436 RNR375436 RXN375436 SHJ375436 SRF375436 TBB375436 TKX375436 TUT375436 UEP375436 UOL375436 UYH375436 VID375436 VRZ375436 WBV375436 WLR375436 WVN375436 J440972:L440972 JB440972 SX440972 ACT440972 AMP440972 AWL440972 BGH440972 BQD440972 BZZ440972 CJV440972 CTR440972 DDN440972 DNJ440972 DXF440972 EHB440972 EQX440972 FAT440972 FKP440972 FUL440972 GEH440972 GOD440972 GXZ440972 HHV440972 HRR440972 IBN440972 ILJ440972 IVF440972 JFB440972 JOX440972 JYT440972 KIP440972 KSL440972 LCH440972 LMD440972 LVZ440972 MFV440972 MPR440972 MZN440972 NJJ440972 NTF440972 ODB440972 OMX440972 OWT440972 PGP440972 PQL440972 QAH440972 QKD440972 QTZ440972 RDV440972 RNR440972 RXN440972 SHJ440972 SRF440972 TBB440972 TKX440972 TUT440972 UEP440972 UOL440972 UYH440972 VID440972 VRZ440972 WBV440972 WLR440972 WVN440972 J506508:L506508 JB506508 SX506508 ACT506508 AMP506508 AWL506508 BGH506508 BQD506508 BZZ506508 CJV506508 CTR506508 DDN506508 DNJ506508 DXF506508 EHB506508 EQX506508 FAT506508 FKP506508 FUL506508 GEH506508 GOD506508 GXZ506508 HHV506508 HRR506508 IBN506508 ILJ506508 IVF506508 JFB506508 JOX506508 JYT506508 KIP506508 KSL506508 LCH506508 LMD506508 LVZ506508 MFV506508 MPR506508 MZN506508 NJJ506508 NTF506508 ODB506508 OMX506508 OWT506508 PGP506508 PQL506508 QAH506508 QKD506508 QTZ506508 RDV506508 RNR506508 RXN506508 SHJ506508 SRF506508 TBB506508 TKX506508 TUT506508 UEP506508 UOL506508 UYH506508 VID506508 VRZ506508 WBV506508 WLR506508 WVN506508 J572044:L572044 JB572044 SX572044 ACT572044 AMP572044 AWL572044 BGH572044 BQD572044 BZZ572044 CJV572044 CTR572044 DDN572044 DNJ572044 DXF572044 EHB572044 EQX572044 FAT572044 FKP572044 FUL572044 GEH572044 GOD572044 GXZ572044 HHV572044 HRR572044 IBN572044 ILJ572044 IVF572044 JFB572044 JOX572044 JYT572044 KIP572044 KSL572044 LCH572044 LMD572044 LVZ572044 MFV572044 MPR572044 MZN572044 NJJ572044 NTF572044 ODB572044 OMX572044 OWT572044 PGP572044 PQL572044 QAH572044 QKD572044 QTZ572044 RDV572044 RNR572044 RXN572044 SHJ572044 SRF572044 TBB572044 TKX572044 TUT572044 UEP572044 UOL572044 UYH572044 VID572044 VRZ572044 WBV572044 WLR572044 WVN572044 J637580:L637580 JB637580 SX637580 ACT637580 AMP637580 AWL637580 BGH637580 BQD637580 BZZ637580 CJV637580 CTR637580 DDN637580 DNJ637580 DXF637580 EHB637580 EQX637580 FAT637580 FKP637580 FUL637580 GEH637580 GOD637580 GXZ637580 HHV637580 HRR637580 IBN637580 ILJ637580 IVF637580 JFB637580 JOX637580 JYT637580 KIP637580 KSL637580 LCH637580 LMD637580 LVZ637580 MFV637580 MPR637580 MZN637580 NJJ637580 NTF637580 ODB637580 OMX637580 OWT637580 PGP637580 PQL637580 QAH637580 QKD637580 QTZ637580 RDV637580 RNR637580 RXN637580 SHJ637580 SRF637580 TBB637580 TKX637580 TUT637580 UEP637580 UOL637580 UYH637580 VID637580 VRZ637580 WBV637580 WLR637580 WVN637580 J703116:L703116 JB703116 SX703116 ACT703116 AMP703116 AWL703116 BGH703116 BQD703116 BZZ703116 CJV703116 CTR703116 DDN703116 DNJ703116 DXF703116 EHB703116 EQX703116 FAT703116 FKP703116 FUL703116 GEH703116 GOD703116 GXZ703116 HHV703116 HRR703116 IBN703116 ILJ703116 IVF703116 JFB703116 JOX703116 JYT703116 KIP703116 KSL703116 LCH703116 LMD703116 LVZ703116 MFV703116 MPR703116 MZN703116 NJJ703116 NTF703116 ODB703116 OMX703116 OWT703116 PGP703116 PQL703116 QAH703116 QKD703116 QTZ703116 RDV703116 RNR703116 RXN703116 SHJ703116 SRF703116 TBB703116 TKX703116 TUT703116 UEP703116 UOL703116 UYH703116 VID703116 VRZ703116 WBV703116 WLR703116 WVN703116 J768652:L768652 JB768652 SX768652 ACT768652 AMP768652 AWL768652 BGH768652 BQD768652 BZZ768652 CJV768652 CTR768652 DDN768652 DNJ768652 DXF768652 EHB768652 EQX768652 FAT768652 FKP768652 FUL768652 GEH768652 GOD768652 GXZ768652 HHV768652 HRR768652 IBN768652 ILJ768652 IVF768652 JFB768652 JOX768652 JYT768652 KIP768652 KSL768652 LCH768652 LMD768652 LVZ768652 MFV768652 MPR768652 MZN768652 NJJ768652 NTF768652 ODB768652 OMX768652 OWT768652 PGP768652 PQL768652 QAH768652 QKD768652 QTZ768652 RDV768652 RNR768652 RXN768652 SHJ768652 SRF768652 TBB768652 TKX768652 TUT768652 UEP768652 UOL768652 UYH768652 VID768652 VRZ768652 WBV768652 WLR768652 WVN768652 J834188:L834188 JB834188 SX834188 ACT834188 AMP834188 AWL834188 BGH834188 BQD834188 BZZ834188 CJV834188 CTR834188 DDN834188 DNJ834188 DXF834188 EHB834188 EQX834188 FAT834188 FKP834188 FUL834188 GEH834188 GOD834188 GXZ834188 HHV834188 HRR834188 IBN834188 ILJ834188 IVF834188 JFB834188 JOX834188 JYT834188 KIP834188 KSL834188 LCH834188 LMD834188 LVZ834188 MFV834188 MPR834188 MZN834188 NJJ834188 NTF834188 ODB834188 OMX834188 OWT834188 PGP834188 PQL834188 QAH834188 QKD834188 QTZ834188 RDV834188 RNR834188 RXN834188 SHJ834188 SRF834188 TBB834188 TKX834188 TUT834188 UEP834188 UOL834188 UYH834188 VID834188 VRZ834188 WBV834188 WLR834188 WVN834188 J899724:L899724 JB899724 SX899724 ACT899724 AMP899724 AWL899724 BGH899724 BQD899724 BZZ899724 CJV899724 CTR899724 DDN899724 DNJ899724 DXF899724 EHB899724 EQX899724 FAT899724 FKP899724 FUL899724 GEH899724 GOD899724 GXZ899724 HHV899724 HRR899724 IBN899724 ILJ899724 IVF899724 JFB899724 JOX899724 JYT899724 KIP899724 KSL899724 LCH899724 LMD899724 LVZ899724 MFV899724 MPR899724 MZN899724 NJJ899724 NTF899724 ODB899724 OMX899724 OWT899724 PGP899724 PQL899724 QAH899724 QKD899724 QTZ899724 RDV899724 RNR899724 RXN899724 SHJ899724 SRF899724 TBB899724 TKX899724 TUT899724 UEP899724 UOL899724 UYH899724 VID899724 VRZ899724 WBV899724 WLR899724 WVN899724 J965260:L965260 JB965260 SX965260 ACT965260 AMP965260 AWL965260 BGH965260 BQD965260 BZZ965260 CJV965260 CTR965260 DDN965260 DNJ965260 DXF965260 EHB965260 EQX965260 FAT965260 FKP965260 FUL965260 GEH965260 GOD965260 GXZ965260 HHV965260 HRR965260 IBN965260 ILJ965260 IVF965260 JFB965260 JOX965260 JYT965260 KIP965260 KSL965260 LCH965260 LMD965260 LVZ965260 MFV965260 MPR965260 MZN965260 NJJ965260 NTF965260 ODB965260 OMX965260 OWT965260 PGP965260 PQL965260 QAH965260 QKD965260 QTZ965260 RDV965260 RNR965260 RXN965260 SHJ965260 SRF965260 TBB965260 TKX965260 TUT965260 UEP965260 UOL965260 UYH965260 VID965260 VRZ965260 WBV965260 WLR965260" xr:uid="{ECC1B7F4-95D1-459B-BB1D-041D72E9658D}">
      <formula1>"6-7 неделя (5-14 февраля),12 неделя (16-22 марта)"</formula1>
    </dataValidation>
    <dataValidation type="list" allowBlank="1" showInputMessage="1" showErrorMessage="1" sqref="H4" xr:uid="{7C14B9D0-CE3A-4854-B9D8-7ECE8E919077}">
      <formula1>"да,нет"</formula1>
    </dataValidation>
  </dataValidations>
  <hyperlinks>
    <hyperlink ref="M4" r:id="rId1" xr:uid="{BF9AB77A-33BF-4F56-B66B-BDA2BB1F0D5A}"/>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98FD7-8EF8-4D9E-86E4-45E16BFE8A37}">
  <sheetPr codeName="Лист6"/>
  <dimension ref="B1:BH117"/>
  <sheetViews>
    <sheetView showGridLines="0" zoomScaleNormal="100" workbookViewId="0">
      <selection activeCell="E18" sqref="E18"/>
    </sheetView>
  </sheetViews>
  <sheetFormatPr defaultColWidth="9.07421875" defaultRowHeight="14.6" x14ac:dyDescent="0.4"/>
  <cols>
    <col min="1" max="1" width="3.3046875" style="72" customWidth="1"/>
    <col min="2" max="2" width="5.84375" style="72" customWidth="1"/>
    <col min="3" max="15" width="9.07421875" style="72"/>
    <col min="16" max="16" width="10" style="72" customWidth="1"/>
    <col min="17" max="16384" width="9.07421875" style="72"/>
  </cols>
  <sheetData>
    <row r="1" spans="2:16" ht="15" thickTop="1" x14ac:dyDescent="0.4">
      <c r="B1" s="69"/>
      <c r="C1" s="70"/>
      <c r="D1" s="70"/>
      <c r="E1" s="70"/>
      <c r="F1" s="70"/>
      <c r="G1" s="70"/>
      <c r="H1" s="70"/>
      <c r="I1" s="70"/>
      <c r="J1" s="70"/>
      <c r="K1" s="70"/>
      <c r="L1" s="70"/>
      <c r="M1" s="70"/>
      <c r="N1" s="70"/>
      <c r="O1" s="70"/>
      <c r="P1" s="71"/>
    </row>
    <row r="2" spans="2:16" x14ac:dyDescent="0.4">
      <c r="B2" s="73"/>
      <c r="P2" s="74"/>
    </row>
    <row r="3" spans="2:16" x14ac:dyDescent="0.4">
      <c r="B3" s="73"/>
      <c r="P3" s="74"/>
    </row>
    <row r="4" spans="2:16" x14ac:dyDescent="0.4">
      <c r="B4" s="73"/>
      <c r="P4" s="74"/>
    </row>
    <row r="5" spans="2:16" x14ac:dyDescent="0.4">
      <c r="B5" s="73"/>
      <c r="P5" s="74"/>
    </row>
    <row r="6" spans="2:16" s="77" customFormat="1" ht="16.5" customHeight="1" x14ac:dyDescent="0.35">
      <c r="B6" s="75"/>
      <c r="C6" s="76"/>
      <c r="P6" s="78"/>
    </row>
    <row r="7" spans="2:16" s="79" customFormat="1" ht="12" customHeight="1" x14ac:dyDescent="0.35">
      <c r="B7" s="75"/>
      <c r="C7" s="76"/>
      <c r="P7" s="80"/>
    </row>
    <row r="8" spans="2:16" ht="12" customHeight="1" x14ac:dyDescent="0.4">
      <c r="B8" s="73"/>
      <c r="C8" s="76"/>
      <c r="P8" s="74"/>
    </row>
    <row r="9" spans="2:16" ht="12" customHeight="1" x14ac:dyDescent="0.55000000000000004">
      <c r="B9" s="81"/>
      <c r="C9" s="76"/>
      <c r="P9" s="74"/>
    </row>
    <row r="10" spans="2:16" ht="12" customHeight="1" x14ac:dyDescent="0.55000000000000004">
      <c r="B10" s="81"/>
      <c r="C10" s="76"/>
      <c r="P10" s="74"/>
    </row>
    <row r="11" spans="2:16" ht="16.5" customHeight="1" x14ac:dyDescent="0.4">
      <c r="B11" s="73"/>
      <c r="P11" s="74"/>
    </row>
    <row r="12" spans="2:16" ht="20.25" customHeight="1" x14ac:dyDescent="0.4">
      <c r="B12" s="73"/>
      <c r="P12" s="74"/>
    </row>
    <row r="13" spans="2:16" s="84" customFormat="1" ht="17.25" customHeight="1" x14ac:dyDescent="0.35">
      <c r="B13" s="82" t="s">
        <v>1700</v>
      </c>
      <c r="C13" s="83" t="s">
        <v>1701</v>
      </c>
      <c r="D13" s="83"/>
      <c r="E13" s="83"/>
      <c r="F13" s="83"/>
      <c r="G13" s="83"/>
      <c r="H13" s="83"/>
      <c r="I13" s="83"/>
      <c r="J13" s="83"/>
      <c r="K13" s="83"/>
      <c r="L13" s="83"/>
      <c r="M13" s="83"/>
      <c r="N13" s="83"/>
      <c r="P13" s="85"/>
    </row>
    <row r="14" spans="2:16" s="90" customFormat="1" ht="15.45" x14ac:dyDescent="0.4">
      <c r="B14" s="86" t="s">
        <v>1702</v>
      </c>
      <c r="C14" s="87"/>
      <c r="D14" s="88"/>
      <c r="E14" s="88"/>
      <c r="F14" s="88"/>
      <c r="G14" s="88"/>
      <c r="H14" s="89" t="s">
        <v>1703</v>
      </c>
      <c r="I14" s="87"/>
      <c r="J14" s="88"/>
      <c r="K14" s="88"/>
      <c r="L14" s="88"/>
      <c r="M14" s="88"/>
      <c r="N14" s="88"/>
      <c r="P14" s="91"/>
    </row>
    <row r="15" spans="2:16" s="90" customFormat="1" x14ac:dyDescent="0.4">
      <c r="B15" s="92"/>
      <c r="C15" s="93" t="s">
        <v>1704</v>
      </c>
      <c r="D15" s="88"/>
      <c r="E15" s="88"/>
      <c r="F15" s="88"/>
      <c r="G15" s="88"/>
      <c r="H15" s="94" t="s">
        <v>1705</v>
      </c>
      <c r="I15" s="95" t="s">
        <v>1706</v>
      </c>
      <c r="J15" s="88"/>
      <c r="K15" s="88"/>
      <c r="L15" s="88"/>
      <c r="M15" s="88"/>
      <c r="N15" s="88"/>
      <c r="P15" s="91"/>
    </row>
    <row r="16" spans="2:16" s="90" customFormat="1" x14ac:dyDescent="0.4">
      <c r="B16" s="92"/>
      <c r="C16" s="93" t="s">
        <v>1707</v>
      </c>
      <c r="D16" s="88"/>
      <c r="E16" s="88"/>
      <c r="F16" s="88"/>
      <c r="G16" s="88"/>
      <c r="H16" s="94" t="s">
        <v>1705</v>
      </c>
      <c r="I16" s="95" t="s">
        <v>1708</v>
      </c>
      <c r="J16" s="88"/>
      <c r="K16" s="88"/>
      <c r="L16" s="88"/>
      <c r="M16" s="88"/>
      <c r="N16" s="88"/>
      <c r="P16" s="91"/>
    </row>
    <row r="17" spans="2:22" s="90" customFormat="1" x14ac:dyDescent="0.4">
      <c r="B17" s="92"/>
      <c r="C17" s="93" t="s">
        <v>1709</v>
      </c>
      <c r="D17" s="88"/>
      <c r="E17" s="88"/>
      <c r="F17" s="88"/>
      <c r="G17" s="88"/>
      <c r="H17" s="94" t="s">
        <v>1705</v>
      </c>
      <c r="I17" s="95" t="s">
        <v>1710</v>
      </c>
      <c r="J17" s="88"/>
      <c r="K17" s="88"/>
      <c r="L17" s="88"/>
      <c r="M17" s="88"/>
      <c r="N17" s="88"/>
      <c r="P17" s="91"/>
    </row>
    <row r="18" spans="2:22" s="90" customFormat="1" x14ac:dyDescent="0.4">
      <c r="B18" s="92"/>
      <c r="C18" s="93" t="s">
        <v>1711</v>
      </c>
      <c r="D18" s="88"/>
      <c r="E18" s="88"/>
      <c r="F18" s="88"/>
      <c r="G18" s="88"/>
      <c r="H18" s="94" t="s">
        <v>1705</v>
      </c>
      <c r="I18" s="95" t="s">
        <v>1712</v>
      </c>
      <c r="J18" s="88"/>
      <c r="K18" s="88"/>
      <c r="L18" s="88"/>
      <c r="M18" s="88"/>
      <c r="N18" s="88"/>
      <c r="P18" s="91"/>
      <c r="V18" s="96"/>
    </row>
    <row r="19" spans="2:22" x14ac:dyDescent="0.4">
      <c r="B19" s="97"/>
      <c r="C19" s="98"/>
      <c r="D19" s="98"/>
      <c r="E19" s="98"/>
      <c r="F19" s="98"/>
      <c r="G19" s="98"/>
      <c r="H19" s="98"/>
      <c r="I19" s="98"/>
      <c r="J19" s="98"/>
      <c r="K19" s="98"/>
      <c r="L19" s="98"/>
      <c r="M19" s="98"/>
      <c r="N19" s="98"/>
      <c r="P19" s="74"/>
    </row>
    <row r="20" spans="2:22" ht="15.45" x14ac:dyDescent="0.4">
      <c r="B20" s="82" t="s">
        <v>1700</v>
      </c>
      <c r="C20" s="83" t="s">
        <v>1713</v>
      </c>
      <c r="D20" s="98"/>
      <c r="E20" s="98"/>
      <c r="F20" s="98"/>
      <c r="G20" s="98"/>
      <c r="H20" s="98"/>
      <c r="I20" s="98"/>
      <c r="J20" s="98"/>
      <c r="K20" s="98"/>
      <c r="L20" s="98"/>
      <c r="M20" s="98"/>
      <c r="N20" s="98"/>
      <c r="P20" s="74"/>
    </row>
    <row r="21" spans="2:22" s="90" customFormat="1" x14ac:dyDescent="0.4">
      <c r="B21" s="92"/>
      <c r="C21" s="93" t="s">
        <v>1714</v>
      </c>
      <c r="D21" s="88"/>
      <c r="E21" s="88"/>
      <c r="F21" s="88"/>
      <c r="G21" s="88"/>
      <c r="H21" s="94"/>
      <c r="I21" s="95"/>
      <c r="J21" s="88"/>
      <c r="K21" s="88"/>
      <c r="L21" s="88"/>
      <c r="M21" s="88"/>
      <c r="N21" s="88"/>
      <c r="P21" s="91"/>
    </row>
    <row r="22" spans="2:22" x14ac:dyDescent="0.4">
      <c r="B22" s="97"/>
      <c r="C22" s="98"/>
      <c r="D22" s="98"/>
      <c r="E22" s="98"/>
      <c r="F22" s="98"/>
      <c r="G22" s="98"/>
      <c r="H22" s="98"/>
      <c r="I22" s="98"/>
      <c r="J22" s="98"/>
      <c r="K22" s="98"/>
      <c r="L22" s="98"/>
      <c r="M22" s="98"/>
      <c r="N22" s="98"/>
      <c r="P22" s="74"/>
    </row>
    <row r="23" spans="2:22" x14ac:dyDescent="0.4">
      <c r="B23" s="99"/>
      <c r="P23" s="74"/>
    </row>
    <row r="24" spans="2:22" x14ac:dyDescent="0.4">
      <c r="B24" s="99"/>
      <c r="P24" s="74"/>
    </row>
    <row r="25" spans="2:22" x14ac:dyDescent="0.4">
      <c r="B25" s="99"/>
      <c r="P25" s="74"/>
    </row>
    <row r="26" spans="2:22" s="102" customFormat="1" ht="15.45" x14ac:dyDescent="0.4">
      <c r="B26" s="100" t="s">
        <v>1700</v>
      </c>
      <c r="C26" s="101" t="s">
        <v>1715</v>
      </c>
      <c r="P26" s="103"/>
    </row>
    <row r="27" spans="2:22" x14ac:dyDescent="0.4">
      <c r="B27" s="99"/>
      <c r="C27" s="93" t="s">
        <v>1716</v>
      </c>
      <c r="P27" s="74"/>
    </row>
    <row r="28" spans="2:22" x14ac:dyDescent="0.4">
      <c r="B28" s="99"/>
      <c r="C28" s="93" t="s">
        <v>1717</v>
      </c>
      <c r="P28" s="74"/>
    </row>
    <row r="29" spans="2:22" s="102" customFormat="1" ht="15.45" x14ac:dyDescent="0.4">
      <c r="B29" s="100" t="s">
        <v>1700</v>
      </c>
      <c r="C29" s="101" t="s">
        <v>1718</v>
      </c>
      <c r="P29" s="103"/>
    </row>
    <row r="30" spans="2:22" s="107" customFormat="1" ht="45" customHeight="1" x14ac:dyDescent="0.4">
      <c r="B30" s="104" t="s">
        <v>1700</v>
      </c>
      <c r="C30" s="105" t="s">
        <v>1719</v>
      </c>
      <c r="D30" s="105"/>
      <c r="E30" s="105"/>
      <c r="F30" s="105"/>
      <c r="G30" s="105"/>
      <c r="H30" s="105"/>
      <c r="I30" s="105"/>
      <c r="J30" s="105"/>
      <c r="K30" s="105"/>
      <c r="L30" s="105"/>
      <c r="M30" s="105"/>
      <c r="N30" s="105"/>
      <c r="O30" s="105"/>
      <c r="P30" s="106"/>
    </row>
    <row r="31" spans="2:22" x14ac:dyDescent="0.4">
      <c r="B31" s="99"/>
      <c r="C31" s="108" t="s">
        <v>1720</v>
      </c>
      <c r="D31" s="108"/>
      <c r="E31" s="108"/>
      <c r="F31" s="108"/>
      <c r="G31" s="108"/>
      <c r="H31" s="108"/>
      <c r="I31" s="108"/>
      <c r="J31" s="108"/>
      <c r="K31" s="108"/>
      <c r="L31" s="108"/>
      <c r="M31" s="108"/>
      <c r="N31" s="108"/>
      <c r="O31" s="108"/>
      <c r="P31" s="74"/>
    </row>
    <row r="32" spans="2:22" ht="29.25" customHeight="1" x14ac:dyDescent="0.4">
      <c r="B32" s="99"/>
      <c r="C32" s="109" t="s">
        <v>1721</v>
      </c>
      <c r="D32" s="110"/>
      <c r="E32" s="110"/>
      <c r="F32" s="110"/>
      <c r="G32" s="110"/>
      <c r="H32" s="110"/>
      <c r="I32" s="110"/>
      <c r="J32" s="110"/>
      <c r="K32" s="110"/>
      <c r="L32" s="110"/>
      <c r="M32" s="110"/>
      <c r="N32" s="110"/>
      <c r="O32" s="110"/>
      <c r="P32" s="74"/>
    </row>
    <row r="33" spans="2:16" ht="30" customHeight="1" x14ac:dyDescent="0.4">
      <c r="B33" s="99"/>
      <c r="C33" s="109" t="s">
        <v>1722</v>
      </c>
      <c r="D33" s="109"/>
      <c r="E33" s="109"/>
      <c r="F33" s="109"/>
      <c r="G33" s="109"/>
      <c r="H33" s="109"/>
      <c r="I33" s="109"/>
      <c r="J33" s="109"/>
      <c r="K33" s="109"/>
      <c r="L33" s="109"/>
      <c r="M33" s="109"/>
      <c r="N33" s="109"/>
      <c r="O33" s="109"/>
      <c r="P33" s="74"/>
    </row>
    <row r="34" spans="2:16" ht="29.25" customHeight="1" x14ac:dyDescent="0.4">
      <c r="B34" s="99"/>
      <c r="C34" s="108" t="s">
        <v>1723</v>
      </c>
      <c r="D34" s="108"/>
      <c r="E34" s="108"/>
      <c r="F34" s="108"/>
      <c r="G34" s="108"/>
      <c r="H34" s="108"/>
      <c r="I34" s="108"/>
      <c r="J34" s="108"/>
      <c r="K34" s="108"/>
      <c r="L34" s="108"/>
      <c r="M34" s="108"/>
      <c r="N34" s="108"/>
      <c r="O34" s="108"/>
      <c r="P34" s="74"/>
    </row>
    <row r="35" spans="2:16" s="102" customFormat="1" ht="30.75" customHeight="1" x14ac:dyDescent="0.4">
      <c r="B35" s="104" t="s">
        <v>1700</v>
      </c>
      <c r="C35" s="105" t="s">
        <v>1724</v>
      </c>
      <c r="D35" s="105"/>
      <c r="E35" s="105"/>
      <c r="F35" s="105"/>
      <c r="G35" s="105"/>
      <c r="H35" s="105"/>
      <c r="I35" s="105"/>
      <c r="J35" s="105"/>
      <c r="K35" s="105"/>
      <c r="L35" s="105"/>
      <c r="M35" s="105"/>
      <c r="N35" s="105"/>
      <c r="O35" s="105"/>
      <c r="P35" s="103"/>
    </row>
    <row r="36" spans="2:16" ht="29.25" customHeight="1" x14ac:dyDescent="0.4">
      <c r="B36" s="99"/>
      <c r="C36" s="108" t="s">
        <v>1725</v>
      </c>
      <c r="D36" s="108"/>
      <c r="E36" s="108"/>
      <c r="F36" s="108"/>
      <c r="G36" s="108"/>
      <c r="H36" s="108"/>
      <c r="I36" s="108"/>
      <c r="J36" s="108"/>
      <c r="K36" s="108"/>
      <c r="L36" s="108"/>
      <c r="M36" s="108"/>
      <c r="N36" s="108"/>
      <c r="O36" s="108"/>
      <c r="P36" s="74"/>
    </row>
    <row r="37" spans="2:16" ht="29.25" customHeight="1" x14ac:dyDescent="0.4">
      <c r="B37" s="99"/>
      <c r="C37" s="108" t="s">
        <v>1726</v>
      </c>
      <c r="D37" s="108"/>
      <c r="E37" s="108"/>
      <c r="F37" s="108"/>
      <c r="G37" s="108"/>
      <c r="H37" s="108"/>
      <c r="I37" s="108"/>
      <c r="J37" s="108"/>
      <c r="K37" s="108"/>
      <c r="L37" s="108"/>
      <c r="M37" s="108"/>
      <c r="N37" s="108"/>
      <c r="O37" s="108"/>
      <c r="P37" s="74"/>
    </row>
    <row r="38" spans="2:16" s="102" customFormat="1" ht="30.75" customHeight="1" x14ac:dyDescent="0.4">
      <c r="B38" s="104" t="s">
        <v>1700</v>
      </c>
      <c r="C38" s="105" t="s">
        <v>1727</v>
      </c>
      <c r="D38" s="105"/>
      <c r="E38" s="105"/>
      <c r="F38" s="105"/>
      <c r="G38" s="105"/>
      <c r="H38" s="105"/>
      <c r="I38" s="105"/>
      <c r="J38" s="105"/>
      <c r="K38" s="105"/>
      <c r="L38" s="105"/>
      <c r="M38" s="105"/>
      <c r="N38" s="105"/>
      <c r="O38" s="105"/>
      <c r="P38" s="103"/>
    </row>
    <row r="39" spans="2:16" x14ac:dyDescent="0.4">
      <c r="B39" s="99"/>
      <c r="C39" s="111"/>
      <c r="D39" s="111"/>
      <c r="E39" s="111"/>
      <c r="F39" s="111"/>
      <c r="G39" s="111"/>
      <c r="H39" s="111"/>
      <c r="I39" s="111"/>
      <c r="J39" s="111"/>
      <c r="K39" s="111"/>
      <c r="L39" s="111"/>
      <c r="M39" s="111"/>
      <c r="N39" s="111"/>
      <c r="O39" s="111"/>
      <c r="P39" s="74"/>
    </row>
    <row r="40" spans="2:16" x14ac:dyDescent="0.4">
      <c r="B40" s="99"/>
      <c r="C40" s="111"/>
      <c r="D40" s="111"/>
      <c r="E40" s="111"/>
      <c r="F40" s="111"/>
      <c r="G40" s="111"/>
      <c r="H40" s="111"/>
      <c r="I40" s="111"/>
      <c r="J40" s="111"/>
      <c r="K40" s="111"/>
      <c r="L40" s="111"/>
      <c r="M40" s="111"/>
      <c r="N40" s="111"/>
      <c r="O40" s="111"/>
      <c r="P40" s="74"/>
    </row>
    <row r="41" spans="2:16" x14ac:dyDescent="0.4">
      <c r="B41" s="99"/>
      <c r="C41" s="111"/>
      <c r="D41" s="111"/>
      <c r="E41" s="111"/>
      <c r="F41" s="111"/>
      <c r="G41" s="111"/>
      <c r="H41" s="111"/>
      <c r="I41" s="111"/>
      <c r="J41" s="111"/>
      <c r="K41" s="111"/>
      <c r="L41" s="111"/>
      <c r="M41" s="111"/>
      <c r="N41" s="111"/>
      <c r="O41" s="111"/>
      <c r="P41" s="74"/>
    </row>
    <row r="42" spans="2:16" ht="28.5" customHeight="1" x14ac:dyDescent="0.4">
      <c r="B42" s="104" t="s">
        <v>1700</v>
      </c>
      <c r="C42" s="105" t="s">
        <v>1728</v>
      </c>
      <c r="D42" s="105"/>
      <c r="E42" s="105"/>
      <c r="F42" s="105"/>
      <c r="G42" s="105"/>
      <c r="H42" s="105"/>
      <c r="I42" s="105"/>
      <c r="J42" s="105"/>
      <c r="K42" s="105"/>
      <c r="L42" s="105"/>
      <c r="M42" s="105"/>
      <c r="N42" s="105"/>
      <c r="O42" s="105"/>
      <c r="P42" s="74"/>
    </row>
    <row r="43" spans="2:16" s="107" customFormat="1" ht="30" customHeight="1" x14ac:dyDescent="0.4">
      <c r="B43" s="104" t="s">
        <v>1700</v>
      </c>
      <c r="C43" s="105" t="s">
        <v>1729</v>
      </c>
      <c r="D43" s="105"/>
      <c r="E43" s="105"/>
      <c r="F43" s="105"/>
      <c r="G43" s="105"/>
      <c r="H43" s="105"/>
      <c r="I43" s="105"/>
      <c r="J43" s="105"/>
      <c r="K43" s="105"/>
      <c r="L43" s="105"/>
      <c r="M43" s="105"/>
      <c r="N43" s="105"/>
      <c r="O43" s="105"/>
      <c r="P43" s="106"/>
    </row>
    <row r="44" spans="2:16" ht="30" customHeight="1" x14ac:dyDescent="0.4">
      <c r="B44" s="99"/>
      <c r="C44" s="108" t="s">
        <v>1730</v>
      </c>
      <c r="D44" s="108"/>
      <c r="E44" s="108"/>
      <c r="F44" s="108"/>
      <c r="G44" s="108"/>
      <c r="H44" s="108"/>
      <c r="I44" s="108"/>
      <c r="J44" s="108"/>
      <c r="K44" s="108"/>
      <c r="L44" s="108"/>
      <c r="M44" s="108"/>
      <c r="N44" s="108"/>
      <c r="O44" s="108"/>
      <c r="P44" s="74"/>
    </row>
    <row r="45" spans="2:16" ht="29.25" customHeight="1" x14ac:dyDescent="0.4">
      <c r="B45" s="99"/>
      <c r="C45" s="108" t="s">
        <v>1731</v>
      </c>
      <c r="D45" s="108"/>
      <c r="E45" s="108"/>
      <c r="F45" s="108"/>
      <c r="G45" s="108"/>
      <c r="H45" s="108"/>
      <c r="I45" s="108"/>
      <c r="J45" s="108"/>
      <c r="K45" s="108"/>
      <c r="L45" s="108"/>
      <c r="M45" s="108"/>
      <c r="N45" s="108"/>
      <c r="O45" s="108"/>
      <c r="P45" s="74"/>
    </row>
    <row r="46" spans="2:16" s="107" customFormat="1" ht="15" x14ac:dyDescent="0.4">
      <c r="B46" s="104" t="s">
        <v>1700</v>
      </c>
      <c r="C46" s="105" t="s">
        <v>1732</v>
      </c>
      <c r="D46" s="105"/>
      <c r="E46" s="105"/>
      <c r="F46" s="105"/>
      <c r="G46" s="105"/>
      <c r="H46" s="105"/>
      <c r="I46" s="105"/>
      <c r="J46" s="105"/>
      <c r="K46" s="105"/>
      <c r="L46" s="105"/>
      <c r="M46" s="105"/>
      <c r="N46" s="105"/>
      <c r="O46" s="105"/>
      <c r="P46" s="106"/>
    </row>
    <row r="47" spans="2:16" ht="44.25" customHeight="1" x14ac:dyDescent="0.4">
      <c r="B47" s="99"/>
      <c r="C47" s="108" t="s">
        <v>1733</v>
      </c>
      <c r="D47" s="108"/>
      <c r="E47" s="108"/>
      <c r="F47" s="108"/>
      <c r="G47" s="108"/>
      <c r="H47" s="108"/>
      <c r="I47" s="108"/>
      <c r="J47" s="108"/>
      <c r="K47" s="108"/>
      <c r="L47" s="108"/>
      <c r="M47" s="108"/>
      <c r="N47" s="108"/>
      <c r="O47" s="108"/>
      <c r="P47" s="74"/>
    </row>
    <row r="48" spans="2:16" s="107" customFormat="1" ht="15" x14ac:dyDescent="0.4">
      <c r="B48" s="104" t="s">
        <v>1700</v>
      </c>
      <c r="C48" s="105" t="s">
        <v>1734</v>
      </c>
      <c r="D48" s="105"/>
      <c r="E48" s="105"/>
      <c r="F48" s="105"/>
      <c r="G48" s="105"/>
      <c r="H48" s="105"/>
      <c r="I48" s="105"/>
      <c r="J48" s="105"/>
      <c r="K48" s="105"/>
      <c r="L48" s="105"/>
      <c r="M48" s="105"/>
      <c r="N48" s="105"/>
      <c r="O48" s="105"/>
      <c r="P48" s="106"/>
    </row>
    <row r="49" spans="2:16" ht="29.25" customHeight="1" x14ac:dyDescent="0.4">
      <c r="B49" s="99"/>
      <c r="C49" s="108" t="s">
        <v>1735</v>
      </c>
      <c r="D49" s="108"/>
      <c r="E49" s="108"/>
      <c r="F49" s="108"/>
      <c r="G49" s="108"/>
      <c r="H49" s="108"/>
      <c r="I49" s="108"/>
      <c r="J49" s="108"/>
      <c r="K49" s="108"/>
      <c r="L49" s="108"/>
      <c r="M49" s="108"/>
      <c r="N49" s="108"/>
      <c r="O49" s="108"/>
      <c r="P49" s="74"/>
    </row>
    <row r="50" spans="2:16" s="107" customFormat="1" ht="47.25" customHeight="1" x14ac:dyDescent="0.4">
      <c r="B50" s="104" t="s">
        <v>1700</v>
      </c>
      <c r="C50" s="112" t="s">
        <v>1736</v>
      </c>
      <c r="D50" s="112"/>
      <c r="E50" s="112"/>
      <c r="F50" s="112"/>
      <c r="G50" s="112"/>
      <c r="H50" s="112"/>
      <c r="I50" s="112"/>
      <c r="J50" s="112"/>
      <c r="K50" s="112"/>
      <c r="L50" s="112"/>
      <c r="M50" s="112"/>
      <c r="N50" s="112"/>
      <c r="O50" s="112"/>
      <c r="P50" s="106"/>
    </row>
    <row r="51" spans="2:16" ht="30.75" customHeight="1" x14ac:dyDescent="0.4">
      <c r="B51" s="99"/>
      <c r="C51" s="108" t="s">
        <v>1737</v>
      </c>
      <c r="D51" s="108"/>
      <c r="E51" s="108"/>
      <c r="F51" s="108"/>
      <c r="G51" s="108"/>
      <c r="H51" s="108"/>
      <c r="I51" s="108"/>
      <c r="J51" s="108"/>
      <c r="K51" s="108"/>
      <c r="L51" s="108"/>
      <c r="M51" s="108"/>
      <c r="N51" s="108"/>
      <c r="O51" s="108"/>
      <c r="P51" s="74"/>
    </row>
    <row r="52" spans="2:16" ht="30.75" customHeight="1" x14ac:dyDescent="0.4">
      <c r="B52" s="99"/>
      <c r="C52" s="108" t="s">
        <v>1738</v>
      </c>
      <c r="D52" s="108"/>
      <c r="E52" s="108"/>
      <c r="F52" s="108"/>
      <c r="G52" s="108"/>
      <c r="H52" s="108"/>
      <c r="I52" s="108"/>
      <c r="J52" s="108"/>
      <c r="K52" s="108"/>
      <c r="L52" s="108"/>
      <c r="M52" s="108"/>
      <c r="N52" s="108"/>
      <c r="O52" s="108"/>
      <c r="P52" s="74"/>
    </row>
    <row r="53" spans="2:16" ht="30.75" customHeight="1" x14ac:dyDescent="0.4">
      <c r="B53" s="99"/>
      <c r="C53" s="108" t="s">
        <v>1739</v>
      </c>
      <c r="D53" s="108"/>
      <c r="E53" s="108"/>
      <c r="F53" s="108"/>
      <c r="G53" s="108"/>
      <c r="H53" s="108"/>
      <c r="I53" s="108"/>
      <c r="J53" s="108"/>
      <c r="K53" s="108"/>
      <c r="L53" s="108"/>
      <c r="M53" s="108"/>
      <c r="N53" s="108"/>
      <c r="O53" s="108"/>
      <c r="P53" s="74"/>
    </row>
    <row r="54" spans="2:16" ht="42" customHeight="1" x14ac:dyDescent="0.4">
      <c r="B54" s="104" t="s">
        <v>1700</v>
      </c>
      <c r="C54" s="105" t="s">
        <v>1740</v>
      </c>
      <c r="D54" s="105"/>
      <c r="E54" s="105"/>
      <c r="F54" s="105"/>
      <c r="G54" s="105"/>
      <c r="H54" s="105"/>
      <c r="I54" s="105"/>
      <c r="J54" s="105"/>
      <c r="K54" s="105"/>
      <c r="L54" s="105"/>
      <c r="M54" s="105"/>
      <c r="N54" s="105"/>
      <c r="O54" s="105"/>
      <c r="P54" s="74"/>
    </row>
    <row r="55" spans="2:16" x14ac:dyDescent="0.4">
      <c r="B55" s="99"/>
      <c r="C55" s="108"/>
      <c r="D55" s="108"/>
      <c r="E55" s="108"/>
      <c r="F55" s="108"/>
      <c r="G55" s="108"/>
      <c r="H55" s="108"/>
      <c r="I55" s="108"/>
      <c r="J55" s="108"/>
      <c r="K55" s="108"/>
      <c r="L55" s="108"/>
      <c r="M55" s="108"/>
      <c r="N55" s="108"/>
      <c r="O55" s="108"/>
      <c r="P55" s="74"/>
    </row>
    <row r="56" spans="2:16" x14ac:dyDescent="0.4">
      <c r="B56" s="99"/>
      <c r="C56" s="111"/>
      <c r="D56" s="111"/>
      <c r="E56" s="111"/>
      <c r="F56" s="111"/>
      <c r="G56" s="111"/>
      <c r="H56" s="111"/>
      <c r="I56" s="111"/>
      <c r="J56" s="111"/>
      <c r="K56" s="111"/>
      <c r="L56" s="111"/>
      <c r="M56" s="111"/>
      <c r="N56" s="111"/>
      <c r="O56" s="111"/>
      <c r="P56" s="74"/>
    </row>
    <row r="57" spans="2:16" x14ac:dyDescent="0.4">
      <c r="B57" s="99"/>
      <c r="C57" s="111"/>
      <c r="D57" s="111"/>
      <c r="E57" s="111"/>
      <c r="F57" s="111"/>
      <c r="G57" s="111"/>
      <c r="H57" s="111"/>
      <c r="I57" s="111"/>
      <c r="J57" s="111"/>
      <c r="K57" s="111"/>
      <c r="L57" s="111"/>
      <c r="M57" s="111"/>
      <c r="N57" s="111"/>
      <c r="O57" s="111"/>
      <c r="P57" s="74"/>
    </row>
    <row r="58" spans="2:16" x14ac:dyDescent="0.4">
      <c r="B58" s="99"/>
      <c r="C58" s="111"/>
      <c r="D58" s="111"/>
      <c r="E58" s="111"/>
      <c r="F58" s="111"/>
      <c r="G58" s="111"/>
      <c r="H58" s="111"/>
      <c r="I58" s="111"/>
      <c r="J58" s="111"/>
      <c r="K58" s="111"/>
      <c r="L58" s="111"/>
      <c r="M58" s="111"/>
      <c r="N58" s="111"/>
      <c r="O58" s="111"/>
      <c r="P58" s="74"/>
    </row>
    <row r="59" spans="2:16" ht="38.25" customHeight="1" x14ac:dyDescent="0.4">
      <c r="B59" s="104" t="s">
        <v>1700</v>
      </c>
      <c r="C59" s="113" t="s">
        <v>1741</v>
      </c>
      <c r="D59" s="113"/>
      <c r="E59" s="113"/>
      <c r="F59" s="113"/>
      <c r="G59" s="113"/>
      <c r="H59" s="113"/>
      <c r="I59" s="113"/>
      <c r="J59" s="113"/>
      <c r="K59" s="113"/>
      <c r="L59" s="113"/>
      <c r="M59" s="113"/>
      <c r="N59" s="113"/>
      <c r="O59" s="113"/>
      <c r="P59" s="74"/>
    </row>
    <row r="60" spans="2:16" ht="64.5" customHeight="1" x14ac:dyDescent="0.4">
      <c r="B60" s="104" t="s">
        <v>1700</v>
      </c>
      <c r="C60" s="113" t="s">
        <v>1742</v>
      </c>
      <c r="D60" s="113"/>
      <c r="E60" s="113"/>
      <c r="F60" s="113"/>
      <c r="G60" s="113"/>
      <c r="H60" s="113"/>
      <c r="I60" s="113"/>
      <c r="J60" s="113"/>
      <c r="K60" s="113"/>
      <c r="L60" s="113"/>
      <c r="M60" s="113"/>
      <c r="N60" s="113"/>
      <c r="O60" s="113"/>
      <c r="P60" s="74"/>
    </row>
    <row r="61" spans="2:16" ht="12.75" customHeight="1" x14ac:dyDescent="0.4">
      <c r="B61" s="99"/>
      <c r="C61" s="111"/>
      <c r="D61" s="111"/>
      <c r="E61" s="111"/>
      <c r="F61" s="111"/>
      <c r="G61" s="111"/>
      <c r="H61" s="111"/>
      <c r="I61" s="111"/>
      <c r="J61" s="111"/>
      <c r="K61" s="111"/>
      <c r="L61" s="111"/>
      <c r="M61" s="111"/>
      <c r="N61" s="111"/>
      <c r="O61" s="111"/>
      <c r="P61" s="74"/>
    </row>
    <row r="62" spans="2:16" x14ac:dyDescent="0.4">
      <c r="B62" s="99"/>
      <c r="P62" s="74"/>
    </row>
    <row r="63" spans="2:16" x14ac:dyDescent="0.4">
      <c r="B63" s="99"/>
      <c r="P63" s="74"/>
    </row>
    <row r="64" spans="2:16" x14ac:dyDescent="0.4">
      <c r="B64" s="99"/>
      <c r="P64" s="74"/>
    </row>
    <row r="65" spans="2:16" ht="17.25" customHeight="1" x14ac:dyDescent="0.4">
      <c r="B65" s="104" t="s">
        <v>1700</v>
      </c>
      <c r="C65" s="112" t="s">
        <v>1743</v>
      </c>
      <c r="D65" s="112"/>
      <c r="E65" s="112"/>
      <c r="F65" s="112"/>
      <c r="G65" s="112"/>
      <c r="H65" s="112"/>
      <c r="I65" s="112"/>
      <c r="J65" s="112"/>
      <c r="K65" s="112"/>
      <c r="L65" s="112"/>
      <c r="M65" s="112"/>
      <c r="N65" s="112"/>
      <c r="O65" s="112"/>
      <c r="P65" s="74"/>
    </row>
    <row r="66" spans="2:16" ht="15" customHeight="1" x14ac:dyDescent="0.4">
      <c r="B66" s="99"/>
      <c r="C66" s="114" t="s">
        <v>1744</v>
      </c>
      <c r="D66" s="114"/>
      <c r="E66" s="114"/>
      <c r="F66" s="114"/>
      <c r="G66" s="114"/>
      <c r="H66" s="114"/>
      <c r="I66" s="114"/>
      <c r="J66" s="114"/>
      <c r="K66" s="114"/>
      <c r="L66" s="114"/>
      <c r="M66" s="114"/>
      <c r="N66" s="114"/>
      <c r="O66" s="114"/>
      <c r="P66" s="74"/>
    </row>
    <row r="67" spans="2:16" ht="15" customHeight="1" x14ac:dyDescent="0.4">
      <c r="B67" s="99"/>
      <c r="C67" s="114" t="s">
        <v>1745</v>
      </c>
      <c r="D67" s="114"/>
      <c r="E67" s="114"/>
      <c r="F67" s="114"/>
      <c r="G67" s="114"/>
      <c r="H67" s="114"/>
      <c r="I67" s="114"/>
      <c r="J67" s="114"/>
      <c r="K67" s="114"/>
      <c r="L67" s="114"/>
      <c r="M67" s="114"/>
      <c r="N67" s="114"/>
      <c r="O67" s="114"/>
      <c r="P67" s="74"/>
    </row>
    <row r="68" spans="2:16" ht="15" customHeight="1" x14ac:dyDescent="0.4">
      <c r="B68" s="99"/>
      <c r="C68" s="114" t="s">
        <v>1746</v>
      </c>
      <c r="D68" s="114"/>
      <c r="E68" s="114"/>
      <c r="F68" s="114"/>
      <c r="G68" s="114"/>
      <c r="H68" s="114"/>
      <c r="I68" s="114"/>
      <c r="J68" s="114"/>
      <c r="K68" s="114"/>
      <c r="L68" s="114"/>
      <c r="M68" s="114"/>
      <c r="N68" s="114"/>
      <c r="O68" s="114"/>
      <c r="P68" s="74"/>
    </row>
    <row r="69" spans="2:16" ht="31.5" customHeight="1" x14ac:dyDescent="0.4">
      <c r="B69" s="104" t="s">
        <v>1700</v>
      </c>
      <c r="C69" s="105" t="s">
        <v>1747</v>
      </c>
      <c r="D69" s="105"/>
      <c r="E69" s="105"/>
      <c r="F69" s="105"/>
      <c r="G69" s="105"/>
      <c r="H69" s="105"/>
      <c r="I69" s="105"/>
      <c r="J69" s="105"/>
      <c r="K69" s="105"/>
      <c r="L69" s="105"/>
      <c r="M69" s="105"/>
      <c r="N69" s="105"/>
      <c r="O69" s="105"/>
      <c r="P69" s="74"/>
    </row>
    <row r="70" spans="2:16" ht="31.5" customHeight="1" x14ac:dyDescent="0.4">
      <c r="B70" s="104"/>
      <c r="C70" s="108" t="s">
        <v>1748</v>
      </c>
      <c r="D70" s="108"/>
      <c r="E70" s="108"/>
      <c r="F70" s="108"/>
      <c r="G70" s="108"/>
      <c r="H70" s="108"/>
      <c r="I70" s="108"/>
      <c r="J70" s="108"/>
      <c r="K70" s="108"/>
      <c r="L70" s="108"/>
      <c r="M70" s="108"/>
      <c r="N70" s="108"/>
      <c r="O70" s="108"/>
      <c r="P70" s="74"/>
    </row>
    <row r="71" spans="2:16" ht="29.25" customHeight="1" x14ac:dyDescent="0.4">
      <c r="B71" s="104"/>
      <c r="C71" s="108" t="s">
        <v>1749</v>
      </c>
      <c r="D71" s="108"/>
      <c r="E71" s="108"/>
      <c r="F71" s="108"/>
      <c r="G71" s="108"/>
      <c r="H71" s="108"/>
      <c r="I71" s="108"/>
      <c r="J71" s="108"/>
      <c r="K71" s="108"/>
      <c r="L71" s="108"/>
      <c r="M71" s="108"/>
      <c r="N71" s="108"/>
      <c r="O71" s="108"/>
      <c r="P71" s="74"/>
    </row>
    <row r="72" spans="2:16" x14ac:dyDescent="0.4">
      <c r="B72" s="99"/>
      <c r="C72" s="108" t="s">
        <v>1750</v>
      </c>
      <c r="D72" s="108"/>
      <c r="E72" s="108"/>
      <c r="F72" s="108"/>
      <c r="G72" s="108"/>
      <c r="H72" s="108"/>
      <c r="I72" s="108"/>
      <c r="J72" s="108"/>
      <c r="K72" s="108"/>
      <c r="L72" s="108"/>
      <c r="M72" s="108"/>
      <c r="N72" s="108"/>
      <c r="O72" s="108"/>
      <c r="P72" s="74"/>
    </row>
    <row r="73" spans="2:16" x14ac:dyDescent="0.4">
      <c r="B73" s="99"/>
      <c r="C73" s="111"/>
      <c r="D73" s="111"/>
      <c r="E73" s="111"/>
      <c r="F73" s="111"/>
      <c r="G73" s="111"/>
      <c r="H73" s="111"/>
      <c r="I73" s="111"/>
      <c r="J73" s="111"/>
      <c r="K73" s="111"/>
      <c r="L73" s="111"/>
      <c r="M73" s="111"/>
      <c r="N73" s="111"/>
      <c r="O73" s="111"/>
      <c r="P73" s="74"/>
    </row>
    <row r="74" spans="2:16" x14ac:dyDescent="0.4">
      <c r="B74" s="99"/>
      <c r="C74" s="111"/>
      <c r="D74" s="111"/>
      <c r="E74" s="111"/>
      <c r="F74" s="111"/>
      <c r="G74" s="111"/>
      <c r="H74" s="111"/>
      <c r="I74" s="111"/>
      <c r="J74" s="111"/>
      <c r="K74" s="111"/>
      <c r="L74" s="111"/>
      <c r="M74" s="111"/>
      <c r="N74" s="111"/>
      <c r="O74" s="111"/>
      <c r="P74" s="74"/>
    </row>
    <row r="75" spans="2:16" x14ac:dyDescent="0.4">
      <c r="B75" s="99"/>
      <c r="C75" s="111"/>
      <c r="D75" s="111"/>
      <c r="E75" s="111"/>
      <c r="F75" s="111"/>
      <c r="G75" s="111"/>
      <c r="H75" s="111"/>
      <c r="I75" s="111"/>
      <c r="J75" s="111"/>
      <c r="K75" s="111"/>
      <c r="L75" s="111"/>
      <c r="M75" s="111"/>
      <c r="N75" s="111"/>
      <c r="O75" s="111"/>
      <c r="P75" s="74"/>
    </row>
    <row r="76" spans="2:16" x14ac:dyDescent="0.4">
      <c r="B76" s="99"/>
      <c r="C76" s="111"/>
      <c r="D76" s="111"/>
      <c r="E76" s="111"/>
      <c r="F76" s="111"/>
      <c r="G76" s="111"/>
      <c r="H76" s="111"/>
      <c r="I76" s="111"/>
      <c r="J76" s="111"/>
      <c r="K76" s="111"/>
      <c r="L76" s="111"/>
      <c r="M76" s="111"/>
      <c r="N76" s="111"/>
      <c r="O76" s="111"/>
      <c r="P76" s="74"/>
    </row>
    <row r="77" spans="2:16" s="118" customFormat="1" ht="45" customHeight="1" x14ac:dyDescent="0.4">
      <c r="B77" s="115" t="s">
        <v>1700</v>
      </c>
      <c r="C77" s="116" t="s">
        <v>1751</v>
      </c>
      <c r="D77" s="116"/>
      <c r="E77" s="116"/>
      <c r="F77" s="116"/>
      <c r="G77" s="116"/>
      <c r="H77" s="116"/>
      <c r="I77" s="116"/>
      <c r="J77" s="116"/>
      <c r="K77" s="116"/>
      <c r="L77" s="116"/>
      <c r="M77" s="116"/>
      <c r="N77" s="116"/>
      <c r="O77" s="116"/>
      <c r="P77" s="117"/>
    </row>
    <row r="78" spans="2:16" s="118" customFormat="1" ht="29.25" customHeight="1" x14ac:dyDescent="0.4">
      <c r="B78" s="115"/>
      <c r="C78" s="119" t="s">
        <v>1752</v>
      </c>
      <c r="D78" s="119"/>
      <c r="E78" s="119"/>
      <c r="F78" s="119"/>
      <c r="G78" s="119"/>
      <c r="H78" s="119"/>
      <c r="I78" s="119"/>
      <c r="J78" s="119"/>
      <c r="K78" s="119"/>
      <c r="L78" s="119"/>
      <c r="M78" s="119"/>
      <c r="N78" s="119"/>
      <c r="O78" s="119"/>
      <c r="P78" s="117"/>
    </row>
    <row r="79" spans="2:16" s="118" customFormat="1" ht="15" x14ac:dyDescent="0.4">
      <c r="B79" s="115" t="s">
        <v>1700</v>
      </c>
      <c r="C79" s="113" t="s">
        <v>1753</v>
      </c>
      <c r="D79" s="113"/>
      <c r="E79" s="113"/>
      <c r="F79" s="113"/>
      <c r="G79" s="113"/>
      <c r="H79" s="113"/>
      <c r="I79" s="113"/>
      <c r="J79" s="113"/>
      <c r="K79" s="113"/>
      <c r="L79" s="113"/>
      <c r="M79" s="113"/>
      <c r="N79" s="113"/>
      <c r="O79" s="113"/>
      <c r="P79" s="117"/>
    </row>
    <row r="80" spans="2:16" s="118" customFormat="1" ht="15" x14ac:dyDescent="0.4">
      <c r="B80" s="115"/>
      <c r="C80" s="119" t="s">
        <v>1754</v>
      </c>
      <c r="D80" s="119"/>
      <c r="E80" s="119"/>
      <c r="F80" s="119"/>
      <c r="G80" s="119"/>
      <c r="H80" s="119"/>
      <c r="I80" s="119"/>
      <c r="J80" s="119"/>
      <c r="K80" s="119"/>
      <c r="L80" s="119"/>
      <c r="M80" s="119"/>
      <c r="N80" s="119"/>
      <c r="O80" s="119"/>
      <c r="P80" s="117"/>
    </row>
    <row r="81" spans="2:60" s="118" customFormat="1" ht="59.25" customHeight="1" x14ac:dyDescent="0.4">
      <c r="B81" s="115"/>
      <c r="C81" s="119" t="s">
        <v>1755</v>
      </c>
      <c r="D81" s="119"/>
      <c r="E81" s="119"/>
      <c r="F81" s="119"/>
      <c r="G81" s="119"/>
      <c r="H81" s="119"/>
      <c r="I81" s="119"/>
      <c r="J81" s="119"/>
      <c r="K81" s="119"/>
      <c r="L81" s="119"/>
      <c r="M81" s="119"/>
      <c r="N81" s="119"/>
      <c r="O81" s="119"/>
      <c r="P81" s="117"/>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row>
    <row r="82" spans="2:60" s="118" customFormat="1" x14ac:dyDescent="0.4">
      <c r="B82" s="121"/>
      <c r="C82" s="119" t="s">
        <v>1756</v>
      </c>
      <c r="D82" s="119"/>
      <c r="E82" s="119"/>
      <c r="F82" s="119"/>
      <c r="G82" s="119"/>
      <c r="H82" s="119"/>
      <c r="I82" s="119"/>
      <c r="J82" s="119"/>
      <c r="K82" s="119"/>
      <c r="L82" s="119"/>
      <c r="M82" s="119"/>
      <c r="N82" s="119"/>
      <c r="O82" s="119"/>
      <c r="P82" s="117"/>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row>
    <row r="83" spans="2:60" s="118" customFormat="1" x14ac:dyDescent="0.4">
      <c r="B83" s="121"/>
      <c r="C83" s="122" t="s">
        <v>1757</v>
      </c>
      <c r="D83" s="122"/>
      <c r="E83" s="122"/>
      <c r="F83" s="122"/>
      <c r="G83" s="122"/>
      <c r="H83" s="122"/>
      <c r="I83" s="122"/>
      <c r="J83" s="122"/>
      <c r="K83" s="122"/>
      <c r="L83" s="122"/>
      <c r="M83" s="122"/>
      <c r="N83" s="122"/>
      <c r="O83" s="122"/>
      <c r="P83" s="117"/>
      <c r="S83" s="120"/>
      <c r="T83" s="120"/>
      <c r="U83" s="120"/>
      <c r="V83" s="120"/>
      <c r="W83" s="120"/>
      <c r="X83" s="120"/>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row>
    <row r="84" spans="2:60" s="118" customFormat="1" x14ac:dyDescent="0.4">
      <c r="B84" s="121"/>
      <c r="C84" s="122" t="s">
        <v>1758</v>
      </c>
      <c r="D84" s="122"/>
      <c r="E84" s="122"/>
      <c r="F84" s="122"/>
      <c r="G84" s="122"/>
      <c r="H84" s="122"/>
      <c r="I84" s="122"/>
      <c r="J84" s="122"/>
      <c r="K84" s="122"/>
      <c r="L84" s="122"/>
      <c r="M84" s="122"/>
      <c r="N84" s="122"/>
      <c r="O84" s="122"/>
      <c r="P84" s="117"/>
      <c r="S84" s="120" t="s">
        <v>1759</v>
      </c>
      <c r="T84" s="120"/>
      <c r="U84" s="120"/>
      <c r="V84" s="120"/>
      <c r="W84" s="120"/>
      <c r="X84" s="120"/>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row>
    <row r="85" spans="2:60" s="118" customFormat="1" x14ac:dyDescent="0.4">
      <c r="B85" s="121"/>
      <c r="C85" s="123" t="s">
        <v>1760</v>
      </c>
      <c r="D85" s="124"/>
      <c r="E85" s="124"/>
      <c r="F85" s="124"/>
      <c r="G85" s="124"/>
      <c r="H85" s="124"/>
      <c r="I85" s="124"/>
      <c r="J85" s="124"/>
      <c r="K85" s="124"/>
      <c r="L85" s="124"/>
      <c r="M85" s="124"/>
      <c r="N85" s="124"/>
      <c r="O85" s="124"/>
      <c r="P85" s="117"/>
      <c r="S85" s="120"/>
      <c r="T85" s="120"/>
      <c r="U85" s="120"/>
      <c r="V85" s="120"/>
      <c r="W85" s="120"/>
      <c r="X85" s="120"/>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row>
    <row r="86" spans="2:60" s="118" customFormat="1" ht="30.75" customHeight="1" x14ac:dyDescent="0.4">
      <c r="B86" s="121"/>
      <c r="C86" s="119" t="s">
        <v>1761</v>
      </c>
      <c r="D86" s="119"/>
      <c r="E86" s="119"/>
      <c r="F86" s="119"/>
      <c r="G86" s="119"/>
      <c r="H86" s="119"/>
      <c r="I86" s="119"/>
      <c r="J86" s="119"/>
      <c r="K86" s="119"/>
      <c r="L86" s="119"/>
      <c r="M86" s="119"/>
      <c r="N86" s="119"/>
      <c r="O86" s="119"/>
      <c r="P86" s="117"/>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row>
    <row r="87" spans="2:60" s="118" customFormat="1" x14ac:dyDescent="0.4">
      <c r="B87" s="121"/>
      <c r="C87" s="119" t="s">
        <v>1762</v>
      </c>
      <c r="D87" s="119"/>
      <c r="E87" s="119"/>
      <c r="F87" s="119"/>
      <c r="G87" s="119"/>
      <c r="H87" s="119"/>
      <c r="I87" s="119"/>
      <c r="J87" s="119"/>
      <c r="K87" s="119"/>
      <c r="L87" s="119"/>
      <c r="M87" s="119"/>
      <c r="N87" s="119"/>
      <c r="O87" s="119"/>
      <c r="P87" s="117"/>
      <c r="S87" s="120"/>
      <c r="T87" s="120"/>
      <c r="U87" s="120"/>
      <c r="V87" s="120"/>
      <c r="W87" s="120"/>
      <c r="X87" s="120"/>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row>
    <row r="88" spans="2:60" s="118" customFormat="1" ht="45" customHeight="1" x14ac:dyDescent="0.4">
      <c r="B88" s="115" t="s">
        <v>1700</v>
      </c>
      <c r="C88" s="113" t="s">
        <v>1763</v>
      </c>
      <c r="D88" s="113"/>
      <c r="E88" s="113"/>
      <c r="F88" s="113"/>
      <c r="G88" s="113"/>
      <c r="H88" s="113"/>
      <c r="I88" s="113"/>
      <c r="J88" s="113"/>
      <c r="K88" s="113"/>
      <c r="L88" s="113"/>
      <c r="M88" s="113"/>
      <c r="N88" s="113"/>
      <c r="O88" s="113"/>
      <c r="P88" s="117"/>
    </row>
    <row r="89" spans="2:60" s="118" customFormat="1" ht="30" customHeight="1" x14ac:dyDescent="0.4">
      <c r="B89" s="121"/>
      <c r="C89" s="119" t="s">
        <v>1764</v>
      </c>
      <c r="D89" s="119"/>
      <c r="E89" s="119"/>
      <c r="F89" s="119"/>
      <c r="G89" s="119"/>
      <c r="H89" s="119"/>
      <c r="I89" s="119"/>
      <c r="J89" s="119"/>
      <c r="K89" s="119"/>
      <c r="L89" s="119"/>
      <c r="M89" s="119"/>
      <c r="N89" s="119"/>
      <c r="O89" s="119"/>
      <c r="P89" s="117"/>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row>
    <row r="90" spans="2:60" s="118" customFormat="1" ht="45" customHeight="1" x14ac:dyDescent="0.4">
      <c r="B90" s="121"/>
      <c r="C90" s="119" t="s">
        <v>1765</v>
      </c>
      <c r="D90" s="119"/>
      <c r="E90" s="119"/>
      <c r="F90" s="119"/>
      <c r="G90" s="119"/>
      <c r="H90" s="119"/>
      <c r="I90" s="119"/>
      <c r="J90" s="119"/>
      <c r="K90" s="119"/>
      <c r="L90" s="119"/>
      <c r="M90" s="119"/>
      <c r="N90" s="119"/>
      <c r="O90" s="119"/>
      <c r="P90" s="117"/>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row>
    <row r="91" spans="2:60" x14ac:dyDescent="0.4">
      <c r="B91" s="99"/>
      <c r="C91" s="111"/>
      <c r="D91" s="111"/>
      <c r="E91" s="111"/>
      <c r="F91" s="111"/>
      <c r="G91" s="111"/>
      <c r="H91" s="111"/>
      <c r="I91" s="111"/>
      <c r="J91" s="111"/>
      <c r="K91" s="111"/>
      <c r="L91" s="111"/>
      <c r="M91" s="111"/>
      <c r="N91" s="111"/>
      <c r="O91" s="111"/>
      <c r="P91" s="74"/>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5"/>
      <c r="AY91" s="125"/>
      <c r="AZ91" s="125"/>
      <c r="BA91" s="125"/>
      <c r="BB91" s="125"/>
      <c r="BC91" s="125"/>
      <c r="BD91" s="125"/>
      <c r="BE91" s="125"/>
      <c r="BF91" s="125"/>
      <c r="BG91" s="125"/>
      <c r="BH91" s="125"/>
    </row>
    <row r="92" spans="2:60" x14ac:dyDescent="0.4">
      <c r="B92" s="99"/>
      <c r="C92" s="111"/>
      <c r="D92" s="111"/>
      <c r="E92" s="111"/>
      <c r="F92" s="111"/>
      <c r="G92" s="111"/>
      <c r="H92" s="111"/>
      <c r="I92" s="111"/>
      <c r="J92" s="111"/>
      <c r="K92" s="111"/>
      <c r="L92" s="111"/>
      <c r="M92" s="111"/>
      <c r="N92" s="111"/>
      <c r="O92" s="111"/>
      <c r="P92" s="74"/>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c r="AV92" s="125"/>
      <c r="AW92" s="125"/>
      <c r="AX92" s="125"/>
      <c r="AY92" s="125"/>
      <c r="AZ92" s="125"/>
      <c r="BA92" s="125"/>
      <c r="BB92" s="125"/>
      <c r="BC92" s="125"/>
      <c r="BD92" s="125"/>
      <c r="BE92" s="125"/>
      <c r="BF92" s="125"/>
      <c r="BG92" s="125"/>
      <c r="BH92" s="125"/>
    </row>
    <row r="93" spans="2:60" x14ac:dyDescent="0.4">
      <c r="B93" s="99"/>
      <c r="C93" s="111"/>
      <c r="D93" s="111"/>
      <c r="E93" s="111"/>
      <c r="F93" s="111"/>
      <c r="G93" s="111"/>
      <c r="H93" s="111"/>
      <c r="I93" s="111"/>
      <c r="J93" s="111"/>
      <c r="K93" s="111"/>
      <c r="L93" s="111"/>
      <c r="M93" s="111"/>
      <c r="N93" s="111"/>
      <c r="O93" s="111"/>
      <c r="P93" s="74"/>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row>
    <row r="94" spans="2:60" x14ac:dyDescent="0.4">
      <c r="B94" s="99"/>
      <c r="C94" s="111"/>
      <c r="D94" s="111"/>
      <c r="E94" s="111"/>
      <c r="F94" s="111"/>
      <c r="G94" s="111"/>
      <c r="H94" s="111"/>
      <c r="I94" s="111"/>
      <c r="J94" s="111"/>
      <c r="K94" s="111"/>
      <c r="L94" s="111"/>
      <c r="M94" s="111"/>
      <c r="N94" s="111"/>
      <c r="O94" s="111"/>
      <c r="P94" s="74"/>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c r="AV94" s="125"/>
      <c r="AW94" s="125"/>
      <c r="AX94" s="125"/>
      <c r="AY94" s="125"/>
      <c r="AZ94" s="125"/>
      <c r="BA94" s="125"/>
      <c r="BB94" s="125"/>
      <c r="BC94" s="125"/>
      <c r="BD94" s="125"/>
      <c r="BE94" s="125"/>
      <c r="BF94" s="125"/>
      <c r="BG94" s="125"/>
      <c r="BH94" s="125"/>
    </row>
    <row r="95" spans="2:60" ht="15" x14ac:dyDescent="0.4">
      <c r="B95" s="104" t="s">
        <v>1700</v>
      </c>
      <c r="C95" s="105" t="s">
        <v>1766</v>
      </c>
      <c r="D95" s="105"/>
      <c r="E95" s="105"/>
      <c r="F95" s="105"/>
      <c r="G95" s="105"/>
      <c r="H95" s="105"/>
      <c r="I95" s="105"/>
      <c r="J95" s="105"/>
      <c r="K95" s="105"/>
      <c r="L95" s="105"/>
      <c r="M95" s="105"/>
      <c r="N95" s="105"/>
      <c r="O95" s="105"/>
      <c r="P95" s="74"/>
    </row>
    <row r="96" spans="2:60" ht="15" x14ac:dyDescent="0.4">
      <c r="B96" s="104"/>
      <c r="C96" s="126"/>
      <c r="D96" s="126"/>
      <c r="E96" s="126"/>
      <c r="F96" s="126"/>
      <c r="G96" s="126"/>
      <c r="H96" s="126"/>
      <c r="I96" s="126"/>
      <c r="J96" s="126"/>
      <c r="K96" s="126"/>
      <c r="L96" s="126"/>
      <c r="M96" s="126"/>
      <c r="N96" s="126"/>
      <c r="O96" s="126"/>
      <c r="P96" s="74"/>
    </row>
    <row r="97" spans="2:16" s="128" customFormat="1" ht="37.75" x14ac:dyDescent="1.7">
      <c r="B97" s="127" t="s">
        <v>1767</v>
      </c>
      <c r="P97" s="129"/>
    </row>
    <row r="98" spans="2:16" s="128" customFormat="1" ht="95.6" customHeight="1" x14ac:dyDescent="0.4">
      <c r="B98" s="130" t="s">
        <v>1700</v>
      </c>
      <c r="C98" s="131" t="s">
        <v>1768</v>
      </c>
      <c r="D98" s="131"/>
      <c r="E98" s="131"/>
      <c r="F98" s="131"/>
      <c r="G98" s="131"/>
      <c r="H98" s="131"/>
      <c r="I98" s="131"/>
      <c r="J98" s="131"/>
      <c r="K98" s="131"/>
      <c r="L98" s="131"/>
      <c r="M98" s="131"/>
      <c r="N98" s="131"/>
      <c r="O98" s="131"/>
      <c r="P98" s="129"/>
    </row>
    <row r="99" spans="2:16" x14ac:dyDescent="0.4">
      <c r="B99" s="73"/>
      <c r="P99" s="74"/>
    </row>
    <row r="100" spans="2:16" x14ac:dyDescent="0.4">
      <c r="B100" s="73"/>
      <c r="P100" s="74"/>
    </row>
    <row r="101" spans="2:16" x14ac:dyDescent="0.4">
      <c r="B101" s="73"/>
      <c r="P101" s="74"/>
    </row>
    <row r="102" spans="2:16" x14ac:dyDescent="0.4">
      <c r="B102" s="73"/>
      <c r="P102" s="74"/>
    </row>
    <row r="103" spans="2:16" x14ac:dyDescent="0.4">
      <c r="B103" s="73"/>
      <c r="P103" s="74"/>
    </row>
    <row r="104" spans="2:16" x14ac:dyDescent="0.4">
      <c r="B104" s="73"/>
      <c r="P104" s="74"/>
    </row>
    <row r="105" spans="2:16" x14ac:dyDescent="0.4">
      <c r="B105" s="73"/>
      <c r="P105" s="74"/>
    </row>
    <row r="106" spans="2:16" x14ac:dyDescent="0.4">
      <c r="B106" s="73"/>
      <c r="P106" s="74"/>
    </row>
    <row r="107" spans="2:16" x14ac:dyDescent="0.4">
      <c r="B107" s="73"/>
      <c r="P107" s="74"/>
    </row>
    <row r="108" spans="2:16" x14ac:dyDescent="0.4">
      <c r="B108" s="73"/>
      <c r="P108" s="74"/>
    </row>
    <row r="109" spans="2:16" x14ac:dyDescent="0.4">
      <c r="B109" s="73"/>
      <c r="P109" s="74"/>
    </row>
    <row r="110" spans="2:16" x14ac:dyDescent="0.4">
      <c r="B110" s="73"/>
      <c r="P110" s="74"/>
    </row>
    <row r="111" spans="2:16" x14ac:dyDescent="0.4">
      <c r="B111" s="73"/>
      <c r="P111" s="74"/>
    </row>
    <row r="112" spans="2:16" x14ac:dyDescent="0.4">
      <c r="B112" s="73"/>
      <c r="P112" s="74"/>
    </row>
    <row r="113" spans="2:16" x14ac:dyDescent="0.4">
      <c r="B113" s="73"/>
      <c r="P113" s="74"/>
    </row>
    <row r="114" spans="2:16" x14ac:dyDescent="0.4">
      <c r="B114" s="73"/>
      <c r="P114" s="74"/>
    </row>
    <row r="115" spans="2:16" x14ac:dyDescent="0.4">
      <c r="B115" s="73"/>
      <c r="P115" s="74"/>
    </row>
    <row r="116" spans="2:16" ht="15" thickBot="1" x14ac:dyDescent="0.45">
      <c r="B116" s="132"/>
      <c r="C116" s="133"/>
      <c r="D116" s="133"/>
      <c r="E116" s="133"/>
      <c r="F116" s="133"/>
      <c r="G116" s="133"/>
      <c r="H116" s="133"/>
      <c r="I116" s="133"/>
      <c r="J116" s="133"/>
      <c r="K116" s="133"/>
      <c r="L116" s="133"/>
      <c r="M116" s="133"/>
      <c r="N116" s="133"/>
      <c r="O116" s="133"/>
      <c r="P116" s="134"/>
    </row>
    <row r="117" spans="2:16" ht="15" thickTop="1" x14ac:dyDescent="0.4"/>
  </sheetData>
  <mergeCells count="58">
    <mergeCell ref="C95:O95"/>
    <mergeCell ref="C98:O98"/>
    <mergeCell ref="C87:O87"/>
    <mergeCell ref="S87:BH87"/>
    <mergeCell ref="C88:O88"/>
    <mergeCell ref="C89:O89"/>
    <mergeCell ref="S89:BH89"/>
    <mergeCell ref="C90:O90"/>
    <mergeCell ref="S90:BH90"/>
    <mergeCell ref="C84:O84"/>
    <mergeCell ref="S84:BH84"/>
    <mergeCell ref="C85:O85"/>
    <mergeCell ref="S85:BH85"/>
    <mergeCell ref="C86:O86"/>
    <mergeCell ref="S86:BH86"/>
    <mergeCell ref="C80:O80"/>
    <mergeCell ref="C81:O81"/>
    <mergeCell ref="S81:BH81"/>
    <mergeCell ref="C82:O82"/>
    <mergeCell ref="S82:BH82"/>
    <mergeCell ref="C83:O83"/>
    <mergeCell ref="S83:BH83"/>
    <mergeCell ref="C70:O70"/>
    <mergeCell ref="C71:O71"/>
    <mergeCell ref="C72:O72"/>
    <mergeCell ref="C77:O77"/>
    <mergeCell ref="C78:O78"/>
    <mergeCell ref="C79:O79"/>
    <mergeCell ref="C60:O60"/>
    <mergeCell ref="C65:O65"/>
    <mergeCell ref="C66:O66"/>
    <mergeCell ref="C67:O67"/>
    <mergeCell ref="C68:O68"/>
    <mergeCell ref="C69:O69"/>
    <mergeCell ref="C51:O51"/>
    <mergeCell ref="C52:O52"/>
    <mergeCell ref="C53:O53"/>
    <mergeCell ref="C54:O54"/>
    <mergeCell ref="C55:O55"/>
    <mergeCell ref="C59:O59"/>
    <mergeCell ref="C45:O45"/>
    <mergeCell ref="C46:O46"/>
    <mergeCell ref="C47:O47"/>
    <mergeCell ref="C48:O48"/>
    <mergeCell ref="C49:O49"/>
    <mergeCell ref="C50:O50"/>
    <mergeCell ref="C36:O36"/>
    <mergeCell ref="C37:O37"/>
    <mergeCell ref="C38:O38"/>
    <mergeCell ref="C42:O42"/>
    <mergeCell ref="C43:O43"/>
    <mergeCell ref="C44:O44"/>
    <mergeCell ref="C30:O30"/>
    <mergeCell ref="C31:O31"/>
    <mergeCell ref="C32:O32"/>
    <mergeCell ref="C33:O33"/>
    <mergeCell ref="C34:O34"/>
    <mergeCell ref="C35:O3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2027</vt:lpstr>
      <vt:lpstr>Условия работы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Чужинова Дарья</dc:creator>
  <cp:lastModifiedBy>Чужинова Дарья</cp:lastModifiedBy>
  <dcterms:created xsi:type="dcterms:W3CDTF">2026-09-14T10:49:00Z</dcterms:created>
  <dcterms:modified xsi:type="dcterms:W3CDTF">2026-09-14T12:53:13Z</dcterms:modified>
</cp:coreProperties>
</file>