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59FE62-5DA5-4F76-BF6A-94C4A550F693}" xr6:coauthVersionLast="47" xr6:coauthVersionMax="47" xr10:uidLastSave="{00000000-0000-0000-0000-000000000000}"/>
  <bookViews>
    <workbookView xWindow="-28920" yWindow="-9585" windowWidth="29040" windowHeight="15840" xr2:uid="{A60A3071-1115-430B-9866-699AA85FA447}"/>
  </bookViews>
  <sheets>
    <sheet name="2025-2026" sheetId="1" r:id="rId1"/>
    <sheet name="Лист1" sheetId="3" r:id="rId2"/>
    <sheet name="Условия работы м. опт" sheetId="2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'2025-2026'!$A$31:$Q$223</definedName>
    <definedName name="ALVPRX" localSheetId="0">#REF!</definedName>
    <definedName name="ALVPRX" localSheetId="2">#REF!</definedName>
    <definedName name="ALVPRX">#REF!</definedName>
    <definedName name="cher" localSheetId="2">#REF!</definedName>
    <definedName name="cher">#REF!</definedName>
    <definedName name="COMPALV" localSheetId="0">#REF!</definedName>
    <definedName name="COMPALV" localSheetId="2">#REF!</definedName>
    <definedName name="COMPALV">#REF!</definedName>
    <definedName name="Excel_BuiltIn_Print_Area_2" localSheetId="0">#REF!</definedName>
    <definedName name="Excel_BuiltIn_Print_Area_2" localSheetId="2">#REF!</definedName>
    <definedName name="Excel_BuiltIn_Print_Area_2">#REF!</definedName>
    <definedName name="Excel_BuiltIn_Print_Area_2_1" localSheetId="0">#REF!</definedName>
    <definedName name="Excel_BuiltIn_Print_Area_2_1" localSheetId="2">#REF!</definedName>
    <definedName name="Excel_BuiltIn_Print_Area_2_1">#REF!</definedName>
    <definedName name="Excel_BuiltIn_Print_Area_2_1_1" localSheetId="0">#REF!</definedName>
    <definedName name="Excel_BuiltIn_Print_Area_2_1_1" localSheetId="2">#REF!</definedName>
    <definedName name="Excel_BuiltIn_Print_Area_2_1_1">#REF!</definedName>
    <definedName name="hug" localSheetId="2">#REF!</definedName>
    <definedName name="hug">#REF!</definedName>
    <definedName name="hugen" localSheetId="2">#REF!</definedName>
    <definedName name="hugen">#REF!</definedName>
    <definedName name="HYDNUM" localSheetId="0">#REF!</definedName>
    <definedName name="HYDNUM" localSheetId="2">#REF!</definedName>
    <definedName name="HYDNUM">#REF!</definedName>
    <definedName name="newheko">'[1]рабочий 2022'!$A$10:$L$1012</definedName>
    <definedName name="newhugen" localSheetId="2">#REF!</definedName>
    <definedName name="newhugen">#REF!</definedName>
    <definedName name="PDXCOMP" localSheetId="0">#REF!</definedName>
    <definedName name="PDXCOMP" localSheetId="2">#REF!</definedName>
    <definedName name="PDXCOMP">#REF!</definedName>
    <definedName name="PDXSPR" localSheetId="0">[2]PDX!#REF!</definedName>
    <definedName name="PDXSPR" localSheetId="2">[2]PDX!#REF!</definedName>
    <definedName name="PDXSPR">[2]PDX!#REF!</definedName>
    <definedName name="ROYAL" localSheetId="0">#REF!</definedName>
    <definedName name="ROYAL" localSheetId="2">#REF!</definedName>
    <definedName name="ROYAL">#REF!</definedName>
    <definedName name="stock" localSheetId="2">#REF!</definedName>
    <definedName name="stock">#REF!</definedName>
    <definedName name="stock_" localSheetId="2">#REF!</definedName>
    <definedName name="stock_">#REF!</definedName>
    <definedName name="stok" localSheetId="0">#REF!</definedName>
    <definedName name="stok" localSheetId="2">#REF!</definedName>
    <definedName name="stok">#REF!</definedName>
    <definedName name="tab" localSheetId="0">#REF!</definedName>
    <definedName name="tab" localSheetId="2">#REF!</definedName>
    <definedName name="tab">#REF!</definedName>
    <definedName name="table" localSheetId="0">#REF!</definedName>
    <definedName name="table" localSheetId="2">#REF!</definedName>
    <definedName name="table">#REF!</definedName>
    <definedName name="table101" localSheetId="2">#REF!</definedName>
    <definedName name="table101">#REF!</definedName>
    <definedName name="tabt" localSheetId="2">#REF!</definedName>
    <definedName name="tabt">#REF!</definedName>
    <definedName name="tabtab" localSheetId="0">#REF!</definedName>
    <definedName name="tabtab" localSheetId="2">#REF!</definedName>
    <definedName name="tabtab">#REF!</definedName>
    <definedName name="артикулы" localSheetId="0">#REF!</definedName>
    <definedName name="артикулы" localSheetId="2">#REF!</definedName>
    <definedName name="артикулы">#REF!</definedName>
    <definedName name="КУРС" localSheetId="2">#REF!</definedName>
    <definedName name="КУРС">#REF!</definedName>
    <definedName name="Наценка" localSheetId="0">'[3]крупный опт рабочий'!$AG$6</definedName>
    <definedName name="Наценка" localSheetId="2">'[3]крупный опт рабочий'!$AG$6</definedName>
    <definedName name="Наценка">[4]Рабочий!$V$3</definedName>
    <definedName name="НаценкаМ">[4]Рабочий!$Z$3</definedName>
    <definedName name="НКО" localSheetId="2">#REF!</definedName>
    <definedName name="НКО">#REF!</definedName>
    <definedName name="НМО" localSheetId="2">#REF!</definedName>
    <definedName name="НМО">#REF!</definedName>
    <definedName name="ПРЕТ" localSheetId="2">#REF!</definedName>
    <definedName name="ПРЕТ">#REF!</definedName>
    <definedName name="Склады" localSheetId="0">#REF!</definedName>
    <definedName name="Склады" localSheetId="2">#REF!</definedName>
    <definedName name="Склады">#REF!</definedName>
    <definedName name="ыещл" localSheetId="0">#REF!</definedName>
    <definedName name="ыещл" localSheetId="2">#REF!</definedName>
    <definedName name="ыещл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1" i="1" l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199" i="1"/>
  <c r="I198" i="1"/>
  <c r="I197" i="1"/>
  <c r="I196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6" i="1"/>
  <c r="I35" i="1"/>
  <c r="I33" i="1"/>
  <c r="I32" i="1"/>
  <c r="N76" i="1"/>
  <c r="O76" i="1" s="1"/>
  <c r="M222" i="1" l="1"/>
  <c r="M223" i="1" s="1"/>
  <c r="L10" i="1" l="1"/>
  <c r="L13" i="1" s="1"/>
  <c r="N152" i="1" l="1"/>
  <c r="O152" i="1" s="1"/>
  <c r="N153" i="1"/>
  <c r="O153" i="1" s="1"/>
  <c r="N154" i="1"/>
  <c r="O154" i="1" s="1"/>
  <c r="N155" i="1"/>
  <c r="O155" i="1" s="1"/>
  <c r="N156" i="1"/>
  <c r="O156" i="1" s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32" i="1" l="1"/>
  <c r="O32" i="1" s="1"/>
  <c r="N75" i="1"/>
  <c r="O75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53" i="1" l="1"/>
  <c r="O53" i="1" s="1"/>
  <c r="N73" i="1"/>
  <c r="O73" i="1" s="1"/>
  <c r="N79" i="1" l="1"/>
  <c r="O79" i="1" s="1"/>
  <c r="N72" i="1"/>
  <c r="O72" i="1" s="1"/>
  <c r="N40" i="1"/>
  <c r="O40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9" i="1"/>
  <c r="O49" i="1" s="1"/>
  <c r="N50" i="1"/>
  <c r="O50" i="1" s="1"/>
  <c r="N48" i="1"/>
  <c r="O48" i="1" s="1"/>
  <c r="N51" i="1"/>
  <c r="O51" i="1" s="1"/>
  <c r="N52" i="1"/>
  <c r="O52" i="1" s="1"/>
  <c r="N54" i="1"/>
  <c r="O54" i="1" s="1"/>
  <c r="N61" i="1"/>
  <c r="O61" i="1" s="1"/>
  <c r="N59" i="1"/>
  <c r="O59" i="1" s="1"/>
  <c r="N55" i="1"/>
  <c r="O55" i="1" s="1"/>
  <c r="N56" i="1"/>
  <c r="O56" i="1" s="1"/>
  <c r="N57" i="1"/>
  <c r="O57" i="1" s="1"/>
  <c r="N58" i="1"/>
  <c r="O58" i="1" s="1"/>
  <c r="N60" i="1"/>
  <c r="O60" i="1" s="1"/>
  <c r="N62" i="1"/>
  <c r="O62" i="1" s="1"/>
  <c r="N63" i="1"/>
  <c r="O63" i="1" s="1"/>
  <c r="N65" i="1"/>
  <c r="O65" i="1" s="1"/>
  <c r="N64" i="1"/>
  <c r="O64" i="1" s="1"/>
  <c r="N66" i="1"/>
  <c r="O66" i="1" s="1"/>
  <c r="N67" i="1"/>
  <c r="O67" i="1" s="1"/>
  <c r="N68" i="1"/>
  <c r="O68" i="1" s="1"/>
  <c r="N70" i="1"/>
  <c r="O70" i="1" s="1"/>
  <c r="N69" i="1"/>
  <c r="O69" i="1" s="1"/>
  <c r="N71" i="1"/>
  <c r="O71" i="1" s="1"/>
  <c r="N74" i="1"/>
  <c r="O74" i="1" s="1"/>
  <c r="N77" i="1"/>
  <c r="O77" i="1" s="1"/>
  <c r="N78" i="1"/>
  <c r="O78" i="1" s="1"/>
  <c r="N83" i="1"/>
  <c r="O83" i="1" s="1"/>
  <c r="N84" i="1"/>
  <c r="O84" i="1" s="1"/>
  <c r="N85" i="1"/>
  <c r="O85" i="1" s="1"/>
  <c r="N87" i="1"/>
  <c r="O87" i="1" s="1"/>
  <c r="N88" i="1"/>
  <c r="O88" i="1" s="1"/>
  <c r="N80" i="1"/>
  <c r="O80" i="1" s="1"/>
  <c r="N81" i="1"/>
  <c r="O81" i="1" s="1"/>
  <c r="N82" i="1"/>
  <c r="O82" i="1" s="1"/>
  <c r="N86" i="1"/>
  <c r="O86" i="1" s="1"/>
  <c r="N89" i="1"/>
  <c r="O89" i="1" s="1"/>
  <c r="N95" i="1"/>
  <c r="O95" i="1" s="1"/>
  <c r="N99" i="1"/>
  <c r="O99" i="1" s="1"/>
  <c r="N104" i="1"/>
  <c r="O104" i="1" s="1"/>
  <c r="N106" i="1"/>
  <c r="O106" i="1" s="1"/>
  <c r="N107" i="1"/>
  <c r="O107" i="1" s="1"/>
  <c r="N105" i="1"/>
  <c r="O105" i="1" s="1"/>
  <c r="N90" i="1"/>
  <c r="O90" i="1" s="1"/>
  <c r="N92" i="1"/>
  <c r="O92" i="1" s="1"/>
  <c r="N97" i="1"/>
  <c r="O97" i="1" s="1"/>
  <c r="N98" i="1"/>
  <c r="O98" i="1" s="1"/>
  <c r="N101" i="1"/>
  <c r="O101" i="1" s="1"/>
  <c r="N100" i="1"/>
  <c r="O100" i="1" s="1"/>
  <c r="N108" i="1"/>
  <c r="O108" i="1" s="1"/>
  <c r="N91" i="1"/>
  <c r="O91" i="1" s="1"/>
  <c r="N93" i="1"/>
  <c r="O93" i="1" s="1"/>
  <c r="N94" i="1"/>
  <c r="O94" i="1" s="1"/>
  <c r="N96" i="1"/>
  <c r="O96" i="1" s="1"/>
  <c r="N102" i="1"/>
  <c r="O102" i="1" s="1"/>
  <c r="N103" i="1"/>
  <c r="O103" i="1" s="1"/>
  <c r="N110" i="1"/>
  <c r="O110" i="1" s="1"/>
  <c r="N109" i="1"/>
  <c r="O109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3" i="1"/>
  <c r="O123" i="1" s="1"/>
  <c r="N125" i="1"/>
  <c r="O125" i="1" s="1"/>
  <c r="N129" i="1"/>
  <c r="O129" i="1" s="1"/>
  <c r="N138" i="1"/>
  <c r="O138" i="1" s="1"/>
  <c r="N122" i="1"/>
  <c r="O122" i="1" s="1"/>
  <c r="N127" i="1"/>
  <c r="O127" i="1" s="1"/>
  <c r="N131" i="1"/>
  <c r="O131" i="1" s="1"/>
  <c r="N124" i="1"/>
  <c r="O124" i="1" s="1"/>
  <c r="N136" i="1"/>
  <c r="O136" i="1" s="1"/>
  <c r="N139" i="1"/>
  <c r="O139" i="1" s="1"/>
  <c r="N140" i="1"/>
  <c r="O140" i="1" s="1"/>
  <c r="N126" i="1"/>
  <c r="O126" i="1" s="1"/>
  <c r="N128" i="1"/>
  <c r="O128" i="1" s="1"/>
  <c r="N130" i="1"/>
  <c r="O130" i="1" s="1"/>
  <c r="N132" i="1"/>
  <c r="O132" i="1" s="1"/>
  <c r="N133" i="1"/>
  <c r="O133" i="1" s="1"/>
  <c r="N134" i="1"/>
  <c r="O134" i="1" s="1"/>
  <c r="N135" i="1"/>
  <c r="O135" i="1" s="1"/>
  <c r="N137" i="1"/>
  <c r="O137" i="1" s="1"/>
  <c r="N141" i="1"/>
  <c r="O141" i="1" s="1"/>
  <c r="N142" i="1"/>
  <c r="O142" i="1" s="1"/>
  <c r="N143" i="1"/>
  <c r="O143" i="1" s="1"/>
  <c r="N144" i="1"/>
  <c r="O144" i="1" s="1"/>
  <c r="N147" i="1"/>
  <c r="O147" i="1" s="1"/>
  <c r="N145" i="1"/>
  <c r="O145" i="1" s="1"/>
  <c r="N146" i="1"/>
  <c r="O146" i="1" s="1"/>
  <c r="N148" i="1"/>
  <c r="O148" i="1" s="1"/>
  <c r="N149" i="1"/>
  <c r="O149" i="1" s="1"/>
  <c r="N151" i="1"/>
  <c r="O151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33" i="1" l="1"/>
  <c r="L11" i="1" s="1"/>
  <c r="O33" i="1" l="1"/>
  <c r="L12" i="1" s="1"/>
  <c r="L14" i="1" s="1"/>
</calcChain>
</file>

<file path=xl/sharedStrings.xml><?xml version="1.0" encoding="utf-8"?>
<sst xmlns="http://schemas.openxmlformats.org/spreadsheetml/2006/main" count="1901" uniqueCount="598">
  <si>
    <t>Подпишитесь на наш телеграм-канал, чтобы всегда быть в курсе последний новостей, предложений и акций:</t>
  </si>
  <si>
    <t xml:space="preserve">Перед оформлением заказа, пожалуйста, ознакомьтесь с условиями работы и подтвердите своё согласие с ними:                                              </t>
  </si>
  <si>
    <t>&gt;&gt;&gt; Условия работы &lt;&lt;&lt;</t>
  </si>
  <si>
    <t>с условиями работы ознакомлен</t>
  </si>
  <si>
    <t>нет</t>
  </si>
  <si>
    <t>https://t.me/plantmarket_russia</t>
  </si>
  <si>
    <t>Не выбрано</t>
  </si>
  <si>
    <t>← Выберите период поставки</t>
  </si>
  <si>
    <t>Количество кассет</t>
  </si>
  <si>
    <t>Количество растений</t>
  </si>
  <si>
    <t>Минимальный заказ на сорт: 1 кассета</t>
  </si>
  <si>
    <t>Скидка или надбавка за общий объем</t>
  </si>
  <si>
    <t>Общий минимальный заказ: 10 кассет</t>
  </si>
  <si>
    <t>Возможен заказ 5-9 кассет с надбавкой за сборку 10%</t>
  </si>
  <si>
    <t>Тара бесплатно</t>
  </si>
  <si>
    <t>Артикул</t>
  </si>
  <si>
    <t>Соглашение</t>
  </si>
  <si>
    <t>Категория</t>
  </si>
  <si>
    <t>Род, вид (лат)</t>
  </si>
  <si>
    <t>Род, вид (рус)</t>
  </si>
  <si>
    <t>Сорт</t>
  </si>
  <si>
    <t>Черенков в кассете</t>
  </si>
  <si>
    <t>Страна производства</t>
  </si>
  <si>
    <t>Цена, ₽</t>
  </si>
  <si>
    <t>Растений, шт</t>
  </si>
  <si>
    <t>Сумма предварительно, ₽</t>
  </si>
  <si>
    <t>*</t>
  </si>
  <si>
    <t>руб</t>
  </si>
  <si>
    <t>RUS</t>
  </si>
  <si>
    <t>Berberis thunbergii</t>
  </si>
  <si>
    <t>Барбарис тунберга</t>
  </si>
  <si>
    <t>Weigela florida</t>
  </si>
  <si>
    <t>Вейгела цветущая</t>
  </si>
  <si>
    <t>Nana Purpurea</t>
  </si>
  <si>
    <t>46-159-0305</t>
  </si>
  <si>
    <t>Variegata</t>
  </si>
  <si>
    <t>46-159-0316</t>
  </si>
  <si>
    <t>Cornus alba</t>
  </si>
  <si>
    <t>Дерен белый</t>
  </si>
  <si>
    <t>Argenteomarginata</t>
  </si>
  <si>
    <t>Kesselringii</t>
  </si>
  <si>
    <t>46-159-0132</t>
  </si>
  <si>
    <t>Sibirica</t>
  </si>
  <si>
    <t>46-159-0134</t>
  </si>
  <si>
    <t>Дерен отпрысковый</t>
  </si>
  <si>
    <t>Flaviramea</t>
  </si>
  <si>
    <t>46-159-0318</t>
  </si>
  <si>
    <t>Cornus stolonifera</t>
  </si>
  <si>
    <t>Salix purpurea</t>
  </si>
  <si>
    <t>Ива пурпурная</t>
  </si>
  <si>
    <t>Salix integra</t>
  </si>
  <si>
    <t>Hakuro-Nishiki</t>
  </si>
  <si>
    <t>46-159-0143</t>
  </si>
  <si>
    <t>Лапчатка кустарниковая</t>
  </si>
  <si>
    <t>Potentilla fruticosa</t>
  </si>
  <si>
    <t>46-159-0383</t>
  </si>
  <si>
    <t>Goldfinger</t>
  </si>
  <si>
    <t>46-159-0151</t>
  </si>
  <si>
    <t>Goldstar</t>
  </si>
  <si>
    <t>Lovely Pink</t>
  </si>
  <si>
    <t>Smaragd</t>
  </si>
  <si>
    <t>Firelight</t>
  </si>
  <si>
    <t>Physocarpus opulifolius</t>
  </si>
  <si>
    <t>Пузыреплодник калинолистный</t>
  </si>
  <si>
    <t>46-159-0176</t>
  </si>
  <si>
    <t>Diabolo</t>
  </si>
  <si>
    <t>46-159-0331</t>
  </si>
  <si>
    <t>Little Angel</t>
  </si>
  <si>
    <t>Little Greeny</t>
  </si>
  <si>
    <t>Little Joker</t>
  </si>
  <si>
    <t>46-159-0180</t>
  </si>
  <si>
    <t>Luteus</t>
  </si>
  <si>
    <t>46-159-0385</t>
  </si>
  <si>
    <t>Red Baron</t>
  </si>
  <si>
    <t>46-159-0333</t>
  </si>
  <si>
    <t>Schuch</t>
  </si>
  <si>
    <t>46-159-0183</t>
  </si>
  <si>
    <t>46-159-0184</t>
  </si>
  <si>
    <t>Zdechovice</t>
  </si>
  <si>
    <t>46-159-0185</t>
  </si>
  <si>
    <t>46-159-0253</t>
  </si>
  <si>
    <t>Symphoricarpos doorenbosii</t>
  </si>
  <si>
    <t>Magic Berry</t>
  </si>
  <si>
    <t>Снежноягодник доренбоза</t>
  </si>
  <si>
    <t>46-159-0387</t>
  </si>
  <si>
    <t>Spiraea arguta</t>
  </si>
  <si>
    <t>Спирея Аргута</t>
  </si>
  <si>
    <t>Spiraea betulifolia</t>
  </si>
  <si>
    <t>Спирея березолистная</t>
  </si>
  <si>
    <t>Island</t>
  </si>
  <si>
    <t>46-159-0194</t>
  </si>
  <si>
    <t>Spiraea trichocarpa</t>
  </si>
  <si>
    <t>Спирея опушённоплодная</t>
  </si>
  <si>
    <t>46-159-0390</t>
  </si>
  <si>
    <t>Spiraea thunbergii</t>
  </si>
  <si>
    <t>Fujino Pink</t>
  </si>
  <si>
    <t>Spiraea japonica</t>
  </si>
  <si>
    <t>Спирея японская</t>
  </si>
  <si>
    <t>Albiflora</t>
  </si>
  <si>
    <t>46-159-0371</t>
  </si>
  <si>
    <t>Crispa</t>
  </si>
  <si>
    <t>46-159-0197</t>
  </si>
  <si>
    <t>Dart's Red</t>
  </si>
  <si>
    <t>46-159-0199</t>
  </si>
  <si>
    <t>46-159-0335</t>
  </si>
  <si>
    <t>46-159-0202</t>
  </si>
  <si>
    <t>Macrophylla</t>
  </si>
  <si>
    <t>Neon Flash</t>
  </si>
  <si>
    <t>46-159-0394</t>
  </si>
  <si>
    <t>Odensala</t>
  </si>
  <si>
    <t>46-159-0395</t>
  </si>
  <si>
    <t>46-159-0257</t>
  </si>
  <si>
    <t>Гортензии</t>
  </si>
  <si>
    <t>Hydrangea paniculata</t>
  </si>
  <si>
    <t>Гортензия метельчатая</t>
  </si>
  <si>
    <t>46-159-0119</t>
  </si>
  <si>
    <t>46-159-0121</t>
  </si>
  <si>
    <t>46-159-0312</t>
  </si>
  <si>
    <t>46-159-0311</t>
  </si>
  <si>
    <t>Phantom</t>
  </si>
  <si>
    <t>46-159-0126</t>
  </si>
  <si>
    <t>46-159-0245</t>
  </si>
  <si>
    <t>46-159-0315</t>
  </si>
  <si>
    <t>Хвойные растения</t>
  </si>
  <si>
    <t>46-159-0160</t>
  </si>
  <si>
    <t>Juniperus virginiana</t>
  </si>
  <si>
    <t>Можжевельник виргинский</t>
  </si>
  <si>
    <t>Juniperus virginiāna</t>
  </si>
  <si>
    <t>46-159-0161</t>
  </si>
  <si>
    <t>Juniperus horizontalis</t>
  </si>
  <si>
    <t>Можжевельник горизонтальный</t>
  </si>
  <si>
    <t>46-159-0248</t>
  </si>
  <si>
    <t>46-159-0428</t>
  </si>
  <si>
    <t>Prince of Wales</t>
  </si>
  <si>
    <t>46-159-0162</t>
  </si>
  <si>
    <t>46-159-0166</t>
  </si>
  <si>
    <t>Juniperus sabina</t>
  </si>
  <si>
    <t>Можжевельник казацкий</t>
  </si>
  <si>
    <t>Rockery Gem</t>
  </si>
  <si>
    <t>46-159-0167</t>
  </si>
  <si>
    <t>Tamariscifolia</t>
  </si>
  <si>
    <t>Juniperus pfitzeriana</t>
  </si>
  <si>
    <t>46-159-0234</t>
  </si>
  <si>
    <t>Mint Julep</t>
  </si>
  <si>
    <t>46-159-0327</t>
  </si>
  <si>
    <t>Old Gold</t>
  </si>
  <si>
    <t>46-159-0249</t>
  </si>
  <si>
    <t>Pfitzeriana Aurea</t>
  </si>
  <si>
    <t>46-159-0164</t>
  </si>
  <si>
    <t>46-159-0259</t>
  </si>
  <si>
    <t>Juniperus scopulorum</t>
  </si>
  <si>
    <t>Можжевельник скальный</t>
  </si>
  <si>
    <t>Blue Arrow</t>
  </si>
  <si>
    <t>46-159-0374</t>
  </si>
  <si>
    <t>Moonglow</t>
  </si>
  <si>
    <t>46-159-0170</t>
  </si>
  <si>
    <t>Skyrocket</t>
  </si>
  <si>
    <t>46-159-0251</t>
  </si>
  <si>
    <t>Juniperus squamata</t>
  </si>
  <si>
    <t>Можжевельник чешуйчатый</t>
  </si>
  <si>
    <t>Blue Carpet</t>
  </si>
  <si>
    <t>Thuja occidentalis</t>
  </si>
  <si>
    <t>Туя западная</t>
  </si>
  <si>
    <t>Anniek</t>
  </si>
  <si>
    <t>Brabant</t>
  </si>
  <si>
    <t>46-159-0204</t>
  </si>
  <si>
    <t>Columna</t>
  </si>
  <si>
    <t>46-159-0205</t>
  </si>
  <si>
    <t>46-159-0258</t>
  </si>
  <si>
    <t>Danica</t>
  </si>
  <si>
    <t>Globosa</t>
  </si>
  <si>
    <t>46-159-0206</t>
  </si>
  <si>
    <t>Golden Brabant</t>
  </si>
  <si>
    <t>46-159-0208</t>
  </si>
  <si>
    <t>46-159-0209</t>
  </si>
  <si>
    <t>King of Brabant</t>
  </si>
  <si>
    <t>46-159-0430</t>
  </si>
  <si>
    <t>Little Giant</t>
  </si>
  <si>
    <t>Mirjam</t>
  </si>
  <si>
    <t>46-159-0212</t>
  </si>
  <si>
    <t>Pyramidalis Compacta</t>
  </si>
  <si>
    <t>46-159-0213</t>
  </si>
  <si>
    <t>Rheingold</t>
  </si>
  <si>
    <t>46-159-0214</t>
  </si>
  <si>
    <t>Tiny Tim</t>
  </si>
  <si>
    <t>УТ-00003772</t>
  </si>
  <si>
    <t>Ящик пластиковый (60x40x30)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</si>
  <si>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</si>
  <si>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</si>
  <si>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</si>
  <si>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</si>
  <si>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</si>
  <si>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</si>
  <si>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</si>
  <si>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</si>
  <si>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</si>
  <si>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</si>
  <si>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</si>
  <si>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</si>
  <si>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</si>
  <si>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</si>
  <si>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</si>
  <si>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</si>
  <si>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</si>
  <si>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</si>
  <si>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</si>
  <si>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</si>
  <si>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</si>
  <si>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</si>
  <si>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</si>
  <si>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</si>
  <si>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</si>
  <si>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</si>
  <si>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</si>
  <si>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</si>
  <si>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</si>
  <si>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</si>
  <si>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</si>
  <si>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</si>
  <si>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</si>
  <si>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</si>
  <si>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</si>
  <si>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</si>
  <si>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</si>
  <si>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</si>
  <si>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</si>
  <si>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</si>
  <si>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</si>
  <si>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</si>
  <si>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</si>
  <si>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В весенний период черенки поставляются из холодильника, в спящем состоянии.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</si>
  <si>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</si>
  <si>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</si>
  <si>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</si>
  <si>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</si>
  <si>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</si>
  <si>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</si>
  <si>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</si>
  <si>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</si>
  <si>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</si>
  <si>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</si>
  <si>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</si>
  <si>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</si>
  <si>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</si>
  <si>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</si>
  <si>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</si>
  <si>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</si>
  <si>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</si>
  <si>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</si>
  <si>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</si>
  <si>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</si>
  <si>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</si>
  <si>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</si>
  <si>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</si>
  <si>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</si>
  <si>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t>Little Devil</t>
  </si>
  <si>
    <t>Orange Rocket</t>
  </si>
  <si>
    <t>Hoseri</t>
  </si>
  <si>
    <t>Amber Jubelii</t>
  </si>
  <si>
    <t>46-159-0243</t>
  </si>
  <si>
    <t>46-159-0141</t>
  </si>
  <si>
    <t>46-159-0325</t>
  </si>
  <si>
    <t>46-159-0153</t>
  </si>
  <si>
    <t>46-159-0329</t>
  </si>
  <si>
    <t>46-159-0178</t>
  </si>
  <si>
    <t>46-159-0179</t>
  </si>
  <si>
    <t>46-159-0332</t>
  </si>
  <si>
    <t>46-159-0189</t>
  </si>
  <si>
    <t>46-159-0195</t>
  </si>
  <si>
    <t>46-159-0198</t>
  </si>
  <si>
    <t>46-159-0203</t>
  </si>
  <si>
    <t>46-159-0223</t>
  </si>
  <si>
    <t>46-159-0120</t>
  </si>
  <si>
    <t>46-159-0159</t>
  </si>
  <si>
    <t>46-159-0163</t>
  </si>
  <si>
    <t>46-159-0338</t>
  </si>
  <si>
    <t>46-159-0444</t>
  </si>
  <si>
    <t>46-159-0346</t>
  </si>
  <si>
    <t>46-159-0344</t>
  </si>
  <si>
    <t>46-159-0372</t>
  </si>
  <si>
    <t>Гортензия</t>
  </si>
  <si>
    <t>Nana=Gracilis</t>
  </si>
  <si>
    <t>Cotoneaster lucidus</t>
  </si>
  <si>
    <t>Кизильник блестящий</t>
  </si>
  <si>
    <t/>
  </si>
  <si>
    <t>Angel Gold</t>
  </si>
  <si>
    <t>Summer Wine/Seward</t>
  </si>
  <si>
    <t>Спирея тунберга</t>
  </si>
  <si>
    <t>Double Play Big Bang</t>
  </si>
  <si>
    <t>Genpei= Shirobana</t>
  </si>
  <si>
    <t>Sparkling Champagne=Lonspi</t>
  </si>
  <si>
    <t>Stephanandra tanakae</t>
  </si>
  <si>
    <t>Стефанандра танаки</t>
  </si>
  <si>
    <t>Philadelphus coronarius</t>
  </si>
  <si>
    <t>Чубушник венечный</t>
  </si>
  <si>
    <t>Память о Вехове</t>
  </si>
  <si>
    <t>Diamant Rouge=Rendia</t>
  </si>
  <si>
    <t>Diamantino=Ren101</t>
  </si>
  <si>
    <t>Fraise Melba=Renba</t>
  </si>
  <si>
    <t>Framboisine = Samarskya Lydia</t>
  </si>
  <si>
    <t>Limelight=Zwijnenburg</t>
  </si>
  <si>
    <t>Sundae Fraise=Rensun</t>
  </si>
  <si>
    <t>Vanille Fraise=Renhy</t>
  </si>
  <si>
    <t>Grey Owl</t>
  </si>
  <si>
    <t>Hetz=Hetzii</t>
  </si>
  <si>
    <t>Andora Compact=Plumosa Compacta</t>
  </si>
  <si>
    <t>Blue Chip</t>
  </si>
  <si>
    <t>Blaue Donau=Blue Danube</t>
  </si>
  <si>
    <t>Pfitzeriana Glauca</t>
  </si>
  <si>
    <t>Golden Smaragd=Janed Gold</t>
  </si>
  <si>
    <t>Holmstrup</t>
  </si>
  <si>
    <t>Бесплатная доставка до ближайшего к нашему складу терминала ТК: ПЭК, ЖелДорЭкспедиция, Вера-1.</t>
  </si>
  <si>
    <t>Итоговая сумма заказа</t>
  </si>
  <si>
    <t>Предварительная сумма заказа</t>
  </si>
  <si>
    <t>Задаток при бронировании 50%; доплата 50% за 3 недели до выдачи</t>
  </si>
  <si>
    <t>46-159-0149</t>
  </si>
  <si>
    <t>46-159-0152</t>
  </si>
  <si>
    <t>46-159-0196</t>
  </si>
  <si>
    <t>Hopley's Orange</t>
  </si>
  <si>
    <t>Goldteppich</t>
  </si>
  <si>
    <t>Anthony Waterer</t>
  </si>
  <si>
    <t>⬤</t>
  </si>
  <si>
    <t>Доступно к заказу</t>
  </si>
  <si>
    <t>46-159-0237</t>
  </si>
  <si>
    <t>Berberis ottawensis</t>
  </si>
  <si>
    <t xml:space="preserve">Барбарис оттавский </t>
  </si>
  <si>
    <t>Superba</t>
  </si>
  <si>
    <t>46-159-0238</t>
  </si>
  <si>
    <t>Atropurpurea</t>
  </si>
  <si>
    <t>46-159-0449</t>
  </si>
  <si>
    <t>Carmen</t>
  </si>
  <si>
    <t>46-159-0450</t>
  </si>
  <si>
    <t>Chocolate Summer</t>
  </si>
  <si>
    <t>46-159-0301</t>
  </si>
  <si>
    <t>Golden Ring</t>
  </si>
  <si>
    <t>46-159-0302</t>
  </si>
  <si>
    <t>Green Carpet</t>
  </si>
  <si>
    <t>46-159-0239</t>
  </si>
  <si>
    <t>Kelleris</t>
  </si>
  <si>
    <t>46-159-0303</t>
  </si>
  <si>
    <t>Red Pillar</t>
  </si>
  <si>
    <t>46-159-0236</t>
  </si>
  <si>
    <t>Silver Miles</t>
  </si>
  <si>
    <t>46-159-0375</t>
  </si>
  <si>
    <t>Euonymus alatus</t>
  </si>
  <si>
    <t>Бересклет крылатый</t>
  </si>
  <si>
    <t>46-159-0451</t>
  </si>
  <si>
    <t xml:space="preserve">Бересклет крылатый </t>
  </si>
  <si>
    <t>Compactus</t>
  </si>
  <si>
    <t>46-159-0376</t>
  </si>
  <si>
    <t>Euonymus fortunei</t>
  </si>
  <si>
    <t xml:space="preserve">Бересклет форчуна </t>
  </si>
  <si>
    <t>Emerald Gaiety</t>
  </si>
  <si>
    <t>46-159-0110</t>
  </si>
  <si>
    <t>Emerald'n Gold</t>
  </si>
  <si>
    <t>46-159-0112</t>
  </si>
  <si>
    <t>Ligustrum vulgare</t>
  </si>
  <si>
    <t>Бирючина обыкновенная</t>
  </si>
  <si>
    <t>46-159-0304</t>
  </si>
  <si>
    <t>46-159-0308</t>
  </si>
  <si>
    <t>Alexandra=Wine And Roses</t>
  </si>
  <si>
    <t>46-159-0306</t>
  </si>
  <si>
    <t xml:space="preserve">Вейгела цветущая </t>
  </si>
  <si>
    <t>46-159-0307</t>
  </si>
  <si>
    <t>Victoria</t>
  </si>
  <si>
    <t>46-159-0129</t>
  </si>
  <si>
    <t>Aurea</t>
  </si>
  <si>
    <t>46-159-0131</t>
  </si>
  <si>
    <t>Bailhalo Ivory Halo</t>
  </si>
  <si>
    <t>46-159-0317</t>
  </si>
  <si>
    <t>Elegantissima</t>
  </si>
  <si>
    <t>46-159-0130</t>
  </si>
  <si>
    <t>Gouchaultii</t>
  </si>
  <si>
    <t>46-159-0379</t>
  </si>
  <si>
    <t>Siberian Pearls</t>
  </si>
  <si>
    <t>46-159-0319</t>
  </si>
  <si>
    <t>Sibirica Variegata</t>
  </si>
  <si>
    <t>46-159-0136</t>
  </si>
  <si>
    <t>Spaethii</t>
  </si>
  <si>
    <t>46-159-0137</t>
  </si>
  <si>
    <t>Cornus sanguinea</t>
  </si>
  <si>
    <t>Дерен кроваво-красный</t>
  </si>
  <si>
    <t>46-159-0457</t>
  </si>
  <si>
    <t>Anny's Winter Orange</t>
  </si>
  <si>
    <t>46-159-0380</t>
  </si>
  <si>
    <t>Lonicera periclymenum</t>
  </si>
  <si>
    <t xml:space="preserve">Жимолость вьющаяся </t>
  </si>
  <si>
    <t>Munster</t>
  </si>
  <si>
    <t>46-159-0322</t>
  </si>
  <si>
    <t>Salix repens</t>
  </si>
  <si>
    <t xml:space="preserve">Ива ползучая </t>
  </si>
  <si>
    <t>Nitida</t>
  </si>
  <si>
    <t>46-159-0140</t>
  </si>
  <si>
    <t>Mayak</t>
  </si>
  <si>
    <t>46-159-0142</t>
  </si>
  <si>
    <t>Usni</t>
  </si>
  <si>
    <t>46-159-0458</t>
  </si>
  <si>
    <t>Viburnum lantana</t>
  </si>
  <si>
    <t>Калина гордовина</t>
  </si>
  <si>
    <t>Viburnum opulus</t>
  </si>
  <si>
    <t xml:space="preserve">Калина обыкновенная </t>
  </si>
  <si>
    <t>Roseum</t>
  </si>
  <si>
    <t>46-159-0459</t>
  </si>
  <si>
    <t>Кизильник горизонтальный</t>
  </si>
  <si>
    <t>46-159-0148</t>
  </si>
  <si>
    <t>Abbotswood</t>
  </si>
  <si>
    <t>46-159-0150</t>
  </si>
  <si>
    <t>Bellissima</t>
  </si>
  <si>
    <t>46-159-0460</t>
  </si>
  <si>
    <t>Daydawn</t>
  </si>
  <si>
    <t>46-159-0384</t>
  </si>
  <si>
    <t>Hachmanns Gigant</t>
  </si>
  <si>
    <t>46-159-0461</t>
  </si>
  <si>
    <t>Marian Red Robin</t>
  </si>
  <si>
    <t>46-159-0328</t>
  </si>
  <si>
    <t>46-159-0175</t>
  </si>
  <si>
    <t>Andre</t>
  </si>
  <si>
    <t>46-159-0330</t>
  </si>
  <si>
    <t>Dart's Gold</t>
  </si>
  <si>
    <t>46-159-0463</t>
  </si>
  <si>
    <t>Diable D'or</t>
  </si>
  <si>
    <t>46-159-0177</t>
  </si>
  <si>
    <t>Lady in Red</t>
  </si>
  <si>
    <t>46-159-0181</t>
  </si>
  <si>
    <t>Midnight</t>
  </si>
  <si>
    <t>46-159-0182</t>
  </si>
  <si>
    <t>Nugget</t>
  </si>
  <si>
    <t>Sorbaria sorbifolia</t>
  </si>
  <si>
    <t>Рябинник рябинолистный</t>
  </si>
  <si>
    <t>46-159-0186</t>
  </si>
  <si>
    <t>Sem PBR</t>
  </si>
  <si>
    <t>46-159-0386</t>
  </si>
  <si>
    <t>Ribes alpinum</t>
  </si>
  <si>
    <t xml:space="preserve">Смородина альпийская </t>
  </si>
  <si>
    <t>Schmidt</t>
  </si>
  <si>
    <t>46-159-0388</t>
  </si>
  <si>
    <t>Tor</t>
  </si>
  <si>
    <t>46-159-0190</t>
  </si>
  <si>
    <t>Tor Gold</t>
  </si>
  <si>
    <t>46-159-0191</t>
  </si>
  <si>
    <t>Spiraea vanhouttei</t>
  </si>
  <si>
    <t>Спирея Вангутта</t>
  </si>
  <si>
    <t>46-159-0193</t>
  </si>
  <si>
    <t>Spiraea nipponica</t>
  </si>
  <si>
    <t>Спирея ниппонская Snowmound</t>
  </si>
  <si>
    <t>Snowmound</t>
  </si>
  <si>
    <t>46-159-0389</t>
  </si>
  <si>
    <t>Spiraea cinerea</t>
  </si>
  <si>
    <t>Спирея серая Grefsheim</t>
  </si>
  <si>
    <t>Grefsheim</t>
  </si>
  <si>
    <t>46-159-0464</t>
  </si>
  <si>
    <t>Double Play Artist</t>
  </si>
  <si>
    <t>46-159-0465</t>
  </si>
  <si>
    <t>Double Play Gold</t>
  </si>
  <si>
    <t>46-159-0200</t>
  </si>
  <si>
    <t>Froebelii</t>
  </si>
  <si>
    <t>46-159-0391</t>
  </si>
  <si>
    <t>Golden Princess</t>
  </si>
  <si>
    <t>46-159-0336</t>
  </si>
  <si>
    <t>Goldflame</t>
  </si>
  <si>
    <t>46-159-0337</t>
  </si>
  <si>
    <t>Goldmound</t>
  </si>
  <si>
    <t>46-159-0392</t>
  </si>
  <si>
    <t>Little Princess</t>
  </si>
  <si>
    <t>46-159-0393</t>
  </si>
  <si>
    <t>Magic Carpet</t>
  </si>
  <si>
    <t>46-159-0466</t>
  </si>
  <si>
    <t>Zigeunerblut</t>
  </si>
  <si>
    <t>46-159-0396</t>
  </si>
  <si>
    <t>Forsythia intermedia</t>
  </si>
  <si>
    <t xml:space="preserve">Форзиция промежуточная </t>
  </si>
  <si>
    <t>Maluch</t>
  </si>
  <si>
    <t>46-159-0467</t>
  </si>
  <si>
    <t>Spectabilis</t>
  </si>
  <si>
    <t>46-159-0222</t>
  </si>
  <si>
    <t>Mont Blanc</t>
  </si>
  <si>
    <t>46-159-0218</t>
  </si>
  <si>
    <t>Зоя Космодемьянская</t>
  </si>
  <si>
    <t>46-159-0397</t>
  </si>
  <si>
    <t>Снежная буря</t>
  </si>
  <si>
    <t>46-159-0398</t>
  </si>
  <si>
    <t>Юннат</t>
  </si>
  <si>
    <t xml:space="preserve">Система скидок:   • при общем заказе от 40 кассет - 7% </t>
  </si>
  <si>
    <t>46-159-0382</t>
  </si>
  <si>
    <t>Клен приречный Гиннала</t>
  </si>
  <si>
    <t xml:space="preserve">Ива цельнолистная </t>
  </si>
  <si>
    <t>Лиственные кустарники и деревья</t>
  </si>
  <si>
    <t>Acer tataricum subsp. Ginnala</t>
  </si>
  <si>
    <t>Черенки в кассетах: 2026-2027</t>
  </si>
  <si>
    <t>46-159-0157</t>
  </si>
  <si>
    <t>Microbiota decussata</t>
  </si>
  <si>
    <t>Микробиота перекрестнопарная</t>
  </si>
  <si>
    <t>46-159-0462</t>
  </si>
  <si>
    <t>Jakobsen</t>
  </si>
  <si>
    <t>46-159-0247</t>
  </si>
  <si>
    <t>Alpina</t>
  </si>
  <si>
    <t>46-159-0326</t>
  </si>
  <si>
    <t>Glacier</t>
  </si>
  <si>
    <t>46-159-0429</t>
  </si>
  <si>
    <t>46-159-0173</t>
  </si>
  <si>
    <t>Mathot</t>
  </si>
  <si>
    <t>46-159-0432</t>
  </si>
  <si>
    <t xml:space="preserve">Туя западная </t>
  </si>
  <si>
    <t>Fire Chief=Congabe</t>
  </si>
  <si>
    <t>46-159-0207</t>
  </si>
  <si>
    <t>Golden Globe</t>
  </si>
  <si>
    <t>46-159-0342</t>
  </si>
  <si>
    <t>Goldperle</t>
  </si>
  <si>
    <t>46-159-0210</t>
  </si>
  <si>
    <t>Hoveyi</t>
  </si>
  <si>
    <t>46-159-0431</t>
  </si>
  <si>
    <t>46-159-0443</t>
  </si>
  <si>
    <t>Mr.Bowling Ball=Bobazam</t>
  </si>
  <si>
    <t>46-159-0343</t>
  </si>
  <si>
    <t>Spiralis=Filicoides</t>
  </si>
  <si>
    <t>46-159-0215</t>
  </si>
  <si>
    <t>Teddy</t>
  </si>
  <si>
    <t>46-159-0373</t>
  </si>
  <si>
    <t>Woodwardii</t>
  </si>
  <si>
    <t>Плодово-ягодные кустарники</t>
  </si>
  <si>
    <t>46-159-0144</t>
  </si>
  <si>
    <t>46-159-0108</t>
  </si>
  <si>
    <t>46-159-0324</t>
  </si>
  <si>
    <t>Арония черноплодная</t>
  </si>
  <si>
    <t>Boule de Neige</t>
  </si>
  <si>
    <t>Ирга Ламарка/канадская</t>
  </si>
  <si>
    <t>Amelanchier lamarckii/canadensis</t>
  </si>
  <si>
    <t>Aronia melanocarpa</t>
  </si>
  <si>
    <t>Виноград девичий</t>
  </si>
  <si>
    <t>Клематисы и другие вьющиеся</t>
  </si>
  <si>
    <t>46-159-0309</t>
  </si>
  <si>
    <t>Vitis/Parthenocissus quinquefolia</t>
  </si>
  <si>
    <t>Bobo</t>
  </si>
  <si>
    <t>Candy Love = Summer Love</t>
  </si>
  <si>
    <t>Dentelle de Gorron=Rencri</t>
  </si>
  <si>
    <t>Kyushu</t>
  </si>
  <si>
    <t>Little Lime=Jane</t>
  </si>
  <si>
    <t>Magical Fire=Bokraplume</t>
  </si>
  <si>
    <t>Magical Starlight=Degustar=Perle d'Automne</t>
  </si>
  <si>
    <t>Pink Diamond=Interhydia</t>
  </si>
  <si>
    <t>Pinky Winky</t>
  </si>
  <si>
    <t>Polar Bear</t>
  </si>
  <si>
    <t>Silver Dollar</t>
  </si>
  <si>
    <t>Strawberry blossom</t>
  </si>
  <si>
    <t>Touch of Pink</t>
  </si>
  <si>
    <t>White Lady</t>
  </si>
  <si>
    <t>Wim's Red</t>
  </si>
  <si>
    <t>46-159-0118</t>
  </si>
  <si>
    <t>46-159-0452</t>
  </si>
  <si>
    <t>46-159-0447</t>
  </si>
  <si>
    <t>46-159-0122</t>
  </si>
  <si>
    <t>46-159-0123</t>
  </si>
  <si>
    <t>46-159-0124</t>
  </si>
  <si>
    <t>46-159-0125</t>
  </si>
  <si>
    <t>46-159-0453</t>
  </si>
  <si>
    <t>46-159-0454</t>
  </si>
  <si>
    <t>46-159-0127</t>
  </si>
  <si>
    <t>46-159-0313</t>
  </si>
  <si>
    <t>46-159-0128</t>
  </si>
  <si>
    <t>46-159-0314</t>
  </si>
  <si>
    <t>46-159-0455</t>
  </si>
  <si>
    <t>46-159-0456</t>
  </si>
  <si>
    <r>
      <t xml:space="preserve">Адрес склада: </t>
    </r>
    <r>
      <rPr>
        <sz val="11"/>
        <color indexed="8"/>
        <rFont val="Arial"/>
        <family val="2"/>
      </rPr>
      <t>Владимирская область, Киржачский район, пос. Знаменское</t>
    </r>
  </si>
  <si>
    <t>46-358-0035</t>
  </si>
  <si>
    <t>46-358-0036</t>
  </si>
  <si>
    <t xml:space="preserve">                                 46-47 недели 2026 (9 ноября-20 ноября)  - приём заказов до 25.09.26</t>
  </si>
  <si>
    <t xml:space="preserve">                                15 неделя 2027 (12 апреля-16 апреля) - приём заказов до 15.03.27</t>
  </si>
  <si>
    <t>Выдача заказов:  43-44 недели 2026 (19 октября-30 октября) - приём заказов до 11.09.26</t>
  </si>
  <si>
    <t xml:space="preserve">                                 8 неделя 2027 (24 февраля-26 февраля) - приём заказов до 16.01.27</t>
  </si>
  <si>
    <t>УТ-00141262</t>
  </si>
  <si>
    <t>Поддон (120x80)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</si>
  <si>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</si>
  <si>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</si>
  <si>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Можжевельник Пфитцера,средний</t>
  </si>
  <si>
    <t>❌</t>
  </si>
  <si>
    <t>Кратность заказа</t>
  </si>
  <si>
    <t>Заказ,  шт.</t>
  </si>
  <si>
    <t>-</t>
  </si>
  <si>
    <t>86-02-0004</t>
  </si>
  <si>
    <t>86-02-0002</t>
  </si>
  <si>
    <t>86-02-0003</t>
  </si>
  <si>
    <t>86-02-0001</t>
  </si>
  <si>
    <t>ком из MP66 frigo(вм. 50шт)</t>
  </si>
  <si>
    <t>Доступно к выдаче</t>
  </si>
  <si>
    <t xml:space="preserve"> </t>
  </si>
  <si>
    <t>15 неделя 2027</t>
  </si>
  <si>
    <t>43-44 нед,46-47 нед 2026; 8 и 15 нед 2027</t>
  </si>
  <si>
    <t>Willamette</t>
  </si>
  <si>
    <t>Enrosadira</t>
  </si>
  <si>
    <t>Halley</t>
  </si>
  <si>
    <t>Primlaba</t>
  </si>
  <si>
    <t>Rubus</t>
  </si>
  <si>
    <t>Малина ремонтантная</t>
  </si>
  <si>
    <t>Малина обыкновенная</t>
  </si>
  <si>
    <t>прием заказов приостановлен</t>
  </si>
  <si>
    <t>SRB</t>
  </si>
  <si>
    <t>46-159-0380  </t>
  </si>
  <si>
    <t>46-159-0173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</si>
</sst>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\ &quot;₽&quot;_-;\-* #,##0\ &quot;₽&quot;_-;_-* &quot;-&quot;??\ &quot;₽&quot;_-;_-@_-"/>
    <numFmt numFmtId="165" formatCode="#,##0\ &quot;₽&quot;"/>
  </numFmts>
  <fonts count="7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b/>
      <sz val="22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u/>
      <sz val="8"/>
      <color theme="10"/>
      <name val="Arial"/>
      <family val="2"/>
    </font>
    <font>
      <b/>
      <u/>
      <sz val="11"/>
      <color rgb="FFFF0000"/>
      <name val="Calibri"/>
      <family val="2"/>
      <charset val="204"/>
      <scheme val="minor"/>
    </font>
    <font>
      <b/>
      <u/>
      <sz val="10"/>
      <color theme="10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b/>
      <sz val="9"/>
      <color theme="1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name val="Arial"/>
      <family val="2"/>
    </font>
    <font>
      <b/>
      <sz val="14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0" tint="-0.499984740745262"/>
      <name val="Arial"/>
      <family val="2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MT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harcoal CY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MT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11"/>
      <color theme="0" tint="-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2C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>
        <fgColor theme="0" tint="-0.24994659260841701"/>
        <bgColor theme="9" tint="0.79998168889431442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theme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theme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0"/>
    <xf numFmtId="0" fontId="20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2" fillId="0" borderId="0"/>
    <xf numFmtId="0" fontId="18" fillId="0" borderId="0"/>
    <xf numFmtId="0" fontId="4" fillId="0" borderId="0"/>
    <xf numFmtId="0" fontId="54" fillId="0" borderId="0"/>
    <xf numFmtId="0" fontId="1" fillId="0" borderId="0"/>
    <xf numFmtId="0" fontId="55" fillId="0" borderId="0"/>
    <xf numFmtId="0" fontId="1" fillId="0" borderId="0"/>
    <xf numFmtId="0" fontId="32" fillId="0" borderId="0"/>
    <xf numFmtId="0" fontId="3" fillId="0" borderId="0" applyNumberFormat="0" applyFill="0" applyBorder="0" applyAlignment="0" applyProtection="0"/>
    <xf numFmtId="0" fontId="51" fillId="0" borderId="0"/>
    <xf numFmtId="0" fontId="6" fillId="0" borderId="0"/>
    <xf numFmtId="0" fontId="56" fillId="0" borderId="0"/>
    <xf numFmtId="0" fontId="50" fillId="0" borderId="0"/>
    <xf numFmtId="0" fontId="1" fillId="0" borderId="0"/>
    <xf numFmtId="0" fontId="63" fillId="0" borderId="0"/>
    <xf numFmtId="0" fontId="55" fillId="0" borderId="0"/>
    <xf numFmtId="0" fontId="64" fillId="0" borderId="0"/>
    <xf numFmtId="0" fontId="65" fillId="0" borderId="0" applyNumberFormat="0" applyFill="0" applyBorder="0" applyAlignment="0" applyProtection="0"/>
    <xf numFmtId="0" fontId="1" fillId="0" borderId="0"/>
    <xf numFmtId="0" fontId="4" fillId="0" borderId="0"/>
    <xf numFmtId="0" fontId="52" fillId="0" borderId="0"/>
    <xf numFmtId="0" fontId="32" fillId="0" borderId="0"/>
    <xf numFmtId="0" fontId="50" fillId="0" borderId="0"/>
    <xf numFmtId="0" fontId="50" fillId="0" borderId="0"/>
    <xf numFmtId="43" fontId="1" fillId="0" borderId="0" applyFont="0" applyFill="0" applyBorder="0" applyAlignment="0" applyProtection="0"/>
    <xf numFmtId="0" fontId="4" fillId="0" borderId="0"/>
  </cellStyleXfs>
  <cellXfs count="179">
    <xf numFmtId="0" fontId="0" fillId="0" borderId="0" xfId="0"/>
    <xf numFmtId="14" fontId="5" fillId="0" borderId="0" xfId="2" applyNumberFormat="1" applyFont="1"/>
    <xf numFmtId="0" fontId="4" fillId="0" borderId="0" xfId="2"/>
    <xf numFmtId="0" fontId="4" fillId="0" borderId="0" xfId="2" applyAlignment="1">
      <alignment horizontal="center"/>
    </xf>
    <xf numFmtId="0" fontId="7" fillId="2" borderId="0" xfId="3" applyFont="1" applyFill="1" applyAlignment="1" applyProtection="1">
      <alignment horizontal="center"/>
      <protection hidden="1"/>
    </xf>
    <xf numFmtId="0" fontId="8" fillId="2" borderId="0" xfId="3" applyFont="1" applyFill="1" applyProtection="1">
      <protection hidden="1"/>
    </xf>
    <xf numFmtId="0" fontId="9" fillId="2" borderId="0" xfId="3" applyFont="1" applyFill="1" applyProtection="1">
      <protection hidden="1"/>
    </xf>
    <xf numFmtId="2" fontId="10" fillId="2" borderId="0" xfId="3" applyNumberFormat="1" applyFont="1" applyFill="1" applyAlignment="1" applyProtection="1">
      <alignment vertical="center"/>
      <protection hidden="1"/>
    </xf>
    <xf numFmtId="2" fontId="10" fillId="2" borderId="0" xfId="3" applyNumberFormat="1" applyFont="1" applyFill="1" applyAlignment="1" applyProtection="1">
      <alignment horizontal="center" vertical="center"/>
      <protection hidden="1"/>
    </xf>
    <xf numFmtId="0" fontId="9" fillId="2" borderId="0" xfId="3" applyFont="1" applyFill="1" applyAlignment="1" applyProtection="1">
      <alignment horizontal="center"/>
      <protection hidden="1"/>
    </xf>
    <xf numFmtId="0" fontId="13" fillId="0" borderId="0" xfId="2" applyFont="1" applyAlignment="1" applyProtection="1">
      <alignment horizontal="center"/>
      <protection locked="0"/>
    </xf>
    <xf numFmtId="0" fontId="15" fillId="0" borderId="0" xfId="4" applyFont="1" applyFill="1" applyAlignment="1" applyProtection="1">
      <alignment vertical="center"/>
      <protection locked="0"/>
    </xf>
    <xf numFmtId="0" fontId="13" fillId="0" borderId="0" xfId="2" applyFont="1" applyAlignment="1" applyProtection="1">
      <alignment horizontal="right" vertical="center" indent="1"/>
      <protection locked="0"/>
    </xf>
    <xf numFmtId="1" fontId="2" fillId="3" borderId="1" xfId="2" applyNumberFormat="1" applyFont="1" applyFill="1" applyBorder="1" applyAlignment="1">
      <alignment horizontal="center" vertical="center"/>
    </xf>
    <xf numFmtId="0" fontId="16" fillId="0" borderId="0" xfId="5" applyFont="1" applyAlignment="1" applyProtection="1">
      <alignment horizontal="left" vertical="top"/>
      <protection locked="0"/>
    </xf>
    <xf numFmtId="0" fontId="17" fillId="0" borderId="0" xfId="3" applyFont="1"/>
    <xf numFmtId="0" fontId="9" fillId="0" borderId="0" xfId="6" applyFont="1" applyAlignment="1">
      <alignment horizontal="left" vertical="center"/>
    </xf>
    <xf numFmtId="0" fontId="22" fillId="0" borderId="0" xfId="3" applyFont="1" applyAlignment="1">
      <alignment horizontal="left" vertical="center" indent="1"/>
    </xf>
    <xf numFmtId="0" fontId="17" fillId="0" borderId="0" xfId="6" applyFont="1" applyAlignment="1">
      <alignment horizontal="left" vertical="center"/>
    </xf>
    <xf numFmtId="0" fontId="8" fillId="0" borderId="0" xfId="7" applyFont="1" applyAlignment="1" applyProtection="1">
      <alignment horizontal="left" vertical="center" indent="1"/>
      <protection locked="0"/>
    </xf>
    <xf numFmtId="0" fontId="23" fillId="0" borderId="0" xfId="7" applyFont="1" applyAlignment="1" applyProtection="1">
      <alignment horizontal="left" vertical="center" indent="1"/>
      <protection locked="0"/>
    </xf>
    <xf numFmtId="44" fontId="19" fillId="0" borderId="0" xfId="2" applyNumberFormat="1" applyFont="1" applyAlignment="1">
      <alignment vertical="center"/>
    </xf>
    <xf numFmtId="0" fontId="22" fillId="0" borderId="0" xfId="7" applyFont="1" applyAlignment="1" applyProtection="1">
      <alignment horizontal="left" vertical="center" indent="1"/>
      <protection locked="0"/>
    </xf>
    <xf numFmtId="0" fontId="26" fillId="4" borderId="4" xfId="3" applyFont="1" applyFill="1" applyBorder="1" applyAlignment="1">
      <alignment horizontal="left" vertical="center"/>
    </xf>
    <xf numFmtId="0" fontId="26" fillId="4" borderId="8" xfId="3" applyFont="1" applyFill="1" applyBorder="1" applyAlignment="1">
      <alignment horizontal="left" vertical="center"/>
    </xf>
    <xf numFmtId="0" fontId="28" fillId="4" borderId="8" xfId="3" applyFont="1" applyFill="1" applyBorder="1" applyAlignment="1">
      <alignment horizontal="left" vertical="center"/>
    </xf>
    <xf numFmtId="0" fontId="24" fillId="4" borderId="8" xfId="3" applyFont="1" applyFill="1" applyBorder="1" applyAlignment="1">
      <alignment horizontal="center" vertical="top" wrapText="1"/>
    </xf>
    <xf numFmtId="164" fontId="24" fillId="4" borderId="8" xfId="3" applyNumberFormat="1" applyFont="1" applyFill="1" applyBorder="1" applyAlignment="1">
      <alignment horizontal="center" vertical="top" wrapText="1"/>
    </xf>
    <xf numFmtId="2" fontId="24" fillId="4" borderId="8" xfId="3" applyNumberFormat="1" applyFont="1" applyFill="1" applyBorder="1" applyAlignment="1">
      <alignment horizontal="center" vertical="top" wrapText="1"/>
    </xf>
    <xf numFmtId="0" fontId="32" fillId="0" borderId="0" xfId="2" applyFont="1"/>
    <xf numFmtId="0" fontId="1" fillId="0" borderId="9" xfId="9" applyBorder="1"/>
    <xf numFmtId="0" fontId="1" fillId="0" borderId="10" xfId="9" applyBorder="1"/>
    <xf numFmtId="0" fontId="1" fillId="0" borderId="11" xfId="9" applyBorder="1"/>
    <xf numFmtId="0" fontId="1" fillId="0" borderId="0" xfId="9"/>
    <xf numFmtId="0" fontId="1" fillId="0" borderId="12" xfId="9" applyBorder="1"/>
    <xf numFmtId="0" fontId="1" fillId="0" borderId="13" xfId="9" applyBorder="1"/>
    <xf numFmtId="0" fontId="34" fillId="0" borderId="12" xfId="9" applyFont="1" applyBorder="1"/>
    <xf numFmtId="0" fontId="34" fillId="0" borderId="0" xfId="9" applyFont="1"/>
    <xf numFmtId="0" fontId="35" fillId="0" borderId="0" xfId="9" applyFont="1"/>
    <xf numFmtId="0" fontId="35" fillId="0" borderId="13" xfId="9" applyFont="1" applyBorder="1"/>
    <xf numFmtId="0" fontId="36" fillId="0" borderId="0" xfId="9" applyFont="1"/>
    <xf numFmtId="0" fontId="36" fillId="0" borderId="13" xfId="9" applyFont="1" applyBorder="1"/>
    <xf numFmtId="0" fontId="37" fillId="0" borderId="12" xfId="9" applyFont="1" applyBorder="1"/>
    <xf numFmtId="0" fontId="38" fillId="6" borderId="12" xfId="9" applyFont="1" applyFill="1" applyBorder="1" applyAlignment="1">
      <alignment horizontal="right"/>
    </xf>
    <xf numFmtId="0" fontId="38" fillId="0" borderId="0" xfId="9" applyFont="1"/>
    <xf numFmtId="0" fontId="39" fillId="0" borderId="0" xfId="9" applyFont="1"/>
    <xf numFmtId="0" fontId="39" fillId="0" borderId="13" xfId="9" applyFont="1" applyBorder="1"/>
    <xf numFmtId="0" fontId="40" fillId="6" borderId="12" xfId="9" applyFont="1" applyFill="1" applyBorder="1" applyAlignment="1">
      <alignment horizontal="left"/>
    </xf>
    <xf numFmtId="0" fontId="42" fillId="0" borderId="0" xfId="9" applyFont="1"/>
    <xf numFmtId="0" fontId="43" fillId="0" borderId="0" xfId="9" applyFont="1"/>
    <xf numFmtId="0" fontId="40" fillId="0" borderId="0" xfId="9" applyFont="1" applyAlignment="1">
      <alignment horizontal="left"/>
    </xf>
    <xf numFmtId="0" fontId="44" fillId="0" borderId="0" xfId="9" applyFont="1"/>
    <xf numFmtId="0" fontId="44" fillId="0" borderId="13" xfId="9" applyFont="1" applyBorder="1"/>
    <xf numFmtId="0" fontId="43" fillId="6" borderId="12" xfId="9" applyFont="1" applyFill="1" applyBorder="1"/>
    <xf numFmtId="0" fontId="45" fillId="0" borderId="0" xfId="9" applyFont="1" applyAlignment="1">
      <alignment horizontal="left" indent="2"/>
    </xf>
    <xf numFmtId="0" fontId="46" fillId="0" borderId="0" xfId="9" applyFont="1" applyAlignment="1">
      <alignment horizontal="right"/>
    </xf>
    <xf numFmtId="0" fontId="45" fillId="0" borderId="0" xfId="9" applyFont="1" applyAlignment="1">
      <alignment horizontal="left"/>
    </xf>
    <xf numFmtId="0" fontId="47" fillId="0" borderId="0" xfId="9" applyFont="1" applyAlignment="1">
      <alignment vertical="center"/>
    </xf>
    <xf numFmtId="0" fontId="48" fillId="6" borderId="12" xfId="9" applyFont="1" applyFill="1" applyBorder="1"/>
    <xf numFmtId="0" fontId="48" fillId="0" borderId="0" xfId="9" applyFont="1"/>
    <xf numFmtId="0" fontId="1" fillId="6" borderId="12" xfId="9" applyFill="1" applyBorder="1"/>
    <xf numFmtId="0" fontId="39" fillId="6" borderId="12" xfId="9" applyFont="1" applyFill="1" applyBorder="1" applyAlignment="1">
      <alignment horizontal="right"/>
    </xf>
    <xf numFmtId="0" fontId="49" fillId="0" borderId="0" xfId="9" applyFont="1" applyAlignment="1">
      <alignment horizontal="left"/>
    </xf>
    <xf numFmtId="0" fontId="2" fillId="0" borderId="0" xfId="9" applyFont="1"/>
    <xf numFmtId="0" fontId="2" fillId="0" borderId="13" xfId="9" applyFont="1" applyBorder="1"/>
    <xf numFmtId="0" fontId="39" fillId="6" borderId="12" xfId="9" applyFont="1" applyFill="1" applyBorder="1" applyAlignment="1">
      <alignment horizontal="right" vertical="top"/>
    </xf>
    <xf numFmtId="0" fontId="2" fillId="0" borderId="13" xfId="9" applyFont="1" applyBorder="1" applyAlignment="1">
      <alignment vertical="top"/>
    </xf>
    <xf numFmtId="0" fontId="2" fillId="0" borderId="0" xfId="9" applyFont="1" applyAlignment="1">
      <alignment vertical="top"/>
    </xf>
    <xf numFmtId="0" fontId="45" fillId="0" borderId="0" xfId="9" applyFont="1" applyAlignment="1">
      <alignment horizontal="left" vertical="top" wrapText="1" indent="2"/>
    </xf>
    <xf numFmtId="0" fontId="51" fillId="0" borderId="0" xfId="12" applyFont="1" applyAlignment="1">
      <alignment horizontal="left" vertical="top" wrapText="1"/>
    </xf>
    <xf numFmtId="0" fontId="1" fillId="0" borderId="14" xfId="9" applyBorder="1"/>
    <xf numFmtId="0" fontId="1" fillId="0" borderId="15" xfId="9" applyBorder="1"/>
    <xf numFmtId="0" fontId="1" fillId="0" borderId="16" xfId="9" applyBorder="1"/>
    <xf numFmtId="2" fontId="11" fillId="2" borderId="0" xfId="3" applyNumberFormat="1" applyFont="1" applyFill="1" applyAlignment="1" applyProtection="1">
      <alignment horizontal="center" vertical="center"/>
      <protection hidden="1"/>
    </xf>
    <xf numFmtId="44" fontId="25" fillId="0" borderId="0" xfId="2" applyNumberFormat="1" applyFont="1" applyAlignment="1">
      <alignment horizontal="right" vertical="center"/>
    </xf>
    <xf numFmtId="0" fontId="4" fillId="0" borderId="0" xfId="2" applyAlignment="1">
      <alignment horizontal="left"/>
    </xf>
    <xf numFmtId="0" fontId="30" fillId="0" borderId="0" xfId="2" applyFont="1"/>
    <xf numFmtId="2" fontId="24" fillId="4" borderId="19" xfId="3" applyNumberFormat="1" applyFont="1" applyFill="1" applyBorder="1" applyAlignment="1">
      <alignment horizontal="center" vertical="top" wrapText="1"/>
    </xf>
    <xf numFmtId="0" fontId="29" fillId="0" borderId="5" xfId="0" applyFont="1" applyBorder="1" applyAlignment="1">
      <alignment horizontal="center"/>
    </xf>
    <xf numFmtId="44" fontId="29" fillId="2" borderId="22" xfId="3" applyNumberFormat="1" applyFont="1" applyFill="1" applyBorder="1" applyAlignment="1">
      <alignment horizontal="right" vertical="center" wrapText="1" indent="1"/>
    </xf>
    <xf numFmtId="0" fontId="57" fillId="0" borderId="0" xfId="2" applyFont="1"/>
    <xf numFmtId="0" fontId="59" fillId="0" borderId="0" xfId="6" applyFont="1" applyAlignment="1">
      <alignment horizontal="left" vertical="center"/>
    </xf>
    <xf numFmtId="0" fontId="60" fillId="0" borderId="0" xfId="6" applyFont="1" applyAlignment="1">
      <alignment horizontal="left" vertical="center"/>
    </xf>
    <xf numFmtId="0" fontId="9" fillId="0" borderId="0" xfId="6" applyFont="1" applyAlignment="1">
      <alignment vertical="center"/>
    </xf>
    <xf numFmtId="0" fontId="58" fillId="0" borderId="0" xfId="24" applyFont="1" applyAlignment="1">
      <alignment vertical="center"/>
    </xf>
    <xf numFmtId="0" fontId="61" fillId="0" borderId="0" xfId="6" applyFont="1" applyAlignment="1">
      <alignment vertical="center"/>
    </xf>
    <xf numFmtId="0" fontId="62" fillId="0" borderId="0" xfId="2" applyFont="1"/>
    <xf numFmtId="0" fontId="27" fillId="4" borderId="8" xfId="3" applyFont="1" applyFill="1" applyBorder="1" applyAlignment="1">
      <alignment vertical="center"/>
    </xf>
    <xf numFmtId="0" fontId="33" fillId="0" borderId="0" xfId="2" applyFont="1"/>
    <xf numFmtId="2" fontId="59" fillId="0" borderId="0" xfId="20" applyNumberFormat="1" applyFont="1" applyAlignment="1">
      <alignment vertical="center"/>
    </xf>
    <xf numFmtId="0" fontId="2" fillId="0" borderId="0" xfId="0" applyFont="1"/>
    <xf numFmtId="0" fontId="26" fillId="4" borderId="8" xfId="3" applyFont="1" applyFill="1" applyBorder="1" applyAlignment="1">
      <alignment vertical="center"/>
    </xf>
    <xf numFmtId="0" fontId="28" fillId="4" borderId="8" xfId="3" applyFont="1" applyFill="1" applyBorder="1" applyAlignment="1">
      <alignment vertical="center"/>
    </xf>
    <xf numFmtId="0" fontId="66" fillId="0" borderId="0" xfId="6" applyFont="1" applyAlignment="1">
      <alignment vertical="center"/>
    </xf>
    <xf numFmtId="0" fontId="22" fillId="0" borderId="0" xfId="24" applyFont="1" applyAlignment="1">
      <alignment vertical="center"/>
    </xf>
    <xf numFmtId="0" fontId="8" fillId="0" borderId="0" xfId="2" applyFont="1"/>
    <xf numFmtId="0" fontId="68" fillId="0" borderId="0" xfId="6" applyFont="1" applyAlignment="1">
      <alignment vertical="center"/>
    </xf>
    <xf numFmtId="0" fontId="69" fillId="2" borderId="0" xfId="6" applyFont="1" applyFill="1" applyAlignment="1">
      <alignment vertical="center"/>
    </xf>
    <xf numFmtId="0" fontId="49" fillId="0" borderId="0" xfId="9" applyFont="1" applyAlignment="1">
      <alignment horizontal="left" vertical="top" wrapText="1"/>
    </xf>
    <xf numFmtId="1" fontId="29" fillId="2" borderId="4" xfId="3" applyNumberFormat="1" applyFont="1" applyFill="1" applyBorder="1" applyAlignment="1">
      <alignment horizontal="left" vertical="center" indent="1"/>
    </xf>
    <xf numFmtId="1" fontId="29" fillId="2" borderId="4" xfId="3" applyNumberFormat="1" applyFont="1" applyFill="1" applyBorder="1" applyAlignment="1">
      <alignment vertical="center"/>
    </xf>
    <xf numFmtId="0" fontId="29" fillId="2" borderId="4" xfId="3" applyFont="1" applyFill="1" applyBorder="1" applyAlignment="1">
      <alignment vertical="center"/>
    </xf>
    <xf numFmtId="0" fontId="29" fillId="2" borderId="4" xfId="3" applyFont="1" applyFill="1" applyBorder="1" applyAlignment="1">
      <alignment horizontal="center" vertical="center"/>
    </xf>
    <xf numFmtId="165" fontId="13" fillId="2" borderId="4" xfId="3" applyNumberFormat="1" applyFont="1" applyFill="1" applyBorder="1" applyAlignment="1">
      <alignment horizontal="center" vertical="center"/>
    </xf>
    <xf numFmtId="1" fontId="29" fillId="4" borderId="4" xfId="3" applyNumberFormat="1" applyFont="1" applyFill="1" applyBorder="1" applyAlignment="1">
      <alignment horizontal="center" vertical="center" wrapText="1"/>
    </xf>
    <xf numFmtId="0" fontId="29" fillId="2" borderId="4" xfId="3" applyFont="1" applyFill="1" applyBorder="1" applyAlignment="1">
      <alignment horizontal="center" vertical="center" wrapText="1"/>
    </xf>
    <xf numFmtId="1" fontId="29" fillId="2" borderId="8" xfId="3" applyNumberFormat="1" applyFont="1" applyFill="1" applyBorder="1" applyAlignment="1">
      <alignment horizontal="left" vertical="center" indent="1"/>
    </xf>
    <xf numFmtId="0" fontId="70" fillId="4" borderId="4" xfId="3" applyFont="1" applyFill="1" applyBorder="1" applyAlignment="1">
      <alignment horizontal="left" vertical="center"/>
    </xf>
    <xf numFmtId="0" fontId="70" fillId="4" borderId="8" xfId="3" applyFont="1" applyFill="1" applyBorder="1" applyAlignment="1">
      <alignment horizontal="left" vertical="center"/>
    </xf>
    <xf numFmtId="0" fontId="70" fillId="4" borderId="8" xfId="3" applyFont="1" applyFill="1" applyBorder="1" applyAlignment="1">
      <alignment vertical="center"/>
    </xf>
    <xf numFmtId="0" fontId="29" fillId="4" borderId="8" xfId="3" applyFont="1" applyFill="1" applyBorder="1" applyAlignment="1">
      <alignment horizontal="center" vertical="top" wrapText="1"/>
    </xf>
    <xf numFmtId="0" fontId="27" fillId="4" borderId="8" xfId="3" applyFont="1" applyFill="1" applyBorder="1" applyAlignment="1">
      <alignment horizontal="left" vertical="center"/>
    </xf>
    <xf numFmtId="165" fontId="29" fillId="4" borderId="8" xfId="3" applyNumberFormat="1" applyFont="1" applyFill="1" applyBorder="1" applyAlignment="1">
      <alignment horizontal="center" vertical="top" wrapText="1"/>
    </xf>
    <xf numFmtId="2" fontId="29" fillId="4" borderId="8" xfId="3" applyNumberFormat="1" applyFont="1" applyFill="1" applyBorder="1" applyAlignment="1">
      <alignment horizontal="center" vertical="top" wrapText="1"/>
    </xf>
    <xf numFmtId="2" fontId="29" fillId="4" borderId="21" xfId="3" applyNumberFormat="1" applyFont="1" applyFill="1" applyBorder="1" applyAlignment="1">
      <alignment horizontal="center" vertical="top" wrapText="1"/>
    </xf>
    <xf numFmtId="1" fontId="71" fillId="5" borderId="17" xfId="8" applyNumberFormat="1" applyFont="1" applyFill="1" applyBorder="1" applyAlignment="1">
      <alignment horizontal="left"/>
    </xf>
    <xf numFmtId="1" fontId="72" fillId="5" borderId="17" xfId="8" applyNumberFormat="1" applyFont="1" applyFill="1" applyBorder="1" applyAlignment="1">
      <alignment horizontal="center"/>
    </xf>
    <xf numFmtId="1" fontId="72" fillId="5" borderId="17" xfId="8" applyNumberFormat="1" applyFont="1" applyFill="1" applyBorder="1"/>
    <xf numFmtId="1" fontId="71" fillId="5" borderId="17" xfId="8" applyNumberFormat="1" applyFont="1" applyFill="1" applyBorder="1"/>
    <xf numFmtId="1" fontId="72" fillId="5" borderId="20" xfId="8" applyNumberFormat="1" applyFont="1" applyFill="1" applyBorder="1" applyAlignment="1">
      <alignment horizontal="center"/>
    </xf>
    <xf numFmtId="1" fontId="71" fillId="5" borderId="2" xfId="8" applyNumberFormat="1" applyFont="1" applyFill="1" applyBorder="1" applyAlignment="1">
      <alignment horizontal="left"/>
    </xf>
    <xf numFmtId="1" fontId="72" fillId="5" borderId="2" xfId="8" applyNumberFormat="1" applyFont="1" applyFill="1" applyBorder="1" applyAlignment="1">
      <alignment horizontal="center"/>
    </xf>
    <xf numFmtId="1" fontId="72" fillId="5" borderId="2" xfId="8" applyNumberFormat="1" applyFont="1" applyFill="1" applyBorder="1"/>
    <xf numFmtId="1" fontId="71" fillId="5" borderId="2" xfId="8" applyNumberFormat="1" applyFont="1" applyFill="1" applyBorder="1"/>
    <xf numFmtId="1" fontId="72" fillId="5" borderId="1" xfId="8" applyNumberFormat="1" applyFont="1" applyFill="1" applyBorder="1" applyAlignment="1">
      <alignment horizontal="center"/>
    </xf>
    <xf numFmtId="0" fontId="73" fillId="0" borderId="12" xfId="26" applyFont="1" applyBorder="1"/>
    <xf numFmtId="0" fontId="1" fillId="0" borderId="0" xfId="26"/>
    <xf numFmtId="0" fontId="1" fillId="0" borderId="13" xfId="26" applyBorder="1"/>
    <xf numFmtId="0" fontId="39" fillId="6" borderId="12" xfId="26" applyFont="1" applyFill="1" applyBorder="1" applyAlignment="1">
      <alignment horizontal="right" vertical="top"/>
    </xf>
    <xf numFmtId="0" fontId="75" fillId="0" borderId="5" xfId="0" applyFont="1" applyBorder="1" applyAlignment="1">
      <alignment horizontal="center"/>
    </xf>
    <xf numFmtId="44" fontId="25" fillId="0" borderId="0" xfId="2" applyNumberFormat="1" applyFont="1" applyAlignment="1">
      <alignment horizontal="left" vertical="center"/>
    </xf>
    <xf numFmtId="44" fontId="19" fillId="0" borderId="0" xfId="2" applyNumberFormat="1" applyFont="1" applyAlignment="1">
      <alignment horizontal="left" vertical="center"/>
    </xf>
    <xf numFmtId="2" fontId="24" fillId="4" borderId="19" xfId="3" applyNumberFormat="1" applyFont="1" applyFill="1" applyBorder="1" applyAlignment="1">
      <alignment horizontal="left" vertical="top" wrapText="1"/>
    </xf>
    <xf numFmtId="2" fontId="29" fillId="4" borderId="21" xfId="3" applyNumberFormat="1" applyFont="1" applyFill="1" applyBorder="1" applyAlignment="1">
      <alignment horizontal="left" vertical="top" wrapText="1"/>
    </xf>
    <xf numFmtId="1" fontId="72" fillId="5" borderId="20" xfId="8" applyNumberFormat="1" applyFont="1" applyFill="1" applyBorder="1" applyAlignment="1">
      <alignment horizontal="left"/>
    </xf>
    <xf numFmtId="1" fontId="72" fillId="5" borderId="1" xfId="8" applyNumberFormat="1" applyFont="1" applyFill="1" applyBorder="1" applyAlignment="1">
      <alignment horizontal="left"/>
    </xf>
    <xf numFmtId="44" fontId="77" fillId="2" borderId="22" xfId="3" applyNumberFormat="1" applyFont="1" applyFill="1" applyBorder="1" applyAlignment="1">
      <alignment horizontal="left" vertical="center"/>
    </xf>
    <xf numFmtId="44" fontId="76" fillId="2" borderId="22" xfId="3" applyNumberFormat="1" applyFont="1" applyFill="1" applyBorder="1" applyAlignment="1">
      <alignment vertical="center" wrapText="1"/>
    </xf>
    <xf numFmtId="1" fontId="75" fillId="2" borderId="4" xfId="3" applyNumberFormat="1" applyFont="1" applyFill="1" applyBorder="1" applyAlignment="1">
      <alignment horizontal="left" vertical="center" indent="1"/>
    </xf>
    <xf numFmtId="1" fontId="75" fillId="2" borderId="4" xfId="3" applyNumberFormat="1" applyFont="1" applyFill="1" applyBorder="1" applyAlignment="1">
      <alignment vertical="center"/>
    </xf>
    <xf numFmtId="0" fontId="75" fillId="2" borderId="4" xfId="3" applyFont="1" applyFill="1" applyBorder="1" applyAlignment="1">
      <alignment vertical="center"/>
    </xf>
    <xf numFmtId="0" fontId="75" fillId="2" borderId="4" xfId="3" applyFont="1" applyFill="1" applyBorder="1" applyAlignment="1">
      <alignment horizontal="center" vertical="center"/>
    </xf>
    <xf numFmtId="165" fontId="78" fillId="2" borderId="4" xfId="3" applyNumberFormat="1" applyFont="1" applyFill="1" applyBorder="1" applyAlignment="1">
      <alignment horizontal="center" vertical="center"/>
    </xf>
    <xf numFmtId="1" fontId="75" fillId="4" borderId="4" xfId="3" applyNumberFormat="1" applyFont="1" applyFill="1" applyBorder="1" applyAlignment="1">
      <alignment horizontal="center" vertical="center" wrapText="1"/>
    </xf>
    <xf numFmtId="0" fontId="75" fillId="2" borderId="4" xfId="3" applyFont="1" applyFill="1" applyBorder="1" applyAlignment="1">
      <alignment horizontal="center" vertical="center" wrapText="1"/>
    </xf>
    <xf numFmtId="44" fontId="75" fillId="2" borderId="22" xfId="3" applyNumberFormat="1" applyFont="1" applyFill="1" applyBorder="1" applyAlignment="1">
      <alignment horizontal="right" vertical="center" wrapText="1" indent="1"/>
    </xf>
    <xf numFmtId="44" fontId="75" fillId="2" borderId="22" xfId="3" applyNumberFormat="1" applyFont="1" applyFill="1" applyBorder="1" applyAlignment="1">
      <alignment vertical="center" wrapText="1"/>
    </xf>
    <xf numFmtId="0" fontId="30" fillId="0" borderId="0" xfId="2" applyFont="1" applyAlignment="1">
      <alignment horizontal="left"/>
    </xf>
    <xf numFmtId="44" fontId="75" fillId="2" borderId="22" xfId="3" applyNumberFormat="1" applyFont="1" applyFill="1" applyBorder="1" applyAlignment="1">
      <alignment horizontal="left" vertical="center"/>
    </xf>
    <xf numFmtId="0" fontId="22" fillId="4" borderId="4" xfId="3" applyFont="1" applyFill="1" applyBorder="1" applyAlignment="1">
      <alignment horizontal="center" vertical="top"/>
    </xf>
    <xf numFmtId="0" fontId="22" fillId="4" borderId="4" xfId="3" applyFont="1" applyFill="1" applyBorder="1" applyAlignment="1">
      <alignment horizontal="center" vertical="top" wrapText="1"/>
    </xf>
    <xf numFmtId="0" fontId="22" fillId="4" borderId="4" xfId="3" applyFont="1" applyFill="1" applyBorder="1" applyAlignment="1">
      <alignment vertical="top"/>
    </xf>
    <xf numFmtId="0" fontId="22" fillId="4" borderId="5" xfId="3" applyFont="1" applyFill="1" applyBorder="1" applyAlignment="1">
      <alignment horizontal="center" vertical="top" wrapText="1"/>
    </xf>
    <xf numFmtId="2" fontId="22" fillId="4" borderId="6" xfId="3" applyNumberFormat="1" applyFont="1" applyFill="1" applyBorder="1" applyAlignment="1">
      <alignment horizontal="center" vertical="top" wrapText="1"/>
    </xf>
    <xf numFmtId="2" fontId="22" fillId="4" borderId="7" xfId="3" applyNumberFormat="1" applyFont="1" applyFill="1" applyBorder="1" applyAlignment="1">
      <alignment horizontal="center" vertical="top" wrapText="1"/>
    </xf>
    <xf numFmtId="2" fontId="22" fillId="4" borderId="18" xfId="3" applyNumberFormat="1" applyFont="1" applyFill="1" applyBorder="1" applyAlignment="1">
      <alignment horizontal="center" vertical="top" wrapText="1"/>
    </xf>
    <xf numFmtId="0" fontId="4" fillId="0" borderId="23" xfId="38" applyBorder="1" applyAlignment="1">
      <alignment vertical="top" wrapText="1"/>
    </xf>
    <xf numFmtId="9" fontId="19" fillId="0" borderId="2" xfId="2" applyNumberFormat="1" applyFont="1" applyBorder="1" applyAlignment="1">
      <alignment horizontal="right" vertical="center"/>
    </xf>
    <xf numFmtId="9" fontId="19" fillId="0" borderId="3" xfId="2" applyNumberFormat="1" applyFont="1" applyBorder="1" applyAlignment="1">
      <alignment horizontal="right" vertical="center"/>
    </xf>
    <xf numFmtId="44" fontId="25" fillId="0" borderId="2" xfId="2" applyNumberFormat="1" applyFont="1" applyBorder="1" applyAlignment="1">
      <alignment horizontal="right" vertical="center"/>
    </xf>
    <xf numFmtId="44" fontId="25" fillId="0" borderId="3" xfId="2" applyNumberFormat="1" applyFont="1" applyBorder="1" applyAlignment="1">
      <alignment horizontal="right" vertical="center"/>
    </xf>
    <xf numFmtId="2" fontId="19" fillId="0" borderId="2" xfId="2" applyNumberFormat="1" applyFont="1" applyBorder="1" applyAlignment="1">
      <alignment vertical="center"/>
    </xf>
    <xf numFmtId="2" fontId="19" fillId="0" borderId="3" xfId="2" applyNumberFormat="1" applyFont="1" applyBorder="1" applyAlignment="1">
      <alignment vertical="center"/>
    </xf>
    <xf numFmtId="0" fontId="12" fillId="0" borderId="0" xfId="3" applyFont="1" applyAlignment="1" applyProtection="1">
      <alignment horizontal="left" vertical="top" wrapText="1"/>
      <protection locked="0"/>
    </xf>
    <xf numFmtId="0" fontId="15" fillId="0" borderId="0" xfId="1" applyFont="1" applyFill="1" applyAlignment="1" applyProtection="1">
      <alignment horizontal="center" vertical="center"/>
      <protection locked="0"/>
    </xf>
    <xf numFmtId="0" fontId="21" fillId="4" borderId="2" xfId="3" applyFont="1" applyFill="1" applyBorder="1" applyAlignment="1">
      <alignment horizontal="left" vertical="center"/>
    </xf>
    <xf numFmtId="0" fontId="21" fillId="4" borderId="3" xfId="3" applyFont="1" applyFill="1" applyBorder="1" applyAlignment="1">
      <alignment horizontal="left" vertical="center"/>
    </xf>
    <xf numFmtId="44" fontId="19" fillId="0" borderId="2" xfId="2" applyNumberFormat="1" applyFont="1" applyBorder="1" applyAlignment="1">
      <alignment vertical="center"/>
    </xf>
    <xf numFmtId="44" fontId="19" fillId="0" borderId="3" xfId="2" applyNumberFormat="1" applyFont="1" applyBorder="1" applyAlignment="1">
      <alignment vertical="center"/>
    </xf>
    <xf numFmtId="0" fontId="45" fillId="0" borderId="0" xfId="9" applyFont="1" applyAlignment="1">
      <alignment horizontal="left" vertical="top" wrapText="1" indent="2"/>
    </xf>
    <xf numFmtId="0" fontId="49" fillId="0" borderId="0" xfId="9" applyFont="1" applyAlignment="1">
      <alignment horizontal="left" vertical="top" wrapText="1"/>
    </xf>
    <xf numFmtId="0" fontId="45" fillId="0" borderId="0" xfId="9" quotePrefix="1" applyFont="1" applyAlignment="1">
      <alignment horizontal="left" vertical="top" wrapText="1" indent="4"/>
    </xf>
    <xf numFmtId="0" fontId="45" fillId="0" borderId="0" xfId="9" applyFont="1" applyAlignment="1">
      <alignment horizontal="left" vertical="top" wrapText="1" indent="4"/>
    </xf>
    <xf numFmtId="0" fontId="49" fillId="0" borderId="0" xfId="11" applyFont="1" applyAlignment="1">
      <alignment horizontal="left" vertical="top" wrapText="1"/>
    </xf>
    <xf numFmtId="0" fontId="49" fillId="0" borderId="0" xfId="10" applyFont="1" applyAlignment="1">
      <alignment horizontal="left" vertical="top" wrapText="1"/>
    </xf>
    <xf numFmtId="0" fontId="45" fillId="0" borderId="0" xfId="10" applyFont="1" applyAlignment="1">
      <alignment horizontal="left" vertical="top" wrapText="1" indent="2"/>
    </xf>
    <xf numFmtId="0" fontId="51" fillId="0" borderId="0" xfId="12" applyFont="1" applyAlignment="1">
      <alignment horizontal="left" vertical="top" wrapText="1"/>
    </xf>
    <xf numFmtId="0" fontId="45" fillId="0" borderId="0" xfId="9" applyFont="1" applyAlignment="1">
      <alignment horizontal="left" vertical="top" wrapText="1" indent="3"/>
    </xf>
    <xf numFmtId="0" fontId="49" fillId="0" borderId="0" xfId="26" applyFont="1" applyAlignment="1">
      <alignment horizontal="left" vertical="top" wrapText="1"/>
    </xf>
  </cellXfs>
  <cellStyles count="39">
    <cellStyle name="Гиперссылка" xfId="1" builtinId="8"/>
    <cellStyle name="Гиперссылка 2" xfId="4" xr:uid="{9A183018-6CC6-4518-B5F1-E702A240AEBF}"/>
    <cellStyle name="Гиперссылка 2 2" xfId="21" xr:uid="{840D514E-0A79-4B4E-A0C9-FE63CCD4107A}"/>
    <cellStyle name="Гиперссылка 2 3" xfId="30" xr:uid="{869233D8-ADF2-48F1-80B4-27EC4DD8F4BF}"/>
    <cellStyle name="Гиперссылка 3" xfId="5" xr:uid="{D95A9886-AF7E-4664-AD24-F170E6BB9762}"/>
    <cellStyle name="Обычный" xfId="0" builtinId="0"/>
    <cellStyle name="Обычный 11" xfId="26" xr:uid="{C233ED8B-5EDB-4062-A0A1-D63B54648F47}"/>
    <cellStyle name="Обычный 2 2" xfId="2" xr:uid="{C2DBF53F-9384-4EA5-8480-D2D18D06F0DE}"/>
    <cellStyle name="Обычный 2 2 2" xfId="9" xr:uid="{3660667F-3CCF-4C9F-BFFA-6309282A4DFF}"/>
    <cellStyle name="Обычный 2 2 2 2" xfId="6" xr:uid="{5057BB73-9435-429E-8867-3FDBB82706DD}"/>
    <cellStyle name="Обычный 2 2 2 2 2" xfId="14" xr:uid="{4008A681-8DFE-4E52-8830-C91852DF4A7A}"/>
    <cellStyle name="Обычный 2 2 2 2 3" xfId="31" xr:uid="{37278D1A-B05C-4301-AC68-35EA349F8CE1}"/>
    <cellStyle name="Обычный 2 2 2 3" xfId="27" xr:uid="{C51734A7-A671-42C8-A4C5-3AB600F4022D}"/>
    <cellStyle name="Обычный 2 2 2 4" xfId="24" xr:uid="{F8DBC592-2B22-4419-8712-2B65A40F2EEB}"/>
    <cellStyle name="Обычный 2 2 3" xfId="3" xr:uid="{532907D6-08D4-4079-8DB9-47EAFBBEBC01}"/>
    <cellStyle name="Обычный 2 2 4" xfId="13" xr:uid="{2EDAE675-E75C-41AE-9A56-5366D983E0E1}"/>
    <cellStyle name="Обычный 2 2 7" xfId="15" xr:uid="{5160D147-EFBC-466A-8B43-AFFF0F39F768}"/>
    <cellStyle name="Обычный 2 2 7 2" xfId="22" xr:uid="{B32DCAB2-A8B6-4B9C-A690-BFD09B26C3AD}"/>
    <cellStyle name="Обычный 2 3 2" xfId="23" xr:uid="{122B9A15-431D-4E67-A6BE-4C6F0D0B3547}"/>
    <cellStyle name="Обычный 2 3 3" xfId="33" xr:uid="{5575A964-FC38-444A-B9CD-F5A6FC630A2F}"/>
    <cellStyle name="Обычный 2 3 3 2" xfId="19" xr:uid="{3F432367-E3DE-417F-91B2-0D7D08122112}"/>
    <cellStyle name="Обычный 2 4" xfId="32" xr:uid="{AC218F30-7E3D-4426-B2CB-E608EF647050}"/>
    <cellStyle name="Обычный 3 2" xfId="8" xr:uid="{CAFD90AC-2A64-4EF5-9BC6-75BC7447A2A2}"/>
    <cellStyle name="Обычный 3 2 2" xfId="34" xr:uid="{DE9DE520-FAC5-49F8-B193-DE8C92CA02C7}"/>
    <cellStyle name="Обычный 3 2 2 2" xfId="10" xr:uid="{3E6206D6-550B-46A5-9392-A04E5B60DFAB}"/>
    <cellStyle name="Обычный 3 2 3" xfId="16" xr:uid="{0DB8BE58-54AA-4784-A569-2EFC88C54E46}"/>
    <cellStyle name="Обычный 3 2 4" xfId="29" xr:uid="{C728C764-5F9E-4D3A-93CB-26541C2BEE4B}"/>
    <cellStyle name="Обычный 3 3" xfId="36" xr:uid="{32876F99-2121-4785-9240-B68C8F2ED28E}"/>
    <cellStyle name="Обычный 3 3 2" xfId="11" xr:uid="{0508E83A-22A4-4C50-9E45-AA2C80AD251E}"/>
    <cellStyle name="Обычный 3 3 3" xfId="12" xr:uid="{AFAE0AFE-06C7-44A4-9660-383F2982E337}"/>
    <cellStyle name="Обычный 3 4" xfId="25" xr:uid="{04DF6029-A95B-4BD9-BF47-97A5DAD5584D}"/>
    <cellStyle name="Обычный 4 2" xfId="35" xr:uid="{3A89E079-06FE-4E49-9E7D-DA0D628B1528}"/>
    <cellStyle name="Обычный 5" xfId="28" xr:uid="{C686E3CD-30B0-4B0F-AF0A-35B1A7B30238}"/>
    <cellStyle name="Обычный 5 2" xfId="17" xr:uid="{57C5E4BB-E652-49B8-A9E3-22A057199774}"/>
    <cellStyle name="Обычный 5 2 2" xfId="20" xr:uid="{979AEE95-90A7-4715-8001-B3D6728D849D}"/>
    <cellStyle name="Обычный 5 2 3" xfId="18" xr:uid="{538B62C9-38F2-4FA7-BE40-5F913515AD1F}"/>
    <cellStyle name="Обычный_Лист1" xfId="38" xr:uid="{27B239D6-DE53-453A-84CC-90183B693D49}"/>
    <cellStyle name="Обычный_Лист1 2" xfId="7" xr:uid="{E2468680-A502-493D-A723-A39E62979BF7}"/>
    <cellStyle name="Финансовый 2" xfId="37" xr:uid="{10B213AF-AE79-462E-A58F-CCB6F8F1A5EC}"/>
  </cellStyles>
  <dxfs count="26">
    <dxf>
      <font>
        <b/>
        <i val="0"/>
        <strike val="0"/>
        <color rgb="FF006600"/>
      </font>
    </dxf>
    <dxf>
      <font>
        <b/>
        <i val="0"/>
        <color rgb="FFFF9900"/>
      </font>
    </dxf>
    <dxf>
      <font>
        <b/>
        <i val="0"/>
        <color rgb="FFFF0000"/>
      </font>
    </dxf>
    <dxf>
      <font>
        <color theme="0" tint="-0.499984740745262"/>
      </font>
    </dxf>
    <dxf>
      <font>
        <b/>
        <i val="0"/>
        <strike val="0"/>
        <color rgb="FF006600"/>
      </font>
    </dxf>
    <dxf>
      <font>
        <b/>
        <i val="0"/>
        <color rgb="FFFF9900"/>
      </font>
    </dxf>
    <dxf>
      <font>
        <b/>
        <i val="0"/>
        <color rgb="FFFF0000"/>
      </font>
    </dxf>
    <dxf>
      <font>
        <color theme="0" tint="-0.499984740745262"/>
      </font>
    </dxf>
    <dxf>
      <font>
        <b/>
        <i val="0"/>
        <strike val="0"/>
        <color rgb="FF006600"/>
      </font>
    </dxf>
    <dxf>
      <font>
        <b/>
        <i val="0"/>
        <color rgb="FFFF9900"/>
      </font>
    </dxf>
    <dxf>
      <font>
        <b/>
        <i val="0"/>
        <color rgb="FFFF000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10" Type="http://schemas.openxmlformats.org/officeDocument/2006/relationships/image" Target="../media/image11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119742</xdr:colOff>
      <xdr:row>0</xdr:row>
      <xdr:rowOff>370115</xdr:rowOff>
    </xdr:from>
    <xdr:to>
      <xdr:col>14</xdr:col>
      <xdr:colOff>1087307</xdr:colOff>
      <xdr:row>5</xdr:row>
      <xdr:rowOff>19867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3A3550F-23F7-4B89-BF52-652A4312D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6742" y="370115"/>
          <a:ext cx="971375" cy="10088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174172</xdr:rowOff>
    </xdr:from>
    <xdr:to>
      <xdr:col>5</xdr:col>
      <xdr:colOff>132937</xdr:colOff>
      <xdr:row>3</xdr:row>
      <xdr:rowOff>94162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14C05D3-FF71-4E16-BD7B-ECBBF631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6443" y="560615"/>
          <a:ext cx="1627506" cy="500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0FC261-4F2C-44EF-A744-02F2547F2D84}"/>
            </a:ext>
          </a:extLst>
        </xdr:cNvPr>
        <xdr:cNvSpPr txBox="1"/>
      </xdr:nvSpPr>
      <xdr:spPr>
        <a:xfrm>
          <a:off x="258536" y="22151"/>
          <a:ext cx="9542689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(495) 280-08-97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30125</xdr:colOff>
      <xdr:row>10</xdr:row>
      <xdr:rowOff>12847</xdr:rowOff>
    </xdr:from>
    <xdr:ext cx="7049484" cy="445300"/>
    <xdr:pic>
      <xdr:nvPicPr>
        <xdr:cNvPr id="3" name="Рисунок 2">
          <a:extLst>
            <a:ext uri="{FF2B5EF4-FFF2-40B4-BE49-F238E27FC236}">
              <a16:creationId xmlns:a16="http://schemas.microsoft.com/office/drawing/2014/main" id="{8D0B40AF-6791-4AF1-88AB-33ED6FF2A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611" y="1760004"/>
          <a:ext cx="7049484" cy="44530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60</xdr:row>
      <xdr:rowOff>0</xdr:rowOff>
    </xdr:from>
    <xdr:ext cx="2372056" cy="504895"/>
    <xdr:pic>
      <xdr:nvPicPr>
        <xdr:cNvPr id="4" name="Рисунок 3">
          <a:extLst>
            <a:ext uri="{FF2B5EF4-FFF2-40B4-BE49-F238E27FC236}">
              <a16:creationId xmlns:a16="http://schemas.microsoft.com/office/drawing/2014/main" id="{E36EB606-3307-4CE4-87DD-6BFB6724F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536" y="15599229"/>
          <a:ext cx="2372056" cy="504895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72</xdr:row>
      <xdr:rowOff>0</xdr:rowOff>
    </xdr:from>
    <xdr:ext cx="2962688" cy="485843"/>
    <xdr:pic>
      <xdr:nvPicPr>
        <xdr:cNvPr id="5" name="Рисунок 4">
          <a:extLst>
            <a:ext uri="{FF2B5EF4-FFF2-40B4-BE49-F238E27FC236}">
              <a16:creationId xmlns:a16="http://schemas.microsoft.com/office/drawing/2014/main" id="{BC8A05DD-B569-45EA-8805-6B9E895A8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536" y="18478500"/>
          <a:ext cx="2962688" cy="485843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22</xdr:row>
      <xdr:rowOff>44302</xdr:rowOff>
    </xdr:from>
    <xdr:ext cx="7230484" cy="535689"/>
    <xdr:pic>
      <xdr:nvPicPr>
        <xdr:cNvPr id="6" name="Рисунок 5">
          <a:extLst>
            <a:ext uri="{FF2B5EF4-FFF2-40B4-BE49-F238E27FC236}">
              <a16:creationId xmlns:a16="http://schemas.microsoft.com/office/drawing/2014/main" id="{A22ED360-9565-4376-A88A-44D5560A5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8536" y="4159102"/>
          <a:ext cx="7230484" cy="535689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38</xdr:row>
      <xdr:rowOff>11076</xdr:rowOff>
    </xdr:from>
    <xdr:ext cx="6315956" cy="533474"/>
    <xdr:pic>
      <xdr:nvPicPr>
        <xdr:cNvPr id="7" name="Рисунок 6">
          <a:extLst>
            <a:ext uri="{FF2B5EF4-FFF2-40B4-BE49-F238E27FC236}">
              <a16:creationId xmlns:a16="http://schemas.microsoft.com/office/drawing/2014/main" id="{78B32006-8A78-4AFC-BBAD-038CD248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8536" y="8833947"/>
          <a:ext cx="6315956" cy="533474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90</xdr:row>
      <xdr:rowOff>0</xdr:rowOff>
    </xdr:from>
    <xdr:ext cx="4810796" cy="485843"/>
    <xdr:pic>
      <xdr:nvPicPr>
        <xdr:cNvPr id="8" name="Рисунок 7">
          <a:extLst>
            <a:ext uri="{FF2B5EF4-FFF2-40B4-BE49-F238E27FC236}">
              <a16:creationId xmlns:a16="http://schemas.microsoft.com/office/drawing/2014/main" id="{289EF69B-6500-4926-8C99-D4BDF056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536" y="24128186"/>
          <a:ext cx="4810796" cy="485843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97</xdr:row>
      <xdr:rowOff>161925</xdr:rowOff>
    </xdr:from>
    <xdr:ext cx="8924925" cy="2981325"/>
    <xdr:pic>
      <xdr:nvPicPr>
        <xdr:cNvPr id="9" name="Рисунок 8">
          <a:extLst>
            <a:ext uri="{FF2B5EF4-FFF2-40B4-BE49-F238E27FC236}">
              <a16:creationId xmlns:a16="http://schemas.microsoft.com/office/drawing/2014/main" id="{3B98BCF7-FECD-4FD6-B667-0DCE6407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6" y="25220839"/>
          <a:ext cx="8924925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114299</xdr:colOff>
      <xdr:row>0</xdr:row>
      <xdr:rowOff>50726</xdr:rowOff>
    </xdr:from>
    <xdr:ext cx="3330000" cy="883311"/>
    <xdr:pic>
      <xdr:nvPicPr>
        <xdr:cNvPr id="10" name="Рисунок 9">
          <a:extLst>
            <a:ext uri="{FF2B5EF4-FFF2-40B4-BE49-F238E27FC236}">
              <a16:creationId xmlns:a16="http://schemas.microsoft.com/office/drawing/2014/main" id="{163AEA3F-8DD7-40F5-8B3E-69FE36284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53785" y="50726"/>
          <a:ext cx="3330000" cy="883311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55</xdr:row>
      <xdr:rowOff>9525</xdr:rowOff>
    </xdr:from>
    <xdr:ext cx="5268060" cy="485843"/>
    <xdr:pic>
      <xdr:nvPicPr>
        <xdr:cNvPr id="11" name="Рисунок 10">
          <a:extLst>
            <a:ext uri="{FF2B5EF4-FFF2-40B4-BE49-F238E27FC236}">
              <a16:creationId xmlns:a16="http://schemas.microsoft.com/office/drawing/2014/main" id="{7A4CD98C-3EB7-446D-AF48-6E3248DAB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8061" y="14667139"/>
          <a:ext cx="5268060" cy="48584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Relationship Id="rId1" Type="http://schemas.openxmlformats.org/officeDocument/2006/relationships/externalLinkPath" Target="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Renault%20(2).xlsx" TargetMode="External"/><Relationship Id="rId1" Type="http://schemas.openxmlformats.org/officeDocument/2006/relationships/externalLinkPath" Target="/Users/DChuzhinova/Downloads/Renault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asha/Downloads/&#1063;&#1077;&#1088;&#1077;&#1085;&#1082;&#1080;%20&#1074;%20&#1082;&#1072;&#1089;&#1089;&#1077;&#1090;&#1072;&#1093;%202024.xlsx" TargetMode="External"/><Relationship Id="rId2" Type="http://schemas.openxmlformats.org/officeDocument/2006/relationships/externalLinkPath" Target="file:///C:\Users\dasha\Downloads\&#1063;&#1077;&#1088;&#1077;&#1085;&#1082;&#1080;%20&#1074;%20&#1082;&#1072;&#1089;&#1089;&#1077;&#1090;&#1072;&#1093;%202024.xlsx" TargetMode="External"/><Relationship Id="rId1" Type="http://schemas.openxmlformats.org/officeDocument/2006/relationships/externalLinkPath" Target="/Users/dasha/Downloads/&#1063;&#1077;&#1088;&#1077;&#1085;&#1082;&#1080;%20&#1074;%20&#1082;&#1072;&#1089;&#1089;&#1077;&#1090;&#1072;&#1093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asha/Downloads/&#1063;&#1077;&#1088;&#1077;&#1085;&#1082;&#1080;%20&#1074;%20&#1082;&#1072;&#1089;&#1089;&#1077;&#1090;&#1072;&#1093;%202025%20&#1061;&#1077;&#1082;&#1086;%20+%20&#1089;&#1073;&#1086;&#1088;&#1085;&#1099;&#1081;,%20&#1088;&#1072;&#1073;&#1086;&#1095;&#1080;&#1081;.xlsx" TargetMode="External"/><Relationship Id="rId2" Type="http://schemas.openxmlformats.org/officeDocument/2006/relationships/externalLinkPath" Target="file:///C:\Users\dasha\Downloads\&#1063;&#1077;&#1088;&#1077;&#1085;&#1082;&#1080;%20&#1074;%20&#1082;&#1072;&#1089;&#1089;&#1077;&#1090;&#1072;&#1093;%202025%20&#1061;&#1077;&#1082;&#1086;%20+%20&#1089;&#1073;&#1086;&#1088;&#1085;&#1099;&#1081;,%20&#1088;&#1072;&#1073;&#1086;&#1095;&#1080;&#1081;.xlsx" TargetMode="External"/><Relationship Id="rId1" Type="http://schemas.openxmlformats.org/officeDocument/2006/relationships/externalLinkPath" Target="/Users/dasha/Downloads/&#1063;&#1077;&#1088;&#1077;&#1085;&#1082;&#1080;%20&#1074;%20&#1082;&#1072;&#1089;&#1089;&#1077;&#1090;&#1072;&#1093;%202025%20&#1061;&#1077;&#1082;&#1086;%20+%20&#1089;&#1073;&#1086;&#1088;&#1085;&#1099;&#1081;,%20&#1088;&#1072;&#1073;&#1086;&#109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Лист8"/>
      <sheetName val="Условия работы м. опт"/>
      <sheetName val="2023 м. опт"/>
      <sheetName val="Условия работы кр. опт"/>
      <sheetName val="2023 кр. опт"/>
      <sheetName val="от оз"/>
      <sheetName val="87-10"/>
      <sheetName val="крупный опт рабочий"/>
      <sheetName val="2024 кр. опт"/>
      <sheetName val="мелкий опт рабочий"/>
      <sheetName val="2024 м. опт"/>
      <sheetName val="кассеты с нал"/>
      <sheetName val="Лист4"/>
      <sheetName val="земляника аст свежее"/>
      <sheetName val="россия"/>
      <sheetName val="Лист2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G6">
            <v>1.3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">
          <cell r="I3" t="str">
            <v xml:space="preserve">  Укорененные черенки в кассетах Россия: осень 2023 - весна 2024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одажи"/>
      <sheetName val="2024-2025"/>
      <sheetName val="склад"/>
      <sheetName val="Лист3"/>
      <sheetName val="бронь"/>
      <sheetName val="Рабочий"/>
      <sheetName val="от оз"/>
    </sheetNames>
    <sheetDataSet>
      <sheetData sheetId="0"/>
      <sheetData sheetId="1"/>
      <sheetData sheetId="2"/>
      <sheetData sheetId="3"/>
      <sheetData sheetId="4"/>
      <sheetData sheetId="5">
        <row r="3">
          <cell r="V3">
            <v>1.25</v>
          </cell>
          <cell r="Z3">
            <v>1.35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428D-8EF7-4914-B614-20415DD1B72D}">
  <sheetPr filterMode="1">
    <pageSetUpPr fitToPage="1"/>
  </sheetPr>
  <dimension ref="A1:Q227"/>
  <sheetViews>
    <sheetView showGridLines="0" tabSelected="1" zoomScale="89" zoomScaleNormal="89" workbookViewId="0">
      <selection activeCell="M27" sqref="M27"/>
    </sheetView>
  </sheetViews>
  <sheetFormatPr defaultColWidth="9.109375" defaultRowHeight="10.199999999999999" outlineLevelCol="1"/>
  <cols>
    <col min="1" max="1" width="3.109375" style="2" customWidth="1"/>
    <col min="2" max="2" width="14.88671875" style="2" hidden="1" customWidth="1" outlineLevel="1"/>
    <col min="3" max="3" width="6.88671875" style="2" hidden="1" customWidth="1" outlineLevel="1"/>
    <col min="4" max="4" width="12.21875" style="2" hidden="1" customWidth="1" outlineLevel="1"/>
    <col min="5" max="5" width="21" style="2" customWidth="1" collapsed="1"/>
    <col min="6" max="6" width="27.5546875" style="2" customWidth="1"/>
    <col min="7" max="7" width="20.109375" style="2" customWidth="1"/>
    <col min="8" max="8" width="17.21875" style="2" customWidth="1"/>
    <col min="9" max="9" width="15.33203125" style="2" customWidth="1"/>
    <col min="10" max="10" width="9.109375" style="2" customWidth="1"/>
    <col min="11" max="12" width="10.33203125" style="3" customWidth="1"/>
    <col min="13" max="13" width="9.109375" style="2" customWidth="1"/>
    <col min="14" max="14" width="11.109375" style="2" customWidth="1"/>
    <col min="15" max="15" width="18.109375" style="2" customWidth="1"/>
    <col min="16" max="16" width="40.6640625" style="75" customWidth="1"/>
    <col min="17" max="17" width="28.5546875" style="2" customWidth="1"/>
    <col min="18" max="16384" width="9.109375" style="2"/>
  </cols>
  <sheetData>
    <row r="1" spans="1:17" ht="30.45" customHeight="1">
      <c r="A1" s="1">
        <v>46623</v>
      </c>
      <c r="B1" s="1">
        <v>46258</v>
      </c>
    </row>
    <row r="2" spans="1:17" s="6" customFormat="1" ht="30" customHeight="1">
      <c r="A2" s="4"/>
      <c r="B2" s="5"/>
      <c r="C2" s="5"/>
      <c r="D2" s="5"/>
      <c r="F2" s="7"/>
      <c r="G2" s="7"/>
      <c r="H2" s="73" t="s">
        <v>488</v>
      </c>
      <c r="I2" s="73"/>
      <c r="K2" s="9"/>
      <c r="L2" s="8"/>
      <c r="M2" s="8"/>
      <c r="N2" s="8"/>
      <c r="O2" s="7"/>
      <c r="P2" s="163" t="s">
        <v>0</v>
      </c>
    </row>
    <row r="3" spans="1:17" ht="15.75" customHeight="1">
      <c r="J3" s="10" t="s">
        <v>1</v>
      </c>
      <c r="P3" s="163"/>
    </row>
    <row r="4" spans="1:17" ht="16.5" customHeight="1">
      <c r="G4" s="164" t="s">
        <v>2</v>
      </c>
      <c r="H4" s="164"/>
      <c r="I4" s="164"/>
      <c r="J4" s="164"/>
      <c r="K4" s="164"/>
      <c r="L4" s="164"/>
      <c r="M4" s="11"/>
      <c r="N4" s="11"/>
      <c r="O4" s="11"/>
      <c r="P4" s="163"/>
    </row>
    <row r="5" spans="1:17" ht="14.4">
      <c r="J5" s="12" t="s">
        <v>3</v>
      </c>
      <c r="K5" s="13" t="s">
        <v>4</v>
      </c>
      <c r="P5" s="14" t="s">
        <v>5</v>
      </c>
    </row>
    <row r="6" spans="1:17" ht="13.8">
      <c r="P6" s="15"/>
    </row>
    <row r="7" spans="1:17" ht="13.8">
      <c r="F7" s="83"/>
      <c r="G7" s="83"/>
      <c r="H7" s="16"/>
      <c r="I7" s="16"/>
    </row>
    <row r="8" spans="1:17" ht="13.8">
      <c r="E8" s="93" t="s">
        <v>562</v>
      </c>
      <c r="F8" s="83"/>
      <c r="G8" s="83"/>
      <c r="H8" s="16"/>
      <c r="I8" s="16"/>
    </row>
    <row r="9" spans="1:17" ht="15.75" customHeight="1">
      <c r="E9" s="94" t="s">
        <v>567</v>
      </c>
      <c r="F9" s="84"/>
      <c r="G9" s="89"/>
      <c r="H9" s="16"/>
      <c r="I9" s="16"/>
      <c r="L9" s="165" t="s">
        <v>6</v>
      </c>
      <c r="M9" s="166"/>
      <c r="N9" s="17" t="s">
        <v>7</v>
      </c>
      <c r="O9" s="75"/>
      <c r="Q9" s="3"/>
    </row>
    <row r="10" spans="1:17" ht="15.75" customHeight="1">
      <c r="E10" s="94" t="s">
        <v>565</v>
      </c>
      <c r="H10" s="81"/>
      <c r="I10" s="81"/>
      <c r="L10" s="161">
        <f>SUM(M32:M221)</f>
        <v>0</v>
      </c>
      <c r="M10" s="162"/>
      <c r="N10" s="19" t="s">
        <v>8</v>
      </c>
      <c r="O10" s="75"/>
      <c r="Q10" s="3"/>
    </row>
    <row r="11" spans="1:17" ht="15.6">
      <c r="E11" s="94" t="s">
        <v>568</v>
      </c>
      <c r="H11" s="82"/>
      <c r="I11" s="82"/>
      <c r="L11" s="161">
        <f>SUM(N32:N221)</f>
        <v>0</v>
      </c>
      <c r="M11" s="162"/>
      <c r="N11" s="19" t="s">
        <v>9</v>
      </c>
      <c r="O11" s="75"/>
      <c r="Q11" s="3"/>
    </row>
    <row r="12" spans="1:17" ht="15.6">
      <c r="E12" s="94" t="s">
        <v>566</v>
      </c>
      <c r="F12" s="84"/>
      <c r="G12" s="89"/>
      <c r="H12" s="18"/>
      <c r="I12" s="18"/>
      <c r="L12" s="167">
        <f>SUM(O32:O221)</f>
        <v>0</v>
      </c>
      <c r="M12" s="168"/>
      <c r="N12" s="19" t="s">
        <v>313</v>
      </c>
      <c r="O12" s="75"/>
      <c r="Q12" s="3"/>
    </row>
    <row r="13" spans="1:17" ht="14.4">
      <c r="E13" s="95"/>
      <c r="F13" s="90"/>
      <c r="H13" s="16"/>
      <c r="I13" s="16"/>
      <c r="L13" s="157">
        <f>IF(L10&gt;=40,"-7%",IF(L10&gt;=10,,IF(L10&gt;0,"+10%",)))</f>
        <v>0</v>
      </c>
      <c r="M13" s="158"/>
      <c r="N13" s="19" t="s">
        <v>11</v>
      </c>
      <c r="O13" s="75"/>
      <c r="Q13" s="3"/>
    </row>
    <row r="14" spans="1:17" ht="13.8">
      <c r="E14" s="94" t="s">
        <v>12</v>
      </c>
      <c r="F14" s="80"/>
      <c r="H14" s="16"/>
      <c r="I14" s="16"/>
      <c r="L14" s="159">
        <f>IF(L13=0%,L12,L12+L12*L13)</f>
        <v>0</v>
      </c>
      <c r="M14" s="160"/>
      <c r="N14" s="20" t="s">
        <v>312</v>
      </c>
      <c r="O14" s="75"/>
      <c r="Q14" s="3"/>
    </row>
    <row r="15" spans="1:17" ht="13.8">
      <c r="E15" s="96" t="s">
        <v>10</v>
      </c>
      <c r="H15" s="16"/>
      <c r="I15" s="16"/>
      <c r="N15" s="74"/>
      <c r="O15" s="74"/>
      <c r="P15" s="130"/>
      <c r="Q15" s="20"/>
    </row>
    <row r="16" spans="1:17" ht="13.8">
      <c r="E16" s="95"/>
      <c r="H16" s="16"/>
      <c r="I16" s="16"/>
      <c r="N16" s="74"/>
      <c r="O16" s="74"/>
      <c r="P16" s="130"/>
      <c r="Q16" s="20"/>
    </row>
    <row r="17" spans="1:17" ht="15" customHeight="1">
      <c r="E17" s="96" t="s">
        <v>13</v>
      </c>
      <c r="F17" s="85"/>
      <c r="G17" s="83"/>
      <c r="H17" s="16"/>
      <c r="I17" s="16"/>
    </row>
    <row r="18" spans="1:17" ht="15" customHeight="1">
      <c r="E18" s="97" t="s">
        <v>314</v>
      </c>
      <c r="F18" s="85"/>
      <c r="G18" s="83"/>
      <c r="H18" s="16"/>
      <c r="I18" s="16"/>
    </row>
    <row r="19" spans="1:17" ht="15" customHeight="1">
      <c r="F19" s="85"/>
      <c r="G19" s="83"/>
      <c r="H19" s="16"/>
      <c r="I19" s="16"/>
      <c r="N19" s="21"/>
      <c r="O19" s="21"/>
      <c r="P19" s="131"/>
      <c r="Q19" s="22"/>
    </row>
    <row r="20" spans="1:17" ht="15" customHeight="1">
      <c r="E20" s="93" t="s">
        <v>482</v>
      </c>
      <c r="F20" s="85"/>
      <c r="G20" s="83"/>
      <c r="H20" s="16"/>
      <c r="I20" s="16"/>
      <c r="N20" s="21"/>
      <c r="O20" s="21"/>
      <c r="P20" s="131"/>
      <c r="Q20" s="22"/>
    </row>
    <row r="21" spans="1:17" ht="15" customHeight="1">
      <c r="E21" s="93" t="s">
        <v>311</v>
      </c>
      <c r="F21" s="85"/>
      <c r="G21" s="83"/>
      <c r="H21" s="16"/>
      <c r="I21" s="16"/>
      <c r="N21" s="21"/>
      <c r="O21" s="21"/>
      <c r="P21" s="131"/>
      <c r="Q21" s="22"/>
    </row>
    <row r="22" spans="1:17" ht="15" customHeight="1">
      <c r="E22" s="93" t="s">
        <v>14</v>
      </c>
      <c r="F22" s="85"/>
      <c r="G22" s="83"/>
      <c r="H22" s="16"/>
      <c r="I22" s="16"/>
      <c r="N22" s="21"/>
      <c r="O22" s="21"/>
      <c r="P22" s="131"/>
      <c r="Q22" s="22"/>
    </row>
    <row r="23" spans="1:17" ht="15" customHeight="1">
      <c r="E23" s="86"/>
      <c r="F23" s="85"/>
      <c r="G23" s="83"/>
      <c r="H23" s="16"/>
      <c r="I23" s="16"/>
      <c r="N23" s="21"/>
      <c r="O23" s="21"/>
      <c r="P23" s="131"/>
      <c r="Q23" s="22"/>
    </row>
    <row r="24" spans="1:17" ht="7.8" customHeight="1">
      <c r="E24" s="83"/>
      <c r="F24" s="83"/>
      <c r="G24" s="83"/>
      <c r="H24" s="16"/>
      <c r="I24" s="16"/>
    </row>
    <row r="25" spans="1:17" ht="58.2" customHeight="1">
      <c r="A25" s="76"/>
      <c r="B25" s="149" t="s">
        <v>15</v>
      </c>
      <c r="C25" s="150" t="s">
        <v>16</v>
      </c>
      <c r="D25" s="151" t="s">
        <v>17</v>
      </c>
      <c r="E25" s="151" t="s">
        <v>18</v>
      </c>
      <c r="F25" s="151" t="s">
        <v>19</v>
      </c>
      <c r="G25" s="151" t="s">
        <v>20</v>
      </c>
      <c r="H25" s="150" t="s">
        <v>21</v>
      </c>
      <c r="I25" s="150" t="s">
        <v>575</v>
      </c>
      <c r="J25" s="150" t="s">
        <v>22</v>
      </c>
      <c r="K25" s="152" t="s">
        <v>23</v>
      </c>
      <c r="L25" s="152" t="s">
        <v>322</v>
      </c>
      <c r="M25" s="153" t="s">
        <v>576</v>
      </c>
      <c r="N25" s="154" t="s">
        <v>24</v>
      </c>
      <c r="O25" s="155" t="s">
        <v>25</v>
      </c>
      <c r="P25" s="155" t="s">
        <v>583</v>
      </c>
      <c r="Q25" s="147"/>
    </row>
    <row r="26" spans="1:17" ht="18">
      <c r="B26" s="23" t="s">
        <v>26</v>
      </c>
      <c r="C26" s="24"/>
      <c r="D26" s="91"/>
      <c r="E26" s="87" t="s">
        <v>486</v>
      </c>
      <c r="F26" s="92"/>
      <c r="G26" s="92"/>
      <c r="H26" s="26"/>
      <c r="I26" s="26"/>
      <c r="J26" s="25"/>
      <c r="K26" s="27"/>
      <c r="L26" s="27"/>
      <c r="M26" s="28"/>
      <c r="N26" s="28"/>
      <c r="O26" s="77"/>
      <c r="P26" s="132"/>
      <c r="Q26" s="75"/>
    </row>
    <row r="27" spans="1:17" ht="14.4">
      <c r="B27" s="99" t="s">
        <v>581</v>
      </c>
      <c r="C27" s="99" t="s">
        <v>27</v>
      </c>
      <c r="D27" s="100" t="s">
        <v>519</v>
      </c>
      <c r="E27" s="101" t="s">
        <v>591</v>
      </c>
      <c r="F27" s="101" t="s">
        <v>592</v>
      </c>
      <c r="G27" s="101" t="s">
        <v>588</v>
      </c>
      <c r="H27" s="101" t="s">
        <v>582</v>
      </c>
      <c r="I27" s="102">
        <v>50</v>
      </c>
      <c r="J27" s="102" t="s">
        <v>595</v>
      </c>
      <c r="K27" s="103">
        <v>215</v>
      </c>
      <c r="L27" s="78" t="s">
        <v>321</v>
      </c>
      <c r="M27" s="104"/>
      <c r="N27" s="105" t="s">
        <v>577</v>
      </c>
      <c r="O27" s="79" t="s">
        <v>577</v>
      </c>
      <c r="P27" s="136" t="s">
        <v>586</v>
      </c>
      <c r="Q27" s="75"/>
    </row>
    <row r="28" spans="1:17" ht="14.4">
      <c r="B28" s="99" t="s">
        <v>579</v>
      </c>
      <c r="C28" s="99" t="s">
        <v>27</v>
      </c>
      <c r="D28" s="100" t="s">
        <v>519</v>
      </c>
      <c r="E28" s="101" t="s">
        <v>591</v>
      </c>
      <c r="F28" s="101" t="s">
        <v>592</v>
      </c>
      <c r="G28" s="101" t="s">
        <v>589</v>
      </c>
      <c r="H28" s="101" t="s">
        <v>582</v>
      </c>
      <c r="I28" s="102">
        <v>50</v>
      </c>
      <c r="J28" s="102" t="s">
        <v>595</v>
      </c>
      <c r="K28" s="103">
        <v>195</v>
      </c>
      <c r="L28" s="78" t="s">
        <v>321</v>
      </c>
      <c r="M28" s="104"/>
      <c r="N28" s="105" t="s">
        <v>577</v>
      </c>
      <c r="O28" s="79" t="s">
        <v>577</v>
      </c>
      <c r="P28" s="136" t="s">
        <v>586</v>
      </c>
      <c r="Q28" s="75"/>
    </row>
    <row r="29" spans="1:17" ht="14.4">
      <c r="B29" s="99" t="s">
        <v>580</v>
      </c>
      <c r="C29" s="99" t="s">
        <v>27</v>
      </c>
      <c r="D29" s="100" t="s">
        <v>519</v>
      </c>
      <c r="E29" s="101" t="s">
        <v>591</v>
      </c>
      <c r="F29" s="101" t="s">
        <v>592</v>
      </c>
      <c r="G29" s="101" t="s">
        <v>590</v>
      </c>
      <c r="H29" s="101" t="s">
        <v>582</v>
      </c>
      <c r="I29" s="102">
        <v>50</v>
      </c>
      <c r="J29" s="102" t="s">
        <v>595</v>
      </c>
      <c r="K29" s="103">
        <v>195</v>
      </c>
      <c r="L29" s="78" t="s">
        <v>321</v>
      </c>
      <c r="M29" s="104"/>
      <c r="N29" s="105" t="s">
        <v>577</v>
      </c>
      <c r="O29" s="79" t="s">
        <v>577</v>
      </c>
      <c r="P29" s="136" t="s">
        <v>586</v>
      </c>
      <c r="Q29" s="75"/>
    </row>
    <row r="30" spans="1:17" ht="14.4">
      <c r="B30" s="99" t="s">
        <v>578</v>
      </c>
      <c r="C30" s="99" t="s">
        <v>27</v>
      </c>
      <c r="D30" s="100" t="s">
        <v>519</v>
      </c>
      <c r="E30" s="101" t="s">
        <v>591</v>
      </c>
      <c r="F30" s="101" t="s">
        <v>593</v>
      </c>
      <c r="G30" s="101" t="s">
        <v>587</v>
      </c>
      <c r="H30" s="101" t="s">
        <v>582</v>
      </c>
      <c r="I30" s="102">
        <v>50</v>
      </c>
      <c r="J30" s="102" t="s">
        <v>595</v>
      </c>
      <c r="K30" s="103">
        <v>149</v>
      </c>
      <c r="L30" s="78" t="s">
        <v>321</v>
      </c>
      <c r="M30" s="104"/>
      <c r="N30" s="105" t="s">
        <v>577</v>
      </c>
      <c r="O30" s="79" t="s">
        <v>577</v>
      </c>
      <c r="P30" s="136" t="s">
        <v>586</v>
      </c>
      <c r="Q30" s="75"/>
    </row>
    <row r="31" spans="1:17" ht="18">
      <c r="B31" s="23" t="s">
        <v>26</v>
      </c>
      <c r="C31" s="24"/>
      <c r="D31" s="91"/>
      <c r="E31" s="87" t="s">
        <v>486</v>
      </c>
      <c r="F31" s="92"/>
      <c r="G31" s="92"/>
      <c r="H31" s="26"/>
      <c r="I31" s="26"/>
      <c r="J31" s="25"/>
      <c r="K31" s="27"/>
      <c r="L31" s="27"/>
      <c r="M31" s="28"/>
      <c r="N31" s="28"/>
      <c r="O31" s="77"/>
      <c r="P31" s="132"/>
      <c r="Q31" s="75"/>
    </row>
    <row r="32" spans="1:17" s="76" customFormat="1" ht="14.4">
      <c r="A32" s="2"/>
      <c r="B32" s="99" t="s">
        <v>521</v>
      </c>
      <c r="C32" s="99" t="s">
        <v>27</v>
      </c>
      <c r="D32" s="100" t="s">
        <v>519</v>
      </c>
      <c r="E32" s="101" t="s">
        <v>527</v>
      </c>
      <c r="F32" s="101" t="s">
        <v>523</v>
      </c>
      <c r="G32" s="101"/>
      <c r="H32" s="102">
        <v>144</v>
      </c>
      <c r="I32" s="102">
        <f>H32</f>
        <v>144</v>
      </c>
      <c r="J32" s="102" t="s">
        <v>28</v>
      </c>
      <c r="K32" s="103">
        <v>49</v>
      </c>
      <c r="L32" s="78" t="s">
        <v>321</v>
      </c>
      <c r="M32" s="104"/>
      <c r="N32" s="105" t="str">
        <f t="shared" ref="N32:N63" si="0">IF(M32*H32=0,"-",M32*H32)</f>
        <v>-</v>
      </c>
      <c r="O32" s="79" t="str">
        <f t="shared" ref="O32:O63" si="1">IF(N32="-","-",N32*K32)</f>
        <v>-</v>
      </c>
      <c r="P32" s="136" t="s">
        <v>586</v>
      </c>
      <c r="Q32" s="75"/>
    </row>
    <row r="33" spans="1:17" s="76" customFormat="1" ht="14.4">
      <c r="A33" s="2"/>
      <c r="B33" s="99" t="s">
        <v>323</v>
      </c>
      <c r="C33" s="99" t="s">
        <v>27</v>
      </c>
      <c r="D33" s="100" t="s">
        <v>486</v>
      </c>
      <c r="E33" s="101" t="s">
        <v>324</v>
      </c>
      <c r="F33" s="101" t="s">
        <v>325</v>
      </c>
      <c r="G33" s="101" t="s">
        <v>326</v>
      </c>
      <c r="H33" s="102">
        <v>144</v>
      </c>
      <c r="I33" s="102">
        <f>H33</f>
        <v>144</v>
      </c>
      <c r="J33" s="102" t="s">
        <v>28</v>
      </c>
      <c r="K33" s="103">
        <v>69</v>
      </c>
      <c r="L33" s="78" t="s">
        <v>321</v>
      </c>
      <c r="M33" s="104"/>
      <c r="N33" s="105" t="str">
        <f t="shared" si="0"/>
        <v>-</v>
      </c>
      <c r="O33" s="79" t="str">
        <f t="shared" si="1"/>
        <v>-</v>
      </c>
      <c r="P33" s="137" t="s">
        <v>585</v>
      </c>
      <c r="Q33" s="75"/>
    </row>
    <row r="34" spans="1:17" s="76" customFormat="1" ht="14.4">
      <c r="A34" s="2"/>
      <c r="B34" s="99" t="s">
        <v>327</v>
      </c>
      <c r="C34" s="99" t="s">
        <v>27</v>
      </c>
      <c r="D34" s="100" t="s">
        <v>486</v>
      </c>
      <c r="E34" s="101" t="s">
        <v>29</v>
      </c>
      <c r="F34" s="101" t="s">
        <v>30</v>
      </c>
      <c r="G34" s="101" t="s">
        <v>328</v>
      </c>
      <c r="H34" s="102">
        <v>144</v>
      </c>
      <c r="I34" s="102"/>
      <c r="J34" s="102" t="s">
        <v>28</v>
      </c>
      <c r="K34" s="103">
        <v>69</v>
      </c>
      <c r="L34" s="78" t="s">
        <v>321</v>
      </c>
      <c r="M34" s="104"/>
      <c r="N34" s="105" t="str">
        <f t="shared" si="0"/>
        <v>-</v>
      </c>
      <c r="O34" s="79" t="str">
        <f t="shared" si="1"/>
        <v>-</v>
      </c>
      <c r="P34" s="137" t="s">
        <v>585</v>
      </c>
      <c r="Q34" s="147"/>
    </row>
    <row r="35" spans="1:17" s="76" customFormat="1" ht="14.4">
      <c r="A35" s="2"/>
      <c r="B35" s="99" t="s">
        <v>329</v>
      </c>
      <c r="C35" s="99" t="s">
        <v>27</v>
      </c>
      <c r="D35" s="100" t="s">
        <v>486</v>
      </c>
      <c r="E35" s="101" t="s">
        <v>29</v>
      </c>
      <c r="F35" s="101" t="s">
        <v>30</v>
      </c>
      <c r="G35" s="101" t="s">
        <v>330</v>
      </c>
      <c r="H35" s="102">
        <v>144</v>
      </c>
      <c r="I35" s="102">
        <f t="shared" ref="I35:I36" si="2">H35</f>
        <v>144</v>
      </c>
      <c r="J35" s="102" t="s">
        <v>28</v>
      </c>
      <c r="K35" s="103">
        <v>69</v>
      </c>
      <c r="L35" s="78" t="s">
        <v>321</v>
      </c>
      <c r="M35" s="104"/>
      <c r="N35" s="105" t="str">
        <f t="shared" si="0"/>
        <v>-</v>
      </c>
      <c r="O35" s="79" t="str">
        <f t="shared" si="1"/>
        <v>-</v>
      </c>
      <c r="P35" s="137" t="s">
        <v>585</v>
      </c>
      <c r="Q35" s="75"/>
    </row>
    <row r="36" spans="1:17" ht="14.4">
      <c r="B36" s="99" t="s">
        <v>331</v>
      </c>
      <c r="C36" s="99" t="s">
        <v>27</v>
      </c>
      <c r="D36" s="100" t="s">
        <v>486</v>
      </c>
      <c r="E36" s="101" t="s">
        <v>29</v>
      </c>
      <c r="F36" s="101" t="s">
        <v>30</v>
      </c>
      <c r="G36" s="101" t="s">
        <v>332</v>
      </c>
      <c r="H36" s="102">
        <v>144</v>
      </c>
      <c r="I36" s="102">
        <f t="shared" si="2"/>
        <v>144</v>
      </c>
      <c r="J36" s="102" t="s">
        <v>28</v>
      </c>
      <c r="K36" s="103">
        <v>69</v>
      </c>
      <c r="L36" s="78" t="s">
        <v>321</v>
      </c>
      <c r="M36" s="104"/>
      <c r="N36" s="105" t="str">
        <f t="shared" si="0"/>
        <v>-</v>
      </c>
      <c r="O36" s="79" t="str">
        <f t="shared" si="1"/>
        <v>-</v>
      </c>
      <c r="P36" s="137" t="s">
        <v>585</v>
      </c>
      <c r="Q36" s="75"/>
    </row>
    <row r="37" spans="1:17" s="76" customFormat="1" ht="14.4">
      <c r="A37" s="2"/>
      <c r="B37" s="99" t="s">
        <v>333</v>
      </c>
      <c r="C37" s="99" t="s">
        <v>27</v>
      </c>
      <c r="D37" s="100" t="s">
        <v>486</v>
      </c>
      <c r="E37" s="101" t="s">
        <v>29</v>
      </c>
      <c r="F37" s="101" t="s">
        <v>30</v>
      </c>
      <c r="G37" s="101" t="s">
        <v>334</v>
      </c>
      <c r="H37" s="102">
        <v>144</v>
      </c>
      <c r="I37" s="102"/>
      <c r="J37" s="102" t="s">
        <v>28</v>
      </c>
      <c r="K37" s="103">
        <v>49</v>
      </c>
      <c r="L37" s="78" t="s">
        <v>321</v>
      </c>
      <c r="M37" s="104"/>
      <c r="N37" s="105" t="str">
        <f t="shared" si="0"/>
        <v>-</v>
      </c>
      <c r="O37" s="79" t="str">
        <f t="shared" si="1"/>
        <v>-</v>
      </c>
      <c r="P37" s="137" t="s">
        <v>585</v>
      </c>
      <c r="Q37" s="147"/>
    </row>
    <row r="38" spans="1:17" ht="14.4">
      <c r="B38" s="99" t="s">
        <v>335</v>
      </c>
      <c r="C38" s="99" t="s">
        <v>27</v>
      </c>
      <c r="D38" s="100" t="s">
        <v>486</v>
      </c>
      <c r="E38" s="101" t="s">
        <v>29</v>
      </c>
      <c r="F38" s="101" t="s">
        <v>30</v>
      </c>
      <c r="G38" s="101" t="s">
        <v>336</v>
      </c>
      <c r="H38" s="102">
        <v>144</v>
      </c>
      <c r="I38" s="102">
        <f t="shared" ref="I38:I101" si="3">H38</f>
        <v>144</v>
      </c>
      <c r="J38" s="102" t="s">
        <v>28</v>
      </c>
      <c r="K38" s="103">
        <v>69</v>
      </c>
      <c r="L38" s="78" t="s">
        <v>321</v>
      </c>
      <c r="M38" s="104"/>
      <c r="N38" s="105" t="str">
        <f t="shared" si="0"/>
        <v>-</v>
      </c>
      <c r="O38" s="79" t="str">
        <f t="shared" si="1"/>
        <v>-</v>
      </c>
      <c r="P38" s="137" t="s">
        <v>585</v>
      </c>
      <c r="Q38" s="75"/>
    </row>
    <row r="39" spans="1:17" s="76" customFormat="1" ht="14.4">
      <c r="A39" s="2"/>
      <c r="B39" s="99" t="s">
        <v>337</v>
      </c>
      <c r="C39" s="99" t="s">
        <v>27</v>
      </c>
      <c r="D39" s="100" t="s">
        <v>486</v>
      </c>
      <c r="E39" s="101" t="s">
        <v>29</v>
      </c>
      <c r="F39" s="101" t="s">
        <v>30</v>
      </c>
      <c r="G39" s="101" t="s">
        <v>338</v>
      </c>
      <c r="H39" s="102">
        <v>144</v>
      </c>
      <c r="I39" s="102">
        <f t="shared" si="3"/>
        <v>144</v>
      </c>
      <c r="J39" s="102" t="s">
        <v>28</v>
      </c>
      <c r="K39" s="103">
        <v>69</v>
      </c>
      <c r="L39" s="78" t="s">
        <v>321</v>
      </c>
      <c r="M39" s="104"/>
      <c r="N39" s="105" t="str">
        <f t="shared" si="0"/>
        <v>-</v>
      </c>
      <c r="O39" s="79" t="str">
        <f t="shared" si="1"/>
        <v>-</v>
      </c>
      <c r="P39" s="137" t="s">
        <v>585</v>
      </c>
      <c r="Q39" s="75"/>
    </row>
    <row r="40" spans="1:17" ht="14.4">
      <c r="B40" s="99" t="s">
        <v>259</v>
      </c>
      <c r="C40" s="99" t="s">
        <v>27</v>
      </c>
      <c r="D40" s="100" t="s">
        <v>486</v>
      </c>
      <c r="E40" s="101" t="s">
        <v>29</v>
      </c>
      <c r="F40" s="101" t="s">
        <v>30</v>
      </c>
      <c r="G40" s="101" t="s">
        <v>256</v>
      </c>
      <c r="H40" s="102">
        <v>144</v>
      </c>
      <c r="I40" s="102">
        <f t="shared" si="3"/>
        <v>144</v>
      </c>
      <c r="J40" s="102" t="s">
        <v>28</v>
      </c>
      <c r="K40" s="103">
        <v>63</v>
      </c>
      <c r="L40" s="78" t="s">
        <v>321</v>
      </c>
      <c r="M40" s="104"/>
      <c r="N40" s="105" t="str">
        <f t="shared" si="0"/>
        <v>-</v>
      </c>
      <c r="O40" s="79" t="str">
        <f t="shared" si="1"/>
        <v>-</v>
      </c>
      <c r="P40" s="137" t="s">
        <v>585</v>
      </c>
      <c r="Q40" s="75"/>
    </row>
    <row r="41" spans="1:17" ht="14.4">
      <c r="B41" s="99" t="s">
        <v>339</v>
      </c>
      <c r="C41" s="99" t="s">
        <v>27</v>
      </c>
      <c r="D41" s="100" t="s">
        <v>486</v>
      </c>
      <c r="E41" s="101" t="s">
        <v>29</v>
      </c>
      <c r="F41" s="101" t="s">
        <v>30</v>
      </c>
      <c r="G41" s="101" t="s">
        <v>340</v>
      </c>
      <c r="H41" s="102">
        <v>144</v>
      </c>
      <c r="I41" s="102">
        <f t="shared" si="3"/>
        <v>144</v>
      </c>
      <c r="J41" s="102" t="s">
        <v>28</v>
      </c>
      <c r="K41" s="103">
        <v>69</v>
      </c>
      <c r="L41" s="78" t="s">
        <v>321</v>
      </c>
      <c r="M41" s="104"/>
      <c r="N41" s="105" t="str">
        <f t="shared" si="0"/>
        <v>-</v>
      </c>
      <c r="O41" s="79" t="str">
        <f t="shared" si="1"/>
        <v>-</v>
      </c>
      <c r="P41" s="137" t="s">
        <v>585</v>
      </c>
      <c r="Q41" s="75"/>
    </row>
    <row r="42" spans="1:17" ht="14.4">
      <c r="B42" s="99" t="s">
        <v>341</v>
      </c>
      <c r="C42" s="99" t="s">
        <v>27</v>
      </c>
      <c r="D42" s="100" t="s">
        <v>486</v>
      </c>
      <c r="E42" s="101" t="s">
        <v>29</v>
      </c>
      <c r="F42" s="101" t="s">
        <v>30</v>
      </c>
      <c r="G42" s="101" t="s">
        <v>342</v>
      </c>
      <c r="H42" s="102">
        <v>144</v>
      </c>
      <c r="I42" s="102">
        <f t="shared" si="3"/>
        <v>144</v>
      </c>
      <c r="J42" s="102" t="s">
        <v>28</v>
      </c>
      <c r="K42" s="103">
        <v>69</v>
      </c>
      <c r="L42" s="78" t="s">
        <v>321</v>
      </c>
      <c r="M42" s="104"/>
      <c r="N42" s="105" t="str">
        <f t="shared" si="0"/>
        <v>-</v>
      </c>
      <c r="O42" s="79" t="str">
        <f t="shared" si="1"/>
        <v>-</v>
      </c>
      <c r="P42" s="137" t="s">
        <v>585</v>
      </c>
      <c r="Q42" s="75"/>
    </row>
    <row r="43" spans="1:17" s="76" customFormat="1" ht="14.4" hidden="1">
      <c r="A43" s="2"/>
      <c r="B43" s="138" t="s">
        <v>343</v>
      </c>
      <c r="C43" s="138" t="s">
        <v>27</v>
      </c>
      <c r="D43" s="139" t="s">
        <v>486</v>
      </c>
      <c r="E43" s="140" t="s">
        <v>344</v>
      </c>
      <c r="F43" s="140" t="s">
        <v>345</v>
      </c>
      <c r="G43" s="140"/>
      <c r="H43" s="141">
        <v>144</v>
      </c>
      <c r="I43" s="141">
        <f t="shared" si="3"/>
        <v>144</v>
      </c>
      <c r="J43" s="141" t="s">
        <v>28</v>
      </c>
      <c r="K43" s="142">
        <v>49</v>
      </c>
      <c r="L43" s="129" t="s">
        <v>574</v>
      </c>
      <c r="M43" s="143"/>
      <c r="N43" s="144" t="str">
        <f t="shared" si="0"/>
        <v>-</v>
      </c>
      <c r="O43" s="145" t="str">
        <f t="shared" si="1"/>
        <v>-</v>
      </c>
      <c r="P43" s="146" t="s">
        <v>594</v>
      </c>
      <c r="Q43" s="75"/>
    </row>
    <row r="44" spans="1:17" s="76" customFormat="1" ht="14.4" hidden="1">
      <c r="A44" s="2"/>
      <c r="B44" s="138" t="s">
        <v>346</v>
      </c>
      <c r="C44" s="138" t="s">
        <v>27</v>
      </c>
      <c r="D44" s="139" t="s">
        <v>486</v>
      </c>
      <c r="E44" s="140" t="s">
        <v>344</v>
      </c>
      <c r="F44" s="140" t="s">
        <v>347</v>
      </c>
      <c r="G44" s="140" t="s">
        <v>348</v>
      </c>
      <c r="H44" s="141">
        <v>144</v>
      </c>
      <c r="I44" s="141">
        <f t="shared" si="3"/>
        <v>144</v>
      </c>
      <c r="J44" s="141" t="s">
        <v>28</v>
      </c>
      <c r="K44" s="142">
        <v>49</v>
      </c>
      <c r="L44" s="129" t="s">
        <v>574</v>
      </c>
      <c r="M44" s="143"/>
      <c r="N44" s="144" t="str">
        <f t="shared" si="0"/>
        <v>-</v>
      </c>
      <c r="O44" s="145" t="str">
        <f t="shared" si="1"/>
        <v>-</v>
      </c>
      <c r="P44" s="146" t="s">
        <v>594</v>
      </c>
      <c r="Q44" s="75"/>
    </row>
    <row r="45" spans="1:17" ht="14.4">
      <c r="B45" s="99" t="s">
        <v>349</v>
      </c>
      <c r="C45" s="99" t="s">
        <v>27</v>
      </c>
      <c r="D45" s="100" t="s">
        <v>486</v>
      </c>
      <c r="E45" s="101" t="s">
        <v>350</v>
      </c>
      <c r="F45" s="101" t="s">
        <v>351</v>
      </c>
      <c r="G45" s="101" t="s">
        <v>352</v>
      </c>
      <c r="H45" s="102">
        <v>144</v>
      </c>
      <c r="I45" s="102">
        <f t="shared" si="3"/>
        <v>144</v>
      </c>
      <c r="J45" s="102" t="s">
        <v>28</v>
      </c>
      <c r="K45" s="103">
        <v>49</v>
      </c>
      <c r="L45" s="78" t="s">
        <v>321</v>
      </c>
      <c r="M45" s="104"/>
      <c r="N45" s="105" t="str">
        <f t="shared" si="0"/>
        <v>-</v>
      </c>
      <c r="O45" s="79" t="str">
        <f t="shared" si="1"/>
        <v>-</v>
      </c>
      <c r="P45" s="136" t="s">
        <v>586</v>
      </c>
      <c r="Q45" s="75"/>
    </row>
    <row r="46" spans="1:17" ht="14.4">
      <c r="B46" s="99" t="s">
        <v>353</v>
      </c>
      <c r="C46" s="99" t="s">
        <v>27</v>
      </c>
      <c r="D46" s="100" t="s">
        <v>486</v>
      </c>
      <c r="E46" s="101" t="s">
        <v>350</v>
      </c>
      <c r="F46" s="101" t="s">
        <v>351</v>
      </c>
      <c r="G46" s="101" t="s">
        <v>354</v>
      </c>
      <c r="H46" s="102">
        <v>144</v>
      </c>
      <c r="I46" s="102">
        <f t="shared" si="3"/>
        <v>144</v>
      </c>
      <c r="J46" s="102" t="s">
        <v>28</v>
      </c>
      <c r="K46" s="103">
        <v>49</v>
      </c>
      <c r="L46" s="78" t="s">
        <v>321</v>
      </c>
      <c r="M46" s="104"/>
      <c r="N46" s="105" t="str">
        <f t="shared" si="0"/>
        <v>-</v>
      </c>
      <c r="O46" s="79" t="str">
        <f t="shared" si="1"/>
        <v>-</v>
      </c>
      <c r="P46" s="136" t="s">
        <v>586</v>
      </c>
      <c r="Q46" s="75"/>
    </row>
    <row r="47" spans="1:17" s="76" customFormat="1" ht="14.4" hidden="1">
      <c r="A47" s="2"/>
      <c r="B47" s="138" t="s">
        <v>355</v>
      </c>
      <c r="C47" s="138" t="s">
        <v>27</v>
      </c>
      <c r="D47" s="139" t="s">
        <v>486</v>
      </c>
      <c r="E47" s="140" t="s">
        <v>356</v>
      </c>
      <c r="F47" s="140" t="s">
        <v>357</v>
      </c>
      <c r="G47" s="140"/>
      <c r="H47" s="141">
        <v>144</v>
      </c>
      <c r="I47" s="141">
        <f t="shared" si="3"/>
        <v>144</v>
      </c>
      <c r="J47" s="141" t="s">
        <v>28</v>
      </c>
      <c r="K47" s="142">
        <v>49</v>
      </c>
      <c r="L47" s="129" t="s">
        <v>574</v>
      </c>
      <c r="M47" s="143"/>
      <c r="N47" s="144" t="str">
        <f t="shared" si="0"/>
        <v>-</v>
      </c>
      <c r="O47" s="145" t="str">
        <f t="shared" si="1"/>
        <v>-</v>
      </c>
      <c r="P47" s="146" t="s">
        <v>594</v>
      </c>
      <c r="Q47" s="147"/>
    </row>
    <row r="48" spans="1:17" ht="14.4">
      <c r="B48" s="99" t="s">
        <v>359</v>
      </c>
      <c r="C48" s="99" t="s">
        <v>27</v>
      </c>
      <c r="D48" s="100" t="s">
        <v>486</v>
      </c>
      <c r="E48" s="101" t="s">
        <v>31</v>
      </c>
      <c r="F48" s="101" t="s">
        <v>32</v>
      </c>
      <c r="G48" s="101" t="s">
        <v>360</v>
      </c>
      <c r="H48" s="102">
        <v>144</v>
      </c>
      <c r="I48" s="102">
        <f t="shared" si="3"/>
        <v>144</v>
      </c>
      <c r="J48" s="102" t="s">
        <v>28</v>
      </c>
      <c r="K48" s="103">
        <v>69</v>
      </c>
      <c r="L48" s="78" t="s">
        <v>321</v>
      </c>
      <c r="M48" s="104"/>
      <c r="N48" s="105" t="str">
        <f t="shared" si="0"/>
        <v>-</v>
      </c>
      <c r="O48" s="79" t="str">
        <f t="shared" si="1"/>
        <v>-</v>
      </c>
      <c r="P48" s="136" t="s">
        <v>586</v>
      </c>
      <c r="Q48" s="75"/>
    </row>
    <row r="49" spans="2:17" ht="14.4">
      <c r="B49" s="99" t="s">
        <v>34</v>
      </c>
      <c r="C49" s="99" t="s">
        <v>27</v>
      </c>
      <c r="D49" s="100" t="s">
        <v>486</v>
      </c>
      <c r="E49" s="101" t="s">
        <v>31</v>
      </c>
      <c r="F49" s="101" t="s">
        <v>32</v>
      </c>
      <c r="G49" s="101" t="s">
        <v>33</v>
      </c>
      <c r="H49" s="102">
        <v>144</v>
      </c>
      <c r="I49" s="102">
        <f t="shared" si="3"/>
        <v>144</v>
      </c>
      <c r="J49" s="102" t="s">
        <v>28</v>
      </c>
      <c r="K49" s="103">
        <v>69</v>
      </c>
      <c r="L49" s="78" t="s">
        <v>321</v>
      </c>
      <c r="M49" s="104"/>
      <c r="N49" s="105" t="str">
        <f t="shared" si="0"/>
        <v>-</v>
      </c>
      <c r="O49" s="79" t="str">
        <f t="shared" si="1"/>
        <v>-</v>
      </c>
      <c r="P49" s="136" t="s">
        <v>586</v>
      </c>
      <c r="Q49" s="75"/>
    </row>
    <row r="50" spans="2:17" ht="14.4">
      <c r="B50" s="99" t="s">
        <v>358</v>
      </c>
      <c r="C50" s="99" t="s">
        <v>27</v>
      </c>
      <c r="D50" s="100" t="s">
        <v>486</v>
      </c>
      <c r="E50" s="101" t="s">
        <v>31</v>
      </c>
      <c r="F50" s="101" t="s">
        <v>32</v>
      </c>
      <c r="G50" s="101"/>
      <c r="H50" s="102">
        <v>144</v>
      </c>
      <c r="I50" s="102">
        <f t="shared" si="3"/>
        <v>144</v>
      </c>
      <c r="J50" s="102" t="s">
        <v>28</v>
      </c>
      <c r="K50" s="103">
        <v>69</v>
      </c>
      <c r="L50" s="78" t="s">
        <v>321</v>
      </c>
      <c r="M50" s="104"/>
      <c r="N50" s="105" t="str">
        <f t="shared" si="0"/>
        <v>-</v>
      </c>
      <c r="O50" s="79" t="str">
        <f t="shared" si="1"/>
        <v>-</v>
      </c>
      <c r="P50" s="136" t="s">
        <v>586</v>
      </c>
      <c r="Q50" s="75"/>
    </row>
    <row r="51" spans="2:17" ht="14.4">
      <c r="B51" s="99" t="s">
        <v>361</v>
      </c>
      <c r="C51" s="99" t="s">
        <v>27</v>
      </c>
      <c r="D51" s="100" t="s">
        <v>486</v>
      </c>
      <c r="E51" s="101" t="s">
        <v>31</v>
      </c>
      <c r="F51" s="101" t="s">
        <v>362</v>
      </c>
      <c r="G51" s="101" t="s">
        <v>35</v>
      </c>
      <c r="H51" s="102">
        <v>144</v>
      </c>
      <c r="I51" s="102">
        <f t="shared" si="3"/>
        <v>144</v>
      </c>
      <c r="J51" s="102" t="s">
        <v>28</v>
      </c>
      <c r="K51" s="103">
        <v>69</v>
      </c>
      <c r="L51" s="78" t="s">
        <v>321</v>
      </c>
      <c r="M51" s="104"/>
      <c r="N51" s="105" t="str">
        <f t="shared" si="0"/>
        <v>-</v>
      </c>
      <c r="O51" s="79" t="str">
        <f t="shared" si="1"/>
        <v>-</v>
      </c>
      <c r="P51" s="136" t="s">
        <v>586</v>
      </c>
      <c r="Q51" s="75"/>
    </row>
    <row r="52" spans="2:17" ht="14.4">
      <c r="B52" s="99" t="s">
        <v>363</v>
      </c>
      <c r="C52" s="99" t="s">
        <v>27</v>
      </c>
      <c r="D52" s="100" t="s">
        <v>486</v>
      </c>
      <c r="E52" s="101" t="s">
        <v>31</v>
      </c>
      <c r="F52" s="101" t="s">
        <v>362</v>
      </c>
      <c r="G52" s="101" t="s">
        <v>364</v>
      </c>
      <c r="H52" s="102">
        <v>144</v>
      </c>
      <c r="I52" s="102">
        <f t="shared" si="3"/>
        <v>144</v>
      </c>
      <c r="J52" s="102" t="s">
        <v>28</v>
      </c>
      <c r="K52" s="103">
        <v>69</v>
      </c>
      <c r="L52" s="78" t="s">
        <v>321</v>
      </c>
      <c r="M52" s="104"/>
      <c r="N52" s="105" t="str">
        <f t="shared" si="0"/>
        <v>-</v>
      </c>
      <c r="O52" s="79" t="str">
        <f t="shared" si="1"/>
        <v>-</v>
      </c>
      <c r="P52" s="136" t="s">
        <v>586</v>
      </c>
      <c r="Q52" s="75"/>
    </row>
    <row r="53" spans="2:17" ht="14.4">
      <c r="B53" s="99" t="s">
        <v>530</v>
      </c>
      <c r="C53" s="99" t="s">
        <v>27</v>
      </c>
      <c r="D53" s="100" t="s">
        <v>529</v>
      </c>
      <c r="E53" s="101" t="s">
        <v>531</v>
      </c>
      <c r="F53" s="101" t="s">
        <v>528</v>
      </c>
      <c r="G53" s="101"/>
      <c r="H53" s="102">
        <v>144</v>
      </c>
      <c r="I53" s="102">
        <f t="shared" si="3"/>
        <v>144</v>
      </c>
      <c r="J53" s="102" t="s">
        <v>28</v>
      </c>
      <c r="K53" s="103">
        <v>99</v>
      </c>
      <c r="L53" s="78" t="s">
        <v>321</v>
      </c>
      <c r="M53" s="104"/>
      <c r="N53" s="105" t="str">
        <f t="shared" si="0"/>
        <v>-</v>
      </c>
      <c r="O53" s="79" t="str">
        <f t="shared" si="1"/>
        <v>-</v>
      </c>
      <c r="P53" s="136" t="s">
        <v>586</v>
      </c>
      <c r="Q53" s="75"/>
    </row>
    <row r="54" spans="2:17" ht="14.4">
      <c r="B54" s="99" t="s">
        <v>36</v>
      </c>
      <c r="C54" s="99" t="s">
        <v>27</v>
      </c>
      <c r="D54" s="100" t="s">
        <v>486</v>
      </c>
      <c r="E54" s="101" t="s">
        <v>37</v>
      </c>
      <c r="F54" s="101" t="s">
        <v>38</v>
      </c>
      <c r="G54" s="101" t="s">
        <v>39</v>
      </c>
      <c r="H54" s="102">
        <v>144</v>
      </c>
      <c r="I54" s="102">
        <f t="shared" si="3"/>
        <v>144</v>
      </c>
      <c r="J54" s="102" t="s">
        <v>28</v>
      </c>
      <c r="K54" s="103">
        <v>35</v>
      </c>
      <c r="L54" s="78" t="s">
        <v>321</v>
      </c>
      <c r="M54" s="104"/>
      <c r="N54" s="105" t="str">
        <f t="shared" si="0"/>
        <v>-</v>
      </c>
      <c r="O54" s="79" t="str">
        <f t="shared" si="1"/>
        <v>-</v>
      </c>
      <c r="P54" s="136" t="s">
        <v>586</v>
      </c>
      <c r="Q54" s="75"/>
    </row>
    <row r="55" spans="2:17" ht="14.4">
      <c r="B55" s="99" t="s">
        <v>365</v>
      </c>
      <c r="C55" s="99" t="s">
        <v>27</v>
      </c>
      <c r="D55" s="100" t="s">
        <v>486</v>
      </c>
      <c r="E55" s="101" t="s">
        <v>37</v>
      </c>
      <c r="F55" s="101" t="s">
        <v>38</v>
      </c>
      <c r="G55" s="101" t="s">
        <v>366</v>
      </c>
      <c r="H55" s="102">
        <v>144</v>
      </c>
      <c r="I55" s="102">
        <f t="shared" si="3"/>
        <v>144</v>
      </c>
      <c r="J55" s="102" t="s">
        <v>28</v>
      </c>
      <c r="K55" s="103">
        <v>49</v>
      </c>
      <c r="L55" s="78" t="s">
        <v>321</v>
      </c>
      <c r="M55" s="104"/>
      <c r="N55" s="105" t="str">
        <f t="shared" si="0"/>
        <v>-</v>
      </c>
      <c r="O55" s="79" t="str">
        <f t="shared" si="1"/>
        <v>-</v>
      </c>
      <c r="P55" s="136" t="s">
        <v>586</v>
      </c>
      <c r="Q55" s="75"/>
    </row>
    <row r="56" spans="2:17" ht="14.4" hidden="1">
      <c r="B56" s="138" t="s">
        <v>367</v>
      </c>
      <c r="C56" s="138" t="s">
        <v>27</v>
      </c>
      <c r="D56" s="139" t="s">
        <v>486</v>
      </c>
      <c r="E56" s="140" t="s">
        <v>37</v>
      </c>
      <c r="F56" s="140" t="s">
        <v>38</v>
      </c>
      <c r="G56" s="140" t="s">
        <v>368</v>
      </c>
      <c r="H56" s="141">
        <v>144</v>
      </c>
      <c r="I56" s="141">
        <f t="shared" si="3"/>
        <v>144</v>
      </c>
      <c r="J56" s="141" t="s">
        <v>28</v>
      </c>
      <c r="K56" s="142">
        <v>49</v>
      </c>
      <c r="L56" s="129" t="s">
        <v>574</v>
      </c>
      <c r="M56" s="143"/>
      <c r="N56" s="144" t="str">
        <f t="shared" si="0"/>
        <v>-</v>
      </c>
      <c r="O56" s="145" t="str">
        <f t="shared" si="1"/>
        <v>-</v>
      </c>
      <c r="P56" s="146" t="s">
        <v>594</v>
      </c>
      <c r="Q56" s="75"/>
    </row>
    <row r="57" spans="2:17" ht="14.4">
      <c r="B57" s="99" t="s">
        <v>369</v>
      </c>
      <c r="C57" s="99" t="s">
        <v>27</v>
      </c>
      <c r="D57" s="100" t="s">
        <v>486</v>
      </c>
      <c r="E57" s="101" t="s">
        <v>37</v>
      </c>
      <c r="F57" s="101" t="s">
        <v>38</v>
      </c>
      <c r="G57" s="101" t="s">
        <v>370</v>
      </c>
      <c r="H57" s="102">
        <v>144</v>
      </c>
      <c r="I57" s="102">
        <f t="shared" si="3"/>
        <v>144</v>
      </c>
      <c r="J57" s="102" t="s">
        <v>28</v>
      </c>
      <c r="K57" s="103">
        <v>49</v>
      </c>
      <c r="L57" s="78" t="s">
        <v>321</v>
      </c>
      <c r="M57" s="104"/>
      <c r="N57" s="105" t="str">
        <f t="shared" si="0"/>
        <v>-</v>
      </c>
      <c r="O57" s="79" t="str">
        <f t="shared" si="1"/>
        <v>-</v>
      </c>
      <c r="P57" s="136" t="s">
        <v>586</v>
      </c>
      <c r="Q57" s="75"/>
    </row>
    <row r="58" spans="2:17" ht="14.4">
      <c r="B58" s="99" t="s">
        <v>371</v>
      </c>
      <c r="C58" s="99" t="s">
        <v>27</v>
      </c>
      <c r="D58" s="100" t="s">
        <v>486</v>
      </c>
      <c r="E58" s="101" t="s">
        <v>37</v>
      </c>
      <c r="F58" s="101" t="s">
        <v>38</v>
      </c>
      <c r="G58" s="101" t="s">
        <v>372</v>
      </c>
      <c r="H58" s="102">
        <v>144</v>
      </c>
      <c r="I58" s="102">
        <f t="shared" si="3"/>
        <v>144</v>
      </c>
      <c r="J58" s="102" t="s">
        <v>28</v>
      </c>
      <c r="K58" s="103">
        <v>49</v>
      </c>
      <c r="L58" s="78" t="s">
        <v>321</v>
      </c>
      <c r="M58" s="104"/>
      <c r="N58" s="105" t="str">
        <f t="shared" si="0"/>
        <v>-</v>
      </c>
      <c r="O58" s="79" t="str">
        <f t="shared" si="1"/>
        <v>-</v>
      </c>
      <c r="P58" s="136" t="s">
        <v>586</v>
      </c>
      <c r="Q58" s="75"/>
    </row>
    <row r="59" spans="2:17" ht="14.4">
      <c r="B59" s="99" t="s">
        <v>41</v>
      </c>
      <c r="C59" s="99" t="s">
        <v>27</v>
      </c>
      <c r="D59" s="100" t="s">
        <v>486</v>
      </c>
      <c r="E59" s="101" t="s">
        <v>37</v>
      </c>
      <c r="F59" s="101" t="s">
        <v>38</v>
      </c>
      <c r="G59" s="101" t="s">
        <v>40</v>
      </c>
      <c r="H59" s="102">
        <v>144</v>
      </c>
      <c r="I59" s="102">
        <f t="shared" si="3"/>
        <v>144</v>
      </c>
      <c r="J59" s="102" t="s">
        <v>28</v>
      </c>
      <c r="K59" s="103">
        <v>49</v>
      </c>
      <c r="L59" s="78" t="s">
        <v>321</v>
      </c>
      <c r="M59" s="104"/>
      <c r="N59" s="105" t="str">
        <f t="shared" si="0"/>
        <v>-</v>
      </c>
      <c r="O59" s="79" t="str">
        <f t="shared" si="1"/>
        <v>-</v>
      </c>
      <c r="P59" s="136" t="s">
        <v>586</v>
      </c>
      <c r="Q59" s="75"/>
    </row>
    <row r="60" spans="2:17" ht="14.4">
      <c r="B60" s="99" t="s">
        <v>373</v>
      </c>
      <c r="C60" s="99" t="s">
        <v>27</v>
      </c>
      <c r="D60" s="100" t="s">
        <v>486</v>
      </c>
      <c r="E60" s="101" t="s">
        <v>37</v>
      </c>
      <c r="F60" s="101" t="s">
        <v>38</v>
      </c>
      <c r="G60" s="101" t="s">
        <v>374</v>
      </c>
      <c r="H60" s="102">
        <v>144</v>
      </c>
      <c r="I60" s="102">
        <f t="shared" si="3"/>
        <v>144</v>
      </c>
      <c r="J60" s="102" t="s">
        <v>28</v>
      </c>
      <c r="K60" s="103">
        <v>49</v>
      </c>
      <c r="L60" s="78" t="s">
        <v>321</v>
      </c>
      <c r="M60" s="104"/>
      <c r="N60" s="105" t="str">
        <f t="shared" si="0"/>
        <v>-</v>
      </c>
      <c r="O60" s="79" t="str">
        <f t="shared" si="1"/>
        <v>-</v>
      </c>
      <c r="P60" s="136" t="s">
        <v>586</v>
      </c>
      <c r="Q60" s="75"/>
    </row>
    <row r="61" spans="2:17" ht="14.4">
      <c r="B61" s="99" t="s">
        <v>43</v>
      </c>
      <c r="C61" s="99" t="s">
        <v>27</v>
      </c>
      <c r="D61" s="100" t="s">
        <v>486</v>
      </c>
      <c r="E61" s="101" t="s">
        <v>37</v>
      </c>
      <c r="F61" s="101" t="s">
        <v>38</v>
      </c>
      <c r="G61" s="101" t="s">
        <v>42</v>
      </c>
      <c r="H61" s="102">
        <v>144</v>
      </c>
      <c r="I61" s="102">
        <f t="shared" si="3"/>
        <v>144</v>
      </c>
      <c r="J61" s="102" t="s">
        <v>28</v>
      </c>
      <c r="K61" s="103">
        <v>35</v>
      </c>
      <c r="L61" s="78" t="s">
        <v>321</v>
      </c>
      <c r="M61" s="104"/>
      <c r="N61" s="105" t="str">
        <f t="shared" si="0"/>
        <v>-</v>
      </c>
      <c r="O61" s="79" t="str">
        <f t="shared" si="1"/>
        <v>-</v>
      </c>
      <c r="P61" s="136" t="s">
        <v>586</v>
      </c>
      <c r="Q61" s="75"/>
    </row>
    <row r="62" spans="2:17" ht="14.4">
      <c r="B62" s="99" t="s">
        <v>375</v>
      </c>
      <c r="C62" s="99" t="s">
        <v>27</v>
      </c>
      <c r="D62" s="100" t="s">
        <v>486</v>
      </c>
      <c r="E62" s="101" t="s">
        <v>37</v>
      </c>
      <c r="F62" s="101" t="s">
        <v>38</v>
      </c>
      <c r="G62" s="101" t="s">
        <v>376</v>
      </c>
      <c r="H62" s="102">
        <v>144</v>
      </c>
      <c r="I62" s="102">
        <f t="shared" si="3"/>
        <v>144</v>
      </c>
      <c r="J62" s="102" t="s">
        <v>28</v>
      </c>
      <c r="K62" s="103">
        <v>49</v>
      </c>
      <c r="L62" s="78" t="s">
        <v>321</v>
      </c>
      <c r="M62" s="104"/>
      <c r="N62" s="105" t="str">
        <f t="shared" si="0"/>
        <v>-</v>
      </c>
      <c r="O62" s="79" t="str">
        <f t="shared" si="1"/>
        <v>-</v>
      </c>
      <c r="P62" s="137" t="s">
        <v>585</v>
      </c>
      <c r="Q62" s="75"/>
    </row>
    <row r="63" spans="2:17" ht="14.4">
      <c r="B63" s="99" t="s">
        <v>377</v>
      </c>
      <c r="C63" s="99" t="s">
        <v>27</v>
      </c>
      <c r="D63" s="100" t="s">
        <v>486</v>
      </c>
      <c r="E63" s="101" t="s">
        <v>37</v>
      </c>
      <c r="F63" s="101" t="s">
        <v>38</v>
      </c>
      <c r="G63" s="101" t="s">
        <v>378</v>
      </c>
      <c r="H63" s="102">
        <v>144</v>
      </c>
      <c r="I63" s="102">
        <f t="shared" si="3"/>
        <v>144</v>
      </c>
      <c r="J63" s="102" t="s">
        <v>28</v>
      </c>
      <c r="K63" s="103">
        <v>49</v>
      </c>
      <c r="L63" s="78" t="s">
        <v>321</v>
      </c>
      <c r="M63" s="104"/>
      <c r="N63" s="105" t="str">
        <f t="shared" si="0"/>
        <v>-</v>
      </c>
      <c r="O63" s="79" t="str">
        <f t="shared" si="1"/>
        <v>-</v>
      </c>
      <c r="P63" s="136" t="s">
        <v>586</v>
      </c>
      <c r="Q63" s="75"/>
    </row>
    <row r="64" spans="2:17" ht="14.4" hidden="1">
      <c r="B64" s="138" t="s">
        <v>382</v>
      </c>
      <c r="C64" s="138" t="s">
        <v>27</v>
      </c>
      <c r="D64" s="139" t="s">
        <v>486</v>
      </c>
      <c r="E64" s="140" t="s">
        <v>380</v>
      </c>
      <c r="F64" s="140" t="s">
        <v>381</v>
      </c>
      <c r="G64" s="140" t="s">
        <v>383</v>
      </c>
      <c r="H64" s="141">
        <v>144</v>
      </c>
      <c r="I64" s="141">
        <f t="shared" si="3"/>
        <v>144</v>
      </c>
      <c r="J64" s="141" t="s">
        <v>28</v>
      </c>
      <c r="K64" s="142">
        <v>49</v>
      </c>
      <c r="L64" s="129" t="s">
        <v>574</v>
      </c>
      <c r="M64" s="143"/>
      <c r="N64" s="144" t="str">
        <f t="shared" ref="N64:N95" si="4">IF(M64*H64=0,"-",M64*H64)</f>
        <v>-</v>
      </c>
      <c r="O64" s="145" t="str">
        <f t="shared" ref="O64:O95" si="5">IF(N64="-","-",N64*K64)</f>
        <v>-</v>
      </c>
      <c r="P64" s="146" t="s">
        <v>594</v>
      </c>
      <c r="Q64" s="75"/>
    </row>
    <row r="65" spans="1:17" ht="14.4">
      <c r="B65" s="99" t="s">
        <v>379</v>
      </c>
      <c r="C65" s="99" t="s">
        <v>27</v>
      </c>
      <c r="D65" s="100" t="s">
        <v>486</v>
      </c>
      <c r="E65" s="101" t="s">
        <v>380</v>
      </c>
      <c r="F65" s="101" t="s">
        <v>381</v>
      </c>
      <c r="G65" s="101"/>
      <c r="H65" s="102">
        <v>144</v>
      </c>
      <c r="I65" s="102">
        <f t="shared" si="3"/>
        <v>144</v>
      </c>
      <c r="J65" s="102" t="s">
        <v>28</v>
      </c>
      <c r="K65" s="103">
        <v>49</v>
      </c>
      <c r="L65" s="78" t="s">
        <v>321</v>
      </c>
      <c r="M65" s="104"/>
      <c r="N65" s="105" t="str">
        <f t="shared" si="4"/>
        <v>-</v>
      </c>
      <c r="O65" s="79" t="str">
        <f t="shared" si="5"/>
        <v>-</v>
      </c>
      <c r="P65" s="136" t="s">
        <v>586</v>
      </c>
      <c r="Q65" s="75"/>
    </row>
    <row r="66" spans="1:17" ht="14.4">
      <c r="B66" s="99" t="s">
        <v>46</v>
      </c>
      <c r="C66" s="99" t="s">
        <v>27</v>
      </c>
      <c r="D66" s="100" t="s">
        <v>486</v>
      </c>
      <c r="E66" s="101" t="s">
        <v>47</v>
      </c>
      <c r="F66" s="101" t="s">
        <v>44</v>
      </c>
      <c r="G66" s="101" t="s">
        <v>45</v>
      </c>
      <c r="H66" s="102">
        <v>144</v>
      </c>
      <c r="I66" s="102">
        <f t="shared" si="3"/>
        <v>144</v>
      </c>
      <c r="J66" s="102" t="s">
        <v>28</v>
      </c>
      <c r="K66" s="103">
        <v>49</v>
      </c>
      <c r="L66" s="78" t="s">
        <v>321</v>
      </c>
      <c r="M66" s="104"/>
      <c r="N66" s="105" t="str">
        <f t="shared" si="4"/>
        <v>-</v>
      </c>
      <c r="O66" s="79" t="str">
        <f t="shared" si="5"/>
        <v>-</v>
      </c>
      <c r="P66" s="136" t="s">
        <v>586</v>
      </c>
      <c r="Q66" s="75"/>
    </row>
    <row r="67" spans="1:17" s="76" customFormat="1" ht="14.4">
      <c r="A67" s="2"/>
      <c r="B67" s="99" t="s">
        <v>384</v>
      </c>
      <c r="C67" s="99" t="s">
        <v>27</v>
      </c>
      <c r="D67" s="100" t="s">
        <v>486</v>
      </c>
      <c r="E67" s="101" t="s">
        <v>385</v>
      </c>
      <c r="F67" s="101" t="s">
        <v>386</v>
      </c>
      <c r="G67" s="101" t="s">
        <v>387</v>
      </c>
      <c r="H67" s="102">
        <v>144</v>
      </c>
      <c r="I67" s="102">
        <f t="shared" si="3"/>
        <v>144</v>
      </c>
      <c r="J67" s="102" t="s">
        <v>28</v>
      </c>
      <c r="K67" s="103">
        <v>49</v>
      </c>
      <c r="L67" s="78" t="s">
        <v>321</v>
      </c>
      <c r="M67" s="104"/>
      <c r="N67" s="105" t="str">
        <f t="shared" si="4"/>
        <v>-</v>
      </c>
      <c r="O67" s="79" t="str">
        <f t="shared" si="5"/>
        <v>-</v>
      </c>
      <c r="P67" s="137" t="s">
        <v>585</v>
      </c>
      <c r="Q67" s="147"/>
    </row>
    <row r="68" spans="1:17" s="76" customFormat="1" ht="14.4" hidden="1">
      <c r="A68" s="2"/>
      <c r="B68" s="138" t="s">
        <v>388</v>
      </c>
      <c r="C68" s="138" t="s">
        <v>27</v>
      </c>
      <c r="D68" s="139" t="s">
        <v>486</v>
      </c>
      <c r="E68" s="140" t="s">
        <v>389</v>
      </c>
      <c r="F68" s="140" t="s">
        <v>390</v>
      </c>
      <c r="G68" s="140" t="s">
        <v>391</v>
      </c>
      <c r="H68" s="141">
        <v>144</v>
      </c>
      <c r="I68" s="141">
        <f t="shared" si="3"/>
        <v>144</v>
      </c>
      <c r="J68" s="141" t="s">
        <v>28</v>
      </c>
      <c r="K68" s="142">
        <v>45</v>
      </c>
      <c r="L68" s="129" t="s">
        <v>574</v>
      </c>
      <c r="M68" s="143"/>
      <c r="N68" s="144" t="str">
        <f t="shared" si="4"/>
        <v>-</v>
      </c>
      <c r="O68" s="145" t="str">
        <f t="shared" si="5"/>
        <v>-</v>
      </c>
      <c r="P68" s="146" t="s">
        <v>594</v>
      </c>
      <c r="Q68" s="147"/>
    </row>
    <row r="69" spans="1:17" ht="14.4">
      <c r="B69" s="99" t="s">
        <v>392</v>
      </c>
      <c r="C69" s="99" t="s">
        <v>27</v>
      </c>
      <c r="D69" s="100" t="s">
        <v>486</v>
      </c>
      <c r="E69" s="101" t="s">
        <v>48</v>
      </c>
      <c r="F69" s="101" t="s">
        <v>49</v>
      </c>
      <c r="G69" s="101" t="s">
        <v>393</v>
      </c>
      <c r="H69" s="102">
        <v>144</v>
      </c>
      <c r="I69" s="102">
        <f t="shared" si="3"/>
        <v>144</v>
      </c>
      <c r="J69" s="102" t="s">
        <v>28</v>
      </c>
      <c r="K69" s="103">
        <v>49</v>
      </c>
      <c r="L69" s="78" t="s">
        <v>321</v>
      </c>
      <c r="M69" s="104"/>
      <c r="N69" s="105" t="str">
        <f t="shared" si="4"/>
        <v>-</v>
      </c>
      <c r="O69" s="79" t="str">
        <f t="shared" si="5"/>
        <v>-</v>
      </c>
      <c r="P69" s="136" t="s">
        <v>586</v>
      </c>
      <c r="Q69" s="75"/>
    </row>
    <row r="70" spans="1:17" s="76" customFormat="1" ht="14.4">
      <c r="A70" s="2"/>
      <c r="B70" s="99" t="s">
        <v>260</v>
      </c>
      <c r="C70" s="99" t="s">
        <v>27</v>
      </c>
      <c r="D70" s="100" t="s">
        <v>486</v>
      </c>
      <c r="E70" s="101" t="s">
        <v>48</v>
      </c>
      <c r="F70" s="101" t="s">
        <v>49</v>
      </c>
      <c r="G70" s="101" t="s">
        <v>281</v>
      </c>
      <c r="H70" s="102">
        <v>144</v>
      </c>
      <c r="I70" s="102">
        <f t="shared" si="3"/>
        <v>144</v>
      </c>
      <c r="J70" s="102" t="s">
        <v>28</v>
      </c>
      <c r="K70" s="103">
        <v>35</v>
      </c>
      <c r="L70" s="78" t="s">
        <v>321</v>
      </c>
      <c r="M70" s="104"/>
      <c r="N70" s="105" t="str">
        <f t="shared" si="4"/>
        <v>-</v>
      </c>
      <c r="O70" s="79" t="str">
        <f t="shared" si="5"/>
        <v>-</v>
      </c>
      <c r="P70" s="136" t="s">
        <v>586</v>
      </c>
      <c r="Q70" s="75"/>
    </row>
    <row r="71" spans="1:17" ht="14.4">
      <c r="B71" s="99" t="s">
        <v>394</v>
      </c>
      <c r="C71" s="99" t="s">
        <v>27</v>
      </c>
      <c r="D71" s="100" t="s">
        <v>486</v>
      </c>
      <c r="E71" s="101" t="s">
        <v>48</v>
      </c>
      <c r="F71" s="101" t="s">
        <v>49</v>
      </c>
      <c r="G71" s="101" t="s">
        <v>395</v>
      </c>
      <c r="H71" s="102">
        <v>144</v>
      </c>
      <c r="I71" s="102">
        <f t="shared" si="3"/>
        <v>144</v>
      </c>
      <c r="J71" s="102" t="s">
        <v>28</v>
      </c>
      <c r="K71" s="103">
        <v>45</v>
      </c>
      <c r="L71" s="78" t="s">
        <v>321</v>
      </c>
      <c r="M71" s="104"/>
      <c r="N71" s="105" t="str">
        <f t="shared" si="4"/>
        <v>-</v>
      </c>
      <c r="O71" s="79" t="str">
        <f t="shared" si="5"/>
        <v>-</v>
      </c>
      <c r="P71" s="136" t="s">
        <v>586</v>
      </c>
      <c r="Q71" s="75"/>
    </row>
    <row r="72" spans="1:17" ht="14.4">
      <c r="B72" s="99" t="s">
        <v>52</v>
      </c>
      <c r="C72" s="99" t="s">
        <v>27</v>
      </c>
      <c r="D72" s="100" t="s">
        <v>486</v>
      </c>
      <c r="E72" s="101" t="s">
        <v>50</v>
      </c>
      <c r="F72" s="101" t="s">
        <v>485</v>
      </c>
      <c r="G72" s="101" t="s">
        <v>51</v>
      </c>
      <c r="H72" s="102">
        <v>144</v>
      </c>
      <c r="I72" s="102">
        <f t="shared" si="3"/>
        <v>144</v>
      </c>
      <c r="J72" s="102" t="s">
        <v>28</v>
      </c>
      <c r="K72" s="103">
        <v>40</v>
      </c>
      <c r="L72" s="78" t="s">
        <v>321</v>
      </c>
      <c r="M72" s="104"/>
      <c r="N72" s="105" t="str">
        <f t="shared" si="4"/>
        <v>-</v>
      </c>
      <c r="O72" s="79" t="str">
        <f t="shared" si="5"/>
        <v>-</v>
      </c>
      <c r="P72" s="136" t="s">
        <v>586</v>
      </c>
      <c r="Q72" s="75"/>
    </row>
    <row r="73" spans="1:17" ht="14.4">
      <c r="B73" s="99" t="s">
        <v>520</v>
      </c>
      <c r="C73" s="99" t="s">
        <v>27</v>
      </c>
      <c r="D73" s="100" t="s">
        <v>519</v>
      </c>
      <c r="E73" s="101" t="s">
        <v>526</v>
      </c>
      <c r="F73" s="101" t="s">
        <v>525</v>
      </c>
      <c r="G73" s="101"/>
      <c r="H73" s="102">
        <v>144</v>
      </c>
      <c r="I73" s="102">
        <f t="shared" si="3"/>
        <v>144</v>
      </c>
      <c r="J73" s="102" t="s">
        <v>28</v>
      </c>
      <c r="K73" s="103">
        <v>49</v>
      </c>
      <c r="L73" s="78" t="s">
        <v>321</v>
      </c>
      <c r="M73" s="104"/>
      <c r="N73" s="105" t="str">
        <f t="shared" si="4"/>
        <v>-</v>
      </c>
      <c r="O73" s="79" t="str">
        <f t="shared" si="5"/>
        <v>-</v>
      </c>
      <c r="P73" s="137" t="s">
        <v>585</v>
      </c>
      <c r="Q73" s="75"/>
    </row>
    <row r="74" spans="1:17" s="76" customFormat="1" ht="14.4" hidden="1">
      <c r="A74" s="2"/>
      <c r="B74" s="138" t="s">
        <v>396</v>
      </c>
      <c r="C74" s="138" t="s">
        <v>27</v>
      </c>
      <c r="D74" s="139" t="s">
        <v>486</v>
      </c>
      <c r="E74" s="140" t="s">
        <v>397</v>
      </c>
      <c r="F74" s="140" t="s">
        <v>398</v>
      </c>
      <c r="G74" s="140"/>
      <c r="H74" s="141">
        <v>144</v>
      </c>
      <c r="I74" s="141">
        <f t="shared" si="3"/>
        <v>144</v>
      </c>
      <c r="J74" s="141" t="s">
        <v>28</v>
      </c>
      <c r="K74" s="142">
        <v>49</v>
      </c>
      <c r="L74" s="129" t="s">
        <v>574</v>
      </c>
      <c r="M74" s="143"/>
      <c r="N74" s="144" t="str">
        <f t="shared" si="4"/>
        <v>-</v>
      </c>
      <c r="O74" s="145" t="str">
        <f t="shared" si="5"/>
        <v>-</v>
      </c>
      <c r="P74" s="146" t="s">
        <v>594</v>
      </c>
      <c r="Q74" s="147"/>
    </row>
    <row r="75" spans="1:17" s="76" customFormat="1" ht="14.4">
      <c r="A75" s="2"/>
      <c r="B75" s="99" t="s">
        <v>522</v>
      </c>
      <c r="C75" s="99" t="s">
        <v>27</v>
      </c>
      <c r="D75" s="100" t="s">
        <v>519</v>
      </c>
      <c r="E75" s="101" t="s">
        <v>399</v>
      </c>
      <c r="F75" s="101" t="s">
        <v>400</v>
      </c>
      <c r="G75" s="101" t="s">
        <v>524</v>
      </c>
      <c r="H75" s="102">
        <v>144</v>
      </c>
      <c r="I75" s="102">
        <f t="shared" si="3"/>
        <v>144</v>
      </c>
      <c r="J75" s="102" t="s">
        <v>28</v>
      </c>
      <c r="K75" s="103">
        <v>55</v>
      </c>
      <c r="L75" s="78" t="s">
        <v>321</v>
      </c>
      <c r="M75" s="104"/>
      <c r="N75" s="105" t="str">
        <f t="shared" si="4"/>
        <v>-</v>
      </c>
      <c r="O75" s="79" t="str">
        <f t="shared" si="5"/>
        <v>-</v>
      </c>
      <c r="P75" s="137" t="s">
        <v>585</v>
      </c>
      <c r="Q75" s="147"/>
    </row>
    <row r="76" spans="1:17" ht="14.4">
      <c r="B76" s="99" t="s">
        <v>563</v>
      </c>
      <c r="C76" s="99" t="s">
        <v>27</v>
      </c>
      <c r="D76" s="100" t="s">
        <v>486</v>
      </c>
      <c r="E76" s="101" t="s">
        <v>399</v>
      </c>
      <c r="F76" s="101" t="s">
        <v>400</v>
      </c>
      <c r="G76" s="101" t="s">
        <v>401</v>
      </c>
      <c r="H76" s="102">
        <v>100</v>
      </c>
      <c r="I76" s="102">
        <f t="shared" si="3"/>
        <v>100</v>
      </c>
      <c r="J76" s="102" t="s">
        <v>28</v>
      </c>
      <c r="K76" s="103">
        <v>79</v>
      </c>
      <c r="L76" s="78" t="s">
        <v>321</v>
      </c>
      <c r="M76" s="104"/>
      <c r="N76" s="105" t="str">
        <f t="shared" si="4"/>
        <v>-</v>
      </c>
      <c r="O76" s="79" t="str">
        <f t="shared" si="5"/>
        <v>-</v>
      </c>
      <c r="P76" s="136" t="s">
        <v>586</v>
      </c>
      <c r="Q76" s="75"/>
    </row>
    <row r="77" spans="1:17" ht="14.4">
      <c r="B77" s="99" t="s">
        <v>261</v>
      </c>
      <c r="C77" s="99" t="s">
        <v>27</v>
      </c>
      <c r="D77" s="100" t="s">
        <v>486</v>
      </c>
      <c r="E77" s="101" t="s">
        <v>282</v>
      </c>
      <c r="F77" s="101" t="s">
        <v>283</v>
      </c>
      <c r="G77" s="101" t="s">
        <v>284</v>
      </c>
      <c r="H77" s="102">
        <v>144</v>
      </c>
      <c r="I77" s="102">
        <f t="shared" si="3"/>
        <v>144</v>
      </c>
      <c r="J77" s="102" t="s">
        <v>28</v>
      </c>
      <c r="K77" s="103">
        <v>49</v>
      </c>
      <c r="L77" s="78" t="s">
        <v>321</v>
      </c>
      <c r="M77" s="104"/>
      <c r="N77" s="105" t="str">
        <f t="shared" si="4"/>
        <v>-</v>
      </c>
      <c r="O77" s="79" t="str">
        <f t="shared" si="5"/>
        <v>-</v>
      </c>
      <c r="P77" s="136" t="s">
        <v>586</v>
      </c>
      <c r="Q77" s="75"/>
    </row>
    <row r="78" spans="1:17" ht="14.4" hidden="1">
      <c r="B78" s="138" t="s">
        <v>402</v>
      </c>
      <c r="C78" s="138" t="s">
        <v>27</v>
      </c>
      <c r="D78" s="139" t="s">
        <v>486</v>
      </c>
      <c r="E78" s="140" t="s">
        <v>282</v>
      </c>
      <c r="F78" s="140" t="s">
        <v>403</v>
      </c>
      <c r="G78" s="140"/>
      <c r="H78" s="141">
        <v>144</v>
      </c>
      <c r="I78" s="141">
        <f t="shared" si="3"/>
        <v>144</v>
      </c>
      <c r="J78" s="141" t="s">
        <v>28</v>
      </c>
      <c r="K78" s="142">
        <v>49</v>
      </c>
      <c r="L78" s="129" t="s">
        <v>574</v>
      </c>
      <c r="M78" s="143"/>
      <c r="N78" s="144" t="str">
        <f t="shared" si="4"/>
        <v>-</v>
      </c>
      <c r="O78" s="145" t="str">
        <f t="shared" si="5"/>
        <v>-</v>
      </c>
      <c r="P78" s="146" t="s">
        <v>594</v>
      </c>
      <c r="Q78" s="75"/>
    </row>
    <row r="79" spans="1:17" ht="14.4">
      <c r="B79" s="99" t="s">
        <v>483</v>
      </c>
      <c r="C79" s="99" t="s">
        <v>27</v>
      </c>
      <c r="D79" s="100" t="s">
        <v>486</v>
      </c>
      <c r="E79" s="101" t="s">
        <v>487</v>
      </c>
      <c r="F79" s="101" t="s">
        <v>484</v>
      </c>
      <c r="G79" s="101"/>
      <c r="H79" s="102">
        <v>144</v>
      </c>
      <c r="I79" s="102">
        <f t="shared" si="3"/>
        <v>144</v>
      </c>
      <c r="J79" s="102" t="s">
        <v>28</v>
      </c>
      <c r="K79" s="103">
        <v>49</v>
      </c>
      <c r="L79" s="78" t="s">
        <v>321</v>
      </c>
      <c r="M79" s="104"/>
      <c r="N79" s="105" t="str">
        <f t="shared" si="4"/>
        <v>-</v>
      </c>
      <c r="O79" s="79" t="str">
        <f t="shared" si="5"/>
        <v>-</v>
      </c>
      <c r="P79" s="136" t="s">
        <v>586</v>
      </c>
      <c r="Q79" s="75"/>
    </row>
    <row r="80" spans="1:17" ht="14.4">
      <c r="B80" s="99" t="s">
        <v>404</v>
      </c>
      <c r="C80" s="99" t="s">
        <v>27</v>
      </c>
      <c r="D80" s="100" t="s">
        <v>486</v>
      </c>
      <c r="E80" s="101" t="s">
        <v>54</v>
      </c>
      <c r="F80" s="101" t="s">
        <v>53</v>
      </c>
      <c r="G80" s="101" t="s">
        <v>405</v>
      </c>
      <c r="H80" s="102">
        <v>144</v>
      </c>
      <c r="I80" s="102">
        <f t="shared" si="3"/>
        <v>144</v>
      </c>
      <c r="J80" s="102" t="s">
        <v>28</v>
      </c>
      <c r="K80" s="103">
        <v>35</v>
      </c>
      <c r="L80" s="78" t="s">
        <v>321</v>
      </c>
      <c r="M80" s="104"/>
      <c r="N80" s="105" t="str">
        <f t="shared" si="4"/>
        <v>-</v>
      </c>
      <c r="O80" s="79" t="str">
        <f t="shared" si="5"/>
        <v>-</v>
      </c>
      <c r="P80" s="136" t="s">
        <v>586</v>
      </c>
      <c r="Q80" s="75"/>
    </row>
    <row r="81" spans="1:17" ht="14.4">
      <c r="B81" s="99" t="s">
        <v>406</v>
      </c>
      <c r="C81" s="99" t="s">
        <v>27</v>
      </c>
      <c r="D81" s="100" t="s">
        <v>486</v>
      </c>
      <c r="E81" s="101" t="s">
        <v>54</v>
      </c>
      <c r="F81" s="101" t="s">
        <v>53</v>
      </c>
      <c r="G81" s="101" t="s">
        <v>407</v>
      </c>
      <c r="H81" s="102">
        <v>144</v>
      </c>
      <c r="I81" s="102">
        <f t="shared" si="3"/>
        <v>144</v>
      </c>
      <c r="J81" s="102" t="s">
        <v>28</v>
      </c>
      <c r="K81" s="103">
        <v>49</v>
      </c>
      <c r="L81" s="78" t="s">
        <v>321</v>
      </c>
      <c r="M81" s="104"/>
      <c r="N81" s="105" t="str">
        <f t="shared" si="4"/>
        <v>-</v>
      </c>
      <c r="O81" s="79" t="str">
        <f t="shared" si="5"/>
        <v>-</v>
      </c>
      <c r="P81" s="136" t="s">
        <v>586</v>
      </c>
      <c r="Q81" s="75"/>
    </row>
    <row r="82" spans="1:17" s="76" customFormat="1" ht="14.4" hidden="1">
      <c r="A82" s="2"/>
      <c r="B82" s="138" t="s">
        <v>408</v>
      </c>
      <c r="C82" s="138" t="s">
        <v>27</v>
      </c>
      <c r="D82" s="139" t="s">
        <v>486</v>
      </c>
      <c r="E82" s="140" t="s">
        <v>54</v>
      </c>
      <c r="F82" s="140" t="s">
        <v>53</v>
      </c>
      <c r="G82" s="140" t="s">
        <v>409</v>
      </c>
      <c r="H82" s="141">
        <v>144</v>
      </c>
      <c r="I82" s="141">
        <f t="shared" si="3"/>
        <v>144</v>
      </c>
      <c r="J82" s="141" t="s">
        <v>28</v>
      </c>
      <c r="K82" s="142">
        <v>49</v>
      </c>
      <c r="L82" s="129" t="s">
        <v>574</v>
      </c>
      <c r="M82" s="143"/>
      <c r="N82" s="144" t="str">
        <f t="shared" si="4"/>
        <v>-</v>
      </c>
      <c r="O82" s="145" t="str">
        <f t="shared" si="5"/>
        <v>-</v>
      </c>
      <c r="P82" s="146" t="s">
        <v>594</v>
      </c>
      <c r="Q82" s="147"/>
    </row>
    <row r="83" spans="1:17" ht="14.4">
      <c r="B83" s="99" t="s">
        <v>55</v>
      </c>
      <c r="C83" s="99" t="s">
        <v>27</v>
      </c>
      <c r="D83" s="100" t="s">
        <v>486</v>
      </c>
      <c r="E83" s="101" t="s">
        <v>54</v>
      </c>
      <c r="F83" s="101" t="s">
        <v>53</v>
      </c>
      <c r="G83" s="101" t="s">
        <v>56</v>
      </c>
      <c r="H83" s="102">
        <v>144</v>
      </c>
      <c r="I83" s="102">
        <f t="shared" si="3"/>
        <v>144</v>
      </c>
      <c r="J83" s="102" t="s">
        <v>28</v>
      </c>
      <c r="K83" s="103">
        <v>49</v>
      </c>
      <c r="L83" s="78" t="s">
        <v>321</v>
      </c>
      <c r="M83" s="104"/>
      <c r="N83" s="105" t="str">
        <f t="shared" si="4"/>
        <v>-</v>
      </c>
      <c r="O83" s="79" t="str">
        <f t="shared" si="5"/>
        <v>-</v>
      </c>
      <c r="P83" s="136" t="s">
        <v>586</v>
      </c>
      <c r="Q83" s="75"/>
    </row>
    <row r="84" spans="1:17" ht="14.4">
      <c r="B84" s="99" t="s">
        <v>57</v>
      </c>
      <c r="C84" s="99" t="s">
        <v>27</v>
      </c>
      <c r="D84" s="100" t="s">
        <v>486</v>
      </c>
      <c r="E84" s="101" t="s">
        <v>54</v>
      </c>
      <c r="F84" s="101" t="s">
        <v>53</v>
      </c>
      <c r="G84" s="101" t="s">
        <v>58</v>
      </c>
      <c r="H84" s="102">
        <v>144</v>
      </c>
      <c r="I84" s="102">
        <f t="shared" si="3"/>
        <v>144</v>
      </c>
      <c r="J84" s="102" t="s">
        <v>28</v>
      </c>
      <c r="K84" s="103">
        <v>49</v>
      </c>
      <c r="L84" s="78" t="s">
        <v>321</v>
      </c>
      <c r="M84" s="104"/>
      <c r="N84" s="105" t="str">
        <f t="shared" si="4"/>
        <v>-</v>
      </c>
      <c r="O84" s="79" t="str">
        <f t="shared" si="5"/>
        <v>-</v>
      </c>
      <c r="P84" s="136" t="s">
        <v>586</v>
      </c>
      <c r="Q84" s="75"/>
    </row>
    <row r="85" spans="1:17" ht="14.4">
      <c r="B85" s="99" t="s">
        <v>316</v>
      </c>
      <c r="C85" s="99" t="s">
        <v>27</v>
      </c>
      <c r="D85" s="100" t="s">
        <v>486</v>
      </c>
      <c r="E85" s="101" t="s">
        <v>54</v>
      </c>
      <c r="F85" s="101" t="s">
        <v>53</v>
      </c>
      <c r="G85" s="101" t="s">
        <v>319</v>
      </c>
      <c r="H85" s="102">
        <v>144</v>
      </c>
      <c r="I85" s="102">
        <f t="shared" si="3"/>
        <v>144</v>
      </c>
      <c r="J85" s="102" t="s">
        <v>28</v>
      </c>
      <c r="K85" s="103">
        <v>49</v>
      </c>
      <c r="L85" s="78" t="s">
        <v>321</v>
      </c>
      <c r="M85" s="104"/>
      <c r="N85" s="105" t="str">
        <f t="shared" si="4"/>
        <v>-</v>
      </c>
      <c r="O85" s="79" t="str">
        <f t="shared" si="5"/>
        <v>-</v>
      </c>
      <c r="P85" s="136" t="s">
        <v>586</v>
      </c>
      <c r="Q85" s="75"/>
    </row>
    <row r="86" spans="1:17" ht="14.4">
      <c r="B86" s="99" t="s">
        <v>410</v>
      </c>
      <c r="C86" s="99" t="s">
        <v>27</v>
      </c>
      <c r="D86" s="100" t="s">
        <v>486</v>
      </c>
      <c r="E86" s="101" t="s">
        <v>54</v>
      </c>
      <c r="F86" s="101" t="s">
        <v>53</v>
      </c>
      <c r="G86" s="101" t="s">
        <v>411</v>
      </c>
      <c r="H86" s="102">
        <v>144</v>
      </c>
      <c r="I86" s="102">
        <f t="shared" si="3"/>
        <v>144</v>
      </c>
      <c r="J86" s="102" t="s">
        <v>28</v>
      </c>
      <c r="K86" s="103">
        <v>49</v>
      </c>
      <c r="L86" s="78" t="s">
        <v>321</v>
      </c>
      <c r="M86" s="104"/>
      <c r="N86" s="105" t="str">
        <f t="shared" si="4"/>
        <v>-</v>
      </c>
      <c r="O86" s="79" t="str">
        <f t="shared" si="5"/>
        <v>-</v>
      </c>
      <c r="P86" s="136" t="s">
        <v>586</v>
      </c>
      <c r="Q86" s="75"/>
    </row>
    <row r="87" spans="1:17" ht="14.4">
      <c r="B87" s="99" t="s">
        <v>315</v>
      </c>
      <c r="C87" s="99" t="s">
        <v>27</v>
      </c>
      <c r="D87" s="100" t="s">
        <v>486</v>
      </c>
      <c r="E87" s="101" t="s">
        <v>54</v>
      </c>
      <c r="F87" s="101" t="s">
        <v>53</v>
      </c>
      <c r="G87" s="101" t="s">
        <v>318</v>
      </c>
      <c r="H87" s="102">
        <v>144</v>
      </c>
      <c r="I87" s="102">
        <f t="shared" si="3"/>
        <v>144</v>
      </c>
      <c r="J87" s="102" t="s">
        <v>28</v>
      </c>
      <c r="K87" s="103">
        <v>49</v>
      </c>
      <c r="L87" s="78" t="s">
        <v>321</v>
      </c>
      <c r="M87" s="104"/>
      <c r="N87" s="105" t="str">
        <f t="shared" si="4"/>
        <v>-</v>
      </c>
      <c r="O87" s="79" t="str">
        <f t="shared" si="5"/>
        <v>-</v>
      </c>
      <c r="P87" s="136" t="s">
        <v>586</v>
      </c>
      <c r="Q87" s="75"/>
    </row>
    <row r="88" spans="1:17" ht="14.4">
      <c r="B88" s="99" t="s">
        <v>262</v>
      </c>
      <c r="C88" s="99" t="s">
        <v>27</v>
      </c>
      <c r="D88" s="100" t="s">
        <v>486</v>
      </c>
      <c r="E88" s="101" t="s">
        <v>54</v>
      </c>
      <c r="F88" s="101" t="s">
        <v>53</v>
      </c>
      <c r="G88" s="101" t="s">
        <v>59</v>
      </c>
      <c r="H88" s="102">
        <v>144</v>
      </c>
      <c r="I88" s="102">
        <f t="shared" si="3"/>
        <v>144</v>
      </c>
      <c r="J88" s="102" t="s">
        <v>28</v>
      </c>
      <c r="K88" s="103">
        <v>49</v>
      </c>
      <c r="L88" s="78" t="s">
        <v>321</v>
      </c>
      <c r="M88" s="104"/>
      <c r="N88" s="105" t="str">
        <f t="shared" si="4"/>
        <v>-</v>
      </c>
      <c r="O88" s="79" t="str">
        <f t="shared" si="5"/>
        <v>-</v>
      </c>
      <c r="P88" s="136" t="s">
        <v>586</v>
      </c>
      <c r="Q88" s="75"/>
    </row>
    <row r="89" spans="1:17" ht="14.4">
      <c r="B89" s="99" t="s">
        <v>412</v>
      </c>
      <c r="C89" s="99" t="s">
        <v>27</v>
      </c>
      <c r="D89" s="100" t="s">
        <v>486</v>
      </c>
      <c r="E89" s="101" t="s">
        <v>54</v>
      </c>
      <c r="F89" s="101" t="s">
        <v>53</v>
      </c>
      <c r="G89" s="101" t="s">
        <v>413</v>
      </c>
      <c r="H89" s="102">
        <v>144</v>
      </c>
      <c r="I89" s="102">
        <f t="shared" si="3"/>
        <v>144</v>
      </c>
      <c r="J89" s="102" t="s">
        <v>28</v>
      </c>
      <c r="K89" s="103">
        <v>49</v>
      </c>
      <c r="L89" s="78" t="s">
        <v>321</v>
      </c>
      <c r="M89" s="104"/>
      <c r="N89" s="105" t="str">
        <f t="shared" si="4"/>
        <v>-</v>
      </c>
      <c r="O89" s="79" t="str">
        <f t="shared" si="5"/>
        <v>-</v>
      </c>
      <c r="P89" s="136" t="s">
        <v>586</v>
      </c>
      <c r="Q89" s="75"/>
    </row>
    <row r="90" spans="1:17" ht="14.4">
      <c r="B90" s="99" t="s">
        <v>263</v>
      </c>
      <c r="C90" s="99" t="s">
        <v>27</v>
      </c>
      <c r="D90" s="100" t="s">
        <v>486</v>
      </c>
      <c r="E90" s="101" t="s">
        <v>62</v>
      </c>
      <c r="F90" s="101" t="s">
        <v>63</v>
      </c>
      <c r="G90" s="101" t="s">
        <v>258</v>
      </c>
      <c r="H90" s="102">
        <v>144</v>
      </c>
      <c r="I90" s="102">
        <f t="shared" si="3"/>
        <v>144</v>
      </c>
      <c r="J90" s="102" t="s">
        <v>28</v>
      </c>
      <c r="K90" s="103">
        <v>49</v>
      </c>
      <c r="L90" s="78" t="s">
        <v>321</v>
      </c>
      <c r="M90" s="104"/>
      <c r="N90" s="105" t="str">
        <f t="shared" si="4"/>
        <v>-</v>
      </c>
      <c r="O90" s="79" t="str">
        <f t="shared" si="5"/>
        <v>-</v>
      </c>
      <c r="P90" s="136" t="s">
        <v>586</v>
      </c>
      <c r="Q90" s="75"/>
    </row>
    <row r="91" spans="1:17" ht="14.4">
      <c r="B91" s="99" t="s">
        <v>415</v>
      </c>
      <c r="C91" s="99" t="s">
        <v>27</v>
      </c>
      <c r="D91" s="100" t="s">
        <v>486</v>
      </c>
      <c r="E91" s="101" t="s">
        <v>62</v>
      </c>
      <c r="F91" s="101" t="s">
        <v>63</v>
      </c>
      <c r="G91" s="101" t="s">
        <v>416</v>
      </c>
      <c r="H91" s="102">
        <v>144</v>
      </c>
      <c r="I91" s="102">
        <f t="shared" si="3"/>
        <v>144</v>
      </c>
      <c r="J91" s="102" t="s">
        <v>28</v>
      </c>
      <c r="K91" s="103">
        <v>45</v>
      </c>
      <c r="L91" s="78" t="s">
        <v>321</v>
      </c>
      <c r="M91" s="104"/>
      <c r="N91" s="105" t="str">
        <f t="shared" si="4"/>
        <v>-</v>
      </c>
      <c r="O91" s="79" t="str">
        <f t="shared" si="5"/>
        <v>-</v>
      </c>
      <c r="P91" s="136" t="s">
        <v>586</v>
      </c>
      <c r="Q91" s="75"/>
    </row>
    <row r="92" spans="1:17" ht="14.4">
      <c r="B92" s="99" t="s">
        <v>64</v>
      </c>
      <c r="C92" s="99" t="s">
        <v>27</v>
      </c>
      <c r="D92" s="100" t="s">
        <v>486</v>
      </c>
      <c r="E92" s="101" t="s">
        <v>62</v>
      </c>
      <c r="F92" s="101" t="s">
        <v>63</v>
      </c>
      <c r="G92" s="101" t="s">
        <v>285</v>
      </c>
      <c r="H92" s="102">
        <v>144</v>
      </c>
      <c r="I92" s="102">
        <f t="shared" si="3"/>
        <v>144</v>
      </c>
      <c r="J92" s="102" t="s">
        <v>28</v>
      </c>
      <c r="K92" s="103">
        <v>49</v>
      </c>
      <c r="L92" s="78" t="s">
        <v>321</v>
      </c>
      <c r="M92" s="104"/>
      <c r="N92" s="105" t="str">
        <f t="shared" si="4"/>
        <v>-</v>
      </c>
      <c r="O92" s="79" t="str">
        <f t="shared" si="5"/>
        <v>-</v>
      </c>
      <c r="P92" s="136" t="s">
        <v>586</v>
      </c>
      <c r="Q92" s="75"/>
    </row>
    <row r="93" spans="1:17" ht="14.4">
      <c r="B93" s="99" t="s">
        <v>417</v>
      </c>
      <c r="C93" s="99" t="s">
        <v>27</v>
      </c>
      <c r="D93" s="100" t="s">
        <v>486</v>
      </c>
      <c r="E93" s="101" t="s">
        <v>62</v>
      </c>
      <c r="F93" s="101" t="s">
        <v>63</v>
      </c>
      <c r="G93" s="101" t="s">
        <v>418</v>
      </c>
      <c r="H93" s="102">
        <v>144</v>
      </c>
      <c r="I93" s="102">
        <f t="shared" si="3"/>
        <v>144</v>
      </c>
      <c r="J93" s="102" t="s">
        <v>28</v>
      </c>
      <c r="K93" s="103">
        <v>40</v>
      </c>
      <c r="L93" s="78" t="s">
        <v>321</v>
      </c>
      <c r="M93" s="104"/>
      <c r="N93" s="105" t="str">
        <f t="shared" si="4"/>
        <v>-</v>
      </c>
      <c r="O93" s="79" t="str">
        <f t="shared" si="5"/>
        <v>-</v>
      </c>
      <c r="P93" s="136" t="s">
        <v>586</v>
      </c>
      <c r="Q93" s="75"/>
    </row>
    <row r="94" spans="1:17" ht="14.4">
      <c r="B94" s="99" t="s">
        <v>419</v>
      </c>
      <c r="C94" s="99" t="s">
        <v>27</v>
      </c>
      <c r="D94" s="100" t="s">
        <v>486</v>
      </c>
      <c r="E94" s="101" t="s">
        <v>62</v>
      </c>
      <c r="F94" s="101" t="s">
        <v>63</v>
      </c>
      <c r="G94" s="101" t="s">
        <v>420</v>
      </c>
      <c r="H94" s="102">
        <v>144</v>
      </c>
      <c r="I94" s="102">
        <f t="shared" si="3"/>
        <v>144</v>
      </c>
      <c r="J94" s="102" t="s">
        <v>28</v>
      </c>
      <c r="K94" s="103">
        <v>45</v>
      </c>
      <c r="L94" s="78" t="s">
        <v>321</v>
      </c>
      <c r="M94" s="104"/>
      <c r="N94" s="105" t="str">
        <f t="shared" si="4"/>
        <v>-</v>
      </c>
      <c r="O94" s="79" t="str">
        <f t="shared" si="5"/>
        <v>-</v>
      </c>
      <c r="P94" s="136" t="s">
        <v>586</v>
      </c>
      <c r="Q94" s="75"/>
    </row>
    <row r="95" spans="1:17" ht="14.4">
      <c r="B95" s="99" t="s">
        <v>66</v>
      </c>
      <c r="C95" s="99" t="s">
        <v>27</v>
      </c>
      <c r="D95" s="100" t="s">
        <v>486</v>
      </c>
      <c r="E95" s="101" t="s">
        <v>62</v>
      </c>
      <c r="F95" s="101" t="s">
        <v>63</v>
      </c>
      <c r="G95" s="101" t="s">
        <v>65</v>
      </c>
      <c r="H95" s="102">
        <v>144</v>
      </c>
      <c r="I95" s="102">
        <f t="shared" si="3"/>
        <v>144</v>
      </c>
      <c r="J95" s="102" t="s">
        <v>28</v>
      </c>
      <c r="K95" s="103">
        <v>35</v>
      </c>
      <c r="L95" s="78" t="s">
        <v>321</v>
      </c>
      <c r="M95" s="104"/>
      <c r="N95" s="105" t="str">
        <f t="shared" si="4"/>
        <v>-</v>
      </c>
      <c r="O95" s="79" t="str">
        <f t="shared" si="5"/>
        <v>-</v>
      </c>
      <c r="P95" s="136" t="s">
        <v>586</v>
      </c>
      <c r="Q95" s="75"/>
    </row>
    <row r="96" spans="1:17" ht="14.4">
      <c r="B96" s="99" t="s">
        <v>421</v>
      </c>
      <c r="C96" s="99" t="s">
        <v>27</v>
      </c>
      <c r="D96" s="100" t="s">
        <v>486</v>
      </c>
      <c r="E96" s="101" t="s">
        <v>62</v>
      </c>
      <c r="F96" s="101" t="s">
        <v>63</v>
      </c>
      <c r="G96" s="101" t="s">
        <v>422</v>
      </c>
      <c r="H96" s="102">
        <v>144</v>
      </c>
      <c r="I96" s="102">
        <f t="shared" si="3"/>
        <v>144</v>
      </c>
      <c r="J96" s="102" t="s">
        <v>28</v>
      </c>
      <c r="K96" s="103">
        <v>40</v>
      </c>
      <c r="L96" s="78" t="s">
        <v>321</v>
      </c>
      <c r="M96" s="104"/>
      <c r="N96" s="105" t="str">
        <f t="shared" ref="N96:N127" si="6">IF(M96*H96=0,"-",M96*H96)</f>
        <v>-</v>
      </c>
      <c r="O96" s="79" t="str">
        <f t="shared" ref="O96:O127" si="7">IF(N96="-","-",N96*K96)</f>
        <v>-</v>
      </c>
      <c r="P96" s="136" t="s">
        <v>586</v>
      </c>
      <c r="Q96" s="75"/>
    </row>
    <row r="97" spans="2:17" ht="14.4">
      <c r="B97" s="99" t="s">
        <v>264</v>
      </c>
      <c r="C97" s="99" t="s">
        <v>27</v>
      </c>
      <c r="D97" s="100" t="s">
        <v>486</v>
      </c>
      <c r="E97" s="101" t="s">
        <v>62</v>
      </c>
      <c r="F97" s="101" t="s">
        <v>63</v>
      </c>
      <c r="G97" s="101" t="s">
        <v>67</v>
      </c>
      <c r="H97" s="102">
        <v>144</v>
      </c>
      <c r="I97" s="102">
        <f t="shared" si="3"/>
        <v>144</v>
      </c>
      <c r="J97" s="102" t="s">
        <v>28</v>
      </c>
      <c r="K97" s="103">
        <v>49</v>
      </c>
      <c r="L97" s="78" t="s">
        <v>321</v>
      </c>
      <c r="M97" s="104"/>
      <c r="N97" s="105" t="str">
        <f t="shared" si="6"/>
        <v>-</v>
      </c>
      <c r="O97" s="79" t="str">
        <f t="shared" si="7"/>
        <v>-</v>
      </c>
      <c r="P97" s="136" t="s">
        <v>586</v>
      </c>
      <c r="Q97" s="75"/>
    </row>
    <row r="98" spans="2:17" ht="14.4">
      <c r="B98" s="99" t="s">
        <v>265</v>
      </c>
      <c r="C98" s="99" t="s">
        <v>27</v>
      </c>
      <c r="D98" s="100" t="s">
        <v>486</v>
      </c>
      <c r="E98" s="101" t="s">
        <v>62</v>
      </c>
      <c r="F98" s="101" t="s">
        <v>63</v>
      </c>
      <c r="G98" s="101" t="s">
        <v>255</v>
      </c>
      <c r="H98" s="102">
        <v>144</v>
      </c>
      <c r="I98" s="102">
        <f t="shared" si="3"/>
        <v>144</v>
      </c>
      <c r="J98" s="102" t="s">
        <v>28</v>
      </c>
      <c r="K98" s="103">
        <v>49</v>
      </c>
      <c r="L98" s="78" t="s">
        <v>321</v>
      </c>
      <c r="M98" s="104"/>
      <c r="N98" s="105" t="str">
        <f t="shared" si="6"/>
        <v>-</v>
      </c>
      <c r="O98" s="79" t="str">
        <f t="shared" si="7"/>
        <v>-</v>
      </c>
      <c r="P98" s="136" t="s">
        <v>586</v>
      </c>
      <c r="Q98" s="75"/>
    </row>
    <row r="99" spans="2:17" ht="14.4">
      <c r="B99" s="99" t="s">
        <v>266</v>
      </c>
      <c r="C99" s="99" t="s">
        <v>27</v>
      </c>
      <c r="D99" s="100" t="s">
        <v>486</v>
      </c>
      <c r="E99" s="101" t="s">
        <v>62</v>
      </c>
      <c r="F99" s="101" t="s">
        <v>63</v>
      </c>
      <c r="G99" s="101" t="s">
        <v>68</v>
      </c>
      <c r="H99" s="102">
        <v>144</v>
      </c>
      <c r="I99" s="102">
        <f t="shared" si="3"/>
        <v>144</v>
      </c>
      <c r="J99" s="102" t="s">
        <v>28</v>
      </c>
      <c r="K99" s="103">
        <v>35</v>
      </c>
      <c r="L99" s="78" t="s">
        <v>321</v>
      </c>
      <c r="M99" s="104"/>
      <c r="N99" s="105" t="str">
        <f t="shared" si="6"/>
        <v>-</v>
      </c>
      <c r="O99" s="79" t="str">
        <f t="shared" si="7"/>
        <v>-</v>
      </c>
      <c r="P99" s="136" t="s">
        <v>586</v>
      </c>
      <c r="Q99" s="75"/>
    </row>
    <row r="100" spans="2:17" ht="14.4">
      <c r="B100" s="99" t="s">
        <v>70</v>
      </c>
      <c r="C100" s="99" t="s">
        <v>27</v>
      </c>
      <c r="D100" s="100" t="s">
        <v>486</v>
      </c>
      <c r="E100" s="101" t="s">
        <v>62</v>
      </c>
      <c r="F100" s="101" t="s">
        <v>63</v>
      </c>
      <c r="G100" s="101" t="s">
        <v>69</v>
      </c>
      <c r="H100" s="102">
        <v>144</v>
      </c>
      <c r="I100" s="102">
        <f t="shared" si="3"/>
        <v>144</v>
      </c>
      <c r="J100" s="102" t="s">
        <v>28</v>
      </c>
      <c r="K100" s="103">
        <v>50</v>
      </c>
      <c r="L100" s="78" t="s">
        <v>321</v>
      </c>
      <c r="M100" s="104"/>
      <c r="N100" s="105" t="str">
        <f t="shared" si="6"/>
        <v>-</v>
      </c>
      <c r="O100" s="79" t="str">
        <f t="shared" si="7"/>
        <v>-</v>
      </c>
      <c r="P100" s="136" t="s">
        <v>586</v>
      </c>
      <c r="Q100" s="75"/>
    </row>
    <row r="101" spans="2:17" ht="14.4">
      <c r="B101" s="99" t="s">
        <v>72</v>
      </c>
      <c r="C101" s="99" t="s">
        <v>27</v>
      </c>
      <c r="D101" s="100" t="s">
        <v>486</v>
      </c>
      <c r="E101" s="101" t="s">
        <v>62</v>
      </c>
      <c r="F101" s="101" t="s">
        <v>63</v>
      </c>
      <c r="G101" s="101" t="s">
        <v>71</v>
      </c>
      <c r="H101" s="102">
        <v>144</v>
      </c>
      <c r="I101" s="102">
        <f t="shared" si="3"/>
        <v>144</v>
      </c>
      <c r="J101" s="102" t="s">
        <v>28</v>
      </c>
      <c r="K101" s="103">
        <v>49</v>
      </c>
      <c r="L101" s="78" t="s">
        <v>321</v>
      </c>
      <c r="M101" s="104"/>
      <c r="N101" s="105" t="str">
        <f t="shared" si="6"/>
        <v>-</v>
      </c>
      <c r="O101" s="79" t="str">
        <f t="shared" si="7"/>
        <v>-</v>
      </c>
      <c r="P101" s="136" t="s">
        <v>586</v>
      </c>
      <c r="Q101" s="75"/>
    </row>
    <row r="102" spans="2:17" ht="14.4">
      <c r="B102" s="99" t="s">
        <v>423</v>
      </c>
      <c r="C102" s="99" t="s">
        <v>27</v>
      </c>
      <c r="D102" s="100" t="s">
        <v>486</v>
      </c>
      <c r="E102" s="101" t="s">
        <v>62</v>
      </c>
      <c r="F102" s="101" t="s">
        <v>63</v>
      </c>
      <c r="G102" s="101" t="s">
        <v>424</v>
      </c>
      <c r="H102" s="102">
        <v>144</v>
      </c>
      <c r="I102" s="102">
        <f t="shared" ref="I102:I165" si="8">H102</f>
        <v>144</v>
      </c>
      <c r="J102" s="102" t="s">
        <v>28</v>
      </c>
      <c r="K102" s="103">
        <v>65</v>
      </c>
      <c r="L102" s="78" t="s">
        <v>321</v>
      </c>
      <c r="M102" s="104"/>
      <c r="N102" s="105" t="str">
        <f t="shared" si="6"/>
        <v>-</v>
      </c>
      <c r="O102" s="79" t="str">
        <f t="shared" si="7"/>
        <v>-</v>
      </c>
      <c r="P102" s="136" t="s">
        <v>586</v>
      </c>
      <c r="Q102" s="75"/>
    </row>
    <row r="103" spans="2:17" ht="14.4">
      <c r="B103" s="99" t="s">
        <v>425</v>
      </c>
      <c r="C103" s="99" t="s">
        <v>27</v>
      </c>
      <c r="D103" s="100" t="s">
        <v>486</v>
      </c>
      <c r="E103" s="101" t="s">
        <v>62</v>
      </c>
      <c r="F103" s="101" t="s">
        <v>63</v>
      </c>
      <c r="G103" s="101" t="s">
        <v>426</v>
      </c>
      <c r="H103" s="102">
        <v>144</v>
      </c>
      <c r="I103" s="102">
        <f t="shared" si="8"/>
        <v>144</v>
      </c>
      <c r="J103" s="102" t="s">
        <v>28</v>
      </c>
      <c r="K103" s="103">
        <v>40</v>
      </c>
      <c r="L103" s="78" t="s">
        <v>321</v>
      </c>
      <c r="M103" s="104"/>
      <c r="N103" s="105" t="str">
        <f t="shared" si="6"/>
        <v>-</v>
      </c>
      <c r="O103" s="79" t="str">
        <f t="shared" si="7"/>
        <v>-</v>
      </c>
      <c r="P103" s="136" t="s">
        <v>586</v>
      </c>
      <c r="Q103" s="75"/>
    </row>
    <row r="104" spans="2:17" ht="14.4">
      <c r="B104" s="99" t="s">
        <v>74</v>
      </c>
      <c r="C104" s="99" t="s">
        <v>27</v>
      </c>
      <c r="D104" s="100" t="s">
        <v>486</v>
      </c>
      <c r="E104" s="101" t="s">
        <v>62</v>
      </c>
      <c r="F104" s="101" t="s">
        <v>63</v>
      </c>
      <c r="G104" s="101" t="s">
        <v>73</v>
      </c>
      <c r="H104" s="102">
        <v>144</v>
      </c>
      <c r="I104" s="102">
        <f t="shared" si="8"/>
        <v>144</v>
      </c>
      <c r="J104" s="102" t="s">
        <v>28</v>
      </c>
      <c r="K104" s="103">
        <v>40</v>
      </c>
      <c r="L104" s="78" t="s">
        <v>321</v>
      </c>
      <c r="M104" s="104"/>
      <c r="N104" s="105" t="str">
        <f t="shared" si="6"/>
        <v>-</v>
      </c>
      <c r="O104" s="79" t="str">
        <f t="shared" si="7"/>
        <v>-</v>
      </c>
      <c r="P104" s="136" t="s">
        <v>586</v>
      </c>
      <c r="Q104" s="75"/>
    </row>
    <row r="105" spans="2:17" ht="14.4">
      <c r="B105" s="99" t="s">
        <v>76</v>
      </c>
      <c r="C105" s="99" t="s">
        <v>27</v>
      </c>
      <c r="D105" s="100" t="s">
        <v>486</v>
      </c>
      <c r="E105" s="101" t="s">
        <v>62</v>
      </c>
      <c r="F105" s="101" t="s">
        <v>63</v>
      </c>
      <c r="G105" s="101" t="s">
        <v>75</v>
      </c>
      <c r="H105" s="102">
        <v>144</v>
      </c>
      <c r="I105" s="102">
        <f t="shared" si="8"/>
        <v>144</v>
      </c>
      <c r="J105" s="102" t="s">
        <v>28</v>
      </c>
      <c r="K105" s="103">
        <v>45</v>
      </c>
      <c r="L105" s="78" t="s">
        <v>321</v>
      </c>
      <c r="M105" s="104"/>
      <c r="N105" s="105" t="str">
        <f t="shared" si="6"/>
        <v>-</v>
      </c>
      <c r="O105" s="79" t="str">
        <f t="shared" si="7"/>
        <v>-</v>
      </c>
      <c r="P105" s="136" t="s">
        <v>586</v>
      </c>
      <c r="Q105" s="75"/>
    </row>
    <row r="106" spans="2:17" ht="14.4">
      <c r="B106" s="99" t="s">
        <v>77</v>
      </c>
      <c r="C106" s="99" t="s">
        <v>27</v>
      </c>
      <c r="D106" s="100" t="s">
        <v>486</v>
      </c>
      <c r="E106" s="101" t="s">
        <v>62</v>
      </c>
      <c r="F106" s="101" t="s">
        <v>63</v>
      </c>
      <c r="G106" s="101" t="s">
        <v>286</v>
      </c>
      <c r="H106" s="102">
        <v>144</v>
      </c>
      <c r="I106" s="102">
        <f t="shared" si="8"/>
        <v>144</v>
      </c>
      <c r="J106" s="102" t="s">
        <v>28</v>
      </c>
      <c r="K106" s="103">
        <v>40</v>
      </c>
      <c r="L106" s="78" t="s">
        <v>321</v>
      </c>
      <c r="M106" s="104"/>
      <c r="N106" s="105" t="str">
        <f t="shared" si="6"/>
        <v>-</v>
      </c>
      <c r="O106" s="79" t="str">
        <f t="shared" si="7"/>
        <v>-</v>
      </c>
      <c r="P106" s="136" t="s">
        <v>586</v>
      </c>
      <c r="Q106" s="75"/>
    </row>
    <row r="107" spans="2:17" ht="14.4">
      <c r="B107" s="99" t="s">
        <v>79</v>
      </c>
      <c r="C107" s="99" t="s">
        <v>27</v>
      </c>
      <c r="D107" s="100" t="s">
        <v>486</v>
      </c>
      <c r="E107" s="101" t="s">
        <v>62</v>
      </c>
      <c r="F107" s="101" t="s">
        <v>63</v>
      </c>
      <c r="G107" s="101" t="s">
        <v>78</v>
      </c>
      <c r="H107" s="102">
        <v>144</v>
      </c>
      <c r="I107" s="102">
        <f t="shared" si="8"/>
        <v>144</v>
      </c>
      <c r="J107" s="102" t="s">
        <v>28</v>
      </c>
      <c r="K107" s="103">
        <v>40</v>
      </c>
      <c r="L107" s="78" t="s">
        <v>321</v>
      </c>
      <c r="M107" s="104"/>
      <c r="N107" s="105" t="str">
        <f t="shared" si="6"/>
        <v>-</v>
      </c>
      <c r="O107" s="79" t="str">
        <f t="shared" si="7"/>
        <v>-</v>
      </c>
      <c r="P107" s="136" t="s">
        <v>586</v>
      </c>
      <c r="Q107" s="75"/>
    </row>
    <row r="108" spans="2:17" ht="14.4">
      <c r="B108" s="99" t="s">
        <v>414</v>
      </c>
      <c r="C108" s="99" t="s">
        <v>27</v>
      </c>
      <c r="D108" s="100" t="s">
        <v>486</v>
      </c>
      <c r="E108" s="101" t="s">
        <v>62</v>
      </c>
      <c r="F108" s="101" t="s">
        <v>63</v>
      </c>
      <c r="G108" s="101"/>
      <c r="H108" s="102">
        <v>144</v>
      </c>
      <c r="I108" s="102">
        <f t="shared" si="8"/>
        <v>144</v>
      </c>
      <c r="J108" s="102" t="s">
        <v>28</v>
      </c>
      <c r="K108" s="103">
        <v>45</v>
      </c>
      <c r="L108" s="78" t="s">
        <v>321</v>
      </c>
      <c r="M108" s="104"/>
      <c r="N108" s="105" t="str">
        <f t="shared" si="6"/>
        <v>-</v>
      </c>
      <c r="O108" s="79" t="str">
        <f t="shared" si="7"/>
        <v>-</v>
      </c>
      <c r="P108" s="136" t="s">
        <v>586</v>
      </c>
      <c r="Q108" s="75"/>
    </row>
    <row r="109" spans="2:17" ht="14.4" hidden="1">
      <c r="B109" s="138" t="s">
        <v>429</v>
      </c>
      <c r="C109" s="138" t="s">
        <v>27</v>
      </c>
      <c r="D109" s="139" t="s">
        <v>486</v>
      </c>
      <c r="E109" s="140" t="s">
        <v>427</v>
      </c>
      <c r="F109" s="140" t="s">
        <v>428</v>
      </c>
      <c r="G109" s="140" t="s">
        <v>430</v>
      </c>
      <c r="H109" s="141">
        <v>144</v>
      </c>
      <c r="I109" s="141">
        <f t="shared" si="8"/>
        <v>144</v>
      </c>
      <c r="J109" s="141" t="s">
        <v>28</v>
      </c>
      <c r="K109" s="142">
        <v>49</v>
      </c>
      <c r="L109" s="129" t="s">
        <v>574</v>
      </c>
      <c r="M109" s="143"/>
      <c r="N109" s="144" t="str">
        <f t="shared" si="6"/>
        <v>-</v>
      </c>
      <c r="O109" s="145" t="str">
        <f t="shared" si="7"/>
        <v>-</v>
      </c>
      <c r="P109" s="146" t="s">
        <v>594</v>
      </c>
      <c r="Q109" s="75"/>
    </row>
    <row r="110" spans="2:17" ht="14.4" hidden="1">
      <c r="B110" s="138" t="s">
        <v>564</v>
      </c>
      <c r="C110" s="138" t="s">
        <v>27</v>
      </c>
      <c r="D110" s="139" t="s">
        <v>486</v>
      </c>
      <c r="E110" s="140" t="s">
        <v>427</v>
      </c>
      <c r="F110" s="140" t="s">
        <v>428</v>
      </c>
      <c r="G110" s="140"/>
      <c r="H110" s="141">
        <v>100</v>
      </c>
      <c r="I110" s="141">
        <f t="shared" si="8"/>
        <v>100</v>
      </c>
      <c r="J110" s="141" t="s">
        <v>28</v>
      </c>
      <c r="K110" s="142">
        <v>50</v>
      </c>
      <c r="L110" s="129" t="s">
        <v>574</v>
      </c>
      <c r="M110" s="143"/>
      <c r="N110" s="144" t="str">
        <f t="shared" si="6"/>
        <v>-</v>
      </c>
      <c r="O110" s="145" t="str">
        <f t="shared" si="7"/>
        <v>-</v>
      </c>
      <c r="P110" s="146" t="s">
        <v>594</v>
      </c>
      <c r="Q110" s="75"/>
    </row>
    <row r="111" spans="2:17" ht="14.4">
      <c r="B111" s="99" t="s">
        <v>431</v>
      </c>
      <c r="C111" s="99" t="s">
        <v>27</v>
      </c>
      <c r="D111" s="100" t="s">
        <v>486</v>
      </c>
      <c r="E111" s="101" t="s">
        <v>432</v>
      </c>
      <c r="F111" s="101" t="s">
        <v>433</v>
      </c>
      <c r="G111" s="101" t="s">
        <v>434</v>
      </c>
      <c r="H111" s="102">
        <v>144</v>
      </c>
      <c r="I111" s="102">
        <f t="shared" si="8"/>
        <v>144</v>
      </c>
      <c r="J111" s="102" t="s">
        <v>28</v>
      </c>
      <c r="K111" s="103">
        <v>50</v>
      </c>
      <c r="L111" s="78" t="s">
        <v>321</v>
      </c>
      <c r="M111" s="104"/>
      <c r="N111" s="105" t="str">
        <f t="shared" si="6"/>
        <v>-</v>
      </c>
      <c r="O111" s="79" t="str">
        <f t="shared" si="7"/>
        <v>-</v>
      </c>
      <c r="P111" s="136" t="s">
        <v>586</v>
      </c>
      <c r="Q111" s="75"/>
    </row>
    <row r="112" spans="2:17" ht="14.4">
      <c r="B112" s="99" t="s">
        <v>80</v>
      </c>
      <c r="C112" s="99" t="s">
        <v>27</v>
      </c>
      <c r="D112" s="100" t="s">
        <v>486</v>
      </c>
      <c r="E112" s="101" t="s">
        <v>81</v>
      </c>
      <c r="F112" s="101" t="s">
        <v>83</v>
      </c>
      <c r="G112" s="101" t="s">
        <v>82</v>
      </c>
      <c r="H112" s="102">
        <v>144</v>
      </c>
      <c r="I112" s="102">
        <f t="shared" si="8"/>
        <v>144</v>
      </c>
      <c r="J112" s="102" t="s">
        <v>28</v>
      </c>
      <c r="K112" s="103">
        <v>45</v>
      </c>
      <c r="L112" s="78" t="s">
        <v>321</v>
      </c>
      <c r="M112" s="104"/>
      <c r="N112" s="105" t="str">
        <f t="shared" si="6"/>
        <v>-</v>
      </c>
      <c r="O112" s="79" t="str">
        <f t="shared" si="7"/>
        <v>-</v>
      </c>
      <c r="P112" s="136" t="s">
        <v>586</v>
      </c>
      <c r="Q112" s="75"/>
    </row>
    <row r="113" spans="1:17" ht="14.4">
      <c r="B113" s="99" t="s">
        <v>84</v>
      </c>
      <c r="C113" s="99" t="s">
        <v>27</v>
      </c>
      <c r="D113" s="100" t="s">
        <v>486</v>
      </c>
      <c r="E113" s="101" t="s">
        <v>85</v>
      </c>
      <c r="F113" s="101" t="s">
        <v>86</v>
      </c>
      <c r="G113" s="101" t="s">
        <v>284</v>
      </c>
      <c r="H113" s="102">
        <v>144</v>
      </c>
      <c r="I113" s="102">
        <f t="shared" si="8"/>
        <v>144</v>
      </c>
      <c r="J113" s="102" t="s">
        <v>28</v>
      </c>
      <c r="K113" s="103">
        <v>49</v>
      </c>
      <c r="L113" s="78" t="s">
        <v>321</v>
      </c>
      <c r="M113" s="104"/>
      <c r="N113" s="105" t="str">
        <f t="shared" si="6"/>
        <v>-</v>
      </c>
      <c r="O113" s="79" t="str">
        <f t="shared" si="7"/>
        <v>-</v>
      </c>
      <c r="P113" s="136" t="s">
        <v>586</v>
      </c>
      <c r="Q113" s="75"/>
    </row>
    <row r="114" spans="1:17" ht="14.4">
      <c r="B114" s="99" t="s">
        <v>267</v>
      </c>
      <c r="C114" s="99" t="s">
        <v>27</v>
      </c>
      <c r="D114" s="100" t="s">
        <v>486</v>
      </c>
      <c r="E114" s="101" t="s">
        <v>87</v>
      </c>
      <c r="F114" s="101" t="s">
        <v>88</v>
      </c>
      <c r="G114" s="101" t="s">
        <v>89</v>
      </c>
      <c r="H114" s="102">
        <v>144</v>
      </c>
      <c r="I114" s="102">
        <f t="shared" si="8"/>
        <v>144</v>
      </c>
      <c r="J114" s="102" t="s">
        <v>28</v>
      </c>
      <c r="K114" s="103">
        <v>49</v>
      </c>
      <c r="L114" s="78" t="s">
        <v>321</v>
      </c>
      <c r="M114" s="104"/>
      <c r="N114" s="105" t="str">
        <f t="shared" si="6"/>
        <v>-</v>
      </c>
      <c r="O114" s="79" t="str">
        <f t="shared" si="7"/>
        <v>-</v>
      </c>
      <c r="P114" s="136" t="s">
        <v>586</v>
      </c>
      <c r="Q114" s="75"/>
    </row>
    <row r="115" spans="1:17" s="76" customFormat="1" ht="14.4">
      <c r="A115" s="2"/>
      <c r="B115" s="99" t="s">
        <v>435</v>
      </c>
      <c r="C115" s="99" t="s">
        <v>27</v>
      </c>
      <c r="D115" s="100" t="s">
        <v>486</v>
      </c>
      <c r="E115" s="101" t="s">
        <v>87</v>
      </c>
      <c r="F115" s="101" t="s">
        <v>88</v>
      </c>
      <c r="G115" s="101" t="s">
        <v>436</v>
      </c>
      <c r="H115" s="102">
        <v>144</v>
      </c>
      <c r="I115" s="102">
        <f t="shared" si="8"/>
        <v>144</v>
      </c>
      <c r="J115" s="102" t="s">
        <v>28</v>
      </c>
      <c r="K115" s="103">
        <v>40</v>
      </c>
      <c r="L115" s="78" t="s">
        <v>321</v>
      </c>
      <c r="M115" s="104"/>
      <c r="N115" s="105" t="str">
        <f t="shared" si="6"/>
        <v>-</v>
      </c>
      <c r="O115" s="79" t="str">
        <f t="shared" si="7"/>
        <v>-</v>
      </c>
      <c r="P115" s="136" t="s">
        <v>586</v>
      </c>
      <c r="Q115" s="75"/>
    </row>
    <row r="116" spans="1:17" ht="14.4">
      <c r="B116" s="99" t="s">
        <v>437</v>
      </c>
      <c r="C116" s="99" t="s">
        <v>27</v>
      </c>
      <c r="D116" s="100" t="s">
        <v>486</v>
      </c>
      <c r="E116" s="101" t="s">
        <v>87</v>
      </c>
      <c r="F116" s="101" t="s">
        <v>88</v>
      </c>
      <c r="G116" s="101" t="s">
        <v>438</v>
      </c>
      <c r="H116" s="102">
        <v>144</v>
      </c>
      <c r="I116" s="102">
        <f t="shared" si="8"/>
        <v>144</v>
      </c>
      <c r="J116" s="102" t="s">
        <v>28</v>
      </c>
      <c r="K116" s="103">
        <v>35</v>
      </c>
      <c r="L116" s="78" t="s">
        <v>321</v>
      </c>
      <c r="M116" s="104"/>
      <c r="N116" s="105" t="str">
        <f t="shared" si="6"/>
        <v>-</v>
      </c>
      <c r="O116" s="79" t="str">
        <f t="shared" si="7"/>
        <v>-</v>
      </c>
      <c r="P116" s="136" t="s">
        <v>586</v>
      </c>
      <c r="Q116" s="75"/>
    </row>
    <row r="117" spans="1:17" s="76" customFormat="1" ht="14.4">
      <c r="A117" s="2"/>
      <c r="B117" s="99" t="s">
        <v>439</v>
      </c>
      <c r="C117" s="99" t="s">
        <v>27</v>
      </c>
      <c r="D117" s="100" t="s">
        <v>486</v>
      </c>
      <c r="E117" s="101" t="s">
        <v>440</v>
      </c>
      <c r="F117" s="101" t="s">
        <v>441</v>
      </c>
      <c r="G117" s="101"/>
      <c r="H117" s="102">
        <v>144</v>
      </c>
      <c r="I117" s="102">
        <f t="shared" si="8"/>
        <v>144</v>
      </c>
      <c r="J117" s="102" t="s">
        <v>28</v>
      </c>
      <c r="K117" s="103">
        <v>45</v>
      </c>
      <c r="L117" s="78" t="s">
        <v>321</v>
      </c>
      <c r="M117" s="104"/>
      <c r="N117" s="105" t="str">
        <f t="shared" si="6"/>
        <v>-</v>
      </c>
      <c r="O117" s="79" t="str">
        <f t="shared" si="7"/>
        <v>-</v>
      </c>
      <c r="P117" s="136" t="s">
        <v>586</v>
      </c>
      <c r="Q117" s="75"/>
    </row>
    <row r="118" spans="1:17" ht="14.4">
      <c r="B118" s="99" t="s">
        <v>442</v>
      </c>
      <c r="C118" s="99" t="s">
        <v>27</v>
      </c>
      <c r="D118" s="100" t="s">
        <v>486</v>
      </c>
      <c r="E118" s="101" t="s">
        <v>443</v>
      </c>
      <c r="F118" s="101" t="s">
        <v>444</v>
      </c>
      <c r="G118" s="101" t="s">
        <v>445</v>
      </c>
      <c r="H118" s="102">
        <v>144</v>
      </c>
      <c r="I118" s="102">
        <f t="shared" si="8"/>
        <v>144</v>
      </c>
      <c r="J118" s="102" t="s">
        <v>28</v>
      </c>
      <c r="K118" s="103">
        <v>40</v>
      </c>
      <c r="L118" s="78" t="s">
        <v>321</v>
      </c>
      <c r="M118" s="104"/>
      <c r="N118" s="105" t="str">
        <f t="shared" si="6"/>
        <v>-</v>
      </c>
      <c r="O118" s="79" t="str">
        <f t="shared" si="7"/>
        <v>-</v>
      </c>
      <c r="P118" s="136" t="s">
        <v>586</v>
      </c>
      <c r="Q118" s="75"/>
    </row>
    <row r="119" spans="1:17" ht="14.4">
      <c r="B119" s="99" t="s">
        <v>90</v>
      </c>
      <c r="C119" s="99" t="s">
        <v>27</v>
      </c>
      <c r="D119" s="100" t="s">
        <v>486</v>
      </c>
      <c r="E119" s="101" t="s">
        <v>91</v>
      </c>
      <c r="F119" s="101" t="s">
        <v>92</v>
      </c>
      <c r="G119" s="101" t="s">
        <v>284</v>
      </c>
      <c r="H119" s="102">
        <v>144</v>
      </c>
      <c r="I119" s="102">
        <f t="shared" si="8"/>
        <v>144</v>
      </c>
      <c r="J119" s="102" t="s">
        <v>28</v>
      </c>
      <c r="K119" s="103">
        <v>49</v>
      </c>
      <c r="L119" s="78" t="s">
        <v>321</v>
      </c>
      <c r="M119" s="104"/>
      <c r="N119" s="105" t="str">
        <f t="shared" si="6"/>
        <v>-</v>
      </c>
      <c r="O119" s="79" t="str">
        <f t="shared" si="7"/>
        <v>-</v>
      </c>
      <c r="P119" s="136" t="s">
        <v>586</v>
      </c>
      <c r="Q119" s="75"/>
    </row>
    <row r="120" spans="1:17" s="76" customFormat="1" ht="14.4">
      <c r="A120" s="2"/>
      <c r="B120" s="99" t="s">
        <v>446</v>
      </c>
      <c r="C120" s="99" t="s">
        <v>27</v>
      </c>
      <c r="D120" s="100" t="s">
        <v>486</v>
      </c>
      <c r="E120" s="101" t="s">
        <v>447</v>
      </c>
      <c r="F120" s="101" t="s">
        <v>448</v>
      </c>
      <c r="G120" s="101" t="s">
        <v>449</v>
      </c>
      <c r="H120" s="102">
        <v>144</v>
      </c>
      <c r="I120" s="102">
        <f t="shared" si="8"/>
        <v>144</v>
      </c>
      <c r="J120" s="102" t="s">
        <v>28</v>
      </c>
      <c r="K120" s="103">
        <v>40</v>
      </c>
      <c r="L120" s="78" t="s">
        <v>321</v>
      </c>
      <c r="M120" s="104"/>
      <c r="N120" s="105" t="str">
        <f t="shared" si="6"/>
        <v>-</v>
      </c>
      <c r="O120" s="79" t="str">
        <f t="shared" si="7"/>
        <v>-</v>
      </c>
      <c r="P120" s="136" t="s">
        <v>586</v>
      </c>
      <c r="Q120" s="75"/>
    </row>
    <row r="121" spans="1:17" s="76" customFormat="1" ht="14.4">
      <c r="A121" s="2"/>
      <c r="B121" s="99" t="s">
        <v>93</v>
      </c>
      <c r="C121" s="99" t="s">
        <v>27</v>
      </c>
      <c r="D121" s="100" t="s">
        <v>486</v>
      </c>
      <c r="E121" s="101" t="s">
        <v>94</v>
      </c>
      <c r="F121" s="101" t="s">
        <v>287</v>
      </c>
      <c r="G121" s="101" t="s">
        <v>95</v>
      </c>
      <c r="H121" s="102">
        <v>144</v>
      </c>
      <c r="I121" s="102">
        <f t="shared" si="8"/>
        <v>144</v>
      </c>
      <c r="J121" s="102" t="s">
        <v>28</v>
      </c>
      <c r="K121" s="103">
        <v>49</v>
      </c>
      <c r="L121" s="78" t="s">
        <v>321</v>
      </c>
      <c r="M121" s="104"/>
      <c r="N121" s="105" t="str">
        <f t="shared" si="6"/>
        <v>-</v>
      </c>
      <c r="O121" s="79" t="str">
        <f t="shared" si="7"/>
        <v>-</v>
      </c>
      <c r="P121" s="136" t="s">
        <v>586</v>
      </c>
      <c r="Q121" s="75"/>
    </row>
    <row r="122" spans="1:17" s="76" customFormat="1" ht="14.4">
      <c r="A122" s="2"/>
      <c r="B122" s="99" t="s">
        <v>268</v>
      </c>
      <c r="C122" s="99" t="s">
        <v>27</v>
      </c>
      <c r="D122" s="100" t="s">
        <v>486</v>
      </c>
      <c r="E122" s="101" t="s">
        <v>96</v>
      </c>
      <c r="F122" s="101" t="s">
        <v>97</v>
      </c>
      <c r="G122" s="101" t="s">
        <v>98</v>
      </c>
      <c r="H122" s="102">
        <v>144</v>
      </c>
      <c r="I122" s="102">
        <f t="shared" si="8"/>
        <v>144</v>
      </c>
      <c r="J122" s="102" t="s">
        <v>28</v>
      </c>
      <c r="K122" s="103">
        <v>40</v>
      </c>
      <c r="L122" s="78" t="s">
        <v>321</v>
      </c>
      <c r="M122" s="104"/>
      <c r="N122" s="105" t="str">
        <f t="shared" si="6"/>
        <v>-</v>
      </c>
      <c r="O122" s="79" t="str">
        <f t="shared" si="7"/>
        <v>-</v>
      </c>
      <c r="P122" s="136" t="s">
        <v>586</v>
      </c>
      <c r="Q122" s="75"/>
    </row>
    <row r="123" spans="1:17" ht="14.4">
      <c r="B123" s="99" t="s">
        <v>317</v>
      </c>
      <c r="C123" s="99" t="s">
        <v>27</v>
      </c>
      <c r="D123" s="100" t="s">
        <v>486</v>
      </c>
      <c r="E123" s="101" t="s">
        <v>96</v>
      </c>
      <c r="F123" s="101" t="s">
        <v>97</v>
      </c>
      <c r="G123" s="101" t="s">
        <v>320</v>
      </c>
      <c r="H123" s="102">
        <v>144</v>
      </c>
      <c r="I123" s="102">
        <f t="shared" si="8"/>
        <v>144</v>
      </c>
      <c r="J123" s="102" t="s">
        <v>28</v>
      </c>
      <c r="K123" s="103">
        <v>35</v>
      </c>
      <c r="L123" s="78" t="s">
        <v>321</v>
      </c>
      <c r="M123" s="104"/>
      <c r="N123" s="105" t="str">
        <f t="shared" si="6"/>
        <v>-</v>
      </c>
      <c r="O123" s="79" t="str">
        <f t="shared" si="7"/>
        <v>-</v>
      </c>
      <c r="P123" s="136" t="s">
        <v>586</v>
      </c>
      <c r="Q123" s="75"/>
    </row>
    <row r="124" spans="1:17" ht="14.4">
      <c r="B124" s="99" t="s">
        <v>99</v>
      </c>
      <c r="C124" s="99" t="s">
        <v>27</v>
      </c>
      <c r="D124" s="100" t="s">
        <v>486</v>
      </c>
      <c r="E124" s="101" t="s">
        <v>96</v>
      </c>
      <c r="F124" s="101" t="s">
        <v>97</v>
      </c>
      <c r="G124" s="101" t="s">
        <v>100</v>
      </c>
      <c r="H124" s="102">
        <v>144</v>
      </c>
      <c r="I124" s="102">
        <f t="shared" si="8"/>
        <v>144</v>
      </c>
      <c r="J124" s="102" t="s">
        <v>28</v>
      </c>
      <c r="K124" s="103">
        <v>45</v>
      </c>
      <c r="L124" s="78" t="s">
        <v>321</v>
      </c>
      <c r="M124" s="104"/>
      <c r="N124" s="105" t="str">
        <f t="shared" si="6"/>
        <v>-</v>
      </c>
      <c r="O124" s="79" t="str">
        <f t="shared" si="7"/>
        <v>-</v>
      </c>
      <c r="P124" s="136" t="s">
        <v>586</v>
      </c>
      <c r="Q124" s="75"/>
    </row>
    <row r="125" spans="1:17" s="76" customFormat="1" ht="14.4">
      <c r="A125" s="2"/>
      <c r="B125" s="99" t="s">
        <v>101</v>
      </c>
      <c r="C125" s="99" t="s">
        <v>27</v>
      </c>
      <c r="D125" s="100" t="s">
        <v>486</v>
      </c>
      <c r="E125" s="101" t="s">
        <v>96</v>
      </c>
      <c r="F125" s="101" t="s">
        <v>97</v>
      </c>
      <c r="G125" s="101" t="s">
        <v>102</v>
      </c>
      <c r="H125" s="102">
        <v>144</v>
      </c>
      <c r="I125" s="102">
        <f t="shared" si="8"/>
        <v>144</v>
      </c>
      <c r="J125" s="102" t="s">
        <v>28</v>
      </c>
      <c r="K125" s="103">
        <v>35</v>
      </c>
      <c r="L125" s="78" t="s">
        <v>321</v>
      </c>
      <c r="M125" s="104"/>
      <c r="N125" s="105" t="str">
        <f t="shared" si="6"/>
        <v>-</v>
      </c>
      <c r="O125" s="79" t="str">
        <f t="shared" si="7"/>
        <v>-</v>
      </c>
      <c r="P125" s="136" t="s">
        <v>586</v>
      </c>
      <c r="Q125" s="75"/>
    </row>
    <row r="126" spans="1:17" s="76" customFormat="1" ht="14.4">
      <c r="A126" s="2"/>
      <c r="B126" s="99" t="s">
        <v>450</v>
      </c>
      <c r="C126" s="99" t="s">
        <v>27</v>
      </c>
      <c r="D126" s="100" t="s">
        <v>486</v>
      </c>
      <c r="E126" s="101" t="s">
        <v>96</v>
      </c>
      <c r="F126" s="101" t="s">
        <v>97</v>
      </c>
      <c r="G126" s="101" t="s">
        <v>451</v>
      </c>
      <c r="H126" s="102">
        <v>144</v>
      </c>
      <c r="I126" s="102">
        <f t="shared" si="8"/>
        <v>144</v>
      </c>
      <c r="J126" s="102" t="s">
        <v>28</v>
      </c>
      <c r="K126" s="103">
        <v>45</v>
      </c>
      <c r="L126" s="78" t="s">
        <v>321</v>
      </c>
      <c r="M126" s="104"/>
      <c r="N126" s="105" t="str">
        <f t="shared" si="6"/>
        <v>-</v>
      </c>
      <c r="O126" s="79" t="str">
        <f t="shared" si="7"/>
        <v>-</v>
      </c>
      <c r="P126" s="136" t="s">
        <v>586</v>
      </c>
      <c r="Q126" s="75"/>
    </row>
    <row r="127" spans="1:17" ht="14.4">
      <c r="B127" s="99" t="s">
        <v>269</v>
      </c>
      <c r="C127" s="99" t="s">
        <v>27</v>
      </c>
      <c r="D127" s="100" t="s">
        <v>486</v>
      </c>
      <c r="E127" s="101" t="s">
        <v>96</v>
      </c>
      <c r="F127" s="101" t="s">
        <v>97</v>
      </c>
      <c r="G127" s="101" t="s">
        <v>288</v>
      </c>
      <c r="H127" s="102">
        <v>144</v>
      </c>
      <c r="I127" s="102">
        <f t="shared" si="8"/>
        <v>144</v>
      </c>
      <c r="J127" s="102" t="s">
        <v>28</v>
      </c>
      <c r="K127" s="103">
        <v>40</v>
      </c>
      <c r="L127" s="78" t="s">
        <v>321</v>
      </c>
      <c r="M127" s="104"/>
      <c r="N127" s="105" t="str">
        <f t="shared" si="6"/>
        <v>-</v>
      </c>
      <c r="O127" s="79" t="str">
        <f t="shared" si="7"/>
        <v>-</v>
      </c>
      <c r="P127" s="136" t="s">
        <v>586</v>
      </c>
      <c r="Q127" s="75"/>
    </row>
    <row r="128" spans="1:17" s="76" customFormat="1" ht="14.4">
      <c r="A128" s="2"/>
      <c r="B128" s="99" t="s">
        <v>452</v>
      </c>
      <c r="C128" s="99" t="s">
        <v>27</v>
      </c>
      <c r="D128" s="100" t="s">
        <v>486</v>
      </c>
      <c r="E128" s="101" t="s">
        <v>96</v>
      </c>
      <c r="F128" s="101" t="s">
        <v>97</v>
      </c>
      <c r="G128" s="101" t="s">
        <v>453</v>
      </c>
      <c r="H128" s="102">
        <v>144</v>
      </c>
      <c r="I128" s="102">
        <f t="shared" si="8"/>
        <v>144</v>
      </c>
      <c r="J128" s="102" t="s">
        <v>28</v>
      </c>
      <c r="K128" s="103">
        <v>40</v>
      </c>
      <c r="L128" s="78" t="s">
        <v>321</v>
      </c>
      <c r="M128" s="104"/>
      <c r="N128" s="105" t="str">
        <f t="shared" ref="N128:N149" si="9">IF(M128*H128=0,"-",M128*H128)</f>
        <v>-</v>
      </c>
      <c r="O128" s="79" t="str">
        <f t="shared" ref="O128:O149" si="10">IF(N128="-","-",N128*K128)</f>
        <v>-</v>
      </c>
      <c r="P128" s="136" t="s">
        <v>586</v>
      </c>
      <c r="Q128" s="75"/>
    </row>
    <row r="129" spans="1:17" ht="14.4">
      <c r="B129" s="99" t="s">
        <v>103</v>
      </c>
      <c r="C129" s="99" t="s">
        <v>27</v>
      </c>
      <c r="D129" s="100" t="s">
        <v>486</v>
      </c>
      <c r="E129" s="101" t="s">
        <v>96</v>
      </c>
      <c r="F129" s="101" t="s">
        <v>97</v>
      </c>
      <c r="G129" s="101" t="s">
        <v>61</v>
      </c>
      <c r="H129" s="102">
        <v>144</v>
      </c>
      <c r="I129" s="102">
        <f t="shared" si="8"/>
        <v>144</v>
      </c>
      <c r="J129" s="102" t="s">
        <v>28</v>
      </c>
      <c r="K129" s="103">
        <v>35</v>
      </c>
      <c r="L129" s="78" t="s">
        <v>321</v>
      </c>
      <c r="M129" s="104"/>
      <c r="N129" s="105" t="str">
        <f t="shared" si="9"/>
        <v>-</v>
      </c>
      <c r="O129" s="79" t="str">
        <f t="shared" si="10"/>
        <v>-</v>
      </c>
      <c r="P129" s="136" t="s">
        <v>586</v>
      </c>
      <c r="Q129" s="75"/>
    </row>
    <row r="130" spans="1:17" ht="14.4">
      <c r="B130" s="99" t="s">
        <v>454</v>
      </c>
      <c r="C130" s="99" t="s">
        <v>27</v>
      </c>
      <c r="D130" s="100" t="s">
        <v>486</v>
      </c>
      <c r="E130" s="101" t="s">
        <v>96</v>
      </c>
      <c r="F130" s="101" t="s">
        <v>97</v>
      </c>
      <c r="G130" s="101" t="s">
        <v>455</v>
      </c>
      <c r="H130" s="102">
        <v>144</v>
      </c>
      <c r="I130" s="102">
        <f t="shared" si="8"/>
        <v>144</v>
      </c>
      <c r="J130" s="102" t="s">
        <v>28</v>
      </c>
      <c r="K130" s="103">
        <v>45</v>
      </c>
      <c r="L130" s="78" t="s">
        <v>321</v>
      </c>
      <c r="M130" s="104"/>
      <c r="N130" s="105" t="str">
        <f t="shared" si="9"/>
        <v>-</v>
      </c>
      <c r="O130" s="79" t="str">
        <f t="shared" si="10"/>
        <v>-</v>
      </c>
      <c r="P130" s="136" t="s">
        <v>586</v>
      </c>
      <c r="Q130" s="75"/>
    </row>
    <row r="131" spans="1:17" ht="14.4">
      <c r="B131" s="99" t="s">
        <v>104</v>
      </c>
      <c r="C131" s="99" t="s">
        <v>27</v>
      </c>
      <c r="D131" s="100" t="s">
        <v>486</v>
      </c>
      <c r="E131" s="101" t="s">
        <v>96</v>
      </c>
      <c r="F131" s="101" t="s">
        <v>97</v>
      </c>
      <c r="G131" s="101" t="s">
        <v>289</v>
      </c>
      <c r="H131" s="102">
        <v>144</v>
      </c>
      <c r="I131" s="102">
        <f t="shared" si="8"/>
        <v>144</v>
      </c>
      <c r="J131" s="102" t="s">
        <v>28</v>
      </c>
      <c r="K131" s="103">
        <v>40</v>
      </c>
      <c r="L131" s="78" t="s">
        <v>321</v>
      </c>
      <c r="M131" s="104"/>
      <c r="N131" s="105" t="str">
        <f t="shared" si="9"/>
        <v>-</v>
      </c>
      <c r="O131" s="79" t="str">
        <f t="shared" si="10"/>
        <v>-</v>
      </c>
      <c r="P131" s="136" t="s">
        <v>586</v>
      </c>
      <c r="Q131" s="75"/>
    </row>
    <row r="132" spans="1:17" ht="14.4">
      <c r="B132" s="99" t="s">
        <v>456</v>
      </c>
      <c r="C132" s="99" t="s">
        <v>27</v>
      </c>
      <c r="D132" s="100" t="s">
        <v>486</v>
      </c>
      <c r="E132" s="101" t="s">
        <v>96</v>
      </c>
      <c r="F132" s="101" t="s">
        <v>97</v>
      </c>
      <c r="G132" s="101" t="s">
        <v>457</v>
      </c>
      <c r="H132" s="102">
        <v>144</v>
      </c>
      <c r="I132" s="102">
        <f t="shared" si="8"/>
        <v>144</v>
      </c>
      <c r="J132" s="102" t="s">
        <v>28</v>
      </c>
      <c r="K132" s="103">
        <v>35</v>
      </c>
      <c r="L132" s="78" t="s">
        <v>321</v>
      </c>
      <c r="M132" s="104"/>
      <c r="N132" s="105" t="str">
        <f t="shared" si="9"/>
        <v>-</v>
      </c>
      <c r="O132" s="79" t="str">
        <f t="shared" si="10"/>
        <v>-</v>
      </c>
      <c r="P132" s="136" t="s">
        <v>586</v>
      </c>
      <c r="Q132" s="75"/>
    </row>
    <row r="133" spans="1:17" s="76" customFormat="1" ht="14.4">
      <c r="A133" s="2"/>
      <c r="B133" s="99" t="s">
        <v>458</v>
      </c>
      <c r="C133" s="99" t="s">
        <v>27</v>
      </c>
      <c r="D133" s="100" t="s">
        <v>486</v>
      </c>
      <c r="E133" s="101" t="s">
        <v>96</v>
      </c>
      <c r="F133" s="101" t="s">
        <v>97</v>
      </c>
      <c r="G133" s="101" t="s">
        <v>459</v>
      </c>
      <c r="H133" s="102">
        <v>144</v>
      </c>
      <c r="I133" s="102">
        <f t="shared" si="8"/>
        <v>144</v>
      </c>
      <c r="J133" s="102" t="s">
        <v>28</v>
      </c>
      <c r="K133" s="103">
        <v>40</v>
      </c>
      <c r="L133" s="78" t="s">
        <v>321</v>
      </c>
      <c r="M133" s="104"/>
      <c r="N133" s="105" t="str">
        <f t="shared" si="9"/>
        <v>-</v>
      </c>
      <c r="O133" s="79" t="str">
        <f t="shared" si="10"/>
        <v>-</v>
      </c>
      <c r="P133" s="136" t="s">
        <v>586</v>
      </c>
      <c r="Q133" s="75"/>
    </row>
    <row r="134" spans="1:17" ht="14.4">
      <c r="B134" s="99" t="s">
        <v>460</v>
      </c>
      <c r="C134" s="99" t="s">
        <v>27</v>
      </c>
      <c r="D134" s="100" t="s">
        <v>486</v>
      </c>
      <c r="E134" s="101" t="s">
        <v>96</v>
      </c>
      <c r="F134" s="101" t="s">
        <v>97</v>
      </c>
      <c r="G134" s="101" t="s">
        <v>461</v>
      </c>
      <c r="H134" s="102">
        <v>144</v>
      </c>
      <c r="I134" s="102">
        <f t="shared" si="8"/>
        <v>144</v>
      </c>
      <c r="J134" s="102" t="s">
        <v>28</v>
      </c>
      <c r="K134" s="103">
        <v>49</v>
      </c>
      <c r="L134" s="78" t="s">
        <v>321</v>
      </c>
      <c r="M134" s="104"/>
      <c r="N134" s="105" t="str">
        <f t="shared" si="9"/>
        <v>-</v>
      </c>
      <c r="O134" s="79" t="str">
        <f t="shared" si="10"/>
        <v>-</v>
      </c>
      <c r="P134" s="136" t="s">
        <v>586</v>
      </c>
      <c r="Q134" s="75"/>
    </row>
    <row r="135" spans="1:17" ht="14.4">
      <c r="B135" s="99" t="s">
        <v>462</v>
      </c>
      <c r="C135" s="99" t="s">
        <v>27</v>
      </c>
      <c r="D135" s="100" t="s">
        <v>486</v>
      </c>
      <c r="E135" s="101" t="s">
        <v>96</v>
      </c>
      <c r="F135" s="101" t="s">
        <v>97</v>
      </c>
      <c r="G135" s="101" t="s">
        <v>463</v>
      </c>
      <c r="H135" s="102">
        <v>144</v>
      </c>
      <c r="I135" s="102">
        <f t="shared" si="8"/>
        <v>144</v>
      </c>
      <c r="J135" s="102" t="s">
        <v>28</v>
      </c>
      <c r="K135" s="103">
        <v>35</v>
      </c>
      <c r="L135" s="78" t="s">
        <v>321</v>
      </c>
      <c r="M135" s="104"/>
      <c r="N135" s="105" t="str">
        <f t="shared" si="9"/>
        <v>-</v>
      </c>
      <c r="O135" s="79" t="str">
        <f t="shared" si="10"/>
        <v>-</v>
      </c>
      <c r="P135" s="136" t="s">
        <v>586</v>
      </c>
      <c r="Q135" s="75"/>
    </row>
    <row r="136" spans="1:17" s="76" customFormat="1" ht="14.4">
      <c r="A136" s="2"/>
      <c r="B136" s="99" t="s">
        <v>105</v>
      </c>
      <c r="C136" s="99" t="s">
        <v>27</v>
      </c>
      <c r="D136" s="100" t="s">
        <v>486</v>
      </c>
      <c r="E136" s="101" t="s">
        <v>96</v>
      </c>
      <c r="F136" s="101" t="s">
        <v>97</v>
      </c>
      <c r="G136" s="101" t="s">
        <v>106</v>
      </c>
      <c r="H136" s="102">
        <v>144</v>
      </c>
      <c r="I136" s="102">
        <f t="shared" si="8"/>
        <v>144</v>
      </c>
      <c r="J136" s="102" t="s">
        <v>28</v>
      </c>
      <c r="K136" s="103">
        <v>45</v>
      </c>
      <c r="L136" s="78" t="s">
        <v>321</v>
      </c>
      <c r="M136" s="104"/>
      <c r="N136" s="105" t="str">
        <f t="shared" si="9"/>
        <v>-</v>
      </c>
      <c r="O136" s="79" t="str">
        <f t="shared" si="10"/>
        <v>-</v>
      </c>
      <c r="P136" s="136" t="s">
        <v>586</v>
      </c>
      <c r="Q136" s="75"/>
    </row>
    <row r="137" spans="1:17" ht="14.4">
      <c r="B137" s="99" t="s">
        <v>464</v>
      </c>
      <c r="C137" s="99" t="s">
        <v>27</v>
      </c>
      <c r="D137" s="100" t="s">
        <v>486</v>
      </c>
      <c r="E137" s="101" t="s">
        <v>96</v>
      </c>
      <c r="F137" s="101" t="s">
        <v>97</v>
      </c>
      <c r="G137" s="101" t="s">
        <v>465</v>
      </c>
      <c r="H137" s="102">
        <v>144</v>
      </c>
      <c r="I137" s="102">
        <f t="shared" si="8"/>
        <v>144</v>
      </c>
      <c r="J137" s="102" t="s">
        <v>28</v>
      </c>
      <c r="K137" s="103">
        <v>45</v>
      </c>
      <c r="L137" s="78" t="s">
        <v>321</v>
      </c>
      <c r="M137" s="104"/>
      <c r="N137" s="105" t="str">
        <f t="shared" si="9"/>
        <v>-</v>
      </c>
      <c r="O137" s="79" t="str">
        <f t="shared" si="10"/>
        <v>-</v>
      </c>
      <c r="P137" s="136" t="s">
        <v>586</v>
      </c>
      <c r="Q137" s="75"/>
    </row>
    <row r="138" spans="1:17" ht="14.4">
      <c r="B138" s="99" t="s">
        <v>270</v>
      </c>
      <c r="C138" s="99" t="s">
        <v>27</v>
      </c>
      <c r="D138" s="100" t="s">
        <v>486</v>
      </c>
      <c r="E138" s="101" t="s">
        <v>96</v>
      </c>
      <c r="F138" s="101" t="s">
        <v>97</v>
      </c>
      <c r="G138" s="101" t="s">
        <v>107</v>
      </c>
      <c r="H138" s="102">
        <v>144</v>
      </c>
      <c r="I138" s="102">
        <f t="shared" si="8"/>
        <v>144</v>
      </c>
      <c r="J138" s="102" t="s">
        <v>28</v>
      </c>
      <c r="K138" s="103">
        <v>35</v>
      </c>
      <c r="L138" s="78" t="s">
        <v>321</v>
      </c>
      <c r="M138" s="104"/>
      <c r="N138" s="105" t="str">
        <f t="shared" si="9"/>
        <v>-</v>
      </c>
      <c r="O138" s="79" t="str">
        <f t="shared" si="10"/>
        <v>-</v>
      </c>
      <c r="P138" s="136" t="s">
        <v>586</v>
      </c>
      <c r="Q138" s="75"/>
    </row>
    <row r="139" spans="1:17" ht="14.4">
      <c r="B139" s="99" t="s">
        <v>108</v>
      </c>
      <c r="C139" s="99" t="s">
        <v>27</v>
      </c>
      <c r="D139" s="100" t="s">
        <v>486</v>
      </c>
      <c r="E139" s="101" t="s">
        <v>96</v>
      </c>
      <c r="F139" s="101" t="s">
        <v>97</v>
      </c>
      <c r="G139" s="101" t="s">
        <v>109</v>
      </c>
      <c r="H139" s="102">
        <v>144</v>
      </c>
      <c r="I139" s="102">
        <f t="shared" si="8"/>
        <v>144</v>
      </c>
      <c r="J139" s="102" t="s">
        <v>28</v>
      </c>
      <c r="K139" s="103">
        <v>45</v>
      </c>
      <c r="L139" s="78" t="s">
        <v>321</v>
      </c>
      <c r="M139" s="104"/>
      <c r="N139" s="105" t="str">
        <f t="shared" si="9"/>
        <v>-</v>
      </c>
      <c r="O139" s="79" t="str">
        <f t="shared" si="10"/>
        <v>-</v>
      </c>
      <c r="P139" s="136" t="s">
        <v>586</v>
      </c>
      <c r="Q139" s="75"/>
    </row>
    <row r="140" spans="1:17" s="76" customFormat="1" ht="14.4">
      <c r="A140" s="2"/>
      <c r="B140" s="99" t="s">
        <v>110</v>
      </c>
      <c r="C140" s="99" t="s">
        <v>27</v>
      </c>
      <c r="D140" s="100" t="s">
        <v>486</v>
      </c>
      <c r="E140" s="101" t="s">
        <v>96</v>
      </c>
      <c r="F140" s="101" t="s">
        <v>97</v>
      </c>
      <c r="G140" s="101" t="s">
        <v>290</v>
      </c>
      <c r="H140" s="102">
        <v>144</v>
      </c>
      <c r="I140" s="102">
        <f t="shared" si="8"/>
        <v>144</v>
      </c>
      <c r="J140" s="102" t="s">
        <v>28</v>
      </c>
      <c r="K140" s="103">
        <v>45</v>
      </c>
      <c r="L140" s="78" t="s">
        <v>321</v>
      </c>
      <c r="M140" s="104"/>
      <c r="N140" s="105" t="str">
        <f t="shared" si="9"/>
        <v>-</v>
      </c>
      <c r="O140" s="79" t="str">
        <f t="shared" si="10"/>
        <v>-</v>
      </c>
      <c r="P140" s="136" t="s">
        <v>586</v>
      </c>
      <c r="Q140" s="75"/>
    </row>
    <row r="141" spans="1:17" s="76" customFormat="1" ht="14.4">
      <c r="A141" s="2"/>
      <c r="B141" s="99" t="s">
        <v>466</v>
      </c>
      <c r="C141" s="99" t="s">
        <v>27</v>
      </c>
      <c r="D141" s="100" t="s">
        <v>486</v>
      </c>
      <c r="E141" s="101" t="s">
        <v>96</v>
      </c>
      <c r="F141" s="101" t="s">
        <v>97</v>
      </c>
      <c r="G141" s="101" t="s">
        <v>467</v>
      </c>
      <c r="H141" s="102">
        <v>144</v>
      </c>
      <c r="I141" s="102">
        <f t="shared" si="8"/>
        <v>144</v>
      </c>
      <c r="J141" s="102" t="s">
        <v>28</v>
      </c>
      <c r="K141" s="103">
        <v>45</v>
      </c>
      <c r="L141" s="78" t="s">
        <v>321</v>
      </c>
      <c r="M141" s="104"/>
      <c r="N141" s="105" t="str">
        <f t="shared" si="9"/>
        <v>-</v>
      </c>
      <c r="O141" s="79" t="str">
        <f t="shared" si="10"/>
        <v>-</v>
      </c>
      <c r="P141" s="136" t="s">
        <v>586</v>
      </c>
      <c r="Q141" s="75"/>
    </row>
    <row r="142" spans="1:17" s="76" customFormat="1" ht="14.4">
      <c r="A142" s="2"/>
      <c r="B142" s="99" t="s">
        <v>111</v>
      </c>
      <c r="C142" s="106" t="s">
        <v>27</v>
      </c>
      <c r="D142" s="100" t="s">
        <v>486</v>
      </c>
      <c r="E142" s="101" t="s">
        <v>291</v>
      </c>
      <c r="F142" s="101" t="s">
        <v>292</v>
      </c>
      <c r="G142" s="101" t="s">
        <v>284</v>
      </c>
      <c r="H142" s="102">
        <v>144</v>
      </c>
      <c r="I142" s="102">
        <f t="shared" si="8"/>
        <v>144</v>
      </c>
      <c r="J142" s="102" t="s">
        <v>28</v>
      </c>
      <c r="K142" s="103">
        <v>49</v>
      </c>
      <c r="L142" s="78" t="s">
        <v>321</v>
      </c>
      <c r="M142" s="104"/>
      <c r="N142" s="105" t="str">
        <f t="shared" si="9"/>
        <v>-</v>
      </c>
      <c r="O142" s="79" t="str">
        <f t="shared" si="10"/>
        <v>-</v>
      </c>
      <c r="P142" s="136" t="s">
        <v>586</v>
      </c>
      <c r="Q142" s="75"/>
    </row>
    <row r="143" spans="1:17" s="76" customFormat="1" ht="14.4">
      <c r="A143" s="2"/>
      <c r="B143" s="99" t="s">
        <v>468</v>
      </c>
      <c r="C143" s="106" t="s">
        <v>27</v>
      </c>
      <c r="D143" s="100" t="s">
        <v>486</v>
      </c>
      <c r="E143" s="101" t="s">
        <v>469</v>
      </c>
      <c r="F143" s="101" t="s">
        <v>470</v>
      </c>
      <c r="G143" s="101" t="s">
        <v>471</v>
      </c>
      <c r="H143" s="102">
        <v>144</v>
      </c>
      <c r="I143" s="102">
        <f t="shared" si="8"/>
        <v>144</v>
      </c>
      <c r="J143" s="102" t="s">
        <v>28</v>
      </c>
      <c r="K143" s="103">
        <v>49</v>
      </c>
      <c r="L143" s="78" t="s">
        <v>321</v>
      </c>
      <c r="M143" s="104"/>
      <c r="N143" s="105" t="str">
        <f t="shared" si="9"/>
        <v>-</v>
      </c>
      <c r="O143" s="79" t="str">
        <f t="shared" si="10"/>
        <v>-</v>
      </c>
      <c r="P143" s="136" t="s">
        <v>586</v>
      </c>
      <c r="Q143" s="75"/>
    </row>
    <row r="144" spans="1:17" s="76" customFormat="1" ht="14.4">
      <c r="A144" s="2"/>
      <c r="B144" s="99" t="s">
        <v>472</v>
      </c>
      <c r="C144" s="99" t="s">
        <v>27</v>
      </c>
      <c r="D144" s="100" t="s">
        <v>486</v>
      </c>
      <c r="E144" s="101" t="s">
        <v>469</v>
      </c>
      <c r="F144" s="101" t="s">
        <v>470</v>
      </c>
      <c r="G144" s="101" t="s">
        <v>473</v>
      </c>
      <c r="H144" s="102">
        <v>144</v>
      </c>
      <c r="I144" s="102">
        <f t="shared" si="8"/>
        <v>144</v>
      </c>
      <c r="J144" s="102" t="s">
        <v>28</v>
      </c>
      <c r="K144" s="103">
        <v>49</v>
      </c>
      <c r="L144" s="78" t="s">
        <v>321</v>
      </c>
      <c r="M144" s="104"/>
      <c r="N144" s="105" t="str">
        <f t="shared" si="9"/>
        <v>-</v>
      </c>
      <c r="O144" s="79" t="str">
        <f t="shared" si="10"/>
        <v>-</v>
      </c>
      <c r="P144" s="136" t="s">
        <v>586</v>
      </c>
      <c r="Q144" s="75"/>
    </row>
    <row r="145" spans="1:17" s="76" customFormat="1" ht="14.4">
      <c r="A145" s="2"/>
      <c r="B145" s="99" t="s">
        <v>474</v>
      </c>
      <c r="C145" s="99" t="s">
        <v>27</v>
      </c>
      <c r="D145" s="100" t="s">
        <v>486</v>
      </c>
      <c r="E145" s="101" t="s">
        <v>293</v>
      </c>
      <c r="F145" s="101" t="s">
        <v>294</v>
      </c>
      <c r="G145" s="101" t="s">
        <v>475</v>
      </c>
      <c r="H145" s="102">
        <v>144</v>
      </c>
      <c r="I145" s="102">
        <f t="shared" si="8"/>
        <v>144</v>
      </c>
      <c r="J145" s="102" t="s">
        <v>28</v>
      </c>
      <c r="K145" s="103">
        <v>49</v>
      </c>
      <c r="L145" s="78" t="s">
        <v>321</v>
      </c>
      <c r="M145" s="104"/>
      <c r="N145" s="105" t="str">
        <f t="shared" si="9"/>
        <v>-</v>
      </c>
      <c r="O145" s="79" t="str">
        <f t="shared" si="10"/>
        <v>-</v>
      </c>
      <c r="P145" s="137" t="s">
        <v>585</v>
      </c>
      <c r="Q145" s="147"/>
    </row>
    <row r="146" spans="1:17" s="76" customFormat="1" ht="14.4">
      <c r="A146" s="2"/>
      <c r="B146" s="99" t="s">
        <v>476</v>
      </c>
      <c r="C146" s="99" t="s">
        <v>27</v>
      </c>
      <c r="D146" s="100" t="s">
        <v>486</v>
      </c>
      <c r="E146" s="101" t="s">
        <v>293</v>
      </c>
      <c r="F146" s="101" t="s">
        <v>294</v>
      </c>
      <c r="G146" s="101" t="s">
        <v>477</v>
      </c>
      <c r="H146" s="102">
        <v>144</v>
      </c>
      <c r="I146" s="102">
        <f t="shared" si="8"/>
        <v>144</v>
      </c>
      <c r="J146" s="102" t="s">
        <v>28</v>
      </c>
      <c r="K146" s="103">
        <v>49</v>
      </c>
      <c r="L146" s="78" t="s">
        <v>321</v>
      </c>
      <c r="M146" s="104"/>
      <c r="N146" s="105" t="str">
        <f t="shared" si="9"/>
        <v>-</v>
      </c>
      <c r="O146" s="79" t="str">
        <f t="shared" si="10"/>
        <v>-</v>
      </c>
      <c r="P146" s="137" t="s">
        <v>585</v>
      </c>
      <c r="Q146" s="75"/>
    </row>
    <row r="147" spans="1:17" ht="14.4" hidden="1">
      <c r="B147" s="138" t="s">
        <v>271</v>
      </c>
      <c r="C147" s="138" t="s">
        <v>27</v>
      </c>
      <c r="D147" s="139" t="s">
        <v>486</v>
      </c>
      <c r="E147" s="140" t="s">
        <v>293</v>
      </c>
      <c r="F147" s="140" t="s">
        <v>294</v>
      </c>
      <c r="G147" s="140" t="s">
        <v>295</v>
      </c>
      <c r="H147" s="141">
        <v>144</v>
      </c>
      <c r="I147" s="141">
        <f t="shared" si="8"/>
        <v>144</v>
      </c>
      <c r="J147" s="141" t="s">
        <v>28</v>
      </c>
      <c r="K147" s="142">
        <v>45</v>
      </c>
      <c r="L147" s="129" t="s">
        <v>574</v>
      </c>
      <c r="M147" s="143"/>
      <c r="N147" s="144" t="str">
        <f t="shared" si="9"/>
        <v>-</v>
      </c>
      <c r="O147" s="145" t="str">
        <f t="shared" si="10"/>
        <v>-</v>
      </c>
      <c r="P147" s="146" t="s">
        <v>594</v>
      </c>
      <c r="Q147" s="75"/>
    </row>
    <row r="148" spans="1:17" s="76" customFormat="1" ht="14.4" hidden="1">
      <c r="A148" s="2"/>
      <c r="B148" s="138" t="s">
        <v>478</v>
      </c>
      <c r="C148" s="138" t="s">
        <v>27</v>
      </c>
      <c r="D148" s="139" t="s">
        <v>486</v>
      </c>
      <c r="E148" s="140" t="s">
        <v>293</v>
      </c>
      <c r="F148" s="140" t="s">
        <v>294</v>
      </c>
      <c r="G148" s="140" t="s">
        <v>479</v>
      </c>
      <c r="H148" s="141">
        <v>144</v>
      </c>
      <c r="I148" s="141">
        <f t="shared" si="8"/>
        <v>144</v>
      </c>
      <c r="J148" s="141" t="s">
        <v>28</v>
      </c>
      <c r="K148" s="142">
        <v>49</v>
      </c>
      <c r="L148" s="129" t="s">
        <v>574</v>
      </c>
      <c r="M148" s="143"/>
      <c r="N148" s="144" t="str">
        <f t="shared" si="9"/>
        <v>-</v>
      </c>
      <c r="O148" s="145" t="str">
        <f t="shared" si="10"/>
        <v>-</v>
      </c>
      <c r="P148" s="146" t="s">
        <v>594</v>
      </c>
      <c r="Q148" s="147"/>
    </row>
    <row r="149" spans="1:17" s="76" customFormat="1" ht="14.4" hidden="1">
      <c r="A149" s="2"/>
      <c r="B149" s="138" t="s">
        <v>480</v>
      </c>
      <c r="C149" s="138" t="s">
        <v>27</v>
      </c>
      <c r="D149" s="139" t="s">
        <v>486</v>
      </c>
      <c r="E149" s="140" t="s">
        <v>293</v>
      </c>
      <c r="F149" s="140" t="s">
        <v>294</v>
      </c>
      <c r="G149" s="140" t="s">
        <v>481</v>
      </c>
      <c r="H149" s="141">
        <v>144</v>
      </c>
      <c r="I149" s="141">
        <f t="shared" si="8"/>
        <v>144</v>
      </c>
      <c r="J149" s="141" t="s">
        <v>28</v>
      </c>
      <c r="K149" s="142">
        <v>49</v>
      </c>
      <c r="L149" s="129" t="s">
        <v>574</v>
      </c>
      <c r="M149" s="143"/>
      <c r="N149" s="144" t="str">
        <f t="shared" si="9"/>
        <v>-</v>
      </c>
      <c r="O149" s="145" t="str">
        <f t="shared" si="10"/>
        <v>-</v>
      </c>
      <c r="P149" s="146" t="s">
        <v>594</v>
      </c>
      <c r="Q149" s="147"/>
    </row>
    <row r="150" spans="1:17" ht="18">
      <c r="B150" s="107" t="s">
        <v>26</v>
      </c>
      <c r="C150" s="108"/>
      <c r="D150" s="109"/>
      <c r="E150" s="87" t="s">
        <v>112</v>
      </c>
      <c r="F150" s="87"/>
      <c r="G150" s="87"/>
      <c r="H150" s="110"/>
      <c r="I150" s="110"/>
      <c r="J150" s="111"/>
      <c r="K150" s="112"/>
      <c r="L150" s="112"/>
      <c r="M150" s="104"/>
      <c r="N150" s="113"/>
      <c r="O150" s="114"/>
      <c r="P150" s="133"/>
      <c r="Q150" s="75"/>
    </row>
    <row r="151" spans="1:17" s="76" customFormat="1" ht="14.4">
      <c r="A151" s="2"/>
      <c r="B151" s="99" t="s">
        <v>547</v>
      </c>
      <c r="C151" s="99" t="s">
        <v>27</v>
      </c>
      <c r="D151" s="100" t="s">
        <v>280</v>
      </c>
      <c r="E151" s="101" t="s">
        <v>113</v>
      </c>
      <c r="F151" s="101" t="s">
        <v>114</v>
      </c>
      <c r="G151" s="101" t="s">
        <v>532</v>
      </c>
      <c r="H151" s="102">
        <v>144</v>
      </c>
      <c r="I151" s="102">
        <f t="shared" si="8"/>
        <v>144</v>
      </c>
      <c r="J151" s="102" t="s">
        <v>28</v>
      </c>
      <c r="K151" s="103">
        <v>69</v>
      </c>
      <c r="L151" s="78" t="s">
        <v>321</v>
      </c>
      <c r="M151" s="104"/>
      <c r="N151" s="105" t="str">
        <f t="shared" ref="N151:N173" si="11">IF(M151*H151=0,"-",M151*H151)</f>
        <v>-</v>
      </c>
      <c r="O151" s="79" t="str">
        <f t="shared" ref="O151:O180" si="12">IF(N151="-","-",N151*K151)</f>
        <v>-</v>
      </c>
      <c r="P151" s="136" t="s">
        <v>586</v>
      </c>
      <c r="Q151" s="75"/>
    </row>
    <row r="152" spans="1:17" s="76" customFormat="1" ht="14.4">
      <c r="A152" s="2"/>
      <c r="B152" s="99" t="s">
        <v>548</v>
      </c>
      <c r="C152" s="99" t="s">
        <v>27</v>
      </c>
      <c r="D152" s="100" t="s">
        <v>280</v>
      </c>
      <c r="E152" s="101" t="s">
        <v>113</v>
      </c>
      <c r="F152" s="101" t="s">
        <v>114</v>
      </c>
      <c r="G152" s="101" t="s">
        <v>533</v>
      </c>
      <c r="H152" s="102">
        <v>144</v>
      </c>
      <c r="I152" s="102">
        <f t="shared" si="8"/>
        <v>144</v>
      </c>
      <c r="J152" s="102" t="s">
        <v>28</v>
      </c>
      <c r="K152" s="103">
        <v>69</v>
      </c>
      <c r="L152" s="78" t="s">
        <v>321</v>
      </c>
      <c r="M152" s="104"/>
      <c r="N152" s="105" t="str">
        <f t="shared" si="11"/>
        <v>-</v>
      </c>
      <c r="O152" s="79" t="str">
        <f t="shared" ref="O152:O173" si="13">IF(N152="-","-",N152*K152)</f>
        <v>-</v>
      </c>
      <c r="P152" s="136" t="s">
        <v>586</v>
      </c>
      <c r="Q152" s="75"/>
    </row>
    <row r="153" spans="1:17" s="76" customFormat="1" ht="14.4">
      <c r="A153" s="2"/>
      <c r="B153" s="99" t="s">
        <v>549</v>
      </c>
      <c r="C153" s="99" t="s">
        <v>27</v>
      </c>
      <c r="D153" s="100" t="s">
        <v>280</v>
      </c>
      <c r="E153" s="101" t="s">
        <v>113</v>
      </c>
      <c r="F153" s="101" t="s">
        <v>114</v>
      </c>
      <c r="G153" s="101" t="s">
        <v>534</v>
      </c>
      <c r="H153" s="102">
        <v>144</v>
      </c>
      <c r="I153" s="102">
        <f t="shared" si="8"/>
        <v>144</v>
      </c>
      <c r="J153" s="102" t="s">
        <v>28</v>
      </c>
      <c r="K153" s="103">
        <v>69</v>
      </c>
      <c r="L153" s="78" t="s">
        <v>321</v>
      </c>
      <c r="M153" s="104"/>
      <c r="N153" s="105" t="str">
        <f t="shared" si="11"/>
        <v>-</v>
      </c>
      <c r="O153" s="79" t="str">
        <f t="shared" si="13"/>
        <v>-</v>
      </c>
      <c r="P153" s="136" t="s">
        <v>586</v>
      </c>
      <c r="Q153" s="75"/>
    </row>
    <row r="154" spans="1:17" s="76" customFormat="1" ht="14.4">
      <c r="A154" s="2"/>
      <c r="B154" s="99" t="s">
        <v>115</v>
      </c>
      <c r="C154" s="99" t="s">
        <v>27</v>
      </c>
      <c r="D154" s="100" t="s">
        <v>280</v>
      </c>
      <c r="E154" s="101" t="s">
        <v>113</v>
      </c>
      <c r="F154" s="101" t="s">
        <v>114</v>
      </c>
      <c r="G154" s="101" t="s">
        <v>296</v>
      </c>
      <c r="H154" s="102">
        <v>144</v>
      </c>
      <c r="I154" s="102">
        <f t="shared" si="8"/>
        <v>144</v>
      </c>
      <c r="J154" s="102" t="s">
        <v>28</v>
      </c>
      <c r="K154" s="103">
        <v>69</v>
      </c>
      <c r="L154" s="78" t="s">
        <v>321</v>
      </c>
      <c r="M154" s="104"/>
      <c r="N154" s="105" t="str">
        <f t="shared" si="11"/>
        <v>-</v>
      </c>
      <c r="O154" s="79" t="str">
        <f t="shared" si="13"/>
        <v>-</v>
      </c>
      <c r="P154" s="136" t="s">
        <v>586</v>
      </c>
      <c r="Q154" s="75"/>
    </row>
    <row r="155" spans="1:17" s="76" customFormat="1" ht="14.4">
      <c r="A155" s="2"/>
      <c r="B155" s="99" t="s">
        <v>272</v>
      </c>
      <c r="C155" s="99" t="s">
        <v>27</v>
      </c>
      <c r="D155" s="100" t="s">
        <v>280</v>
      </c>
      <c r="E155" s="101" t="s">
        <v>113</v>
      </c>
      <c r="F155" s="101" t="s">
        <v>114</v>
      </c>
      <c r="G155" s="101" t="s">
        <v>297</v>
      </c>
      <c r="H155" s="102">
        <v>144</v>
      </c>
      <c r="I155" s="102">
        <f t="shared" si="8"/>
        <v>144</v>
      </c>
      <c r="J155" s="102" t="s">
        <v>28</v>
      </c>
      <c r="K155" s="103">
        <v>69</v>
      </c>
      <c r="L155" s="78" t="s">
        <v>321</v>
      </c>
      <c r="M155" s="104"/>
      <c r="N155" s="105" t="str">
        <f t="shared" si="11"/>
        <v>-</v>
      </c>
      <c r="O155" s="79" t="str">
        <f t="shared" si="13"/>
        <v>-</v>
      </c>
      <c r="P155" s="136" t="s">
        <v>586</v>
      </c>
      <c r="Q155" s="75"/>
    </row>
    <row r="156" spans="1:17" s="76" customFormat="1" ht="14.4">
      <c r="A156" s="2"/>
      <c r="B156" s="99" t="s">
        <v>116</v>
      </c>
      <c r="C156" s="99" t="s">
        <v>27</v>
      </c>
      <c r="D156" s="100" t="s">
        <v>280</v>
      </c>
      <c r="E156" s="101" t="s">
        <v>113</v>
      </c>
      <c r="F156" s="101" t="s">
        <v>114</v>
      </c>
      <c r="G156" s="101" t="s">
        <v>298</v>
      </c>
      <c r="H156" s="102">
        <v>144</v>
      </c>
      <c r="I156" s="102">
        <f t="shared" si="8"/>
        <v>144</v>
      </c>
      <c r="J156" s="102" t="s">
        <v>28</v>
      </c>
      <c r="K156" s="103">
        <v>69</v>
      </c>
      <c r="L156" s="78" t="s">
        <v>321</v>
      </c>
      <c r="M156" s="104"/>
      <c r="N156" s="105" t="str">
        <f t="shared" si="11"/>
        <v>-</v>
      </c>
      <c r="O156" s="79" t="str">
        <f t="shared" si="13"/>
        <v>-</v>
      </c>
      <c r="P156" s="136" t="s">
        <v>586</v>
      </c>
      <c r="Q156" s="75"/>
    </row>
    <row r="157" spans="1:17" s="76" customFormat="1" ht="14.4">
      <c r="A157" s="2"/>
      <c r="B157" s="99" t="s">
        <v>117</v>
      </c>
      <c r="C157" s="99" t="s">
        <v>27</v>
      </c>
      <c r="D157" s="100" t="s">
        <v>280</v>
      </c>
      <c r="E157" s="101" t="s">
        <v>113</v>
      </c>
      <c r="F157" s="101" t="s">
        <v>114</v>
      </c>
      <c r="G157" s="101" t="s">
        <v>299</v>
      </c>
      <c r="H157" s="102">
        <v>144</v>
      </c>
      <c r="I157" s="102">
        <f t="shared" si="8"/>
        <v>144</v>
      </c>
      <c r="J157" s="102" t="s">
        <v>28</v>
      </c>
      <c r="K157" s="103">
        <v>69</v>
      </c>
      <c r="L157" s="78" t="s">
        <v>321</v>
      </c>
      <c r="M157" s="104"/>
      <c r="N157" s="105" t="str">
        <f t="shared" si="11"/>
        <v>-</v>
      </c>
      <c r="O157" s="79" t="str">
        <f t="shared" si="13"/>
        <v>-</v>
      </c>
      <c r="P157" s="136" t="s">
        <v>586</v>
      </c>
      <c r="Q157" s="75"/>
    </row>
    <row r="158" spans="1:17" s="76" customFormat="1" ht="14.4">
      <c r="A158" s="2"/>
      <c r="B158" s="99" t="s">
        <v>550</v>
      </c>
      <c r="C158" s="99" t="s">
        <v>27</v>
      </c>
      <c r="D158" s="100" t="s">
        <v>280</v>
      </c>
      <c r="E158" s="101" t="s">
        <v>113</v>
      </c>
      <c r="F158" s="101" t="s">
        <v>114</v>
      </c>
      <c r="G158" s="101" t="s">
        <v>535</v>
      </c>
      <c r="H158" s="102">
        <v>144</v>
      </c>
      <c r="I158" s="102">
        <f t="shared" si="8"/>
        <v>144</v>
      </c>
      <c r="J158" s="102" t="s">
        <v>28</v>
      </c>
      <c r="K158" s="103">
        <v>69</v>
      </c>
      <c r="L158" s="78" t="s">
        <v>321</v>
      </c>
      <c r="M158" s="104"/>
      <c r="N158" s="105" t="str">
        <f t="shared" si="11"/>
        <v>-</v>
      </c>
      <c r="O158" s="79" t="str">
        <f t="shared" si="13"/>
        <v>-</v>
      </c>
      <c r="P158" s="136" t="s">
        <v>586</v>
      </c>
      <c r="Q158" s="75"/>
    </row>
    <row r="159" spans="1:17" s="76" customFormat="1" ht="14.4">
      <c r="A159" s="2"/>
      <c r="B159" s="99" t="s">
        <v>118</v>
      </c>
      <c r="C159" s="99" t="s">
        <v>27</v>
      </c>
      <c r="D159" s="100" t="s">
        <v>280</v>
      </c>
      <c r="E159" s="101" t="s">
        <v>113</v>
      </c>
      <c r="F159" s="101" t="s">
        <v>114</v>
      </c>
      <c r="G159" s="101" t="s">
        <v>300</v>
      </c>
      <c r="H159" s="102">
        <v>144</v>
      </c>
      <c r="I159" s="102">
        <f t="shared" si="8"/>
        <v>144</v>
      </c>
      <c r="J159" s="102" t="s">
        <v>28</v>
      </c>
      <c r="K159" s="103">
        <v>69</v>
      </c>
      <c r="L159" s="78" t="s">
        <v>321</v>
      </c>
      <c r="M159" s="104"/>
      <c r="N159" s="105" t="str">
        <f t="shared" si="11"/>
        <v>-</v>
      </c>
      <c r="O159" s="79" t="str">
        <f t="shared" si="13"/>
        <v>-</v>
      </c>
      <c r="P159" s="136" t="s">
        <v>586</v>
      </c>
      <c r="Q159" s="75"/>
    </row>
    <row r="160" spans="1:17" s="76" customFormat="1" ht="14.4">
      <c r="A160" s="2"/>
      <c r="B160" s="99" t="s">
        <v>551</v>
      </c>
      <c r="C160" s="99" t="s">
        <v>27</v>
      </c>
      <c r="D160" s="100" t="s">
        <v>280</v>
      </c>
      <c r="E160" s="101" t="s">
        <v>113</v>
      </c>
      <c r="F160" s="101" t="s">
        <v>114</v>
      </c>
      <c r="G160" s="101" t="s">
        <v>536</v>
      </c>
      <c r="H160" s="102">
        <v>144</v>
      </c>
      <c r="I160" s="102">
        <f t="shared" si="8"/>
        <v>144</v>
      </c>
      <c r="J160" s="102" t="s">
        <v>28</v>
      </c>
      <c r="K160" s="103">
        <v>69</v>
      </c>
      <c r="L160" s="78" t="s">
        <v>321</v>
      </c>
      <c r="M160" s="104"/>
      <c r="N160" s="105" t="str">
        <f t="shared" si="11"/>
        <v>-</v>
      </c>
      <c r="O160" s="79" t="str">
        <f t="shared" si="13"/>
        <v>-</v>
      </c>
      <c r="P160" s="136" t="s">
        <v>586</v>
      </c>
      <c r="Q160" s="75"/>
    </row>
    <row r="161" spans="1:17" s="76" customFormat="1" ht="14.4">
      <c r="A161" s="2"/>
      <c r="B161" s="99" t="s">
        <v>552</v>
      </c>
      <c r="C161" s="99" t="s">
        <v>27</v>
      </c>
      <c r="D161" s="100" t="s">
        <v>280</v>
      </c>
      <c r="E161" s="101" t="s">
        <v>113</v>
      </c>
      <c r="F161" s="101" t="s">
        <v>114</v>
      </c>
      <c r="G161" s="101" t="s">
        <v>537</v>
      </c>
      <c r="H161" s="102">
        <v>144</v>
      </c>
      <c r="I161" s="102">
        <f t="shared" si="8"/>
        <v>144</v>
      </c>
      <c r="J161" s="102" t="s">
        <v>28</v>
      </c>
      <c r="K161" s="103">
        <v>69</v>
      </c>
      <c r="L161" s="78" t="s">
        <v>321</v>
      </c>
      <c r="M161" s="104"/>
      <c r="N161" s="105" t="str">
        <f t="shared" si="11"/>
        <v>-</v>
      </c>
      <c r="O161" s="79" t="str">
        <f t="shared" si="13"/>
        <v>-</v>
      </c>
      <c r="P161" s="136" t="s">
        <v>586</v>
      </c>
      <c r="Q161" s="75"/>
    </row>
    <row r="162" spans="1:17" s="76" customFormat="1" ht="14.4">
      <c r="A162" s="2"/>
      <c r="B162" s="99" t="s">
        <v>553</v>
      </c>
      <c r="C162" s="99" t="s">
        <v>27</v>
      </c>
      <c r="D162" s="100" t="s">
        <v>280</v>
      </c>
      <c r="E162" s="101" t="s">
        <v>113</v>
      </c>
      <c r="F162" s="101" t="s">
        <v>114</v>
      </c>
      <c r="G162" s="101" t="s">
        <v>538</v>
      </c>
      <c r="H162" s="102">
        <v>144</v>
      </c>
      <c r="I162" s="102">
        <f t="shared" si="8"/>
        <v>144</v>
      </c>
      <c r="J162" s="102" t="s">
        <v>28</v>
      </c>
      <c r="K162" s="103">
        <v>69</v>
      </c>
      <c r="L162" s="78" t="s">
        <v>321</v>
      </c>
      <c r="M162" s="104"/>
      <c r="N162" s="105" t="str">
        <f t="shared" si="11"/>
        <v>-</v>
      </c>
      <c r="O162" s="79" t="str">
        <f t="shared" si="13"/>
        <v>-</v>
      </c>
      <c r="P162" s="136" t="s">
        <v>586</v>
      </c>
      <c r="Q162" s="75"/>
    </row>
    <row r="163" spans="1:17" s="76" customFormat="1" ht="14.4">
      <c r="A163" s="2"/>
      <c r="B163" s="99" t="s">
        <v>120</v>
      </c>
      <c r="C163" s="99" t="s">
        <v>27</v>
      </c>
      <c r="D163" s="100" t="s">
        <v>280</v>
      </c>
      <c r="E163" s="101" t="s">
        <v>113</v>
      </c>
      <c r="F163" s="101" t="s">
        <v>114</v>
      </c>
      <c r="G163" s="101" t="s">
        <v>119</v>
      </c>
      <c r="H163" s="102">
        <v>144</v>
      </c>
      <c r="I163" s="102">
        <f t="shared" si="8"/>
        <v>144</v>
      </c>
      <c r="J163" s="102" t="s">
        <v>28</v>
      </c>
      <c r="K163" s="103">
        <v>69</v>
      </c>
      <c r="L163" s="78" t="s">
        <v>321</v>
      </c>
      <c r="M163" s="104"/>
      <c r="N163" s="105" t="str">
        <f t="shared" si="11"/>
        <v>-</v>
      </c>
      <c r="O163" s="79" t="str">
        <f t="shared" si="13"/>
        <v>-</v>
      </c>
      <c r="P163" s="136" t="s">
        <v>586</v>
      </c>
      <c r="Q163" s="75"/>
    </row>
    <row r="164" spans="1:17" s="76" customFormat="1" ht="14.4">
      <c r="A164" s="2"/>
      <c r="B164" s="99" t="s">
        <v>554</v>
      </c>
      <c r="C164" s="99" t="s">
        <v>27</v>
      </c>
      <c r="D164" s="100" t="s">
        <v>280</v>
      </c>
      <c r="E164" s="101" t="s">
        <v>113</v>
      </c>
      <c r="F164" s="101" t="s">
        <v>114</v>
      </c>
      <c r="G164" s="101" t="s">
        <v>539</v>
      </c>
      <c r="H164" s="102">
        <v>144</v>
      </c>
      <c r="I164" s="102">
        <f t="shared" si="8"/>
        <v>144</v>
      </c>
      <c r="J164" s="102" t="s">
        <v>28</v>
      </c>
      <c r="K164" s="103">
        <v>69</v>
      </c>
      <c r="L164" s="78" t="s">
        <v>321</v>
      </c>
      <c r="M164" s="104"/>
      <c r="N164" s="105" t="str">
        <f t="shared" si="11"/>
        <v>-</v>
      </c>
      <c r="O164" s="79" t="str">
        <f t="shared" si="13"/>
        <v>-</v>
      </c>
      <c r="P164" s="136" t="s">
        <v>586</v>
      </c>
      <c r="Q164" s="75"/>
    </row>
    <row r="165" spans="1:17" s="76" customFormat="1" ht="14.4" hidden="1">
      <c r="A165" s="2"/>
      <c r="B165" s="138" t="s">
        <v>555</v>
      </c>
      <c r="C165" s="138" t="s">
        <v>27</v>
      </c>
      <c r="D165" s="139" t="s">
        <v>280</v>
      </c>
      <c r="E165" s="140" t="s">
        <v>113</v>
      </c>
      <c r="F165" s="140" t="s">
        <v>114</v>
      </c>
      <c r="G165" s="140" t="s">
        <v>540</v>
      </c>
      <c r="H165" s="141">
        <v>144</v>
      </c>
      <c r="I165" s="141">
        <f t="shared" si="8"/>
        <v>144</v>
      </c>
      <c r="J165" s="141" t="s">
        <v>28</v>
      </c>
      <c r="K165" s="142">
        <v>69</v>
      </c>
      <c r="L165" s="129" t="s">
        <v>574</v>
      </c>
      <c r="M165" s="143"/>
      <c r="N165" s="144" t="str">
        <f t="shared" si="11"/>
        <v>-</v>
      </c>
      <c r="O165" s="145" t="str">
        <f t="shared" si="13"/>
        <v>-</v>
      </c>
      <c r="P165" s="146" t="s">
        <v>594</v>
      </c>
      <c r="Q165" s="147"/>
    </row>
    <row r="166" spans="1:17" ht="14.4">
      <c r="B166" s="99" t="s">
        <v>556</v>
      </c>
      <c r="C166" s="99" t="s">
        <v>27</v>
      </c>
      <c r="D166" s="100" t="s">
        <v>280</v>
      </c>
      <c r="E166" s="101" t="s">
        <v>113</v>
      </c>
      <c r="F166" s="101" t="s">
        <v>114</v>
      </c>
      <c r="G166" s="101" t="s">
        <v>541</v>
      </c>
      <c r="H166" s="102">
        <v>144</v>
      </c>
      <c r="I166" s="102">
        <f t="shared" ref="I166:I194" si="14">H166</f>
        <v>144</v>
      </c>
      <c r="J166" s="102" t="s">
        <v>28</v>
      </c>
      <c r="K166" s="103">
        <v>69</v>
      </c>
      <c r="L166" s="78" t="s">
        <v>321</v>
      </c>
      <c r="M166" s="104"/>
      <c r="N166" s="105" t="str">
        <f t="shared" si="11"/>
        <v>-</v>
      </c>
      <c r="O166" s="79" t="str">
        <f t="shared" si="13"/>
        <v>-</v>
      </c>
      <c r="P166" s="136" t="s">
        <v>586</v>
      </c>
      <c r="Q166" s="75"/>
    </row>
    <row r="167" spans="1:17" s="76" customFormat="1" ht="14.4">
      <c r="A167" s="2"/>
      <c r="B167" s="99" t="s">
        <v>557</v>
      </c>
      <c r="C167" s="99" t="s">
        <v>27</v>
      </c>
      <c r="D167" s="100" t="s">
        <v>280</v>
      </c>
      <c r="E167" s="101" t="s">
        <v>113</v>
      </c>
      <c r="F167" s="101" t="s">
        <v>114</v>
      </c>
      <c r="G167" s="101" t="s">
        <v>542</v>
      </c>
      <c r="H167" s="102">
        <v>144</v>
      </c>
      <c r="I167" s="102">
        <f t="shared" si="14"/>
        <v>144</v>
      </c>
      <c r="J167" s="102" t="s">
        <v>28</v>
      </c>
      <c r="K167" s="103">
        <v>69</v>
      </c>
      <c r="L167" s="78" t="s">
        <v>321</v>
      </c>
      <c r="M167" s="104"/>
      <c r="N167" s="105" t="str">
        <f t="shared" si="11"/>
        <v>-</v>
      </c>
      <c r="O167" s="79" t="str">
        <f t="shared" si="13"/>
        <v>-</v>
      </c>
      <c r="P167" s="136" t="s">
        <v>586</v>
      </c>
      <c r="Q167" s="75"/>
    </row>
    <row r="168" spans="1:17" s="76" customFormat="1" ht="14.4">
      <c r="A168" s="2"/>
      <c r="B168" s="99" t="s">
        <v>558</v>
      </c>
      <c r="C168" s="99" t="s">
        <v>27</v>
      </c>
      <c r="D168" s="100" t="s">
        <v>280</v>
      </c>
      <c r="E168" s="101" t="s">
        <v>113</v>
      </c>
      <c r="F168" s="101" t="s">
        <v>114</v>
      </c>
      <c r="G168" s="101" t="s">
        <v>543</v>
      </c>
      <c r="H168" s="102">
        <v>144</v>
      </c>
      <c r="I168" s="102">
        <f t="shared" si="14"/>
        <v>144</v>
      </c>
      <c r="J168" s="102" t="s">
        <v>28</v>
      </c>
      <c r="K168" s="103">
        <v>69</v>
      </c>
      <c r="L168" s="78" t="s">
        <v>321</v>
      </c>
      <c r="M168" s="104"/>
      <c r="N168" s="105" t="str">
        <f t="shared" si="11"/>
        <v>-</v>
      </c>
      <c r="O168" s="79" t="str">
        <f t="shared" si="13"/>
        <v>-</v>
      </c>
      <c r="P168" s="136" t="s">
        <v>586</v>
      </c>
      <c r="Q168" s="75"/>
    </row>
    <row r="169" spans="1:17" s="76" customFormat="1" ht="14.4">
      <c r="A169" s="2"/>
      <c r="B169" s="99" t="s">
        <v>121</v>
      </c>
      <c r="C169" s="99" t="s">
        <v>27</v>
      </c>
      <c r="D169" s="100" t="s">
        <v>280</v>
      </c>
      <c r="E169" s="101" t="s">
        <v>113</v>
      </c>
      <c r="F169" s="101" t="s">
        <v>114</v>
      </c>
      <c r="G169" s="101" t="s">
        <v>301</v>
      </c>
      <c r="H169" s="102">
        <v>144</v>
      </c>
      <c r="I169" s="102">
        <f t="shared" si="14"/>
        <v>144</v>
      </c>
      <c r="J169" s="102" t="s">
        <v>28</v>
      </c>
      <c r="K169" s="103">
        <v>69</v>
      </c>
      <c r="L169" s="78" t="s">
        <v>321</v>
      </c>
      <c r="M169" s="104"/>
      <c r="N169" s="105" t="str">
        <f t="shared" si="11"/>
        <v>-</v>
      </c>
      <c r="O169" s="79" t="str">
        <f t="shared" si="13"/>
        <v>-</v>
      </c>
      <c r="P169" s="136" t="s">
        <v>586</v>
      </c>
      <c r="Q169" s="75"/>
    </row>
    <row r="170" spans="1:17" s="76" customFormat="1" ht="14.4">
      <c r="A170" s="2"/>
      <c r="B170" s="99" t="s">
        <v>559</v>
      </c>
      <c r="C170" s="99" t="s">
        <v>27</v>
      </c>
      <c r="D170" s="100" t="s">
        <v>280</v>
      </c>
      <c r="E170" s="101" t="s">
        <v>113</v>
      </c>
      <c r="F170" s="101" t="s">
        <v>114</v>
      </c>
      <c r="G170" s="101" t="s">
        <v>544</v>
      </c>
      <c r="H170" s="102">
        <v>144</v>
      </c>
      <c r="I170" s="102">
        <f t="shared" si="14"/>
        <v>144</v>
      </c>
      <c r="J170" s="102" t="s">
        <v>28</v>
      </c>
      <c r="K170" s="103">
        <v>69</v>
      </c>
      <c r="L170" s="78" t="s">
        <v>321</v>
      </c>
      <c r="M170" s="104"/>
      <c r="N170" s="105" t="str">
        <f t="shared" si="11"/>
        <v>-</v>
      </c>
      <c r="O170" s="79" t="str">
        <f t="shared" si="13"/>
        <v>-</v>
      </c>
      <c r="P170" s="136" t="s">
        <v>586</v>
      </c>
      <c r="Q170" s="75"/>
    </row>
    <row r="171" spans="1:17" s="76" customFormat="1" ht="14.4">
      <c r="A171" s="2"/>
      <c r="B171" s="99" t="s">
        <v>122</v>
      </c>
      <c r="C171" s="99" t="s">
        <v>27</v>
      </c>
      <c r="D171" s="100" t="s">
        <v>280</v>
      </c>
      <c r="E171" s="101" t="s">
        <v>113</v>
      </c>
      <c r="F171" s="101" t="s">
        <v>114</v>
      </c>
      <c r="G171" s="101" t="s">
        <v>302</v>
      </c>
      <c r="H171" s="102">
        <v>144</v>
      </c>
      <c r="I171" s="102">
        <f t="shared" si="14"/>
        <v>144</v>
      </c>
      <c r="J171" s="102" t="s">
        <v>28</v>
      </c>
      <c r="K171" s="103">
        <v>69</v>
      </c>
      <c r="L171" s="78" t="s">
        <v>321</v>
      </c>
      <c r="M171" s="104"/>
      <c r="N171" s="105" t="str">
        <f t="shared" si="11"/>
        <v>-</v>
      </c>
      <c r="O171" s="79" t="str">
        <f t="shared" si="13"/>
        <v>-</v>
      </c>
      <c r="P171" s="136" t="s">
        <v>586</v>
      </c>
      <c r="Q171" s="75"/>
    </row>
    <row r="172" spans="1:17" s="76" customFormat="1" ht="14.4">
      <c r="A172" s="2"/>
      <c r="B172" s="99" t="s">
        <v>560</v>
      </c>
      <c r="C172" s="99" t="s">
        <v>27</v>
      </c>
      <c r="D172" s="100" t="s">
        <v>280</v>
      </c>
      <c r="E172" s="101" t="s">
        <v>113</v>
      </c>
      <c r="F172" s="101" t="s">
        <v>114</v>
      </c>
      <c r="G172" s="101" t="s">
        <v>545</v>
      </c>
      <c r="H172" s="102">
        <v>144</v>
      </c>
      <c r="I172" s="102">
        <f t="shared" si="14"/>
        <v>144</v>
      </c>
      <c r="J172" s="102" t="s">
        <v>28</v>
      </c>
      <c r="K172" s="103">
        <v>69</v>
      </c>
      <c r="L172" s="78" t="s">
        <v>321</v>
      </c>
      <c r="M172" s="104"/>
      <c r="N172" s="105" t="str">
        <f t="shared" si="11"/>
        <v>-</v>
      </c>
      <c r="O172" s="79" t="str">
        <f t="shared" si="13"/>
        <v>-</v>
      </c>
      <c r="P172" s="136" t="s">
        <v>586</v>
      </c>
      <c r="Q172" s="75"/>
    </row>
    <row r="173" spans="1:17" s="76" customFormat="1" ht="14.4">
      <c r="A173" s="2"/>
      <c r="B173" s="99" t="s">
        <v>561</v>
      </c>
      <c r="C173" s="99" t="s">
        <v>27</v>
      </c>
      <c r="D173" s="100" t="s">
        <v>280</v>
      </c>
      <c r="E173" s="101" t="s">
        <v>113</v>
      </c>
      <c r="F173" s="101" t="s">
        <v>114</v>
      </c>
      <c r="G173" s="101" t="s">
        <v>546</v>
      </c>
      <c r="H173" s="102">
        <v>144</v>
      </c>
      <c r="I173" s="102">
        <f t="shared" si="14"/>
        <v>144</v>
      </c>
      <c r="J173" s="102" t="s">
        <v>28</v>
      </c>
      <c r="K173" s="103">
        <v>69</v>
      </c>
      <c r="L173" s="78" t="s">
        <v>321</v>
      </c>
      <c r="M173" s="104"/>
      <c r="N173" s="105" t="str">
        <f t="shared" si="11"/>
        <v>-</v>
      </c>
      <c r="O173" s="79" t="str">
        <f t="shared" si="13"/>
        <v>-</v>
      </c>
      <c r="P173" s="136" t="s">
        <v>586</v>
      </c>
      <c r="Q173" s="75"/>
    </row>
    <row r="174" spans="1:17" ht="18">
      <c r="B174" s="107" t="s">
        <v>26</v>
      </c>
      <c r="C174" s="108"/>
      <c r="D174" s="109"/>
      <c r="E174" s="87" t="s">
        <v>123</v>
      </c>
      <c r="F174" s="87"/>
      <c r="G174" s="87"/>
      <c r="H174" s="110"/>
      <c r="I174" s="110"/>
      <c r="J174" s="111"/>
      <c r="K174" s="112"/>
      <c r="L174" s="112"/>
      <c r="M174" s="104"/>
      <c r="N174" s="113"/>
      <c r="O174" s="114"/>
      <c r="P174" s="133"/>
      <c r="Q174" s="75"/>
    </row>
    <row r="175" spans="1:17" s="76" customFormat="1" ht="14.4">
      <c r="A175" s="2"/>
      <c r="B175" s="99" t="s">
        <v>489</v>
      </c>
      <c r="C175" s="99" t="s">
        <v>27</v>
      </c>
      <c r="D175" s="100" t="s">
        <v>123</v>
      </c>
      <c r="E175" s="101" t="s">
        <v>490</v>
      </c>
      <c r="F175" s="101" t="s">
        <v>491</v>
      </c>
      <c r="G175" s="101"/>
      <c r="H175" s="102">
        <v>96</v>
      </c>
      <c r="I175" s="102">
        <f t="shared" si="14"/>
        <v>96</v>
      </c>
      <c r="J175" s="102" t="s">
        <v>28</v>
      </c>
      <c r="K175" s="103">
        <v>79</v>
      </c>
      <c r="L175" s="78" t="s">
        <v>321</v>
      </c>
      <c r="M175" s="104"/>
      <c r="N175" s="105" t="str">
        <f t="shared" ref="N175:N221" si="15">IF(M175*H175=0,"-",M175*H175)</f>
        <v>-</v>
      </c>
      <c r="O175" s="79" t="str">
        <f t="shared" si="12"/>
        <v>-</v>
      </c>
      <c r="P175" s="136" t="s">
        <v>586</v>
      </c>
      <c r="Q175" s="75"/>
    </row>
    <row r="176" spans="1:17" ht="14.4" hidden="1">
      <c r="B176" s="138" t="s">
        <v>492</v>
      </c>
      <c r="C176" s="138" t="s">
        <v>27</v>
      </c>
      <c r="D176" s="139" t="s">
        <v>123</v>
      </c>
      <c r="E176" s="140" t="s">
        <v>490</v>
      </c>
      <c r="F176" s="140" t="s">
        <v>491</v>
      </c>
      <c r="G176" s="140" t="s">
        <v>493</v>
      </c>
      <c r="H176" s="141">
        <v>96</v>
      </c>
      <c r="I176" s="141">
        <f t="shared" si="14"/>
        <v>96</v>
      </c>
      <c r="J176" s="141" t="s">
        <v>28</v>
      </c>
      <c r="K176" s="142">
        <v>79</v>
      </c>
      <c r="L176" s="129" t="s">
        <v>574</v>
      </c>
      <c r="M176" s="143"/>
      <c r="N176" s="144" t="str">
        <f t="shared" si="15"/>
        <v>-</v>
      </c>
      <c r="O176" s="145" t="str">
        <f t="shared" si="12"/>
        <v>-</v>
      </c>
      <c r="P176" s="146" t="s">
        <v>594</v>
      </c>
      <c r="Q176" s="75"/>
    </row>
    <row r="177" spans="1:17" ht="14.4" hidden="1">
      <c r="B177" s="138" t="s">
        <v>124</v>
      </c>
      <c r="C177" s="138" t="s">
        <v>27</v>
      </c>
      <c r="D177" s="139" t="s">
        <v>123</v>
      </c>
      <c r="E177" s="140" t="s">
        <v>125</v>
      </c>
      <c r="F177" s="140" t="s">
        <v>126</v>
      </c>
      <c r="G177" s="140" t="s">
        <v>304</v>
      </c>
      <c r="H177" s="141">
        <v>96</v>
      </c>
      <c r="I177" s="141">
        <f t="shared" si="14"/>
        <v>96</v>
      </c>
      <c r="J177" s="141" t="s">
        <v>28</v>
      </c>
      <c r="K177" s="142">
        <v>99</v>
      </c>
      <c r="L177" s="129" t="s">
        <v>574</v>
      </c>
      <c r="M177" s="143"/>
      <c r="N177" s="144" t="str">
        <f t="shared" si="15"/>
        <v>-</v>
      </c>
      <c r="O177" s="145" t="str">
        <f t="shared" si="12"/>
        <v>-</v>
      </c>
      <c r="P177" s="146" t="s">
        <v>594</v>
      </c>
      <c r="Q177" s="75"/>
    </row>
    <row r="178" spans="1:17" ht="14.4" hidden="1">
      <c r="B178" s="138" t="s">
        <v>273</v>
      </c>
      <c r="C178" s="138" t="s">
        <v>27</v>
      </c>
      <c r="D178" s="139" t="s">
        <v>123</v>
      </c>
      <c r="E178" s="140" t="s">
        <v>127</v>
      </c>
      <c r="F178" s="140" t="s">
        <v>126</v>
      </c>
      <c r="G178" s="140" t="s">
        <v>303</v>
      </c>
      <c r="H178" s="141">
        <v>96</v>
      </c>
      <c r="I178" s="141">
        <f t="shared" si="14"/>
        <v>96</v>
      </c>
      <c r="J178" s="141" t="s">
        <v>28</v>
      </c>
      <c r="K178" s="142">
        <v>99</v>
      </c>
      <c r="L178" s="129" t="s">
        <v>574</v>
      </c>
      <c r="M178" s="143"/>
      <c r="N178" s="144" t="str">
        <f t="shared" si="15"/>
        <v>-</v>
      </c>
      <c r="O178" s="145" t="str">
        <f t="shared" si="12"/>
        <v>-</v>
      </c>
      <c r="P178" s="146" t="s">
        <v>594</v>
      </c>
      <c r="Q178" s="75"/>
    </row>
    <row r="179" spans="1:17" ht="14.4" hidden="1">
      <c r="B179" s="138" t="s">
        <v>128</v>
      </c>
      <c r="C179" s="138" t="s">
        <v>27</v>
      </c>
      <c r="D179" s="139" t="s">
        <v>123</v>
      </c>
      <c r="E179" s="140" t="s">
        <v>129</v>
      </c>
      <c r="F179" s="140" t="s">
        <v>130</v>
      </c>
      <c r="G179" s="140" t="s">
        <v>305</v>
      </c>
      <c r="H179" s="141">
        <v>96</v>
      </c>
      <c r="I179" s="141">
        <f t="shared" si="14"/>
        <v>96</v>
      </c>
      <c r="J179" s="141" t="s">
        <v>28</v>
      </c>
      <c r="K179" s="142">
        <v>99</v>
      </c>
      <c r="L179" s="129" t="s">
        <v>574</v>
      </c>
      <c r="M179" s="143"/>
      <c r="N179" s="144" t="str">
        <f t="shared" si="15"/>
        <v>-</v>
      </c>
      <c r="O179" s="145" t="str">
        <f t="shared" si="12"/>
        <v>-</v>
      </c>
      <c r="P179" s="146" t="s">
        <v>594</v>
      </c>
      <c r="Q179" s="75"/>
    </row>
    <row r="180" spans="1:17" s="76" customFormat="1" ht="14.4">
      <c r="A180" s="2"/>
      <c r="B180" s="99" t="s">
        <v>131</v>
      </c>
      <c r="C180" s="99" t="s">
        <v>27</v>
      </c>
      <c r="D180" s="100" t="s">
        <v>123</v>
      </c>
      <c r="E180" s="101" t="s">
        <v>129</v>
      </c>
      <c r="F180" s="101" t="s">
        <v>130</v>
      </c>
      <c r="G180" s="101" t="s">
        <v>306</v>
      </c>
      <c r="H180" s="102">
        <v>96</v>
      </c>
      <c r="I180" s="102">
        <f t="shared" si="14"/>
        <v>96</v>
      </c>
      <c r="J180" s="102" t="s">
        <v>28</v>
      </c>
      <c r="K180" s="103">
        <v>99</v>
      </c>
      <c r="L180" s="78" t="s">
        <v>321</v>
      </c>
      <c r="M180" s="104"/>
      <c r="N180" s="105" t="str">
        <f t="shared" si="15"/>
        <v>-</v>
      </c>
      <c r="O180" s="79" t="str">
        <f t="shared" si="12"/>
        <v>-</v>
      </c>
      <c r="P180" s="136" t="s">
        <v>586</v>
      </c>
      <c r="Q180" s="75"/>
    </row>
    <row r="181" spans="1:17" s="76" customFormat="1" ht="14.4">
      <c r="A181" s="2"/>
      <c r="B181" s="99" t="s">
        <v>132</v>
      </c>
      <c r="C181" s="99" t="s">
        <v>27</v>
      </c>
      <c r="D181" s="100" t="s">
        <v>123</v>
      </c>
      <c r="E181" s="101" t="s">
        <v>129</v>
      </c>
      <c r="F181" s="101" t="s">
        <v>130</v>
      </c>
      <c r="G181" s="101" t="s">
        <v>133</v>
      </c>
      <c r="H181" s="102">
        <v>96</v>
      </c>
      <c r="I181" s="102">
        <f t="shared" si="14"/>
        <v>96</v>
      </c>
      <c r="J181" s="102" t="s">
        <v>28</v>
      </c>
      <c r="K181" s="103">
        <v>99</v>
      </c>
      <c r="L181" s="78" t="s">
        <v>321</v>
      </c>
      <c r="M181" s="104"/>
      <c r="N181" s="105" t="str">
        <f t="shared" si="15"/>
        <v>-</v>
      </c>
      <c r="O181" s="79" t="str">
        <f t="shared" ref="O181:O211" si="16">IF(N181="-","-",N181*K181)</f>
        <v>-</v>
      </c>
      <c r="P181" s="136" t="s">
        <v>586</v>
      </c>
      <c r="Q181" s="75"/>
    </row>
    <row r="182" spans="1:17" s="76" customFormat="1" ht="14.4" hidden="1">
      <c r="A182" s="2"/>
      <c r="B182" s="138" t="s">
        <v>134</v>
      </c>
      <c r="C182" s="138" t="s">
        <v>27</v>
      </c>
      <c r="D182" s="139" t="s">
        <v>123</v>
      </c>
      <c r="E182" s="140" t="s">
        <v>129</v>
      </c>
      <c r="F182" s="140" t="s">
        <v>130</v>
      </c>
      <c r="G182" s="140" t="s">
        <v>35</v>
      </c>
      <c r="H182" s="141">
        <v>96</v>
      </c>
      <c r="I182" s="141">
        <f t="shared" si="14"/>
        <v>96</v>
      </c>
      <c r="J182" s="141" t="s">
        <v>28</v>
      </c>
      <c r="K182" s="142">
        <v>99</v>
      </c>
      <c r="L182" s="129" t="s">
        <v>574</v>
      </c>
      <c r="M182" s="143"/>
      <c r="N182" s="144" t="str">
        <f t="shared" si="15"/>
        <v>-</v>
      </c>
      <c r="O182" s="145" t="str">
        <f t="shared" si="16"/>
        <v>-</v>
      </c>
      <c r="P182" s="146" t="s">
        <v>594</v>
      </c>
      <c r="Q182" s="75"/>
    </row>
    <row r="183" spans="1:17" s="76" customFormat="1" ht="14.4">
      <c r="A183" s="2"/>
      <c r="B183" s="99" t="s">
        <v>494</v>
      </c>
      <c r="C183" s="99" t="s">
        <v>27</v>
      </c>
      <c r="D183" s="100" t="s">
        <v>123</v>
      </c>
      <c r="E183" s="101" t="s">
        <v>129</v>
      </c>
      <c r="F183" s="101" t="s">
        <v>130</v>
      </c>
      <c r="G183" s="101" t="s">
        <v>495</v>
      </c>
      <c r="H183" s="102">
        <v>96</v>
      </c>
      <c r="I183" s="102">
        <f t="shared" si="14"/>
        <v>96</v>
      </c>
      <c r="J183" s="102" t="s">
        <v>28</v>
      </c>
      <c r="K183" s="103">
        <v>99</v>
      </c>
      <c r="L183" s="78" t="s">
        <v>321</v>
      </c>
      <c r="M183" s="104"/>
      <c r="N183" s="105" t="str">
        <f t="shared" si="15"/>
        <v>-</v>
      </c>
      <c r="O183" s="79" t="str">
        <f t="shared" si="16"/>
        <v>-</v>
      </c>
      <c r="P183" s="136" t="s">
        <v>586</v>
      </c>
      <c r="Q183" s="75"/>
    </row>
    <row r="184" spans="1:17" s="76" customFormat="1" ht="14.4" hidden="1">
      <c r="A184" s="2"/>
      <c r="B184" s="138" t="s">
        <v>496</v>
      </c>
      <c r="C184" s="138" t="s">
        <v>27</v>
      </c>
      <c r="D184" s="139" t="s">
        <v>123</v>
      </c>
      <c r="E184" s="140" t="s">
        <v>129</v>
      </c>
      <c r="F184" s="140" t="s">
        <v>130</v>
      </c>
      <c r="G184" s="140" t="s">
        <v>497</v>
      </c>
      <c r="H184" s="141">
        <v>96</v>
      </c>
      <c r="I184" s="141">
        <f t="shared" si="14"/>
        <v>96</v>
      </c>
      <c r="J184" s="141" t="s">
        <v>28</v>
      </c>
      <c r="K184" s="142">
        <v>99</v>
      </c>
      <c r="L184" s="129" t="s">
        <v>574</v>
      </c>
      <c r="M184" s="143"/>
      <c r="N184" s="144" t="str">
        <f t="shared" si="15"/>
        <v>-</v>
      </c>
      <c r="O184" s="145" t="str">
        <f t="shared" si="16"/>
        <v>-</v>
      </c>
      <c r="P184" s="146" t="s">
        <v>594</v>
      </c>
      <c r="Q184" s="75"/>
    </row>
    <row r="185" spans="1:17" ht="14.4">
      <c r="B185" s="99" t="s">
        <v>274</v>
      </c>
      <c r="C185" s="99" t="s">
        <v>27</v>
      </c>
      <c r="D185" s="100" t="s">
        <v>123</v>
      </c>
      <c r="E185" s="101" t="s">
        <v>136</v>
      </c>
      <c r="F185" s="101" t="s">
        <v>137</v>
      </c>
      <c r="G185" s="101" t="s">
        <v>307</v>
      </c>
      <c r="H185" s="102">
        <v>96</v>
      </c>
      <c r="I185" s="102">
        <f t="shared" si="14"/>
        <v>96</v>
      </c>
      <c r="J185" s="102" t="s">
        <v>28</v>
      </c>
      <c r="K185" s="103">
        <v>99</v>
      </c>
      <c r="L185" s="78" t="s">
        <v>321</v>
      </c>
      <c r="M185" s="104"/>
      <c r="N185" s="105" t="str">
        <f t="shared" si="15"/>
        <v>-</v>
      </c>
      <c r="O185" s="79" t="str">
        <f t="shared" si="16"/>
        <v>-</v>
      </c>
      <c r="P185" s="136" t="s">
        <v>586</v>
      </c>
      <c r="Q185" s="75"/>
    </row>
    <row r="186" spans="1:17" ht="14.4">
      <c r="B186" s="99" t="s">
        <v>135</v>
      </c>
      <c r="C186" s="99" t="s">
        <v>27</v>
      </c>
      <c r="D186" s="100" t="s">
        <v>123</v>
      </c>
      <c r="E186" s="101" t="s">
        <v>136</v>
      </c>
      <c r="F186" s="101" t="s">
        <v>137</v>
      </c>
      <c r="G186" s="101" t="s">
        <v>138</v>
      </c>
      <c r="H186" s="102">
        <v>96</v>
      </c>
      <c r="I186" s="102">
        <f t="shared" si="14"/>
        <v>96</v>
      </c>
      <c r="J186" s="102" t="s">
        <v>28</v>
      </c>
      <c r="K186" s="103">
        <v>99</v>
      </c>
      <c r="L186" s="78" t="s">
        <v>321</v>
      </c>
      <c r="M186" s="104"/>
      <c r="N186" s="105" t="str">
        <f t="shared" si="15"/>
        <v>-</v>
      </c>
      <c r="O186" s="79" t="str">
        <f t="shared" si="16"/>
        <v>-</v>
      </c>
      <c r="P186" s="136" t="s">
        <v>586</v>
      </c>
      <c r="Q186" s="75"/>
    </row>
    <row r="187" spans="1:17" s="76" customFormat="1" ht="14.4">
      <c r="A187" s="2"/>
      <c r="B187" s="99" t="s">
        <v>139</v>
      </c>
      <c r="C187" s="99" t="s">
        <v>27</v>
      </c>
      <c r="D187" s="100" t="s">
        <v>123</v>
      </c>
      <c r="E187" s="101" t="s">
        <v>136</v>
      </c>
      <c r="F187" s="101" t="s">
        <v>137</v>
      </c>
      <c r="G187" s="101" t="s">
        <v>140</v>
      </c>
      <c r="H187" s="102">
        <v>96</v>
      </c>
      <c r="I187" s="102">
        <f t="shared" si="14"/>
        <v>96</v>
      </c>
      <c r="J187" s="102" t="s">
        <v>28</v>
      </c>
      <c r="K187" s="103">
        <v>99</v>
      </c>
      <c r="L187" s="78" t="s">
        <v>321</v>
      </c>
      <c r="M187" s="104"/>
      <c r="N187" s="105" t="str">
        <f t="shared" si="15"/>
        <v>-</v>
      </c>
      <c r="O187" s="79" t="str">
        <f t="shared" si="16"/>
        <v>-</v>
      </c>
      <c r="P187" s="136" t="s">
        <v>586</v>
      </c>
      <c r="Q187" s="75"/>
    </row>
    <row r="188" spans="1:17" ht="14.4">
      <c r="B188" s="99" t="s">
        <v>498</v>
      </c>
      <c r="C188" s="99" t="s">
        <v>27</v>
      </c>
      <c r="D188" s="100" t="s">
        <v>123</v>
      </c>
      <c r="E188" s="101" t="s">
        <v>136</v>
      </c>
      <c r="F188" s="101" t="s">
        <v>137</v>
      </c>
      <c r="G188" s="101"/>
      <c r="H188" s="102">
        <v>96</v>
      </c>
      <c r="I188" s="102">
        <f t="shared" si="14"/>
        <v>96</v>
      </c>
      <c r="J188" s="102" t="s">
        <v>28</v>
      </c>
      <c r="K188" s="103">
        <v>99</v>
      </c>
      <c r="L188" s="78" t="s">
        <v>321</v>
      </c>
      <c r="M188" s="104"/>
      <c r="N188" s="105" t="str">
        <f t="shared" si="15"/>
        <v>-</v>
      </c>
      <c r="O188" s="79" t="str">
        <f t="shared" si="16"/>
        <v>-</v>
      </c>
      <c r="P188" s="136" t="s">
        <v>586</v>
      </c>
      <c r="Q188" s="75"/>
    </row>
    <row r="189" spans="1:17" ht="14.4">
      <c r="B189" s="99" t="s">
        <v>142</v>
      </c>
      <c r="C189" s="99" t="s">
        <v>27</v>
      </c>
      <c r="D189" s="100" t="s">
        <v>123</v>
      </c>
      <c r="E189" s="101" t="s">
        <v>141</v>
      </c>
      <c r="F189" s="101" t="s">
        <v>573</v>
      </c>
      <c r="G189" s="101" t="s">
        <v>143</v>
      </c>
      <c r="H189" s="102">
        <v>96</v>
      </c>
      <c r="I189" s="102">
        <f t="shared" si="14"/>
        <v>96</v>
      </c>
      <c r="J189" s="102" t="s">
        <v>28</v>
      </c>
      <c r="K189" s="103">
        <v>99</v>
      </c>
      <c r="L189" s="78" t="s">
        <v>321</v>
      </c>
      <c r="M189" s="104"/>
      <c r="N189" s="105" t="str">
        <f t="shared" si="15"/>
        <v>-</v>
      </c>
      <c r="O189" s="79" t="str">
        <f t="shared" si="16"/>
        <v>-</v>
      </c>
      <c r="P189" s="136" t="s">
        <v>586</v>
      </c>
      <c r="Q189" s="75"/>
    </row>
    <row r="190" spans="1:17" ht="14.4" hidden="1">
      <c r="B190" s="138" t="s">
        <v>144</v>
      </c>
      <c r="C190" s="138" t="s">
        <v>27</v>
      </c>
      <c r="D190" s="139" t="s">
        <v>123</v>
      </c>
      <c r="E190" s="140" t="s">
        <v>141</v>
      </c>
      <c r="F190" s="140" t="s">
        <v>573</v>
      </c>
      <c r="G190" s="140" t="s">
        <v>145</v>
      </c>
      <c r="H190" s="141">
        <v>96</v>
      </c>
      <c r="I190" s="141">
        <f t="shared" si="14"/>
        <v>96</v>
      </c>
      <c r="J190" s="141" t="s">
        <v>28</v>
      </c>
      <c r="K190" s="142">
        <v>99</v>
      </c>
      <c r="L190" s="129" t="s">
        <v>574</v>
      </c>
      <c r="M190" s="143"/>
      <c r="N190" s="144" t="str">
        <f t="shared" si="15"/>
        <v>-</v>
      </c>
      <c r="O190" s="145" t="str">
        <f t="shared" si="16"/>
        <v>-</v>
      </c>
      <c r="P190" s="146" t="s">
        <v>594</v>
      </c>
      <c r="Q190" s="75"/>
    </row>
    <row r="191" spans="1:17" s="76" customFormat="1" ht="14.4" hidden="1">
      <c r="A191" s="2"/>
      <c r="B191" s="138" t="s">
        <v>146</v>
      </c>
      <c r="C191" s="138" t="s">
        <v>27</v>
      </c>
      <c r="D191" s="139" t="s">
        <v>123</v>
      </c>
      <c r="E191" s="140" t="s">
        <v>141</v>
      </c>
      <c r="F191" s="140" t="s">
        <v>573</v>
      </c>
      <c r="G191" s="140" t="s">
        <v>147</v>
      </c>
      <c r="H191" s="141">
        <v>96</v>
      </c>
      <c r="I191" s="141">
        <f t="shared" si="14"/>
        <v>96</v>
      </c>
      <c r="J191" s="141" t="s">
        <v>28</v>
      </c>
      <c r="K191" s="142">
        <v>99</v>
      </c>
      <c r="L191" s="129" t="s">
        <v>574</v>
      </c>
      <c r="M191" s="143"/>
      <c r="N191" s="144" t="str">
        <f t="shared" si="15"/>
        <v>-</v>
      </c>
      <c r="O191" s="145" t="str">
        <f t="shared" si="16"/>
        <v>-</v>
      </c>
      <c r="P191" s="146" t="s">
        <v>594</v>
      </c>
      <c r="Q191" s="75"/>
    </row>
    <row r="192" spans="1:17" ht="14.4" hidden="1">
      <c r="B192" s="138" t="s">
        <v>148</v>
      </c>
      <c r="C192" s="138" t="s">
        <v>27</v>
      </c>
      <c r="D192" s="139" t="s">
        <v>123</v>
      </c>
      <c r="E192" s="140" t="s">
        <v>141</v>
      </c>
      <c r="F192" s="140" t="s">
        <v>573</v>
      </c>
      <c r="G192" s="140" t="s">
        <v>308</v>
      </c>
      <c r="H192" s="141">
        <v>96</v>
      </c>
      <c r="I192" s="141">
        <f t="shared" si="14"/>
        <v>96</v>
      </c>
      <c r="J192" s="141" t="s">
        <v>28</v>
      </c>
      <c r="K192" s="142">
        <v>99</v>
      </c>
      <c r="L192" s="129" t="s">
        <v>574</v>
      </c>
      <c r="M192" s="143"/>
      <c r="N192" s="144" t="str">
        <f t="shared" si="15"/>
        <v>-</v>
      </c>
      <c r="O192" s="145" t="str">
        <f t="shared" si="16"/>
        <v>-</v>
      </c>
      <c r="P192" s="146" t="s">
        <v>594</v>
      </c>
      <c r="Q192" s="75"/>
    </row>
    <row r="193" spans="1:17" ht="14.4" hidden="1">
      <c r="B193" s="138" t="s">
        <v>499</v>
      </c>
      <c r="C193" s="138" t="s">
        <v>27</v>
      </c>
      <c r="D193" s="139" t="s">
        <v>123</v>
      </c>
      <c r="E193" s="140" t="s">
        <v>141</v>
      </c>
      <c r="F193" s="140" t="s">
        <v>573</v>
      </c>
      <c r="G193" s="140" t="s">
        <v>500</v>
      </c>
      <c r="H193" s="141">
        <v>96</v>
      </c>
      <c r="I193" s="141">
        <f t="shared" si="14"/>
        <v>96</v>
      </c>
      <c r="J193" s="141" t="s">
        <v>28</v>
      </c>
      <c r="K193" s="142">
        <v>99</v>
      </c>
      <c r="L193" s="129" t="s">
        <v>574</v>
      </c>
      <c r="M193" s="143"/>
      <c r="N193" s="144" t="str">
        <f t="shared" si="15"/>
        <v>-</v>
      </c>
      <c r="O193" s="145" t="str">
        <f t="shared" si="16"/>
        <v>-</v>
      </c>
      <c r="P193" s="146" t="s">
        <v>594</v>
      </c>
      <c r="Q193" s="75"/>
    </row>
    <row r="194" spans="1:17" s="76" customFormat="1" ht="14.4">
      <c r="A194" s="2"/>
      <c r="B194" s="99" t="s">
        <v>149</v>
      </c>
      <c r="C194" s="99" t="s">
        <v>27</v>
      </c>
      <c r="D194" s="100" t="s">
        <v>123</v>
      </c>
      <c r="E194" s="101" t="s">
        <v>150</v>
      </c>
      <c r="F194" s="101" t="s">
        <v>151</v>
      </c>
      <c r="G194" s="101" t="s">
        <v>152</v>
      </c>
      <c r="H194" s="102">
        <v>96</v>
      </c>
      <c r="I194" s="102">
        <f t="shared" si="14"/>
        <v>96</v>
      </c>
      <c r="J194" s="102" t="s">
        <v>28</v>
      </c>
      <c r="K194" s="103">
        <v>99</v>
      </c>
      <c r="L194" s="78" t="s">
        <v>321</v>
      </c>
      <c r="M194" s="104"/>
      <c r="N194" s="105" t="str">
        <f t="shared" si="15"/>
        <v>-</v>
      </c>
      <c r="O194" s="79" t="str">
        <f t="shared" si="16"/>
        <v>-</v>
      </c>
      <c r="P194" s="136" t="s">
        <v>586</v>
      </c>
      <c r="Q194" s="75"/>
    </row>
    <row r="195" spans="1:17" ht="14.4" hidden="1">
      <c r="B195" s="138" t="s">
        <v>153</v>
      </c>
      <c r="C195" s="138" t="s">
        <v>27</v>
      </c>
      <c r="D195" s="139" t="s">
        <v>123</v>
      </c>
      <c r="E195" s="140" t="s">
        <v>150</v>
      </c>
      <c r="F195" s="140" t="s">
        <v>151</v>
      </c>
      <c r="G195" s="140" t="s">
        <v>154</v>
      </c>
      <c r="H195" s="141">
        <v>96</v>
      </c>
      <c r="I195" s="141"/>
      <c r="J195" s="141" t="s">
        <v>28</v>
      </c>
      <c r="K195" s="142">
        <v>99</v>
      </c>
      <c r="L195" s="129" t="s">
        <v>574</v>
      </c>
      <c r="M195" s="143"/>
      <c r="N195" s="144" t="str">
        <f t="shared" si="15"/>
        <v>-</v>
      </c>
      <c r="O195" s="145" t="str">
        <f t="shared" si="16"/>
        <v>-</v>
      </c>
      <c r="P195" s="148" t="s">
        <v>594</v>
      </c>
      <c r="Q195" s="147"/>
    </row>
    <row r="196" spans="1:17" s="76" customFormat="1" ht="14.4">
      <c r="A196" s="2"/>
      <c r="B196" s="99" t="s">
        <v>155</v>
      </c>
      <c r="C196" s="99" t="s">
        <v>27</v>
      </c>
      <c r="D196" s="100" t="s">
        <v>123</v>
      </c>
      <c r="E196" s="101" t="s">
        <v>150</v>
      </c>
      <c r="F196" s="101" t="s">
        <v>151</v>
      </c>
      <c r="G196" s="101" t="s">
        <v>156</v>
      </c>
      <c r="H196" s="102">
        <v>96</v>
      </c>
      <c r="I196" s="102">
        <f t="shared" ref="I196:I199" si="17">H196</f>
        <v>96</v>
      </c>
      <c r="J196" s="102" t="s">
        <v>28</v>
      </c>
      <c r="K196" s="103">
        <v>99</v>
      </c>
      <c r="L196" s="78" t="s">
        <v>321</v>
      </c>
      <c r="M196" s="104"/>
      <c r="N196" s="105" t="str">
        <f t="shared" si="15"/>
        <v>-</v>
      </c>
      <c r="O196" s="79" t="str">
        <f t="shared" si="16"/>
        <v>-</v>
      </c>
      <c r="P196" s="137" t="s">
        <v>585</v>
      </c>
      <c r="Q196" s="75"/>
    </row>
    <row r="197" spans="1:17" ht="14.4" hidden="1">
      <c r="B197" s="138" t="s">
        <v>157</v>
      </c>
      <c r="C197" s="138" t="s">
        <v>27</v>
      </c>
      <c r="D197" s="139" t="s">
        <v>123</v>
      </c>
      <c r="E197" s="140" t="s">
        <v>158</v>
      </c>
      <c r="F197" s="140" t="s">
        <v>159</v>
      </c>
      <c r="G197" s="140" t="s">
        <v>160</v>
      </c>
      <c r="H197" s="141">
        <v>96</v>
      </c>
      <c r="I197" s="141">
        <f t="shared" si="17"/>
        <v>96</v>
      </c>
      <c r="J197" s="141" t="s">
        <v>28</v>
      </c>
      <c r="K197" s="142">
        <v>99</v>
      </c>
      <c r="L197" s="129" t="s">
        <v>574</v>
      </c>
      <c r="M197" s="143"/>
      <c r="N197" s="144" t="str">
        <f t="shared" si="15"/>
        <v>-</v>
      </c>
      <c r="O197" s="145" t="str">
        <f t="shared" si="16"/>
        <v>-</v>
      </c>
      <c r="P197" s="146" t="s">
        <v>594</v>
      </c>
      <c r="Q197" s="75"/>
    </row>
    <row r="198" spans="1:17" s="76" customFormat="1" ht="14.4">
      <c r="A198" s="2"/>
      <c r="B198" s="99" t="s">
        <v>165</v>
      </c>
      <c r="C198" s="99" t="s">
        <v>27</v>
      </c>
      <c r="D198" s="100" t="s">
        <v>123</v>
      </c>
      <c r="E198" s="101" t="s">
        <v>161</v>
      </c>
      <c r="F198" s="101" t="s">
        <v>162</v>
      </c>
      <c r="G198" s="101" t="s">
        <v>164</v>
      </c>
      <c r="H198" s="102">
        <v>96</v>
      </c>
      <c r="I198" s="102">
        <f t="shared" si="17"/>
        <v>96</v>
      </c>
      <c r="J198" s="102" t="s">
        <v>28</v>
      </c>
      <c r="K198" s="103">
        <v>64</v>
      </c>
      <c r="L198" s="78" t="s">
        <v>321</v>
      </c>
      <c r="M198" s="104"/>
      <c r="N198" s="105" t="str">
        <f t="shared" si="15"/>
        <v>-</v>
      </c>
      <c r="O198" s="79" t="str">
        <f t="shared" si="16"/>
        <v>-</v>
      </c>
      <c r="P198" s="136" t="s">
        <v>586</v>
      </c>
      <c r="Q198" s="75"/>
    </row>
    <row r="199" spans="1:17" ht="14.4">
      <c r="B199" s="99" t="s">
        <v>168</v>
      </c>
      <c r="C199" s="99" t="s">
        <v>27</v>
      </c>
      <c r="D199" s="100" t="s">
        <v>123</v>
      </c>
      <c r="E199" s="101" t="s">
        <v>161</v>
      </c>
      <c r="F199" s="101" t="s">
        <v>162</v>
      </c>
      <c r="G199" s="101" t="s">
        <v>169</v>
      </c>
      <c r="H199" s="102">
        <v>96</v>
      </c>
      <c r="I199" s="102">
        <f t="shared" si="17"/>
        <v>96</v>
      </c>
      <c r="J199" s="102" t="s">
        <v>28</v>
      </c>
      <c r="K199" s="103">
        <v>64</v>
      </c>
      <c r="L199" s="78" t="s">
        <v>321</v>
      </c>
      <c r="M199" s="104"/>
      <c r="N199" s="105" t="str">
        <f t="shared" si="15"/>
        <v>-</v>
      </c>
      <c r="O199" s="79" t="str">
        <f t="shared" si="16"/>
        <v>-</v>
      </c>
      <c r="P199" s="137" t="s">
        <v>585</v>
      </c>
      <c r="Q199" s="75"/>
    </row>
    <row r="200" spans="1:17" ht="14.4" hidden="1">
      <c r="B200" s="138" t="s">
        <v>275</v>
      </c>
      <c r="C200" s="138" t="s">
        <v>27</v>
      </c>
      <c r="D200" s="139" t="s">
        <v>123</v>
      </c>
      <c r="E200" s="140" t="s">
        <v>161</v>
      </c>
      <c r="F200" s="140" t="s">
        <v>162</v>
      </c>
      <c r="G200" s="140" t="s">
        <v>163</v>
      </c>
      <c r="H200" s="141">
        <v>96</v>
      </c>
      <c r="I200" s="141"/>
      <c r="J200" s="141" t="s">
        <v>28</v>
      </c>
      <c r="K200" s="142">
        <v>79</v>
      </c>
      <c r="L200" s="129" t="s">
        <v>574</v>
      </c>
      <c r="M200" s="143"/>
      <c r="N200" s="144" t="str">
        <f t="shared" si="15"/>
        <v>-</v>
      </c>
      <c r="O200" s="145" t="str">
        <f t="shared" si="16"/>
        <v>-</v>
      </c>
      <c r="P200" s="148" t="s">
        <v>594</v>
      </c>
      <c r="Q200" s="147"/>
    </row>
    <row r="201" spans="1:17" ht="14.4">
      <c r="B201" s="99" t="s">
        <v>167</v>
      </c>
      <c r="C201" s="99" t="s">
        <v>27</v>
      </c>
      <c r="D201" s="100" t="s">
        <v>123</v>
      </c>
      <c r="E201" s="101" t="s">
        <v>161</v>
      </c>
      <c r="F201" s="101" t="s">
        <v>162</v>
      </c>
      <c r="G201" s="101" t="s">
        <v>166</v>
      </c>
      <c r="H201" s="102">
        <v>96</v>
      </c>
      <c r="I201" s="102">
        <f t="shared" ref="I201:I218" si="18">H201</f>
        <v>96</v>
      </c>
      <c r="J201" s="102" t="s">
        <v>28</v>
      </c>
      <c r="K201" s="103">
        <v>79</v>
      </c>
      <c r="L201" s="78" t="s">
        <v>321</v>
      </c>
      <c r="M201" s="104"/>
      <c r="N201" s="105" t="str">
        <f t="shared" si="15"/>
        <v>-</v>
      </c>
      <c r="O201" s="79" t="str">
        <f t="shared" si="16"/>
        <v>-</v>
      </c>
      <c r="P201" s="136" t="s">
        <v>586</v>
      </c>
      <c r="Q201" s="75"/>
    </row>
    <row r="202" spans="1:17" ht="14.4">
      <c r="B202" s="99" t="s">
        <v>276</v>
      </c>
      <c r="C202" s="99" t="s">
        <v>27</v>
      </c>
      <c r="D202" s="100" t="s">
        <v>123</v>
      </c>
      <c r="E202" s="101" t="s">
        <v>161</v>
      </c>
      <c r="F202" s="101" t="s">
        <v>162</v>
      </c>
      <c r="G202" s="101" t="s">
        <v>170</v>
      </c>
      <c r="H202" s="102">
        <v>96</v>
      </c>
      <c r="I202" s="102">
        <f t="shared" si="18"/>
        <v>96</v>
      </c>
      <c r="J202" s="102" t="s">
        <v>28</v>
      </c>
      <c r="K202" s="103">
        <v>79</v>
      </c>
      <c r="L202" s="78" t="s">
        <v>321</v>
      </c>
      <c r="M202" s="104"/>
      <c r="N202" s="105" t="str">
        <f t="shared" si="15"/>
        <v>-</v>
      </c>
      <c r="O202" s="79" t="str">
        <f t="shared" si="16"/>
        <v>-</v>
      </c>
      <c r="P202" s="136" t="s">
        <v>586</v>
      </c>
      <c r="Q202" s="75"/>
    </row>
    <row r="203" spans="1:17" ht="14.4">
      <c r="B203" s="99" t="s">
        <v>171</v>
      </c>
      <c r="C203" s="99" t="s">
        <v>27</v>
      </c>
      <c r="D203" s="100" t="s">
        <v>123</v>
      </c>
      <c r="E203" s="101" t="s">
        <v>161</v>
      </c>
      <c r="F203" s="101" t="s">
        <v>162</v>
      </c>
      <c r="G203" s="101" t="s">
        <v>172</v>
      </c>
      <c r="H203" s="102">
        <v>96</v>
      </c>
      <c r="I203" s="102">
        <f t="shared" si="18"/>
        <v>96</v>
      </c>
      <c r="J203" s="102" t="s">
        <v>28</v>
      </c>
      <c r="K203" s="103">
        <v>79</v>
      </c>
      <c r="L203" s="78" t="s">
        <v>321</v>
      </c>
      <c r="M203" s="104"/>
      <c r="N203" s="105" t="str">
        <f t="shared" si="15"/>
        <v>-</v>
      </c>
      <c r="O203" s="79" t="str">
        <f t="shared" si="16"/>
        <v>-</v>
      </c>
      <c r="P203" s="136" t="s">
        <v>586</v>
      </c>
      <c r="Q203" s="75"/>
    </row>
    <row r="204" spans="1:17" ht="14.4">
      <c r="B204" s="99" t="s">
        <v>173</v>
      </c>
      <c r="C204" s="99" t="s">
        <v>27</v>
      </c>
      <c r="D204" s="100" t="s">
        <v>123</v>
      </c>
      <c r="E204" s="101" t="s">
        <v>161</v>
      </c>
      <c r="F204" s="101" t="s">
        <v>162</v>
      </c>
      <c r="G204" s="101" t="s">
        <v>309</v>
      </c>
      <c r="H204" s="102">
        <v>96</v>
      </c>
      <c r="I204" s="102">
        <f t="shared" si="18"/>
        <v>96</v>
      </c>
      <c r="J204" s="102" t="s">
        <v>28</v>
      </c>
      <c r="K204" s="103">
        <v>79</v>
      </c>
      <c r="L204" s="78" t="s">
        <v>321</v>
      </c>
      <c r="M204" s="104"/>
      <c r="N204" s="105" t="str">
        <f t="shared" si="15"/>
        <v>-</v>
      </c>
      <c r="O204" s="79" t="str">
        <f t="shared" si="16"/>
        <v>-</v>
      </c>
      <c r="P204" s="136" t="s">
        <v>586</v>
      </c>
      <c r="Q204" s="75"/>
    </row>
    <row r="205" spans="1:17" s="76" customFormat="1" ht="14.4">
      <c r="A205" s="2"/>
      <c r="B205" s="99" t="s">
        <v>174</v>
      </c>
      <c r="C205" s="99" t="s">
        <v>27</v>
      </c>
      <c r="D205" s="100" t="s">
        <v>123</v>
      </c>
      <c r="E205" s="101" t="s">
        <v>161</v>
      </c>
      <c r="F205" s="101" t="s">
        <v>162</v>
      </c>
      <c r="G205" s="101" t="s">
        <v>310</v>
      </c>
      <c r="H205" s="102">
        <v>96</v>
      </c>
      <c r="I205" s="102">
        <f t="shared" si="18"/>
        <v>96</v>
      </c>
      <c r="J205" s="102" t="s">
        <v>28</v>
      </c>
      <c r="K205" s="103">
        <v>79</v>
      </c>
      <c r="L205" s="78" t="s">
        <v>321</v>
      </c>
      <c r="M205" s="104"/>
      <c r="N205" s="105" t="str">
        <f t="shared" si="15"/>
        <v>-</v>
      </c>
      <c r="O205" s="79" t="str">
        <f t="shared" si="16"/>
        <v>-</v>
      </c>
      <c r="P205" s="136" t="s">
        <v>586</v>
      </c>
      <c r="Q205" s="75"/>
    </row>
    <row r="206" spans="1:17" ht="14.4">
      <c r="B206" s="99" t="s">
        <v>277</v>
      </c>
      <c r="C206" s="99" t="s">
        <v>27</v>
      </c>
      <c r="D206" s="100" t="s">
        <v>123</v>
      </c>
      <c r="E206" s="101" t="s">
        <v>161</v>
      </c>
      <c r="F206" s="101" t="s">
        <v>162</v>
      </c>
      <c r="G206" s="101" t="s">
        <v>257</v>
      </c>
      <c r="H206" s="102">
        <v>96</v>
      </c>
      <c r="I206" s="102">
        <f t="shared" si="18"/>
        <v>96</v>
      </c>
      <c r="J206" s="102" t="s">
        <v>28</v>
      </c>
      <c r="K206" s="103">
        <v>79</v>
      </c>
      <c r="L206" s="78" t="s">
        <v>321</v>
      </c>
      <c r="M206" s="104"/>
      <c r="N206" s="105" t="str">
        <f t="shared" si="15"/>
        <v>-</v>
      </c>
      <c r="O206" s="79" t="str">
        <f t="shared" si="16"/>
        <v>-</v>
      </c>
      <c r="P206" s="136" t="s">
        <v>586</v>
      </c>
      <c r="Q206" s="75"/>
    </row>
    <row r="207" spans="1:17" ht="14.4">
      <c r="B207" s="99" t="s">
        <v>176</v>
      </c>
      <c r="C207" s="99" t="s">
        <v>27</v>
      </c>
      <c r="D207" s="100" t="s">
        <v>123</v>
      </c>
      <c r="E207" s="101" t="s">
        <v>161</v>
      </c>
      <c r="F207" s="101" t="s">
        <v>162</v>
      </c>
      <c r="G207" s="101" t="s">
        <v>177</v>
      </c>
      <c r="H207" s="102">
        <v>96</v>
      </c>
      <c r="I207" s="102">
        <f t="shared" si="18"/>
        <v>96</v>
      </c>
      <c r="J207" s="102" t="s">
        <v>28</v>
      </c>
      <c r="K207" s="103">
        <v>79</v>
      </c>
      <c r="L207" s="78" t="s">
        <v>321</v>
      </c>
      <c r="M207" s="104"/>
      <c r="N207" s="105" t="str">
        <f t="shared" si="15"/>
        <v>-</v>
      </c>
      <c r="O207" s="79" t="str">
        <f t="shared" si="16"/>
        <v>-</v>
      </c>
      <c r="P207" s="136" t="s">
        <v>586</v>
      </c>
      <c r="Q207" s="75"/>
    </row>
    <row r="208" spans="1:17" s="76" customFormat="1" ht="14.4" hidden="1">
      <c r="A208" s="2"/>
      <c r="B208" s="138" t="s">
        <v>278</v>
      </c>
      <c r="C208" s="138" t="s">
        <v>27</v>
      </c>
      <c r="D208" s="139" t="s">
        <v>123</v>
      </c>
      <c r="E208" s="140" t="s">
        <v>161</v>
      </c>
      <c r="F208" s="140" t="s">
        <v>162</v>
      </c>
      <c r="G208" s="140" t="s">
        <v>178</v>
      </c>
      <c r="H208" s="141">
        <v>96</v>
      </c>
      <c r="I208" s="141">
        <f t="shared" si="18"/>
        <v>96</v>
      </c>
      <c r="J208" s="141" t="s">
        <v>28</v>
      </c>
      <c r="K208" s="142">
        <v>79</v>
      </c>
      <c r="L208" s="129" t="s">
        <v>574</v>
      </c>
      <c r="M208" s="143"/>
      <c r="N208" s="144" t="str">
        <f t="shared" si="15"/>
        <v>-</v>
      </c>
      <c r="O208" s="145" t="str">
        <f t="shared" si="16"/>
        <v>-</v>
      </c>
      <c r="P208" s="146" t="s">
        <v>594</v>
      </c>
      <c r="Q208" s="75"/>
    </row>
    <row r="209" spans="1:17" s="76" customFormat="1" ht="14.4">
      <c r="A209" s="2"/>
      <c r="B209" s="99" t="s">
        <v>501</v>
      </c>
      <c r="C209" s="99" t="s">
        <v>27</v>
      </c>
      <c r="D209" s="100" t="s">
        <v>123</v>
      </c>
      <c r="E209" s="101" t="s">
        <v>161</v>
      </c>
      <c r="F209" s="101" t="s">
        <v>502</v>
      </c>
      <c r="G209" s="101" t="s">
        <v>503</v>
      </c>
      <c r="H209" s="102">
        <v>96</v>
      </c>
      <c r="I209" s="102">
        <f t="shared" si="18"/>
        <v>96</v>
      </c>
      <c r="J209" s="102" t="s">
        <v>28</v>
      </c>
      <c r="K209" s="103">
        <v>79</v>
      </c>
      <c r="L209" s="78" t="s">
        <v>321</v>
      </c>
      <c r="M209" s="104"/>
      <c r="N209" s="105" t="str">
        <f t="shared" si="15"/>
        <v>-</v>
      </c>
      <c r="O209" s="79" t="str">
        <f t="shared" si="16"/>
        <v>-</v>
      </c>
      <c r="P209" s="136" t="s">
        <v>586</v>
      </c>
      <c r="Q209" s="75"/>
    </row>
    <row r="210" spans="1:17" ht="14.4" hidden="1">
      <c r="B210" s="138" t="s">
        <v>504</v>
      </c>
      <c r="C210" s="138" t="s">
        <v>27</v>
      </c>
      <c r="D210" s="139" t="s">
        <v>123</v>
      </c>
      <c r="E210" s="140" t="s">
        <v>161</v>
      </c>
      <c r="F210" s="140" t="s">
        <v>502</v>
      </c>
      <c r="G210" s="140" t="s">
        <v>505</v>
      </c>
      <c r="H210" s="141">
        <v>96</v>
      </c>
      <c r="I210" s="141">
        <f t="shared" si="18"/>
        <v>96</v>
      </c>
      <c r="J210" s="141" t="s">
        <v>28</v>
      </c>
      <c r="K210" s="142">
        <v>64</v>
      </c>
      <c r="L210" s="129" t="s">
        <v>574</v>
      </c>
      <c r="M210" s="143"/>
      <c r="N210" s="144" t="str">
        <f t="shared" si="15"/>
        <v>-</v>
      </c>
      <c r="O210" s="145" t="str">
        <f t="shared" si="16"/>
        <v>-</v>
      </c>
      <c r="P210" s="146" t="s">
        <v>594</v>
      </c>
      <c r="Q210" s="75"/>
    </row>
    <row r="211" spans="1:17" s="76" customFormat="1" ht="14.4">
      <c r="A211" s="2"/>
      <c r="B211" s="99" t="s">
        <v>506</v>
      </c>
      <c r="C211" s="99" t="s">
        <v>27</v>
      </c>
      <c r="D211" s="100" t="s">
        <v>123</v>
      </c>
      <c r="E211" s="101" t="s">
        <v>161</v>
      </c>
      <c r="F211" s="101" t="s">
        <v>502</v>
      </c>
      <c r="G211" s="101" t="s">
        <v>507</v>
      </c>
      <c r="H211" s="102">
        <v>96</v>
      </c>
      <c r="I211" s="102">
        <f t="shared" si="18"/>
        <v>96</v>
      </c>
      <c r="J211" s="102" t="s">
        <v>28</v>
      </c>
      <c r="K211" s="103">
        <v>79</v>
      </c>
      <c r="L211" s="78" t="s">
        <v>321</v>
      </c>
      <c r="M211" s="104"/>
      <c r="N211" s="105" t="str">
        <f t="shared" si="15"/>
        <v>-</v>
      </c>
      <c r="O211" s="79" t="str">
        <f t="shared" si="16"/>
        <v>-</v>
      </c>
      <c r="P211" s="136" t="s">
        <v>586</v>
      </c>
      <c r="Q211" s="75"/>
    </row>
    <row r="212" spans="1:17" s="76" customFormat="1" ht="14.4" hidden="1">
      <c r="A212" s="2"/>
      <c r="B212" s="138" t="s">
        <v>508</v>
      </c>
      <c r="C212" s="138" t="s">
        <v>27</v>
      </c>
      <c r="D212" s="139" t="s">
        <v>123</v>
      </c>
      <c r="E212" s="140" t="s">
        <v>161</v>
      </c>
      <c r="F212" s="140" t="s">
        <v>502</v>
      </c>
      <c r="G212" s="140" t="s">
        <v>509</v>
      </c>
      <c r="H212" s="141">
        <v>96</v>
      </c>
      <c r="I212" s="141">
        <f t="shared" si="18"/>
        <v>96</v>
      </c>
      <c r="J212" s="141" t="s">
        <v>28</v>
      </c>
      <c r="K212" s="142">
        <v>79</v>
      </c>
      <c r="L212" s="129" t="s">
        <v>574</v>
      </c>
      <c r="M212" s="143"/>
      <c r="N212" s="144" t="str">
        <f t="shared" si="15"/>
        <v>-</v>
      </c>
      <c r="O212" s="145" t="str">
        <f t="shared" ref="O212:O221" si="19">IF(N212="-","-",N212*K212)</f>
        <v>-</v>
      </c>
      <c r="P212" s="146" t="s">
        <v>594</v>
      </c>
      <c r="Q212" s="75"/>
    </row>
    <row r="213" spans="1:17" s="76" customFormat="1" ht="14.4" hidden="1">
      <c r="A213" s="2"/>
      <c r="B213" s="138" t="s">
        <v>510</v>
      </c>
      <c r="C213" s="138" t="s">
        <v>27</v>
      </c>
      <c r="D213" s="139" t="s">
        <v>123</v>
      </c>
      <c r="E213" s="140" t="s">
        <v>161</v>
      </c>
      <c r="F213" s="140" t="s">
        <v>502</v>
      </c>
      <c r="G213" s="140" t="s">
        <v>175</v>
      </c>
      <c r="H213" s="141">
        <v>96</v>
      </c>
      <c r="I213" s="141">
        <f t="shared" si="18"/>
        <v>96</v>
      </c>
      <c r="J213" s="141" t="s">
        <v>28</v>
      </c>
      <c r="K213" s="142">
        <v>64</v>
      </c>
      <c r="L213" s="129" t="s">
        <v>574</v>
      </c>
      <c r="M213" s="143"/>
      <c r="N213" s="144" t="str">
        <f t="shared" si="15"/>
        <v>-</v>
      </c>
      <c r="O213" s="145" t="str">
        <f t="shared" si="19"/>
        <v>-</v>
      </c>
      <c r="P213" s="146" t="s">
        <v>594</v>
      </c>
      <c r="Q213" s="75"/>
    </row>
    <row r="214" spans="1:17" s="76" customFormat="1" ht="14.4">
      <c r="A214" s="2"/>
      <c r="B214" s="99" t="s">
        <v>511</v>
      </c>
      <c r="C214" s="99" t="s">
        <v>27</v>
      </c>
      <c r="D214" s="100" t="s">
        <v>123</v>
      </c>
      <c r="E214" s="101" t="s">
        <v>161</v>
      </c>
      <c r="F214" s="101" t="s">
        <v>502</v>
      </c>
      <c r="G214" s="101" t="s">
        <v>512</v>
      </c>
      <c r="H214" s="102">
        <v>96</v>
      </c>
      <c r="I214" s="102">
        <f t="shared" si="18"/>
        <v>96</v>
      </c>
      <c r="J214" s="102" t="s">
        <v>28</v>
      </c>
      <c r="K214" s="103">
        <v>79</v>
      </c>
      <c r="L214" s="78" t="s">
        <v>321</v>
      </c>
      <c r="M214" s="104"/>
      <c r="N214" s="105" t="str">
        <f t="shared" si="15"/>
        <v>-</v>
      </c>
      <c r="O214" s="79" t="str">
        <f t="shared" si="19"/>
        <v>-</v>
      </c>
      <c r="P214" s="136" t="s">
        <v>586</v>
      </c>
      <c r="Q214" s="75"/>
    </row>
    <row r="215" spans="1:17" s="76" customFormat="1" ht="14.4">
      <c r="A215" s="2"/>
      <c r="B215" s="99" t="s">
        <v>179</v>
      </c>
      <c r="C215" s="99" t="s">
        <v>27</v>
      </c>
      <c r="D215" s="100" t="s">
        <v>123</v>
      </c>
      <c r="E215" s="101" t="s">
        <v>161</v>
      </c>
      <c r="F215" s="101" t="s">
        <v>502</v>
      </c>
      <c r="G215" s="101" t="s">
        <v>180</v>
      </c>
      <c r="H215" s="102">
        <v>96</v>
      </c>
      <c r="I215" s="102">
        <f t="shared" si="18"/>
        <v>96</v>
      </c>
      <c r="J215" s="102" t="s">
        <v>28</v>
      </c>
      <c r="K215" s="103">
        <v>79</v>
      </c>
      <c r="L215" s="78" t="s">
        <v>321</v>
      </c>
      <c r="M215" s="104"/>
      <c r="N215" s="105" t="str">
        <f t="shared" si="15"/>
        <v>-</v>
      </c>
      <c r="O215" s="79" t="str">
        <f t="shared" si="19"/>
        <v>-</v>
      </c>
      <c r="P215" s="136" t="s">
        <v>586</v>
      </c>
      <c r="Q215" s="75"/>
    </row>
    <row r="216" spans="1:17" s="76" customFormat="1" ht="14.4">
      <c r="A216" s="2"/>
      <c r="B216" s="99" t="s">
        <v>181</v>
      </c>
      <c r="C216" s="99" t="s">
        <v>27</v>
      </c>
      <c r="D216" s="100" t="s">
        <v>123</v>
      </c>
      <c r="E216" s="101" t="s">
        <v>161</v>
      </c>
      <c r="F216" s="101" t="s">
        <v>502</v>
      </c>
      <c r="G216" s="101" t="s">
        <v>182</v>
      </c>
      <c r="H216" s="102">
        <v>96</v>
      </c>
      <c r="I216" s="102">
        <f t="shared" si="18"/>
        <v>96</v>
      </c>
      <c r="J216" s="102" t="s">
        <v>28</v>
      </c>
      <c r="K216" s="103">
        <v>79</v>
      </c>
      <c r="L216" s="78" t="s">
        <v>321</v>
      </c>
      <c r="M216" s="104"/>
      <c r="N216" s="105" t="str">
        <f t="shared" si="15"/>
        <v>-</v>
      </c>
      <c r="O216" s="79" t="str">
        <f t="shared" si="19"/>
        <v>-</v>
      </c>
      <c r="P216" s="136" t="s">
        <v>586</v>
      </c>
      <c r="Q216" s="75"/>
    </row>
    <row r="217" spans="1:17" s="76" customFormat="1" ht="14.4">
      <c r="A217" s="2"/>
      <c r="B217" s="99" t="s">
        <v>183</v>
      </c>
      <c r="C217" s="99" t="s">
        <v>27</v>
      </c>
      <c r="D217" s="100" t="s">
        <v>123</v>
      </c>
      <c r="E217" s="101" t="s">
        <v>161</v>
      </c>
      <c r="F217" s="101" t="s">
        <v>502</v>
      </c>
      <c r="G217" s="101" t="s">
        <v>60</v>
      </c>
      <c r="H217" s="102">
        <v>96</v>
      </c>
      <c r="I217" s="102">
        <f t="shared" si="18"/>
        <v>96</v>
      </c>
      <c r="J217" s="102" t="s">
        <v>28</v>
      </c>
      <c r="K217" s="103">
        <v>64</v>
      </c>
      <c r="L217" s="78" t="s">
        <v>321</v>
      </c>
      <c r="M217" s="104"/>
      <c r="N217" s="105" t="str">
        <f t="shared" si="15"/>
        <v>-</v>
      </c>
      <c r="O217" s="79" t="str">
        <f t="shared" si="19"/>
        <v>-</v>
      </c>
      <c r="P217" s="136" t="s">
        <v>586</v>
      </c>
      <c r="Q217" s="75"/>
    </row>
    <row r="218" spans="1:17" s="76" customFormat="1" ht="14.4">
      <c r="A218" s="2"/>
      <c r="B218" s="99" t="s">
        <v>513</v>
      </c>
      <c r="C218" s="99" t="s">
        <v>27</v>
      </c>
      <c r="D218" s="100" t="s">
        <v>123</v>
      </c>
      <c r="E218" s="101" t="s">
        <v>161</v>
      </c>
      <c r="F218" s="101" t="s">
        <v>502</v>
      </c>
      <c r="G218" s="101" t="s">
        <v>514</v>
      </c>
      <c r="H218" s="102">
        <v>96</v>
      </c>
      <c r="I218" s="102">
        <f t="shared" si="18"/>
        <v>96</v>
      </c>
      <c r="J218" s="102" t="s">
        <v>28</v>
      </c>
      <c r="K218" s="103">
        <v>79</v>
      </c>
      <c r="L218" s="78" t="s">
        <v>321</v>
      </c>
      <c r="M218" s="104"/>
      <c r="N218" s="105" t="str">
        <f t="shared" si="15"/>
        <v>-</v>
      </c>
      <c r="O218" s="79" t="str">
        <f t="shared" si="19"/>
        <v>-</v>
      </c>
      <c r="P218" s="136" t="s">
        <v>586</v>
      </c>
      <c r="Q218" s="75"/>
    </row>
    <row r="219" spans="1:17" s="76" customFormat="1" ht="14.4" hidden="1">
      <c r="A219" s="2"/>
      <c r="B219" s="138" t="s">
        <v>515</v>
      </c>
      <c r="C219" s="138" t="s">
        <v>27</v>
      </c>
      <c r="D219" s="139" t="s">
        <v>123</v>
      </c>
      <c r="E219" s="140" t="s">
        <v>161</v>
      </c>
      <c r="F219" s="140" t="s">
        <v>502</v>
      </c>
      <c r="G219" s="140" t="s">
        <v>516</v>
      </c>
      <c r="H219" s="141">
        <v>96</v>
      </c>
      <c r="I219" s="141"/>
      <c r="J219" s="141" t="s">
        <v>28</v>
      </c>
      <c r="K219" s="142">
        <v>79</v>
      </c>
      <c r="L219" s="129" t="s">
        <v>574</v>
      </c>
      <c r="M219" s="143"/>
      <c r="N219" s="144" t="str">
        <f t="shared" si="15"/>
        <v>-</v>
      </c>
      <c r="O219" s="145" t="str">
        <f t="shared" si="19"/>
        <v>-</v>
      </c>
      <c r="P219" s="148" t="s">
        <v>594</v>
      </c>
      <c r="Q219" s="147"/>
    </row>
    <row r="220" spans="1:17" s="76" customFormat="1" ht="14.4">
      <c r="A220" s="2"/>
      <c r="B220" s="99" t="s">
        <v>279</v>
      </c>
      <c r="C220" s="99" t="s">
        <v>27</v>
      </c>
      <c r="D220" s="100" t="s">
        <v>123</v>
      </c>
      <c r="E220" s="101" t="s">
        <v>161</v>
      </c>
      <c r="F220" s="101" t="s">
        <v>502</v>
      </c>
      <c r="G220" s="101" t="s">
        <v>184</v>
      </c>
      <c r="H220" s="101">
        <v>96</v>
      </c>
      <c r="I220" s="102"/>
      <c r="J220" s="102" t="s">
        <v>28</v>
      </c>
      <c r="K220" s="103">
        <v>79</v>
      </c>
      <c r="L220" s="78" t="s">
        <v>321</v>
      </c>
      <c r="M220" s="104"/>
      <c r="N220" s="105" t="str">
        <f t="shared" si="15"/>
        <v>-</v>
      </c>
      <c r="O220" s="79" t="str">
        <f t="shared" si="19"/>
        <v>-</v>
      </c>
      <c r="P220" s="136" t="s">
        <v>586</v>
      </c>
      <c r="Q220" s="147"/>
    </row>
    <row r="221" spans="1:17" ht="14.4">
      <c r="B221" s="99" t="s">
        <v>517</v>
      </c>
      <c r="C221" s="99" t="s">
        <v>27</v>
      </c>
      <c r="D221" s="100" t="s">
        <v>123</v>
      </c>
      <c r="E221" s="101" t="s">
        <v>161</v>
      </c>
      <c r="F221" s="101" t="s">
        <v>502</v>
      </c>
      <c r="G221" s="101" t="s">
        <v>518</v>
      </c>
      <c r="H221" s="102">
        <v>96</v>
      </c>
      <c r="I221" s="102">
        <f>H221</f>
        <v>96</v>
      </c>
      <c r="J221" s="102" t="s">
        <v>28</v>
      </c>
      <c r="K221" s="103">
        <v>79</v>
      </c>
      <c r="L221" s="78" t="s">
        <v>321</v>
      </c>
      <c r="M221" s="104"/>
      <c r="N221" s="105" t="str">
        <f t="shared" si="15"/>
        <v>-</v>
      </c>
      <c r="O221" s="79" t="str">
        <f t="shared" si="19"/>
        <v>-</v>
      </c>
      <c r="P221" s="136" t="s">
        <v>586</v>
      </c>
      <c r="Q221" s="75"/>
    </row>
    <row r="222" spans="1:17" ht="14.4">
      <c r="B222" s="115" t="s">
        <v>185</v>
      </c>
      <c r="C222" s="116"/>
      <c r="D222" s="117"/>
      <c r="E222" s="118" t="s">
        <v>186</v>
      </c>
      <c r="F222" s="117"/>
      <c r="G222" s="117"/>
      <c r="H222" s="116"/>
      <c r="I222" s="116"/>
      <c r="J222" s="116"/>
      <c r="K222" s="116"/>
      <c r="L222" s="116"/>
      <c r="M222" s="116">
        <f>SUM(M32:M221)</f>
        <v>0</v>
      </c>
      <c r="N222" s="116"/>
      <c r="O222" s="119"/>
      <c r="P222" s="134" t="s">
        <v>584</v>
      </c>
      <c r="Q222" s="75"/>
    </row>
    <row r="223" spans="1:17" ht="14.4">
      <c r="B223" s="120" t="s">
        <v>569</v>
      </c>
      <c r="C223" s="121"/>
      <c r="D223" s="122"/>
      <c r="E223" s="123" t="s">
        <v>570</v>
      </c>
      <c r="F223" s="122"/>
      <c r="G223" s="122"/>
      <c r="H223" s="121"/>
      <c r="I223" s="121"/>
      <c r="J223" s="121"/>
      <c r="K223" s="121"/>
      <c r="L223" s="121"/>
      <c r="M223" s="121">
        <f>IF(M222="-","-",ROUNDUP(IF((M222)&gt;=6,(M222)/32,0),0))</f>
        <v>0</v>
      </c>
      <c r="N223" s="121"/>
      <c r="O223" s="124"/>
      <c r="P223" s="135" t="s">
        <v>584</v>
      </c>
      <c r="Q223" s="75"/>
    </row>
    <row r="224" spans="1:17">
      <c r="Q224" s="75"/>
    </row>
    <row r="225" spans="5:9" ht="13.2">
      <c r="F225" s="29"/>
      <c r="G225" s="29"/>
      <c r="H225" s="29"/>
      <c r="I225" s="29"/>
    </row>
    <row r="226" spans="5:9" ht="13.8">
      <c r="E226" s="88" t="s">
        <v>187</v>
      </c>
      <c r="F226" s="29"/>
      <c r="G226" s="29"/>
      <c r="H226" s="29"/>
      <c r="I226" s="29"/>
    </row>
    <row r="227" spans="5:9" ht="13.8">
      <c r="E227" s="88" t="s">
        <v>188</v>
      </c>
    </row>
  </sheetData>
  <autoFilter ref="A31:Q223" xr:uid="{C004428D-8EF7-4914-B614-20415DD1B72D}">
    <filterColumn colId="1">
      <colorFilter dxfId="25" cellColor="0"/>
    </filterColumn>
  </autoFilter>
  <sortState xmlns:xlrd2="http://schemas.microsoft.com/office/spreadsheetml/2017/richdata2" ref="B32:O149">
    <sortCondition ref="F32:F149"/>
    <sortCondition ref="G32:G149"/>
  </sortState>
  <mergeCells count="8">
    <mergeCell ref="L13:M13"/>
    <mergeCell ref="L14:M14"/>
    <mergeCell ref="L11:M11"/>
    <mergeCell ref="P2:P4"/>
    <mergeCell ref="G4:L4"/>
    <mergeCell ref="L9:M9"/>
    <mergeCell ref="L10:M10"/>
    <mergeCell ref="L12:M12"/>
  </mergeCells>
  <phoneticPr fontId="53" type="noConversion"/>
  <conditionalFormatting sqref="A1:A1048576">
    <cfRule type="duplicateValues" dxfId="24" priority="47"/>
    <cfRule type="duplicateValues" dxfId="23" priority="49"/>
  </conditionalFormatting>
  <conditionalFormatting sqref="A2:A1048576">
    <cfRule type="duplicateValues" dxfId="22" priority="4456"/>
  </conditionalFormatting>
  <conditionalFormatting sqref="A26:A221">
    <cfRule type="duplicateValues" dxfId="21" priority="4629"/>
    <cfRule type="duplicateValues" dxfId="20" priority="4630"/>
  </conditionalFormatting>
  <conditionalFormatting sqref="A32:A1048576">
    <cfRule type="duplicateValues" dxfId="19" priority="4461"/>
  </conditionalFormatting>
  <conditionalFormatting sqref="A222:A1048576">
    <cfRule type="duplicateValues" dxfId="18" priority="54"/>
  </conditionalFormatting>
  <conditionalFormatting sqref="C224:C1048576 C1:C25 A1:A1048576">
    <cfRule type="duplicateValues" dxfId="17" priority="58"/>
    <cfRule type="duplicateValues" dxfId="16" priority="59"/>
    <cfRule type="duplicateValues" dxfId="15" priority="60"/>
  </conditionalFormatting>
  <conditionalFormatting sqref="C224:C1048576 C1:C25">
    <cfRule type="duplicateValues" dxfId="14" priority="61"/>
  </conditionalFormatting>
  <conditionalFormatting sqref="K5">
    <cfRule type="containsText" dxfId="13" priority="51" operator="containsText" text="нет">
      <formula>NOT(ISERROR(SEARCH("нет",K5)))</formula>
    </cfRule>
    <cfRule type="iconSet" priority="52">
      <iconSet iconSet="3Symbols">
        <cfvo type="percent" val="0"/>
        <cfvo type="percent" val="33"/>
        <cfvo type="percent" val="67"/>
      </iconSet>
    </cfRule>
  </conditionalFormatting>
  <conditionalFormatting sqref="L9">
    <cfRule type="containsBlanks" dxfId="12" priority="50">
      <formula>LEN(TRIM(L9))=0</formula>
    </cfRule>
  </conditionalFormatting>
  <conditionalFormatting sqref="L27:L30">
    <cfRule type="cellIs" dxfId="11" priority="29" operator="equal">
      <formula>"❌"</formula>
    </cfRule>
    <cfRule type="cellIs" dxfId="10" priority="30" operator="equal">
      <formula>"◔"</formula>
    </cfRule>
    <cfRule type="cellIs" dxfId="9" priority="31" operator="equal">
      <formula>"◑"</formula>
    </cfRule>
    <cfRule type="cellIs" dxfId="8" priority="32" operator="equal">
      <formula>"⬤"</formula>
    </cfRule>
  </conditionalFormatting>
  <conditionalFormatting sqref="L32:L149 L175:L221">
    <cfRule type="cellIs" dxfId="7" priority="1" operator="equal">
      <formula>"❌"</formula>
    </cfRule>
    <cfRule type="cellIs" dxfId="6" priority="2" operator="equal">
      <formula>"◔"</formula>
    </cfRule>
    <cfRule type="cellIs" dxfId="5" priority="3" operator="equal">
      <formula>"◑"</formula>
    </cfRule>
    <cfRule type="cellIs" dxfId="4" priority="4" operator="equal">
      <formula>"⬤"</formula>
    </cfRule>
  </conditionalFormatting>
  <conditionalFormatting sqref="L151:L173">
    <cfRule type="cellIs" dxfId="3" priority="38" operator="equal">
      <formula>"❌"</formula>
    </cfRule>
    <cfRule type="cellIs" dxfId="2" priority="39" operator="equal">
      <formula>"◔"</formula>
    </cfRule>
    <cfRule type="cellIs" dxfId="1" priority="40" operator="equal">
      <formula>"◑"</formula>
    </cfRule>
    <cfRule type="cellIs" dxfId="0" priority="41" operator="equal">
      <formula>"⬤"</formula>
    </cfRule>
  </conditionalFormatting>
  <dataValidations count="3">
    <dataValidation type="list" allowBlank="1" showInputMessage="1" showErrorMessage="1" sqref="L9:M9" xr:uid="{043D1529-5196-47A6-9B4C-3F22176F35D5}">
      <formula1>"Не выбрано,43-44 н. 2026 (19.10-30.10),46-47 н. 2026 (9.11-20.11),8 н. 2027 (24.02-26.02),15 н. 2027 (12.04-16.04)"</formula1>
    </dataValidation>
    <dataValidation type="list" allowBlank="1" showInputMessage="1" showErrorMessage="1" sqref="K5" xr:uid="{5F4F003B-91BC-4B9D-89CC-1823CA732323}">
      <formula1>"да,нет"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M26:M221" xr:uid="{DBD813E9-6E3D-4334-AB04-374E00BB5B87}">
      <formula1>$K$5&lt;&gt;"нет"</formula1>
    </dataValidation>
  </dataValidations>
  <hyperlinks>
    <hyperlink ref="G4" location="'Условия работы'!A1" display="&gt;&gt;&gt; Условия работы &lt;&lt;&lt;" xr:uid="{6A3F3C9A-7C9E-4A16-A8B0-F7D97A7082BA}"/>
    <hyperlink ref="P5" r:id="rId1" xr:uid="{0B4A6BE2-67D0-4C9F-9C69-5C1A7815909F}"/>
    <hyperlink ref="G4:L4" location="'Условия работы м. опт'!A1" display="&gt;&gt;&gt; Условия работы &lt;&lt;&lt;" xr:uid="{1014B4A8-8BCE-4651-AF7D-1636AC4D6933}"/>
  </hyperlinks>
  <pageMargins left="0.31496062992125984" right="0.31496062992125984" top="0.35433070866141736" bottom="0.35433070866141736" header="0.31496062992125984" footer="0.31496062992125984"/>
  <pageSetup paperSize="9" scale="31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1825-12B2-4050-A188-F6B8C611B3DE}">
  <dimension ref="A2:A135"/>
  <sheetViews>
    <sheetView topLeftCell="A6" workbookViewId="0">
      <selection activeCell="A30" sqref="A30"/>
    </sheetView>
  </sheetViews>
  <sheetFormatPr defaultRowHeight="14.4"/>
  <cols>
    <col min="1" max="1" width="23.21875" customWidth="1"/>
  </cols>
  <sheetData>
    <row r="2" spans="1:1">
      <c r="A2" t="s">
        <v>355</v>
      </c>
    </row>
    <row r="3" spans="1:1">
      <c r="A3" t="s">
        <v>382</v>
      </c>
    </row>
    <row r="4" spans="1:1">
      <c r="A4" t="s">
        <v>375</v>
      </c>
    </row>
    <row r="5" spans="1:1">
      <c r="A5" t="s">
        <v>596</v>
      </c>
    </row>
    <row r="6" spans="1:1">
      <c r="A6" t="s">
        <v>388</v>
      </c>
    </row>
    <row r="7" spans="1:1">
      <c r="A7" t="s">
        <v>520</v>
      </c>
    </row>
    <row r="8" spans="1:1">
      <c r="A8" t="s">
        <v>522</v>
      </c>
    </row>
    <row r="9" spans="1:1">
      <c r="A9" t="s">
        <v>396</v>
      </c>
    </row>
    <row r="10" spans="1:1">
      <c r="A10" t="s">
        <v>408</v>
      </c>
    </row>
    <row r="11" spans="1:1">
      <c r="A11" t="s">
        <v>492</v>
      </c>
    </row>
    <row r="12" spans="1:1">
      <c r="A12" t="s">
        <v>128</v>
      </c>
    </row>
    <row r="13" spans="1:1">
      <c r="A13" t="s">
        <v>157</v>
      </c>
    </row>
    <row r="14" spans="1:1">
      <c r="A14" t="s">
        <v>496</v>
      </c>
    </row>
    <row r="15" spans="1:1">
      <c r="A15" t="s">
        <v>273</v>
      </c>
    </row>
    <row r="16" spans="1:1">
      <c r="A16" t="s">
        <v>597</v>
      </c>
    </row>
    <row r="17" spans="1:1">
      <c r="A17" t="s">
        <v>144</v>
      </c>
    </row>
    <row r="18" spans="1:1">
      <c r="A18" t="s">
        <v>146</v>
      </c>
    </row>
    <row r="19" spans="1:1">
      <c r="A19" t="s">
        <v>148</v>
      </c>
    </row>
    <row r="20" spans="1:1">
      <c r="A20" t="s">
        <v>134</v>
      </c>
    </row>
    <row r="21" spans="1:1">
      <c r="A21" t="s">
        <v>168</v>
      </c>
    </row>
    <row r="22" spans="1:1">
      <c r="A22" t="s">
        <v>504</v>
      </c>
    </row>
    <row r="23" spans="1:1">
      <c r="A23" t="s">
        <v>508</v>
      </c>
    </row>
    <row r="24" spans="1:1">
      <c r="A24" t="s">
        <v>510</v>
      </c>
    </row>
    <row r="25" spans="1:1">
      <c r="A25" t="s">
        <v>278</v>
      </c>
    </row>
    <row r="26" spans="1:1">
      <c r="A26" t="s">
        <v>474</v>
      </c>
    </row>
    <row r="27" spans="1:1">
      <c r="A27" t="s">
        <v>478</v>
      </c>
    </row>
    <row r="28" spans="1:1">
      <c r="A28" t="s">
        <v>480</v>
      </c>
    </row>
    <row r="29" spans="1:1">
      <c r="A29" t="s">
        <v>555</v>
      </c>
    </row>
    <row r="30" spans="1:1">
      <c r="A30" s="156"/>
    </row>
    <row r="31" spans="1:1">
      <c r="A31" s="156"/>
    </row>
    <row r="32" spans="1:1">
      <c r="A32" s="156"/>
    </row>
    <row r="33" spans="1:1">
      <c r="A33" s="156"/>
    </row>
    <row r="34" spans="1:1">
      <c r="A34" s="156"/>
    </row>
    <row r="35" spans="1:1">
      <c r="A35" s="156"/>
    </row>
    <row r="36" spans="1:1">
      <c r="A36" s="156"/>
    </row>
    <row r="37" spans="1:1">
      <c r="A37" s="156"/>
    </row>
    <row r="38" spans="1:1">
      <c r="A38" s="156"/>
    </row>
    <row r="39" spans="1:1">
      <c r="A39" s="156"/>
    </row>
    <row r="40" spans="1:1">
      <c r="A40" s="156"/>
    </row>
    <row r="41" spans="1:1">
      <c r="A41" s="156"/>
    </row>
    <row r="42" spans="1:1">
      <c r="A42" s="156"/>
    </row>
    <row r="43" spans="1:1">
      <c r="A43" s="156"/>
    </row>
    <row r="44" spans="1:1">
      <c r="A44" s="156"/>
    </row>
    <row r="45" spans="1:1">
      <c r="A45" s="156"/>
    </row>
    <row r="46" spans="1:1">
      <c r="A46" s="156"/>
    </row>
    <row r="47" spans="1:1">
      <c r="A47" s="156"/>
    </row>
    <row r="48" spans="1:1">
      <c r="A48" s="156"/>
    </row>
    <row r="49" spans="1:1">
      <c r="A49" s="156"/>
    </row>
    <row r="50" spans="1:1">
      <c r="A50" s="156"/>
    </row>
    <row r="51" spans="1:1">
      <c r="A51" s="156"/>
    </row>
    <row r="52" spans="1:1">
      <c r="A52" s="156"/>
    </row>
    <row r="53" spans="1:1">
      <c r="A53" s="156"/>
    </row>
    <row r="54" spans="1:1">
      <c r="A54" s="156"/>
    </row>
    <row r="55" spans="1:1">
      <c r="A55" s="156"/>
    </row>
    <row r="56" spans="1:1">
      <c r="A56" s="156"/>
    </row>
    <row r="57" spans="1:1">
      <c r="A57" s="156"/>
    </row>
    <row r="58" spans="1:1">
      <c r="A58" s="156"/>
    </row>
    <row r="59" spans="1:1">
      <c r="A59" s="156"/>
    </row>
    <row r="60" spans="1:1">
      <c r="A60" s="156"/>
    </row>
    <row r="61" spans="1:1">
      <c r="A61" s="156"/>
    </row>
    <row r="62" spans="1:1">
      <c r="A62" s="156"/>
    </row>
    <row r="63" spans="1:1">
      <c r="A63" s="156"/>
    </row>
    <row r="64" spans="1:1">
      <c r="A64" s="156"/>
    </row>
    <row r="65" spans="1:1">
      <c r="A65" s="156"/>
    </row>
    <row r="66" spans="1:1">
      <c r="A66" s="156"/>
    </row>
    <row r="67" spans="1:1">
      <c r="A67" s="156"/>
    </row>
    <row r="68" spans="1:1">
      <c r="A68" s="156"/>
    </row>
    <row r="69" spans="1:1">
      <c r="A69" s="156"/>
    </row>
    <row r="70" spans="1:1">
      <c r="A70" s="156"/>
    </row>
    <row r="71" spans="1:1">
      <c r="A71" s="156"/>
    </row>
    <row r="72" spans="1:1">
      <c r="A72" s="156"/>
    </row>
    <row r="73" spans="1:1">
      <c r="A73" s="156"/>
    </row>
    <row r="74" spans="1:1">
      <c r="A74" s="156"/>
    </row>
    <row r="75" spans="1:1">
      <c r="A75" s="156"/>
    </row>
    <row r="76" spans="1:1">
      <c r="A76" s="156"/>
    </row>
    <row r="77" spans="1:1">
      <c r="A77" s="156"/>
    </row>
    <row r="78" spans="1:1">
      <c r="A78" s="156"/>
    </row>
    <row r="79" spans="1:1">
      <c r="A79" s="156"/>
    </row>
    <row r="80" spans="1:1">
      <c r="A80" s="156"/>
    </row>
    <row r="81" spans="1:1">
      <c r="A81" s="156"/>
    </row>
    <row r="82" spans="1:1">
      <c r="A82" s="156"/>
    </row>
    <row r="83" spans="1:1">
      <c r="A83" s="156"/>
    </row>
    <row r="84" spans="1:1">
      <c r="A84" s="156"/>
    </row>
    <row r="85" spans="1:1">
      <c r="A85" s="156"/>
    </row>
    <row r="86" spans="1:1">
      <c r="A86" s="156"/>
    </row>
    <row r="87" spans="1:1">
      <c r="A87" s="156"/>
    </row>
    <row r="88" spans="1:1">
      <c r="A88" s="156"/>
    </row>
    <row r="89" spans="1:1">
      <c r="A89" s="156"/>
    </row>
    <row r="90" spans="1:1">
      <c r="A90" s="156"/>
    </row>
    <row r="91" spans="1:1">
      <c r="A91" s="156"/>
    </row>
    <row r="92" spans="1:1">
      <c r="A92" s="156"/>
    </row>
    <row r="93" spans="1:1">
      <c r="A93" s="156"/>
    </row>
    <row r="94" spans="1:1">
      <c r="A94" s="156"/>
    </row>
    <row r="95" spans="1:1">
      <c r="A95" s="156"/>
    </row>
    <row r="96" spans="1:1">
      <c r="A96" s="156"/>
    </row>
    <row r="97" spans="1:1">
      <c r="A97" s="156"/>
    </row>
    <row r="98" spans="1:1">
      <c r="A98" s="156"/>
    </row>
    <row r="99" spans="1:1">
      <c r="A99" s="156"/>
    </row>
    <row r="100" spans="1:1">
      <c r="A100" s="156"/>
    </row>
    <row r="101" spans="1:1">
      <c r="A101" s="156"/>
    </row>
    <row r="102" spans="1:1">
      <c r="A102" s="156"/>
    </row>
    <row r="103" spans="1:1">
      <c r="A103" s="156"/>
    </row>
    <row r="104" spans="1:1">
      <c r="A104" s="156"/>
    </row>
    <row r="105" spans="1:1">
      <c r="A105" s="156"/>
    </row>
    <row r="106" spans="1:1">
      <c r="A106" s="156"/>
    </row>
    <row r="107" spans="1:1">
      <c r="A107" s="156"/>
    </row>
    <row r="108" spans="1:1">
      <c r="A108" s="156"/>
    </row>
    <row r="109" spans="1:1">
      <c r="A109" s="156"/>
    </row>
    <row r="110" spans="1:1">
      <c r="A110" s="156"/>
    </row>
    <row r="111" spans="1:1">
      <c r="A111" s="156"/>
    </row>
    <row r="112" spans="1:1">
      <c r="A112" s="156"/>
    </row>
    <row r="113" spans="1:1">
      <c r="A113" s="156"/>
    </row>
    <row r="114" spans="1:1">
      <c r="A114" s="156"/>
    </row>
    <row r="115" spans="1:1">
      <c r="A115" s="156"/>
    </row>
    <row r="116" spans="1:1">
      <c r="A116" s="156"/>
    </row>
    <row r="117" spans="1:1">
      <c r="A117" s="156"/>
    </row>
    <row r="118" spans="1:1">
      <c r="A118" s="156"/>
    </row>
    <row r="119" spans="1:1">
      <c r="A119" s="156"/>
    </row>
    <row r="120" spans="1:1">
      <c r="A120" s="156"/>
    </row>
    <row r="121" spans="1:1">
      <c r="A121" s="156"/>
    </row>
    <row r="122" spans="1:1">
      <c r="A122" s="156"/>
    </row>
    <row r="123" spans="1:1">
      <c r="A123" s="156"/>
    </row>
    <row r="124" spans="1:1">
      <c r="A124" s="156"/>
    </row>
    <row r="125" spans="1:1">
      <c r="A125" s="156"/>
    </row>
    <row r="126" spans="1:1">
      <c r="A126" s="156"/>
    </row>
    <row r="127" spans="1:1">
      <c r="A127" s="156"/>
    </row>
    <row r="128" spans="1:1">
      <c r="A128" s="156"/>
    </row>
    <row r="129" spans="1:1">
      <c r="A129" s="156"/>
    </row>
    <row r="130" spans="1:1">
      <c r="A130" s="156"/>
    </row>
    <row r="131" spans="1:1">
      <c r="A131" s="156"/>
    </row>
    <row r="132" spans="1:1">
      <c r="A132" s="156"/>
    </row>
    <row r="133" spans="1:1">
      <c r="A133" s="156"/>
    </row>
    <row r="134" spans="1:1">
      <c r="A134" s="156"/>
    </row>
    <row r="135" spans="1:1">
      <c r="A135" s="1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9A7F-C837-4D2B-AFA2-85E0580A05C8}">
  <dimension ref="B1:BH115"/>
  <sheetViews>
    <sheetView showGridLines="0" zoomScaleNormal="100" workbookViewId="0"/>
  </sheetViews>
  <sheetFormatPr defaultColWidth="9.21875" defaultRowHeight="14.4"/>
  <cols>
    <col min="1" max="1" width="3.33203125" style="33" customWidth="1"/>
    <col min="2" max="2" width="5.88671875" style="33" customWidth="1"/>
    <col min="3" max="15" width="9.21875" style="33"/>
    <col min="16" max="16" width="10" style="33" customWidth="1"/>
    <col min="17" max="16384" width="9.21875" style="33"/>
  </cols>
  <sheetData>
    <row r="1" spans="2:16" ht="15" thickTop="1"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2:16">
      <c r="B2" s="34"/>
      <c r="P2" s="35"/>
    </row>
    <row r="3" spans="2:16">
      <c r="B3" s="34"/>
      <c r="P3" s="35"/>
    </row>
    <row r="4" spans="2:16">
      <c r="B4" s="34"/>
      <c r="P4" s="35"/>
    </row>
    <row r="5" spans="2:16">
      <c r="B5" s="34"/>
      <c r="P5" s="35"/>
    </row>
    <row r="6" spans="2:16" s="38" customFormat="1" ht="16.5" customHeight="1">
      <c r="B6" s="36"/>
      <c r="C6" s="37"/>
      <c r="P6" s="39"/>
    </row>
    <row r="7" spans="2:16" s="40" customFormat="1" ht="12" customHeight="1">
      <c r="B7" s="36"/>
      <c r="C7" s="37"/>
      <c r="P7" s="41"/>
    </row>
    <row r="8" spans="2:16" ht="12" customHeight="1">
      <c r="B8" s="34"/>
      <c r="C8" s="37"/>
      <c r="P8" s="35"/>
    </row>
    <row r="9" spans="2:16" ht="12" customHeight="1">
      <c r="B9" s="42"/>
      <c r="C9" s="37"/>
      <c r="P9" s="35"/>
    </row>
    <row r="10" spans="2:16" ht="12" customHeight="1">
      <c r="B10" s="42"/>
      <c r="C10" s="37"/>
      <c r="P10" s="35"/>
    </row>
    <row r="11" spans="2:16" ht="16.5" customHeight="1">
      <c r="B11" s="34"/>
      <c r="P11" s="35"/>
    </row>
    <row r="12" spans="2:16" ht="20.25" customHeight="1">
      <c r="B12" s="34"/>
      <c r="P12" s="35"/>
    </row>
    <row r="13" spans="2:16" s="45" customFormat="1" ht="17.25" customHeight="1">
      <c r="B13" s="43" t="s">
        <v>189</v>
      </c>
      <c r="C13" s="44" t="s">
        <v>190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P13" s="46"/>
    </row>
    <row r="14" spans="2:16" s="51" customFormat="1" ht="15.6">
      <c r="B14" s="47" t="s">
        <v>191</v>
      </c>
      <c r="C14" s="48"/>
      <c r="D14" s="49"/>
      <c r="E14" s="49"/>
      <c r="F14" s="49"/>
      <c r="G14" s="49"/>
      <c r="H14" s="50" t="s">
        <v>192</v>
      </c>
      <c r="I14" s="48"/>
      <c r="J14" s="49"/>
      <c r="K14" s="49"/>
      <c r="L14" s="49"/>
      <c r="M14" s="49"/>
      <c r="N14" s="49"/>
      <c r="P14" s="52"/>
    </row>
    <row r="15" spans="2:16" s="51" customFormat="1">
      <c r="B15" s="53"/>
      <c r="C15" s="54" t="s">
        <v>193</v>
      </c>
      <c r="D15" s="49"/>
      <c r="E15" s="49"/>
      <c r="F15" s="49"/>
      <c r="G15" s="49"/>
      <c r="H15" s="55" t="s">
        <v>194</v>
      </c>
      <c r="I15" s="56" t="s">
        <v>195</v>
      </c>
      <c r="J15" s="49"/>
      <c r="K15" s="49"/>
      <c r="L15" s="49"/>
      <c r="M15" s="49"/>
      <c r="N15" s="49"/>
      <c r="P15" s="52"/>
    </row>
    <row r="16" spans="2:16" s="51" customFormat="1">
      <c r="B16" s="53"/>
      <c r="C16" s="54" t="s">
        <v>196</v>
      </c>
      <c r="D16" s="49"/>
      <c r="E16" s="49"/>
      <c r="F16" s="49"/>
      <c r="G16" s="49"/>
      <c r="H16" s="55" t="s">
        <v>194</v>
      </c>
      <c r="I16" s="56" t="s">
        <v>197</v>
      </c>
      <c r="J16" s="49"/>
      <c r="K16" s="49"/>
      <c r="L16" s="49"/>
      <c r="M16" s="49"/>
      <c r="N16" s="49"/>
      <c r="P16" s="52"/>
    </row>
    <row r="17" spans="2:22" s="51" customFormat="1">
      <c r="B17" s="53"/>
      <c r="C17" s="54" t="s">
        <v>198</v>
      </c>
      <c r="D17" s="49"/>
      <c r="E17" s="49"/>
      <c r="F17" s="49"/>
      <c r="G17" s="49"/>
      <c r="H17" s="55" t="s">
        <v>194</v>
      </c>
      <c r="I17" s="56" t="s">
        <v>199</v>
      </c>
      <c r="J17" s="49"/>
      <c r="K17" s="49"/>
      <c r="L17" s="49"/>
      <c r="M17" s="49"/>
      <c r="N17" s="49"/>
      <c r="P17" s="52"/>
    </row>
    <row r="18" spans="2:22" s="51" customFormat="1">
      <c r="B18" s="53"/>
      <c r="C18" s="54" t="s">
        <v>200</v>
      </c>
      <c r="D18" s="49"/>
      <c r="E18" s="49"/>
      <c r="F18" s="49"/>
      <c r="G18" s="49"/>
      <c r="H18" s="55" t="s">
        <v>194</v>
      </c>
      <c r="I18" s="56" t="s">
        <v>201</v>
      </c>
      <c r="J18" s="49"/>
      <c r="K18" s="49"/>
      <c r="L18" s="49"/>
      <c r="M18" s="49"/>
      <c r="N18" s="49"/>
      <c r="P18" s="52"/>
      <c r="V18" s="57"/>
    </row>
    <row r="19" spans="2:22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P19" s="35"/>
    </row>
    <row r="20" spans="2:22" ht="15.6">
      <c r="B20" s="43" t="s">
        <v>189</v>
      </c>
      <c r="C20" s="44" t="s">
        <v>202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P20" s="35"/>
    </row>
    <row r="21" spans="2:22" s="51" customFormat="1">
      <c r="B21" s="53"/>
      <c r="C21" s="54" t="s">
        <v>203</v>
      </c>
      <c r="D21" s="49"/>
      <c r="E21" s="49"/>
      <c r="F21" s="49"/>
      <c r="G21" s="49"/>
      <c r="H21" s="55"/>
      <c r="I21" s="56"/>
      <c r="J21" s="49"/>
      <c r="K21" s="49"/>
      <c r="L21" s="49"/>
      <c r="M21" s="49"/>
      <c r="N21" s="49"/>
      <c r="P21" s="52"/>
    </row>
    <row r="22" spans="2:22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P22" s="35"/>
    </row>
    <row r="23" spans="2:22">
      <c r="B23" s="60"/>
      <c r="P23" s="35"/>
    </row>
    <row r="24" spans="2:22">
      <c r="B24" s="60"/>
      <c r="P24" s="35"/>
    </row>
    <row r="25" spans="2:22">
      <c r="B25" s="60"/>
      <c r="P25" s="35"/>
    </row>
    <row r="26" spans="2:22" s="63" customFormat="1" ht="15.6">
      <c r="B26" s="61" t="s">
        <v>189</v>
      </c>
      <c r="C26" s="62" t="s">
        <v>204</v>
      </c>
      <c r="P26" s="64"/>
    </row>
    <row r="27" spans="2:22">
      <c r="B27" s="60"/>
      <c r="C27" s="54" t="s">
        <v>205</v>
      </c>
      <c r="P27" s="35"/>
    </row>
    <row r="28" spans="2:22">
      <c r="B28" s="60"/>
      <c r="C28" s="54" t="s">
        <v>206</v>
      </c>
      <c r="P28" s="35"/>
    </row>
    <row r="29" spans="2:22" s="63" customFormat="1" ht="15.6">
      <c r="B29" s="61" t="s">
        <v>189</v>
      </c>
      <c r="C29" s="62" t="s">
        <v>207</v>
      </c>
      <c r="P29" s="64"/>
    </row>
    <row r="30" spans="2:22" s="67" customFormat="1" ht="45" customHeight="1">
      <c r="B30" s="65" t="s">
        <v>189</v>
      </c>
      <c r="C30" s="170" t="s">
        <v>208</v>
      </c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66"/>
    </row>
    <row r="31" spans="2:22">
      <c r="B31" s="60"/>
      <c r="C31" s="169" t="s">
        <v>209</v>
      </c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35"/>
    </row>
    <row r="32" spans="2:22" ht="29.25" customHeight="1">
      <c r="B32" s="60"/>
      <c r="C32" s="171" t="s">
        <v>210</v>
      </c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35"/>
    </row>
    <row r="33" spans="2:16" ht="30" customHeight="1">
      <c r="B33" s="60"/>
      <c r="C33" s="171" t="s">
        <v>211</v>
      </c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35"/>
    </row>
    <row r="34" spans="2:16" ht="29.25" customHeight="1">
      <c r="B34" s="60"/>
      <c r="C34" s="169" t="s">
        <v>212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35"/>
    </row>
    <row r="35" spans="2:16" s="63" customFormat="1" ht="30.75" customHeight="1">
      <c r="B35" s="65" t="s">
        <v>189</v>
      </c>
      <c r="C35" s="170" t="s">
        <v>213</v>
      </c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64"/>
    </row>
    <row r="36" spans="2:16" ht="29.25" customHeight="1">
      <c r="B36" s="60"/>
      <c r="C36" s="169" t="s">
        <v>214</v>
      </c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35"/>
    </row>
    <row r="37" spans="2:16" ht="29.25" customHeight="1">
      <c r="B37" s="60"/>
      <c r="C37" s="169" t="s">
        <v>215</v>
      </c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35"/>
    </row>
    <row r="38" spans="2:16" s="63" customFormat="1" ht="30.75" customHeight="1">
      <c r="B38" s="65" t="s">
        <v>189</v>
      </c>
      <c r="C38" s="170" t="s">
        <v>216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64"/>
    </row>
    <row r="39" spans="2:16">
      <c r="B39" s="60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35"/>
    </row>
    <row r="40" spans="2:16">
      <c r="B40" s="60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35"/>
    </row>
    <row r="41" spans="2:16">
      <c r="B41" s="60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35"/>
    </row>
    <row r="42" spans="2:16" ht="28.5" customHeight="1">
      <c r="B42" s="65" t="s">
        <v>189</v>
      </c>
      <c r="C42" s="170" t="s">
        <v>217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35"/>
    </row>
    <row r="43" spans="2:16" s="67" customFormat="1" ht="30" customHeight="1">
      <c r="B43" s="65" t="s">
        <v>189</v>
      </c>
      <c r="C43" s="170" t="s">
        <v>218</v>
      </c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66"/>
    </row>
    <row r="44" spans="2:16" ht="30" customHeight="1">
      <c r="B44" s="60"/>
      <c r="C44" s="169" t="s">
        <v>219</v>
      </c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35"/>
    </row>
    <row r="45" spans="2:16" ht="29.25" customHeight="1">
      <c r="B45" s="60"/>
      <c r="C45" s="169" t="s">
        <v>220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35"/>
    </row>
    <row r="46" spans="2:16" s="67" customFormat="1" ht="15">
      <c r="B46" s="65" t="s">
        <v>189</v>
      </c>
      <c r="C46" s="170" t="s">
        <v>221</v>
      </c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66"/>
    </row>
    <row r="47" spans="2:16" ht="44.25" customHeight="1">
      <c r="B47" s="60"/>
      <c r="C47" s="169" t="s">
        <v>222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35"/>
    </row>
    <row r="48" spans="2:16" s="67" customFormat="1" ht="15">
      <c r="B48" s="65" t="s">
        <v>189</v>
      </c>
      <c r="C48" s="170" t="s">
        <v>223</v>
      </c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66"/>
    </row>
    <row r="49" spans="2:16" ht="29.25" customHeight="1">
      <c r="B49" s="60"/>
      <c r="C49" s="169" t="s">
        <v>224</v>
      </c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35"/>
    </row>
    <row r="50" spans="2:16" s="67" customFormat="1" ht="47.25" customHeight="1">
      <c r="B50" s="65" t="s">
        <v>189</v>
      </c>
      <c r="C50" s="174" t="s">
        <v>225</v>
      </c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66"/>
    </row>
    <row r="51" spans="2:16" ht="30.75" customHeight="1">
      <c r="B51" s="60"/>
      <c r="C51" s="169" t="s">
        <v>226</v>
      </c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35"/>
    </row>
    <row r="52" spans="2:16" ht="30.75" customHeight="1">
      <c r="B52" s="60"/>
      <c r="C52" s="169" t="s">
        <v>227</v>
      </c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35"/>
    </row>
    <row r="53" spans="2:16" ht="30.75" customHeight="1">
      <c r="B53" s="60"/>
      <c r="C53" s="169" t="s">
        <v>228</v>
      </c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35"/>
    </row>
    <row r="54" spans="2:16" ht="42" customHeight="1">
      <c r="B54" s="65" t="s">
        <v>189</v>
      </c>
      <c r="C54" s="170" t="s">
        <v>229</v>
      </c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35"/>
    </row>
    <row r="55" spans="2:16">
      <c r="B55" s="60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35"/>
    </row>
    <row r="56" spans="2:16">
      <c r="B56" s="60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35"/>
    </row>
    <row r="57" spans="2:16">
      <c r="B57" s="60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35"/>
    </row>
    <row r="58" spans="2:16">
      <c r="B58" s="60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35"/>
    </row>
    <row r="59" spans="2:16" ht="18" customHeight="1">
      <c r="B59" s="65" t="s">
        <v>189</v>
      </c>
      <c r="C59" s="173" t="s">
        <v>230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35"/>
    </row>
    <row r="60" spans="2:16" ht="12.75" customHeight="1">
      <c r="B60" s="60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35"/>
    </row>
    <row r="61" spans="2:16">
      <c r="B61" s="60"/>
      <c r="P61" s="35"/>
    </row>
    <row r="62" spans="2:16">
      <c r="B62" s="60"/>
      <c r="P62" s="35"/>
    </row>
    <row r="63" spans="2:16">
      <c r="B63" s="60"/>
      <c r="P63" s="35"/>
    </row>
    <row r="64" spans="2:16" ht="17.25" customHeight="1">
      <c r="B64" s="65" t="s">
        <v>189</v>
      </c>
      <c r="C64" s="174" t="s">
        <v>231</v>
      </c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35"/>
    </row>
    <row r="65" spans="2:60" ht="15" customHeight="1">
      <c r="B65" s="60"/>
      <c r="C65" s="175" t="s">
        <v>232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35"/>
    </row>
    <row r="66" spans="2:60" ht="15" customHeight="1">
      <c r="B66" s="60"/>
      <c r="C66" s="175" t="s">
        <v>233</v>
      </c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35"/>
    </row>
    <row r="67" spans="2:60" ht="15" customHeight="1">
      <c r="B67" s="60"/>
      <c r="C67" s="175" t="s">
        <v>234</v>
      </c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35"/>
    </row>
    <row r="68" spans="2:60" ht="31.5" customHeight="1">
      <c r="B68" s="65" t="s">
        <v>189</v>
      </c>
      <c r="C68" s="170" t="s">
        <v>235</v>
      </c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35"/>
    </row>
    <row r="69" spans="2:60" ht="31.5" customHeight="1">
      <c r="B69" s="65"/>
      <c r="C69" s="169" t="s">
        <v>236</v>
      </c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35"/>
    </row>
    <row r="70" spans="2:60" ht="29.25" customHeight="1">
      <c r="B70" s="65"/>
      <c r="C70" s="169" t="s">
        <v>237</v>
      </c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35"/>
    </row>
    <row r="71" spans="2:60">
      <c r="B71" s="60"/>
      <c r="C71" s="169" t="s">
        <v>238</v>
      </c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35"/>
    </row>
    <row r="72" spans="2:60">
      <c r="B72" s="60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35"/>
    </row>
    <row r="73" spans="2:60">
      <c r="B73" s="60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35"/>
    </row>
    <row r="74" spans="2:60">
      <c r="B74" s="60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35"/>
    </row>
    <row r="75" spans="2:60">
      <c r="B75" s="60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35"/>
    </row>
    <row r="76" spans="2:60" ht="45" customHeight="1">
      <c r="B76" s="65" t="s">
        <v>189</v>
      </c>
      <c r="C76" s="170" t="s">
        <v>239</v>
      </c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35"/>
    </row>
    <row r="77" spans="2:60" ht="29.25" customHeight="1">
      <c r="B77" s="65"/>
      <c r="C77" s="169" t="s">
        <v>240</v>
      </c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35"/>
    </row>
    <row r="78" spans="2:60" ht="15">
      <c r="B78" s="65" t="s">
        <v>189</v>
      </c>
      <c r="C78" s="170" t="s">
        <v>241</v>
      </c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35"/>
    </row>
    <row r="79" spans="2:60" ht="15">
      <c r="B79" s="65"/>
      <c r="C79" s="169" t="s">
        <v>242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35"/>
    </row>
    <row r="80" spans="2:60" ht="59.25" customHeight="1">
      <c r="B80" s="65"/>
      <c r="C80" s="169" t="s">
        <v>243</v>
      </c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35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</row>
    <row r="81" spans="2:60">
      <c r="B81" s="60"/>
      <c r="C81" s="169" t="s">
        <v>244</v>
      </c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35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</row>
    <row r="82" spans="2:60">
      <c r="B82" s="60"/>
      <c r="C82" s="177" t="s">
        <v>245</v>
      </c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35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</row>
    <row r="83" spans="2:60">
      <c r="B83" s="60"/>
      <c r="C83" s="177" t="s">
        <v>246</v>
      </c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35"/>
      <c r="S83" s="176" t="s">
        <v>247</v>
      </c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</row>
    <row r="84" spans="2:60">
      <c r="B84" s="60"/>
      <c r="C84" s="171" t="s">
        <v>248</v>
      </c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35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</row>
    <row r="85" spans="2:60" ht="30.75" customHeight="1">
      <c r="B85" s="60"/>
      <c r="C85" s="169" t="s">
        <v>249</v>
      </c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35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6"/>
      <c r="AX85" s="176"/>
      <c r="AY85" s="176"/>
      <c r="AZ85" s="176"/>
      <c r="BA85" s="176"/>
      <c r="BB85" s="176"/>
      <c r="BC85" s="176"/>
      <c r="BD85" s="176"/>
      <c r="BE85" s="176"/>
      <c r="BF85" s="176"/>
      <c r="BG85" s="176"/>
      <c r="BH85" s="176"/>
    </row>
    <row r="86" spans="2:60">
      <c r="B86" s="60"/>
      <c r="C86" s="169" t="s">
        <v>250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35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</row>
    <row r="87" spans="2:60" ht="45" customHeight="1">
      <c r="B87" s="65" t="s">
        <v>189</v>
      </c>
      <c r="C87" s="170" t="s">
        <v>251</v>
      </c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35"/>
    </row>
    <row r="88" spans="2:60" ht="30" customHeight="1">
      <c r="B88" s="60"/>
      <c r="C88" s="169" t="s">
        <v>252</v>
      </c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35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</row>
    <row r="89" spans="2:60" ht="45" customHeight="1">
      <c r="B89" s="60"/>
      <c r="C89" s="169" t="s">
        <v>253</v>
      </c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35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</row>
    <row r="90" spans="2:60">
      <c r="B90" s="60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35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</row>
    <row r="91" spans="2:60">
      <c r="B91" s="60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35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</row>
    <row r="92" spans="2:60">
      <c r="B92" s="60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35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</row>
    <row r="93" spans="2:60">
      <c r="B93" s="60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35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</row>
    <row r="94" spans="2:60" ht="15">
      <c r="B94" s="65" t="s">
        <v>189</v>
      </c>
      <c r="C94" s="170" t="s">
        <v>254</v>
      </c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35"/>
    </row>
    <row r="95" spans="2:60" ht="15">
      <c r="B95" s="65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35"/>
    </row>
    <row r="96" spans="2:60" s="126" customFormat="1" ht="38.4">
      <c r="B96" s="125" t="s">
        <v>571</v>
      </c>
      <c r="P96" s="127"/>
    </row>
    <row r="97" spans="2:16" s="126" customFormat="1" ht="121.8" customHeight="1">
      <c r="B97" s="128" t="s">
        <v>189</v>
      </c>
      <c r="C97" s="178" t="s">
        <v>572</v>
      </c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27"/>
    </row>
    <row r="98" spans="2:16">
      <c r="B98" s="34"/>
      <c r="P98" s="35"/>
    </row>
    <row r="99" spans="2:16">
      <c r="B99" s="34"/>
      <c r="P99" s="35"/>
    </row>
    <row r="100" spans="2:16">
      <c r="B100" s="34"/>
      <c r="P100" s="35"/>
    </row>
    <row r="101" spans="2:16">
      <c r="B101" s="34"/>
      <c r="P101" s="35"/>
    </row>
    <row r="102" spans="2:16">
      <c r="B102" s="34"/>
      <c r="P102" s="35"/>
    </row>
    <row r="103" spans="2:16">
      <c r="B103" s="34"/>
      <c r="P103" s="35"/>
    </row>
    <row r="104" spans="2:16">
      <c r="B104" s="34"/>
      <c r="P104" s="35"/>
    </row>
    <row r="105" spans="2:16">
      <c r="B105" s="34"/>
      <c r="P105" s="35"/>
    </row>
    <row r="106" spans="2:16">
      <c r="B106" s="34"/>
      <c r="P106" s="35"/>
    </row>
    <row r="107" spans="2:16">
      <c r="B107" s="34"/>
      <c r="P107" s="35"/>
    </row>
    <row r="108" spans="2:16">
      <c r="B108" s="34"/>
      <c r="P108" s="35"/>
    </row>
    <row r="109" spans="2:16">
      <c r="B109" s="34"/>
      <c r="P109" s="35"/>
    </row>
    <row r="110" spans="2:16">
      <c r="B110" s="34"/>
      <c r="P110" s="35"/>
    </row>
    <row r="111" spans="2:16">
      <c r="B111" s="34"/>
      <c r="P111" s="35"/>
    </row>
    <row r="112" spans="2:16">
      <c r="B112" s="34"/>
      <c r="P112" s="35"/>
    </row>
    <row r="113" spans="2:16">
      <c r="B113" s="34"/>
      <c r="P113" s="35"/>
    </row>
    <row r="114" spans="2:16" ht="15" thickBot="1"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2"/>
    </row>
    <row r="115" spans="2:16" ht="15" thickTop="1"/>
  </sheetData>
  <mergeCells count="57">
    <mergeCell ref="C97:O97"/>
    <mergeCell ref="C94:O94"/>
    <mergeCell ref="C86:O86"/>
    <mergeCell ref="S86:BH86"/>
    <mergeCell ref="C87:O87"/>
    <mergeCell ref="C88:O88"/>
    <mergeCell ref="S88:BH88"/>
    <mergeCell ref="C89:O89"/>
    <mergeCell ref="S89:BH89"/>
    <mergeCell ref="C83:O83"/>
    <mergeCell ref="S83:BH83"/>
    <mergeCell ref="C84:O84"/>
    <mergeCell ref="S84:BH84"/>
    <mergeCell ref="C85:O85"/>
    <mergeCell ref="S85:BH85"/>
    <mergeCell ref="C80:O80"/>
    <mergeCell ref="S80:BH80"/>
    <mergeCell ref="C81:O81"/>
    <mergeCell ref="S81:BH81"/>
    <mergeCell ref="C82:O82"/>
    <mergeCell ref="S82:BH82"/>
    <mergeCell ref="C79:O79"/>
    <mergeCell ref="C64:O64"/>
    <mergeCell ref="C65:O65"/>
    <mergeCell ref="C66:O66"/>
    <mergeCell ref="C67:O67"/>
    <mergeCell ref="C68:O68"/>
    <mergeCell ref="C69:O69"/>
    <mergeCell ref="C70:O70"/>
    <mergeCell ref="C71:O71"/>
    <mergeCell ref="C76:O76"/>
    <mergeCell ref="C77:O77"/>
    <mergeCell ref="C78:O78"/>
    <mergeCell ref="C59:O59"/>
    <mergeCell ref="C45:O45"/>
    <mergeCell ref="C46:O46"/>
    <mergeCell ref="C47:O47"/>
    <mergeCell ref="C48:O48"/>
    <mergeCell ref="C49:O49"/>
    <mergeCell ref="C50:O50"/>
    <mergeCell ref="C51:O51"/>
    <mergeCell ref="C52:O52"/>
    <mergeCell ref="C53:O53"/>
    <mergeCell ref="C54:O54"/>
    <mergeCell ref="C55:O55"/>
    <mergeCell ref="C44:O44"/>
    <mergeCell ref="C30:O30"/>
    <mergeCell ref="C31:O31"/>
    <mergeCell ref="C32:O32"/>
    <mergeCell ref="C33:O33"/>
    <mergeCell ref="C34:O34"/>
    <mergeCell ref="C35:O35"/>
    <mergeCell ref="C36:O36"/>
    <mergeCell ref="C37:O37"/>
    <mergeCell ref="C38:O38"/>
    <mergeCell ref="C42:O42"/>
    <mergeCell ref="C43:O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2025-2026</vt:lpstr>
      <vt:lpstr>Лист1</vt:lpstr>
      <vt:lpstr>Условия работы м. 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PlantMarket;8-495-280-08-97</dc:creator>
  <cp:lastModifiedBy>user</cp:lastModifiedBy>
  <cp:lastPrinted>2026-06-15T12:27:00Z</cp:lastPrinted>
  <dcterms:created xsi:type="dcterms:W3CDTF">2024-09-26T15:06:45Z</dcterms:created>
  <dcterms:modified xsi:type="dcterms:W3CDTF">2026-08-24T09:00:10Z</dcterms:modified>
</cp:coreProperties>
</file>