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\\192.168.155.145\Buyer\Product\Предложения PlantMarket (рабочие файлы)\26.05.15 Луковицы тюльпанов выгонка (Европа) NEW! (вышел 26.05.22)\"/>
    </mc:Choice>
  </mc:AlternateContent>
  <xr:revisionPtr revIDLastSave="0" documentId="13_ncr:1_{9E9F49AC-1D43-4C5D-82C0-32346CD8C4A8}" xr6:coauthVersionLast="47" xr6:coauthVersionMax="47" xr10:uidLastSave="{00000000-0000-0000-0000-000000000000}"/>
  <bookViews>
    <workbookView xWindow="-103" yWindow="-103" windowWidth="21806" windowHeight="13886" xr2:uid="{5398BD30-42F4-4F54-A70D-8CCF92DD9F72}"/>
  </bookViews>
  <sheets>
    <sheet name="2026" sheetId="3" r:id="rId1"/>
    <sheet name="Условия работы" sheetId="4" r:id="rId2"/>
  </sheets>
  <externalReferences>
    <externalReference r:id="rId3"/>
  </externalReferences>
  <definedNames>
    <definedName name="_16_неделя_2021" localSheetId="1">#REF!</definedName>
    <definedName name="_16_неделя_2021">#REF!</definedName>
    <definedName name="_xlnm._FilterDatabase" localSheetId="0" hidden="1">'2026'!$B$35:$L$321</definedName>
    <definedName name="a" localSheetId="1">#REF!</definedName>
    <definedName name="a">#REF!</definedName>
    <definedName name="ALVPRX" localSheetId="1">#REF!</definedName>
    <definedName name="ALVPRX">#REF!</definedName>
    <definedName name="art" localSheetId="1">#REF!</definedName>
    <definedName name="art">#REF!</definedName>
    <definedName name="ast" localSheetId="1">#REF!</definedName>
    <definedName name="ast">#REF!</definedName>
    <definedName name="astkl" localSheetId="1">#REF!</definedName>
    <definedName name="astkl">#REF!</definedName>
    <definedName name="astsk" localSheetId="1">#REF!</definedName>
    <definedName name="astsk">#REF!</definedName>
    <definedName name="astsklad" localSheetId="1">#REF!</definedName>
    <definedName name="astsklad">#REF!</definedName>
    <definedName name="bron" localSheetId="1">#REF!</definedName>
    <definedName name="bron">#REF!</definedName>
    <definedName name="can" localSheetId="1">#REF!</definedName>
    <definedName name="can">#REF!</definedName>
    <definedName name="canada" localSheetId="1">#REF!</definedName>
    <definedName name="canada">'[1]канадские рабочий 1'!$A$10:$O$107</definedName>
    <definedName name="cher" localSheetId="1">#REF!</definedName>
    <definedName name="cher">#REF!</definedName>
    <definedName name="cheras" localSheetId="1">#REF!</definedName>
    <definedName name="cheras">#REF!</definedName>
    <definedName name="chercher" localSheetId="1">#REF!</definedName>
    <definedName name="chercher">#REF!</definedName>
    <definedName name="cherhug" localSheetId="1">#REF!</definedName>
    <definedName name="cherhug">#REF!</definedName>
    <definedName name="cherp" localSheetId="1">#REF!</definedName>
    <definedName name="cherp">#REF!</definedName>
    <definedName name="cherr" localSheetId="1">#REF!</definedName>
    <definedName name="cherr">#REF!</definedName>
    <definedName name="chertab" localSheetId="1">#REF!</definedName>
    <definedName name="chertab">#REF!</definedName>
    <definedName name="CHUR" localSheetId="1">#REF!</definedName>
    <definedName name="CHUR">#REF!</definedName>
    <definedName name="COMPALV" localSheetId="1">#REF!</definedName>
    <definedName name="COMPALV">#REF!</definedName>
    <definedName name="dost" localSheetId="1">#REF!</definedName>
    <definedName name="dost">#REF!</definedName>
    <definedName name="Excel_BuiltIn_Print_Area_2" localSheetId="1">#REF!</definedName>
    <definedName name="Excel_BuiltIn_Print_Area_2">#REF!</definedName>
    <definedName name="Excel_BuiltIn_Print_Area_2_1" localSheetId="1">#REF!</definedName>
    <definedName name="Excel_BuiltIn_Print_Area_2_1">#REF!</definedName>
    <definedName name="Excel_BuiltIn_Print_Area_2_1_1" localSheetId="1">#REF!</definedName>
    <definedName name="Excel_BuiltIn_Print_Area_2_1_1">#REF!</definedName>
    <definedName name="fff" localSheetId="1">#REF!</definedName>
    <definedName name="fff">#REF!</definedName>
    <definedName name="ffive" localSheetId="1">#REF!</definedName>
    <definedName name="ffive">#REF!</definedName>
    <definedName name="fin" localSheetId="1">#REF!</definedName>
    <definedName name="fin">#NAME?</definedName>
    <definedName name="final" localSheetId="1">#REF!</definedName>
    <definedName name="final">#NAME?</definedName>
    <definedName name="five" localSheetId="1">#REF!</definedName>
    <definedName name="five">#REF!</definedName>
    <definedName name="ger" localSheetId="1">#REF!</definedName>
    <definedName name="ger">#REF!</definedName>
    <definedName name="hg" localSheetId="1">#REF!</definedName>
    <definedName name="hg">#REF!</definedName>
    <definedName name="hgn" localSheetId="1">#REF!</definedName>
    <definedName name="hgn">#REF!</definedName>
    <definedName name="hoog" localSheetId="1">#REF!</definedName>
    <definedName name="hoog">#REF!</definedName>
    <definedName name="hug" localSheetId="1">#REF!</definedName>
    <definedName name="hug">#REF!</definedName>
    <definedName name="hugeh" localSheetId="1">#REF!</definedName>
    <definedName name="hugeh">#REF!</definedName>
    <definedName name="hugen" localSheetId="1">#REF!</definedName>
    <definedName name="hugen">#REF!</definedName>
    <definedName name="hugenhgn" localSheetId="1">#REF!</definedName>
    <definedName name="hugenhgn">#REF!</definedName>
    <definedName name="hugg" localSheetId="1">#REF!</definedName>
    <definedName name="hugg">#REF!</definedName>
    <definedName name="huggen" localSheetId="1">#REF!</definedName>
    <definedName name="huggen">#REF!</definedName>
    <definedName name="huggg" localSheetId="1">#REF!</definedName>
    <definedName name="huggg">#REF!</definedName>
    <definedName name="huhughug" localSheetId="1">#REF!</definedName>
    <definedName name="huhughug">#REF!</definedName>
    <definedName name="HYDNUM" localSheetId="1">#REF!</definedName>
    <definedName name="HYDNUM">#REF!</definedName>
    <definedName name="klast" localSheetId="1">#REF!</definedName>
    <definedName name="klast">#REF!</definedName>
    <definedName name="klient" localSheetId="1">#REF!</definedName>
    <definedName name="klient">#REF!</definedName>
    <definedName name="lodold" localSheetId="1">#REF!</definedName>
    <definedName name="lodold">#REF!</definedName>
    <definedName name="mng">#REF!</definedName>
    <definedName name="MNOGG">#REF!</definedName>
    <definedName name="neg" localSheetId="1">#REF!</definedName>
    <definedName name="neg">#REF!</definedName>
    <definedName name="negot" localSheetId="1">#REF!</definedName>
    <definedName name="negot">#REF!</definedName>
    <definedName name="newhugen" localSheetId="1">#REF!</definedName>
    <definedName name="newhugen">#REF!</definedName>
    <definedName name="nid" localSheetId="1">#REF!</definedName>
    <definedName name="nid">#REF!</definedName>
    <definedName name="nl" localSheetId="1">#REF!</definedName>
    <definedName name="nl">#REF!</definedName>
    <definedName name="nlkl" localSheetId="1">#REF!</definedName>
    <definedName name="nlkl">#REF!</definedName>
    <definedName name="notready" localSheetId="1">#REF!</definedName>
    <definedName name="notready">#REF!</definedName>
    <definedName name="now" localSheetId="1">#REF!</definedName>
    <definedName name="now">#REF!</definedName>
    <definedName name="oldart" localSheetId="1">#REF!</definedName>
    <definedName name="oldart">#REF!</definedName>
    <definedName name="otkaz" localSheetId="1">#REF!</definedName>
    <definedName name="otkaz">#REF!</definedName>
    <definedName name="paen" localSheetId="1">#REF!</definedName>
    <definedName name="paen">#REF!</definedName>
    <definedName name="PDXCOMP" localSheetId="1">#REF!</definedName>
    <definedName name="PDXCOMP">#REF!</definedName>
    <definedName name="PDXSPR" localSheetId="1">#REF!</definedName>
    <definedName name="PDXSPR">#NAME?</definedName>
    <definedName name="peon" localSheetId="1">#REF!</definedName>
    <definedName name="peon">#REF!</definedName>
    <definedName name="peon2" localSheetId="1">#REF!</definedName>
    <definedName name="peon2">#REF!</definedName>
    <definedName name="peoni" localSheetId="1">#REF!</definedName>
    <definedName name="peoni">#REF!</definedName>
    <definedName name="peonn" localSheetId="1">#REF!</definedName>
    <definedName name="peonn">#NAME?</definedName>
    <definedName name="pin" localSheetId="1">#REF!</definedName>
    <definedName name="pin">#REF!</definedName>
    <definedName name="pion" localSheetId="1">#REF!</definedName>
    <definedName name="pion">#REF!</definedName>
    <definedName name="pionn" localSheetId="1">#REF!</definedName>
    <definedName name="pionn">#REF!</definedName>
    <definedName name="pips" localSheetId="1">#REF!</definedName>
    <definedName name="pips">#REF!</definedName>
    <definedName name="piu" localSheetId="1">#REF!</definedName>
    <definedName name="piu">#REF!</definedName>
    <definedName name="ppp" localSheetId="1">#REF!</definedName>
    <definedName name="ppp">#REF!</definedName>
    <definedName name="pppp" localSheetId="1">#REF!</definedName>
    <definedName name="pppp">#REF!</definedName>
    <definedName name="price" localSheetId="1">#REF!</definedName>
    <definedName name="price">#REF!</definedName>
    <definedName name="prov" localSheetId="1">#REF!</definedName>
    <definedName name="prov">#REF!</definedName>
    <definedName name="ros" localSheetId="1">#REF!</definedName>
    <definedName name="ros">#REF!</definedName>
    <definedName name="rose" localSheetId="1">#REF!</definedName>
    <definedName name="rose">#REF!</definedName>
    <definedName name="roses" localSheetId="1">#REF!</definedName>
    <definedName name="roses">#REF!</definedName>
    <definedName name="ross" localSheetId="1">#REF!</definedName>
    <definedName name="ross">#REF!</definedName>
    <definedName name="ROYAL" localSheetId="1">#REF!</definedName>
    <definedName name="ROYAL">#REF!</definedName>
    <definedName name="rrr" localSheetId="1">#REF!</definedName>
    <definedName name="rrr">#REF!</definedName>
    <definedName name="rs" localSheetId="1">#REF!</definedName>
    <definedName name="rs">#REF!</definedName>
    <definedName name="rus" localSheetId="1">#REF!</definedName>
    <definedName name="rus">#REF!</definedName>
    <definedName name="saj" localSheetId="1">#REF!</definedName>
    <definedName name="saj">#REF!</definedName>
    <definedName name="sajaj" localSheetId="1">#REF!</definedName>
    <definedName name="sajaj">#REF!</definedName>
    <definedName name="sajj" localSheetId="1">#REF!</definedName>
    <definedName name="sajj">#REF!</definedName>
    <definedName name="sale" localSheetId="1">#REF!</definedName>
    <definedName name="sale">#REF!</definedName>
    <definedName name="salemore" localSheetId="1">#REF!</definedName>
    <definedName name="salemore">#REF!</definedName>
    <definedName name="serbro" localSheetId="1">#REF!</definedName>
    <definedName name="serbro">#REF!</definedName>
    <definedName name="serbros" localSheetId="1">#REF!</definedName>
    <definedName name="serbros">#REF!</definedName>
    <definedName name="sk" localSheetId="1">#REF!</definedName>
    <definedName name="sk">#REF!</definedName>
    <definedName name="sklad" localSheetId="1">#REF!</definedName>
    <definedName name="sklad">#REF!</definedName>
    <definedName name="ssaj" localSheetId="1">#REF!</definedName>
    <definedName name="ssaj">#REF!</definedName>
    <definedName name="st" localSheetId="1">#REF!</definedName>
    <definedName name="st">#REF!</definedName>
    <definedName name="stk" localSheetId="1">#REF!</definedName>
    <definedName name="stk">#REF!</definedName>
    <definedName name="stock" localSheetId="1">#REF!</definedName>
    <definedName name="stock">#REF!</definedName>
    <definedName name="stock_" localSheetId="1">#REF!</definedName>
    <definedName name="stock_">#REF!</definedName>
    <definedName name="stok" localSheetId="1">#REF!</definedName>
    <definedName name="stok">#REF!</definedName>
    <definedName name="stst" localSheetId="1">#REF!</definedName>
    <definedName name="stst">#REF!</definedName>
    <definedName name="tab" localSheetId="1">#REF!</definedName>
    <definedName name="tab">#REF!</definedName>
    <definedName name="tabhug" localSheetId="1">#REF!</definedName>
    <definedName name="tabhug">#REF!</definedName>
    <definedName name="table" localSheetId="1">#REF!</definedName>
    <definedName name="table">#REF!</definedName>
    <definedName name="table1" localSheetId="1">#REF!</definedName>
    <definedName name="table1">#REF!</definedName>
    <definedName name="table101" localSheetId="1">#REF!</definedName>
    <definedName name="table101">#REF!</definedName>
    <definedName name="table11" localSheetId="1">#REF!</definedName>
    <definedName name="table11">#REF!</definedName>
    <definedName name="tabletab" localSheetId="1">#REF!</definedName>
    <definedName name="tabletab">#REF!</definedName>
    <definedName name="tabt" localSheetId="1">#REF!</definedName>
    <definedName name="tabt">#REF!</definedName>
    <definedName name="tabtab" localSheetId="1">#REF!</definedName>
    <definedName name="tabtab">#REF!</definedName>
    <definedName name="tabtabt" localSheetId="1">#REF!</definedName>
    <definedName name="tabtabt">#REF!</definedName>
    <definedName name="threefive" localSheetId="1">#REF!</definedName>
    <definedName name="threefive">#REF!</definedName>
    <definedName name="twothree" localSheetId="1">#REF!</definedName>
    <definedName name="twothree">#REF!</definedName>
    <definedName name="usp" localSheetId="1">#REF!</definedName>
    <definedName name="usp">#REF!</definedName>
    <definedName name="зкщмм" localSheetId="1">#REF!</definedName>
    <definedName name="зкщмм">#REF!</definedName>
    <definedName name="курс" localSheetId="1">#REF!</definedName>
    <definedName name="курс">#REF!</definedName>
    <definedName name="Склады" localSheetId="1">#REF!</definedName>
    <definedName name="Склады">#REF!</definedName>
    <definedName name="ыещл" localSheetId="1">#REF!</definedName>
    <definedName name="ыещл">#REF!</definedName>
    <definedName name="ылдфв" localSheetId="1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3" l="1"/>
  <c r="J321" i="3" s="1"/>
  <c r="J11" i="3"/>
  <c r="J14" i="3" s="1"/>
  <c r="L321" i="3" l="1"/>
  <c r="J13" i="3"/>
  <c r="J318" i="3"/>
  <c r="K313" i="3" l="1"/>
  <c r="L313" i="3" s="1"/>
  <c r="K312" i="3"/>
  <c r="L312" i="3" s="1"/>
  <c r="K311" i="3"/>
  <c r="L311" i="3" s="1"/>
  <c r="K310" i="3"/>
  <c r="L310" i="3" s="1"/>
  <c r="K309" i="3"/>
  <c r="L309" i="3" s="1"/>
  <c r="K308" i="3"/>
  <c r="K307" i="3"/>
  <c r="L307" i="3" s="1"/>
  <c r="K273" i="3"/>
  <c r="L273" i="3" s="1"/>
  <c r="K272" i="3"/>
  <c r="L272" i="3" s="1"/>
  <c r="K271" i="3"/>
  <c r="L271" i="3" s="1"/>
  <c r="K268" i="3"/>
  <c r="L268" i="3" s="1"/>
  <c r="K256" i="3"/>
  <c r="L256" i="3" s="1"/>
  <c r="K255" i="3"/>
  <c r="L255" i="3" s="1"/>
  <c r="K243" i="3"/>
  <c r="L243" i="3" s="1"/>
  <c r="K226" i="3"/>
  <c r="L226" i="3" s="1"/>
  <c r="K214" i="3"/>
  <c r="L214" i="3" s="1"/>
  <c r="K201" i="3"/>
  <c r="L201" i="3" s="1"/>
  <c r="K192" i="3"/>
  <c r="L192" i="3" s="1"/>
  <c r="K174" i="3"/>
  <c r="L174" i="3" s="1"/>
  <c r="K162" i="3"/>
  <c r="L162" i="3" s="1"/>
  <c r="K149" i="3"/>
  <c r="L149" i="3" s="1"/>
  <c r="K148" i="3"/>
  <c r="L148" i="3" s="1"/>
  <c r="K144" i="3"/>
  <c r="L144" i="3" s="1"/>
  <c r="K141" i="3"/>
  <c r="L141" i="3" s="1"/>
  <c r="K140" i="3"/>
  <c r="L140" i="3" s="1"/>
  <c r="K137" i="3"/>
  <c r="L137" i="3" s="1"/>
  <c r="K136" i="3"/>
  <c r="L136" i="3" s="1"/>
  <c r="K98" i="3"/>
  <c r="L98" i="3" s="1"/>
  <c r="K93" i="3"/>
  <c r="L93" i="3" s="1"/>
  <c r="K50" i="3"/>
  <c r="L50" i="3" s="1"/>
  <c r="K49" i="3"/>
  <c r="L49" i="3" s="1"/>
  <c r="K42" i="3"/>
  <c r="L42" i="3" s="1"/>
  <c r="K289" i="3"/>
  <c r="L289" i="3" s="1"/>
  <c r="K263" i="3"/>
  <c r="L263" i="3" s="1"/>
  <c r="K262" i="3"/>
  <c r="L262" i="3" s="1"/>
  <c r="K252" i="3"/>
  <c r="L252" i="3" s="1"/>
  <c r="K241" i="3"/>
  <c r="L241" i="3" s="1"/>
  <c r="K240" i="3"/>
  <c r="L240" i="3" s="1"/>
  <c r="K239" i="3"/>
  <c r="L239" i="3" s="1"/>
  <c r="K238" i="3"/>
  <c r="L238" i="3" s="1"/>
  <c r="K237" i="3"/>
  <c r="L237" i="3" s="1"/>
  <c r="K236" i="3"/>
  <c r="L236" i="3" s="1"/>
  <c r="K235" i="3"/>
  <c r="L235" i="3" s="1"/>
  <c r="K234" i="3"/>
  <c r="L234" i="3" s="1"/>
  <c r="K227" i="3"/>
  <c r="L227" i="3" s="1"/>
  <c r="K218" i="3"/>
  <c r="L218" i="3" s="1"/>
  <c r="K212" i="3"/>
  <c r="L212" i="3" s="1"/>
  <c r="K211" i="3"/>
  <c r="L211" i="3" s="1"/>
  <c r="K193" i="3"/>
  <c r="L193" i="3" s="1"/>
  <c r="K181" i="3"/>
  <c r="L181" i="3" s="1"/>
  <c r="K178" i="3"/>
  <c r="L178" i="3" s="1"/>
  <c r="K177" i="3"/>
  <c r="L177" i="3" s="1"/>
  <c r="K159" i="3"/>
  <c r="L159" i="3" s="1"/>
  <c r="K130" i="3"/>
  <c r="L130" i="3" s="1"/>
  <c r="K97" i="3"/>
  <c r="L97" i="3" s="1"/>
  <c r="K82" i="3"/>
  <c r="L82" i="3" s="1"/>
  <c r="K77" i="3"/>
  <c r="L77" i="3" s="1"/>
  <c r="K76" i="3"/>
  <c r="L76" i="3" s="1"/>
  <c r="K75" i="3"/>
  <c r="L75" i="3" s="1"/>
  <c r="K71" i="3"/>
  <c r="L71" i="3" s="1"/>
  <c r="K57" i="3"/>
  <c r="L57" i="3" s="1"/>
  <c r="K56" i="3"/>
  <c r="L56" i="3" s="1"/>
  <c r="K48" i="3"/>
  <c r="L48" i="3" s="1"/>
  <c r="K44" i="3"/>
  <c r="L44" i="3" s="1"/>
  <c r="K43" i="3"/>
  <c r="L43" i="3" s="1"/>
  <c r="K38" i="3"/>
  <c r="L38" i="3" s="1"/>
  <c r="K304" i="3"/>
  <c r="L304" i="3" s="1"/>
  <c r="K303" i="3"/>
  <c r="L303" i="3" s="1"/>
  <c r="K299" i="3"/>
  <c r="L299" i="3" s="1"/>
  <c r="K298" i="3"/>
  <c r="L298" i="3" s="1"/>
  <c r="K291" i="3"/>
  <c r="L291" i="3" s="1"/>
  <c r="K290" i="3"/>
  <c r="L290" i="3" s="1"/>
  <c r="K286" i="3"/>
  <c r="L286" i="3" s="1"/>
  <c r="K285" i="3"/>
  <c r="L285" i="3" s="1"/>
  <c r="K280" i="3"/>
  <c r="L280" i="3" s="1"/>
  <c r="K279" i="3"/>
  <c r="L279" i="3" s="1"/>
  <c r="K269" i="3"/>
  <c r="L269" i="3" s="1"/>
  <c r="K244" i="3"/>
  <c r="L244" i="3" s="1"/>
  <c r="K210" i="3"/>
  <c r="L210" i="3" s="1"/>
  <c r="K209" i="3"/>
  <c r="L209" i="3" s="1"/>
  <c r="K208" i="3"/>
  <c r="L208" i="3" s="1"/>
  <c r="K206" i="3"/>
  <c r="L206" i="3" s="1"/>
  <c r="K205" i="3"/>
  <c r="L205" i="3" s="1"/>
  <c r="K204" i="3"/>
  <c r="L204" i="3" s="1"/>
  <c r="K191" i="3"/>
  <c r="L191" i="3" s="1"/>
  <c r="K190" i="3"/>
  <c r="L190" i="3" s="1"/>
  <c r="K184" i="3"/>
  <c r="L184" i="3" s="1"/>
  <c r="K183" i="3"/>
  <c r="L183" i="3" s="1"/>
  <c r="K146" i="3"/>
  <c r="L146" i="3" s="1"/>
  <c r="K145" i="3"/>
  <c r="L145" i="3" s="1"/>
  <c r="K139" i="3"/>
  <c r="L139" i="3" s="1"/>
  <c r="K135" i="3"/>
  <c r="L135" i="3" s="1"/>
  <c r="K128" i="3"/>
  <c r="L128" i="3" s="1"/>
  <c r="K125" i="3"/>
  <c r="L125" i="3" s="1"/>
  <c r="K124" i="3"/>
  <c r="L124" i="3" s="1"/>
  <c r="K123" i="3"/>
  <c r="L123" i="3" s="1"/>
  <c r="K118" i="3"/>
  <c r="L118" i="3" s="1"/>
  <c r="K113" i="3"/>
  <c r="L113" i="3" s="1"/>
  <c r="K107" i="3"/>
  <c r="L107" i="3" s="1"/>
  <c r="K92" i="3"/>
  <c r="L92" i="3" s="1"/>
  <c r="K91" i="3"/>
  <c r="L91" i="3" s="1"/>
  <c r="K90" i="3"/>
  <c r="L90" i="3" s="1"/>
  <c r="K85" i="3"/>
  <c r="L85" i="3" s="1"/>
  <c r="K78" i="3"/>
  <c r="L78" i="3" s="1"/>
  <c r="K64" i="3"/>
  <c r="L64" i="3" s="1"/>
  <c r="K63" i="3"/>
  <c r="L63" i="3" s="1"/>
  <c r="K62" i="3"/>
  <c r="L62" i="3" s="1"/>
  <c r="K61" i="3"/>
  <c r="L61" i="3" s="1"/>
  <c r="K55" i="3"/>
  <c r="L55" i="3" s="1"/>
  <c r="K52" i="3"/>
  <c r="L52" i="3" s="1"/>
  <c r="K51" i="3"/>
  <c r="L51" i="3" s="1"/>
  <c r="K41" i="3"/>
  <c r="L41" i="3" s="1"/>
  <c r="K316" i="3"/>
  <c r="L316" i="3" s="1"/>
  <c r="K315" i="3"/>
  <c r="L315" i="3" s="1"/>
  <c r="K314" i="3"/>
  <c r="L314" i="3" s="1"/>
  <c r="K306" i="3"/>
  <c r="L306" i="3" s="1"/>
  <c r="K305" i="3"/>
  <c r="L305" i="3" s="1"/>
  <c r="K302" i="3"/>
  <c r="L302" i="3" s="1"/>
  <c r="K297" i="3"/>
  <c r="L297" i="3" s="1"/>
  <c r="K296" i="3"/>
  <c r="L296" i="3" s="1"/>
  <c r="K293" i="3"/>
  <c r="L293" i="3" s="1"/>
  <c r="K292" i="3"/>
  <c r="L292" i="3" s="1"/>
  <c r="K284" i="3"/>
  <c r="K283" i="3"/>
  <c r="L283" i="3" s="1"/>
  <c r="K274" i="3"/>
  <c r="L274" i="3" s="1"/>
  <c r="K266" i="3"/>
  <c r="L266" i="3" s="1"/>
  <c r="K264" i="3"/>
  <c r="L264" i="3" s="1"/>
  <c r="K254" i="3"/>
  <c r="L254" i="3" s="1"/>
  <c r="K253" i="3"/>
  <c r="L253" i="3" s="1"/>
  <c r="K250" i="3"/>
  <c r="L250" i="3" s="1"/>
  <c r="K249" i="3"/>
  <c r="K248" i="3"/>
  <c r="L248" i="3" s="1"/>
  <c r="K247" i="3"/>
  <c r="L247" i="3" s="1"/>
  <c r="K246" i="3"/>
  <c r="L246" i="3" s="1"/>
  <c r="K245" i="3"/>
  <c r="L245" i="3" s="1"/>
  <c r="K231" i="3"/>
  <c r="L231" i="3" s="1"/>
  <c r="K230" i="3"/>
  <c r="L230" i="3" s="1"/>
  <c r="K229" i="3"/>
  <c r="L229" i="3" s="1"/>
  <c r="K228" i="3"/>
  <c r="L228" i="3" s="1"/>
  <c r="K225" i="3"/>
  <c r="L225" i="3" s="1"/>
  <c r="K215" i="3"/>
  <c r="L215" i="3" s="1"/>
  <c r="K207" i="3"/>
  <c r="L207" i="3" s="1"/>
  <c r="K203" i="3"/>
  <c r="L203" i="3" s="1"/>
  <c r="K202" i="3"/>
  <c r="L202" i="3" s="1"/>
  <c r="K198" i="3"/>
  <c r="L198" i="3" s="1"/>
  <c r="K197" i="3"/>
  <c r="L197" i="3" s="1"/>
  <c r="K185" i="3"/>
  <c r="L185" i="3" s="1"/>
  <c r="K180" i="3"/>
  <c r="L180" i="3" s="1"/>
  <c r="K179" i="3"/>
  <c r="L179" i="3" s="1"/>
  <c r="K176" i="3"/>
  <c r="L176" i="3" s="1"/>
  <c r="K175" i="3"/>
  <c r="L175" i="3" s="1"/>
  <c r="K170" i="3"/>
  <c r="L170" i="3" s="1"/>
  <c r="K169" i="3"/>
  <c r="L169" i="3" s="1"/>
  <c r="K168" i="3"/>
  <c r="L168" i="3" s="1"/>
  <c r="K167" i="3"/>
  <c r="L167" i="3" s="1"/>
  <c r="K166" i="3"/>
  <c r="L166" i="3" s="1"/>
  <c r="K165" i="3"/>
  <c r="L165" i="3" s="1"/>
  <c r="K164" i="3"/>
  <c r="L164" i="3" s="1"/>
  <c r="K151" i="3"/>
  <c r="L151" i="3" s="1"/>
  <c r="K150" i="3"/>
  <c r="L150" i="3" s="1"/>
  <c r="K147" i="3"/>
  <c r="L147" i="3" s="1"/>
  <c r="K142" i="3"/>
  <c r="L142" i="3" s="1"/>
  <c r="K138" i="3"/>
  <c r="L138" i="3" s="1"/>
  <c r="K132" i="3"/>
  <c r="L132" i="3" s="1"/>
  <c r="K131" i="3"/>
  <c r="L131" i="3" s="1"/>
  <c r="K122" i="3"/>
  <c r="L122" i="3" s="1"/>
  <c r="K121" i="3"/>
  <c r="L121" i="3" s="1"/>
  <c r="K119" i="3"/>
  <c r="L119" i="3" s="1"/>
  <c r="K109" i="3"/>
  <c r="L109" i="3" s="1"/>
  <c r="K106" i="3"/>
  <c r="L106" i="3" s="1"/>
  <c r="K104" i="3"/>
  <c r="L104" i="3" s="1"/>
  <c r="K103" i="3"/>
  <c r="L103" i="3" s="1"/>
  <c r="K102" i="3"/>
  <c r="L102" i="3" s="1"/>
  <c r="K101" i="3"/>
  <c r="L101" i="3" s="1"/>
  <c r="K100" i="3"/>
  <c r="L100" i="3" s="1"/>
  <c r="K99" i="3"/>
  <c r="L99" i="3" s="1"/>
  <c r="K96" i="3"/>
  <c r="L96" i="3" s="1"/>
  <c r="K89" i="3"/>
  <c r="L89" i="3" s="1"/>
  <c r="K80" i="3"/>
  <c r="L80" i="3" s="1"/>
  <c r="K74" i="3"/>
  <c r="L74" i="3" s="1"/>
  <c r="K70" i="3"/>
  <c r="L70" i="3" s="1"/>
  <c r="K69" i="3"/>
  <c r="L69" i="3" s="1"/>
  <c r="K66" i="3"/>
  <c r="L66" i="3" s="1"/>
  <c r="K59" i="3"/>
  <c r="L59" i="3" s="1"/>
  <c r="K58" i="3"/>
  <c r="L58" i="3" s="1"/>
  <c r="K47" i="3"/>
  <c r="L47" i="3" s="1"/>
  <c r="K45" i="3"/>
  <c r="L45" i="3" s="1"/>
  <c r="K40" i="3"/>
  <c r="L40" i="3" s="1"/>
  <c r="K37" i="3"/>
  <c r="L37" i="3" s="1"/>
  <c r="K36" i="3"/>
  <c r="K317" i="3"/>
  <c r="L317" i="3" s="1"/>
  <c r="K301" i="3"/>
  <c r="K300" i="3"/>
  <c r="L300" i="3" s="1"/>
  <c r="K295" i="3"/>
  <c r="L295" i="3" s="1"/>
  <c r="K294" i="3"/>
  <c r="L294" i="3" s="1"/>
  <c r="K288" i="3"/>
  <c r="L288" i="3" s="1"/>
  <c r="K287" i="3"/>
  <c r="L287" i="3" s="1"/>
  <c r="K282" i="3"/>
  <c r="L282" i="3" s="1"/>
  <c r="K281" i="3"/>
  <c r="L281" i="3" s="1"/>
  <c r="K278" i="3"/>
  <c r="L278" i="3" s="1"/>
  <c r="K277" i="3"/>
  <c r="K276" i="3"/>
  <c r="L276" i="3" s="1"/>
  <c r="K275" i="3"/>
  <c r="L275" i="3" s="1"/>
  <c r="K270" i="3"/>
  <c r="L270" i="3" s="1"/>
  <c r="K267" i="3"/>
  <c r="L267" i="3" s="1"/>
  <c r="K265" i="3"/>
  <c r="L265" i="3" s="1"/>
  <c r="K261" i="3"/>
  <c r="K260" i="3"/>
  <c r="L260" i="3" s="1"/>
  <c r="K259" i="3"/>
  <c r="L259" i="3" s="1"/>
  <c r="K258" i="3"/>
  <c r="L258" i="3" s="1"/>
  <c r="K257" i="3"/>
  <c r="L257" i="3" s="1"/>
  <c r="K251" i="3"/>
  <c r="L251" i="3" s="1"/>
  <c r="K242" i="3"/>
  <c r="L242" i="3" s="1"/>
  <c r="K233" i="3"/>
  <c r="L233" i="3" s="1"/>
  <c r="K232" i="3"/>
  <c r="L232" i="3" s="1"/>
  <c r="K224" i="3"/>
  <c r="L224" i="3" s="1"/>
  <c r="K223" i="3"/>
  <c r="L223" i="3" s="1"/>
  <c r="K222" i="3"/>
  <c r="L222" i="3" s="1"/>
  <c r="K221" i="3"/>
  <c r="L221" i="3" s="1"/>
  <c r="K220" i="3"/>
  <c r="L220" i="3" s="1"/>
  <c r="K219" i="3"/>
  <c r="L219" i="3" s="1"/>
  <c r="K217" i="3"/>
  <c r="L217" i="3" s="1"/>
  <c r="K216" i="3"/>
  <c r="L216" i="3" s="1"/>
  <c r="K213" i="3"/>
  <c r="L213" i="3" s="1"/>
  <c r="K200" i="3"/>
  <c r="L200" i="3" s="1"/>
  <c r="K199" i="3"/>
  <c r="L199" i="3" s="1"/>
  <c r="K196" i="3"/>
  <c r="L196" i="3" s="1"/>
  <c r="K195" i="3"/>
  <c r="L195" i="3" s="1"/>
  <c r="K194" i="3"/>
  <c r="L194" i="3" s="1"/>
  <c r="K189" i="3"/>
  <c r="L189" i="3" s="1"/>
  <c r="K188" i="3"/>
  <c r="L188" i="3" s="1"/>
  <c r="K187" i="3"/>
  <c r="L187" i="3" s="1"/>
  <c r="K186" i="3"/>
  <c r="L186" i="3" s="1"/>
  <c r="K182" i="3"/>
  <c r="L182" i="3" s="1"/>
  <c r="K173" i="3"/>
  <c r="L173" i="3" s="1"/>
  <c r="K172" i="3"/>
  <c r="L172" i="3" s="1"/>
  <c r="K171" i="3"/>
  <c r="L171" i="3" s="1"/>
  <c r="K163" i="3"/>
  <c r="L163" i="3" s="1"/>
  <c r="K161" i="3"/>
  <c r="L161" i="3" s="1"/>
  <c r="K160" i="3"/>
  <c r="L160" i="3" s="1"/>
  <c r="K158" i="3"/>
  <c r="K157" i="3"/>
  <c r="L157" i="3" s="1"/>
  <c r="K156" i="3"/>
  <c r="L156" i="3" s="1"/>
  <c r="K155" i="3"/>
  <c r="L155" i="3" s="1"/>
  <c r="K154" i="3"/>
  <c r="L154" i="3" s="1"/>
  <c r="K153" i="3"/>
  <c r="L153" i="3" s="1"/>
  <c r="K152" i="3"/>
  <c r="L152" i="3" s="1"/>
  <c r="K143" i="3"/>
  <c r="L143" i="3" s="1"/>
  <c r="K134" i="3"/>
  <c r="L134" i="3" s="1"/>
  <c r="K133" i="3"/>
  <c r="L133" i="3" s="1"/>
  <c r="K129" i="3"/>
  <c r="L129" i="3" s="1"/>
  <c r="K127" i="3"/>
  <c r="L127" i="3" s="1"/>
  <c r="K126" i="3"/>
  <c r="L126" i="3" s="1"/>
  <c r="K120" i="3"/>
  <c r="L120" i="3" s="1"/>
  <c r="K117" i="3"/>
  <c r="L117" i="3" s="1"/>
  <c r="K116" i="3"/>
  <c r="L116" i="3" s="1"/>
  <c r="K115" i="3"/>
  <c r="L115" i="3" s="1"/>
  <c r="K114" i="3"/>
  <c r="L114" i="3" s="1"/>
  <c r="K112" i="3"/>
  <c r="L112" i="3" s="1"/>
  <c r="K111" i="3"/>
  <c r="L111" i="3" s="1"/>
  <c r="K110" i="3"/>
  <c r="L110" i="3" s="1"/>
  <c r="K108" i="3"/>
  <c r="L108" i="3" s="1"/>
  <c r="K105" i="3"/>
  <c r="L105" i="3" s="1"/>
  <c r="K95" i="3"/>
  <c r="L95" i="3" s="1"/>
  <c r="K94" i="3"/>
  <c r="L94" i="3" s="1"/>
  <c r="K88" i="3"/>
  <c r="L88" i="3" s="1"/>
  <c r="K87" i="3"/>
  <c r="L87" i="3" s="1"/>
  <c r="K86" i="3"/>
  <c r="L86" i="3" s="1"/>
  <c r="K84" i="3"/>
  <c r="L84" i="3" s="1"/>
  <c r="K83" i="3"/>
  <c r="L83" i="3" s="1"/>
  <c r="K81" i="3"/>
  <c r="L81" i="3" s="1"/>
  <c r="K79" i="3"/>
  <c r="L79" i="3" s="1"/>
  <c r="K73" i="3"/>
  <c r="L73" i="3" s="1"/>
  <c r="K72" i="3"/>
  <c r="L72" i="3" s="1"/>
  <c r="K68" i="3"/>
  <c r="L68" i="3" s="1"/>
  <c r="K67" i="3"/>
  <c r="L67" i="3" s="1"/>
  <c r="K65" i="3"/>
  <c r="L65" i="3" s="1"/>
  <c r="K60" i="3"/>
  <c r="L60" i="3" s="1"/>
  <c r="K54" i="3"/>
  <c r="K53" i="3"/>
  <c r="L53" i="3" s="1"/>
  <c r="K46" i="3"/>
  <c r="L46" i="3" s="1"/>
  <c r="K39" i="3"/>
  <c r="K11" i="3"/>
  <c r="K10" i="3"/>
  <c r="L36" i="3" l="1"/>
  <c r="J10" i="3"/>
  <c r="L308" i="3"/>
  <c r="L249" i="3"/>
  <c r="L284" i="3"/>
  <c r="L158" i="3"/>
  <c r="L301" i="3"/>
  <c r="L277" i="3"/>
  <c r="L261" i="3"/>
  <c r="L54" i="3"/>
  <c r="L39" i="3"/>
  <c r="J320" i="3"/>
  <c r="L320" i="3" s="1"/>
  <c r="J12" i="3" l="1"/>
  <c r="J319" i="3"/>
  <c r="L318" i="3"/>
  <c r="J16" i="3" l="1"/>
  <c r="J18" i="3" s="1"/>
  <c r="J1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DariaCh22</author>
  </authors>
  <commentList>
    <comment ref="E36" authorId="0" shapeId="0" xr:uid="{F47FEAE5-C31B-43EC-B808-418378062BDC}">
      <text/>
    </comment>
    <comment ref="E37" authorId="0" shapeId="0" xr:uid="{0A9D75FB-C69A-4989-8199-3544E36503F6}">
      <text/>
    </comment>
    <comment ref="E38" authorId="0" shapeId="0" xr:uid="{D563A835-5F30-4C69-871F-75A4C10E2920}">
      <text/>
    </comment>
    <comment ref="E39" authorId="0" shapeId="0" xr:uid="{3918FF4B-02E1-4E83-AC76-303EDD4F2BD4}">
      <text/>
    </comment>
    <comment ref="E40" authorId="0" shapeId="0" xr:uid="{B912F674-0534-489E-9171-DB7759AC9549}">
      <text/>
    </comment>
    <comment ref="E41" authorId="0" shapeId="0" xr:uid="{F3BD61E1-B675-4BE4-81D2-E841D668CB66}">
      <text/>
    </comment>
    <comment ref="E42" authorId="0" shapeId="0" xr:uid="{2736700B-A37B-483F-9565-44C50D9C5CCE}">
      <text/>
    </comment>
    <comment ref="E43" authorId="0" shapeId="0" xr:uid="{4575C1D4-2FA6-4FB5-AB8D-85E1105D3160}">
      <text/>
    </comment>
    <comment ref="E44" authorId="0" shapeId="0" xr:uid="{AB4F429D-875B-4A89-B143-B05888125C33}">
      <text/>
    </comment>
    <comment ref="E45" authorId="0" shapeId="0" xr:uid="{3B9DD41C-AAE6-44DB-B18D-B5AFBF5A744D}">
      <text/>
    </comment>
    <comment ref="E46" authorId="0" shapeId="0" xr:uid="{13CBCEA8-04D0-4C06-904D-E7F1665FF0CB}">
      <text/>
    </comment>
    <comment ref="E47" authorId="0" shapeId="0" xr:uid="{F54896A3-567E-4440-93E2-7A5EA1B42828}">
      <text/>
    </comment>
    <comment ref="E48" authorId="0" shapeId="0" xr:uid="{295FBA68-9E14-4491-9F35-CAB1AB48AC4A}">
      <text/>
    </comment>
    <comment ref="E49" authorId="0" shapeId="0" xr:uid="{ABC52221-0A14-48D4-BF8A-751EFA9F719B}">
      <text/>
    </comment>
    <comment ref="E50" authorId="0" shapeId="0" xr:uid="{E9F900B2-B627-47E2-8D7B-1B0D572DE33C}">
      <text/>
    </comment>
    <comment ref="E51" authorId="0" shapeId="0" xr:uid="{A2390009-2AA5-4812-87AB-FE2C81700BD7}">
      <text/>
    </comment>
    <comment ref="E52" authorId="0" shapeId="0" xr:uid="{2A6A603A-9EAF-4540-93FD-ACDFE5E5AD1F}">
      <text/>
    </comment>
    <comment ref="E53" authorId="0" shapeId="0" xr:uid="{D5E56C6D-F1E8-40DB-9082-33FACB2F6503}">
      <text/>
    </comment>
    <comment ref="E54" authorId="0" shapeId="0" xr:uid="{8255D217-3BEC-489C-9FDE-52383D70AB53}">
      <text/>
    </comment>
    <comment ref="E55" authorId="0" shapeId="0" xr:uid="{8C076D7D-76CA-4F01-B7B7-B8E730E66F48}">
      <text/>
    </comment>
    <comment ref="E56" authorId="0" shapeId="0" xr:uid="{37523F05-6489-43BA-ADAF-92BE974487A1}">
      <text/>
    </comment>
    <comment ref="E57" authorId="0" shapeId="0" xr:uid="{283222C5-88FB-4E52-81BA-27FD775A8CC2}">
      <text/>
    </comment>
    <comment ref="E58" authorId="0" shapeId="0" xr:uid="{53899971-C535-49E2-B50A-2EEF21B9D603}">
      <text/>
    </comment>
    <comment ref="E59" authorId="0" shapeId="0" xr:uid="{96AB5D21-B0C1-41C1-B8E8-B2A4068C8396}">
      <text/>
    </comment>
    <comment ref="E60" authorId="0" shapeId="0" xr:uid="{A1DE062C-B5F1-4EFA-8B11-7508536929D1}">
      <text/>
    </comment>
    <comment ref="E61" authorId="0" shapeId="0" xr:uid="{574CDBAF-2911-4787-92D2-818833DA2907}">
      <text/>
    </comment>
    <comment ref="E62" authorId="0" shapeId="0" xr:uid="{9C652696-7596-4033-BCB6-753F21C116D4}">
      <text/>
    </comment>
    <comment ref="E63" authorId="0" shapeId="0" xr:uid="{3A550145-B5D5-4F44-8FE8-486869475AA4}">
      <text/>
    </comment>
    <comment ref="E64" authorId="0" shapeId="0" xr:uid="{15FE80F3-9AC8-4FE2-8ABB-A0603691148D}">
      <text/>
    </comment>
    <comment ref="E65" authorId="0" shapeId="0" xr:uid="{53E70018-22F1-46FC-9AFA-354C9C20ADA5}">
      <text/>
    </comment>
    <comment ref="E66" authorId="0" shapeId="0" xr:uid="{731864A6-4D6F-472A-A8F8-6B6A56136345}">
      <text/>
    </comment>
    <comment ref="E67" authorId="0" shapeId="0" xr:uid="{E07E0544-3E73-48A2-B9C0-9D629E35BF41}">
      <text/>
    </comment>
    <comment ref="E68" authorId="0" shapeId="0" xr:uid="{94C00DA5-1CEA-416B-AC68-AAD1F3D160F7}">
      <text/>
    </comment>
    <comment ref="E69" authorId="0" shapeId="0" xr:uid="{E9C09429-8A11-4836-A1F8-E735EA852703}">
      <text/>
    </comment>
    <comment ref="E70" authorId="0" shapeId="0" xr:uid="{1C5023A5-E3C9-44B6-8F85-D1DBCA4F73CB}">
      <text/>
    </comment>
    <comment ref="E71" authorId="0" shapeId="0" xr:uid="{C4549076-6FDB-4383-8592-5A9DC7F075D2}">
      <text/>
    </comment>
    <comment ref="E72" authorId="0" shapeId="0" xr:uid="{1A86983E-BD8D-423C-92AC-52DC77245C3A}">
      <text/>
    </comment>
    <comment ref="E73" authorId="0" shapeId="0" xr:uid="{8D620231-92D9-4B4B-8373-F6840F790BBE}">
      <text/>
    </comment>
    <comment ref="E74" authorId="0" shapeId="0" xr:uid="{88859899-F381-423A-83A6-85EC42FE5F9F}">
      <text/>
    </comment>
    <comment ref="E75" authorId="0" shapeId="0" xr:uid="{A3E17194-62C0-49C8-A8FC-944FE7D7C2D7}">
      <text/>
    </comment>
    <comment ref="E76" authorId="0" shapeId="0" xr:uid="{DBF9823A-C3C6-48E6-9707-3C7B3C21A1FE}">
      <text/>
    </comment>
    <comment ref="E77" authorId="0" shapeId="0" xr:uid="{97BE9DC3-2561-4A09-A076-BFCCF08479F1}">
      <text/>
    </comment>
    <comment ref="E78" authorId="0" shapeId="0" xr:uid="{40B11207-0C96-4BB4-81F2-5E931CE55C12}">
      <text/>
    </comment>
    <comment ref="E79" authorId="0" shapeId="0" xr:uid="{A58F246F-0B0D-42F5-BC88-87B75A6A2B46}">
      <text/>
    </comment>
    <comment ref="E80" authorId="0" shapeId="0" xr:uid="{771486B8-E373-48E3-8E68-08777CA844B4}">
      <text/>
    </comment>
    <comment ref="E81" authorId="0" shapeId="0" xr:uid="{32E6BDD4-704D-4808-A47F-3DB9AC776B05}">
      <text/>
    </comment>
    <comment ref="E82" authorId="0" shapeId="0" xr:uid="{DF3E1A70-B2CC-48BB-A19F-CC621DAE4DB2}">
      <text/>
    </comment>
    <comment ref="E83" authorId="0" shapeId="0" xr:uid="{E91CF2E0-0CD6-48AA-8136-CD1A7EF2CBBE}">
      <text/>
    </comment>
    <comment ref="E84" authorId="0" shapeId="0" xr:uid="{8D51013C-67B1-429F-B6FC-E71C393E85B8}">
      <text/>
    </comment>
    <comment ref="E85" authorId="0" shapeId="0" xr:uid="{6AC87AE8-8549-4B2D-8CD4-D20F1A41C9B2}">
      <text/>
    </comment>
    <comment ref="E86" authorId="0" shapeId="0" xr:uid="{E4E302AD-3742-4D03-93F7-7FBCAB8A318A}">
      <text/>
    </comment>
    <comment ref="E87" authorId="0" shapeId="0" xr:uid="{3A30893D-F445-48BF-9722-A9390141359F}">
      <text/>
    </comment>
    <comment ref="E88" authorId="0" shapeId="0" xr:uid="{4C701B43-0357-4F4C-9072-390F24B9B541}">
      <text/>
    </comment>
    <comment ref="E89" authorId="0" shapeId="0" xr:uid="{8DFA01F7-BAEF-4E4F-B094-93F8825336E2}">
      <text/>
    </comment>
    <comment ref="E90" authorId="0" shapeId="0" xr:uid="{4C9232DF-72E2-4408-BC75-4974D1D22905}">
      <text/>
    </comment>
    <comment ref="E91" authorId="0" shapeId="0" xr:uid="{C8371703-F7FE-4E76-9280-8FAF064B2990}">
      <text/>
    </comment>
    <comment ref="E92" authorId="0" shapeId="0" xr:uid="{47E57315-0504-4407-8035-72BF8AF7299C}">
      <text/>
    </comment>
    <comment ref="E93" authorId="0" shapeId="0" xr:uid="{E503204A-5F1C-4ABF-96AB-1AE9059182D4}">
      <text/>
    </comment>
    <comment ref="E94" authorId="0" shapeId="0" xr:uid="{70BDE5FC-0555-49D7-9BA9-BEFF330E0393}">
      <text/>
    </comment>
    <comment ref="E95" authorId="0" shapeId="0" xr:uid="{1CF62543-D7F9-47AC-AE5B-707844794DF8}">
      <text/>
    </comment>
    <comment ref="E96" authorId="0" shapeId="0" xr:uid="{F9D3F9E7-7A80-4779-A377-4D992F9E78AB}">
      <text/>
    </comment>
    <comment ref="E97" authorId="0" shapeId="0" xr:uid="{BF2F1260-6F54-43A8-95CF-72C713C249B1}">
      <text/>
    </comment>
    <comment ref="E98" authorId="0" shapeId="0" xr:uid="{9E59A753-F187-4C77-9B62-15A5EE770996}">
      <text/>
    </comment>
    <comment ref="E99" authorId="0" shapeId="0" xr:uid="{ABE7E608-4D7F-4124-A20A-A7F10A444EDC}">
      <text/>
    </comment>
    <comment ref="E100" authorId="0" shapeId="0" xr:uid="{730E7D3C-6BFA-4CC2-8632-5E831FAF040A}">
      <text/>
    </comment>
    <comment ref="E101" authorId="0" shapeId="0" xr:uid="{E7EAC839-8F88-4CB8-B4DA-634D26CE02A3}">
      <text/>
    </comment>
    <comment ref="E102" authorId="0" shapeId="0" xr:uid="{C3377C7B-9C6F-43DD-A79E-C5D9CA0517EF}">
      <text/>
    </comment>
    <comment ref="E103" authorId="0" shapeId="0" xr:uid="{B55F48F8-FB86-4EE1-80E7-0BD45E22ED98}">
      <text/>
    </comment>
    <comment ref="E104" authorId="0" shapeId="0" xr:uid="{5536742B-CA90-4FE5-B2FA-712FE51A4F15}">
      <text/>
    </comment>
    <comment ref="E105" authorId="0" shapeId="0" xr:uid="{9068B90A-1B80-4A81-8129-805D1FD16920}">
      <text/>
    </comment>
    <comment ref="E106" authorId="0" shapeId="0" xr:uid="{A2E6163A-1FC7-41C6-8896-56EC7AB1A073}">
      <text/>
    </comment>
    <comment ref="E107" authorId="0" shapeId="0" xr:uid="{597E0A96-27A3-40FB-935C-E5359CB94A28}">
      <text/>
    </comment>
    <comment ref="E108" authorId="0" shapeId="0" xr:uid="{DB44AECB-549E-4979-8EF9-862097950608}">
      <text/>
    </comment>
    <comment ref="E109" authorId="0" shapeId="0" xr:uid="{8FC321FB-B5B2-43D1-B0D1-882CC94A1559}">
      <text/>
    </comment>
    <comment ref="E110" authorId="0" shapeId="0" xr:uid="{77947D06-1826-46AA-9CB1-6E1CA6E46B70}">
      <text/>
    </comment>
    <comment ref="E111" authorId="0" shapeId="0" xr:uid="{C57354C8-E947-41FB-B720-14C1DF84375D}">
      <text/>
    </comment>
    <comment ref="E112" authorId="0" shapeId="0" xr:uid="{4E4C11CA-3B14-417A-89AE-02CDD432C0D1}">
      <text/>
    </comment>
    <comment ref="E113" authorId="0" shapeId="0" xr:uid="{33E23FAA-319B-4E2D-B1CA-0A792C75F58A}">
      <text/>
    </comment>
    <comment ref="E114" authorId="0" shapeId="0" xr:uid="{DFB8D114-2E20-4ED8-98F9-B1CC65B4B8E9}">
      <text/>
    </comment>
    <comment ref="E115" authorId="0" shapeId="0" xr:uid="{9AF2930C-EC07-440B-BBE5-7DE41D1C737C}">
      <text/>
    </comment>
    <comment ref="E116" authorId="0" shapeId="0" xr:uid="{B65E7FF2-238E-402F-8121-AD4653FE9D65}">
      <text/>
    </comment>
    <comment ref="E117" authorId="0" shapeId="0" xr:uid="{F8D18B4D-747B-4A1F-8649-F9F8224C4C34}">
      <text/>
    </comment>
    <comment ref="E118" authorId="0" shapeId="0" xr:uid="{D119999B-999F-4101-A5A6-8337F51D1458}">
      <text/>
    </comment>
    <comment ref="E119" authorId="0" shapeId="0" xr:uid="{E66B80D0-F66E-49F5-A888-34660AEC4324}">
      <text/>
    </comment>
    <comment ref="E120" authorId="0" shapeId="0" xr:uid="{8BA5F761-74F1-4787-A4E5-0223B991BE27}">
      <text/>
    </comment>
    <comment ref="E121" authorId="0" shapeId="0" xr:uid="{CEB712F0-8A44-4C39-AA5B-3CB684EFCA27}">
      <text/>
    </comment>
    <comment ref="E122" authorId="0" shapeId="0" xr:uid="{E1A6ED75-8F35-40EC-9BBF-9D1FB3C2243B}">
      <text/>
    </comment>
    <comment ref="E123" authorId="0" shapeId="0" xr:uid="{E029DEFD-E214-47DB-B03D-470FD2C4F00A}">
      <text/>
    </comment>
    <comment ref="E124" authorId="0" shapeId="0" xr:uid="{6B915169-CC1A-4433-932C-BA16666E43A9}">
      <text/>
    </comment>
    <comment ref="E125" authorId="0" shapeId="0" xr:uid="{076C2DC8-FDDC-4EB4-8015-6F820393043A}">
      <text/>
    </comment>
    <comment ref="E126" authorId="0" shapeId="0" xr:uid="{CCDF617A-D1D8-4507-9832-81C58622EF27}">
      <text/>
    </comment>
    <comment ref="E127" authorId="0" shapeId="0" xr:uid="{1C183AC4-B7CC-474B-9A6C-6E18FCA60359}">
      <text/>
    </comment>
    <comment ref="E128" authorId="0" shapeId="0" xr:uid="{C6C357A4-3710-4A5A-BE2F-B5C534B5EEBB}">
      <text/>
    </comment>
    <comment ref="E129" authorId="0" shapeId="0" xr:uid="{1CBDE86C-E77A-4283-92E9-206EE364FA16}">
      <text/>
    </comment>
    <comment ref="E130" authorId="0" shapeId="0" xr:uid="{20F40F8D-0537-499C-A345-73F380E0D9B5}">
      <text/>
    </comment>
    <comment ref="E131" authorId="0" shapeId="0" xr:uid="{38A7218D-91B0-4B83-A760-5DF0E9A60321}">
      <text/>
    </comment>
    <comment ref="E132" authorId="0" shapeId="0" xr:uid="{53B0A523-05D5-4598-A8BB-AFD7F29CE413}">
      <text/>
    </comment>
    <comment ref="E133" authorId="0" shapeId="0" xr:uid="{6F04FBFB-4A1A-4561-A69D-EA51F9A6123B}">
      <text/>
    </comment>
    <comment ref="E134" authorId="0" shapeId="0" xr:uid="{CC46322E-087A-417D-8B15-2A1F243943C6}">
      <text/>
    </comment>
    <comment ref="E135" authorId="0" shapeId="0" xr:uid="{C2235879-0E43-46CE-ABD7-940394875310}">
      <text/>
    </comment>
    <comment ref="E136" authorId="0" shapeId="0" xr:uid="{77AE3FDD-FEF5-49E6-8032-0A6E7209B6E2}">
      <text/>
    </comment>
    <comment ref="E137" authorId="0" shapeId="0" xr:uid="{B454BF3E-5CDD-4162-BF1A-20B660DF110E}">
      <text/>
    </comment>
    <comment ref="E138" authorId="0" shapeId="0" xr:uid="{A5CD5530-B765-4B04-92B4-3F5B3A280E70}">
      <text/>
    </comment>
    <comment ref="E139" authorId="0" shapeId="0" xr:uid="{AEAB9AE7-37F1-461D-BF7D-48F395E08B9D}">
      <text/>
    </comment>
    <comment ref="E140" authorId="0" shapeId="0" xr:uid="{55520C47-E375-47F3-B533-35F3DA52B918}">
      <text/>
    </comment>
    <comment ref="E141" authorId="0" shapeId="0" xr:uid="{050F06BB-89DE-4775-987D-CAF0E7E7824B}">
      <text/>
    </comment>
    <comment ref="E142" authorId="0" shapeId="0" xr:uid="{317615BF-6124-41A3-AB14-DDC2AD482C5D}">
      <text/>
    </comment>
    <comment ref="E143" authorId="0" shapeId="0" xr:uid="{9725D9A1-06FF-4B9D-8101-907079D3878D}">
      <text/>
    </comment>
    <comment ref="E144" authorId="0" shapeId="0" xr:uid="{6E6CEC8E-0D21-433B-A332-29D7E704F2FA}">
      <text/>
    </comment>
    <comment ref="E145" authorId="0" shapeId="0" xr:uid="{79F549AF-EEA3-486E-AA04-D0B0878632A1}">
      <text/>
    </comment>
    <comment ref="E146" authorId="0" shapeId="0" xr:uid="{8C00A84A-36F9-4399-B129-9B4250B6E844}">
      <text/>
    </comment>
    <comment ref="E147" authorId="0" shapeId="0" xr:uid="{3F5B3068-CF57-43FA-B653-E434B5B031B8}">
      <text/>
    </comment>
    <comment ref="E148" authorId="0" shapeId="0" xr:uid="{12629C70-E4EB-4310-A298-7289C3B49A3F}">
      <text/>
    </comment>
    <comment ref="E149" authorId="0" shapeId="0" xr:uid="{B396DD13-46A5-4730-804B-47006D6ECC0A}">
      <text/>
    </comment>
    <comment ref="E150" authorId="0" shapeId="0" xr:uid="{FDCF2C74-3DBA-4503-8B25-2DBACD134847}">
      <text/>
    </comment>
    <comment ref="E151" authorId="0" shapeId="0" xr:uid="{DDDEA847-DF69-424B-9D31-16D2EE39DC95}">
      <text/>
    </comment>
    <comment ref="E152" authorId="0" shapeId="0" xr:uid="{4BA058C3-9C06-48EE-9BFB-9B12D6B7B058}">
      <text/>
    </comment>
    <comment ref="E153" authorId="0" shapeId="0" xr:uid="{9AF86633-6333-43D2-88E9-DE74E7C9B8EF}">
      <text/>
    </comment>
    <comment ref="E154" authorId="0" shapeId="0" xr:uid="{2605E644-C1EA-4FA3-AB93-6EFCF0795049}">
      <text/>
    </comment>
    <comment ref="E155" authorId="0" shapeId="0" xr:uid="{7C36B537-021C-4DDB-BD4C-77883B95CC0B}">
      <text/>
    </comment>
    <comment ref="E156" authorId="0" shapeId="0" xr:uid="{AEC011E5-9B97-479E-9A52-CA71648DA917}">
      <text/>
    </comment>
    <comment ref="E157" authorId="0" shapeId="0" xr:uid="{9C598E0A-DF31-4C07-A1DD-9D5C1A576584}">
      <text/>
    </comment>
    <comment ref="E158" authorId="0" shapeId="0" xr:uid="{C46478C2-A616-4C61-B029-F7879D266C8E}">
      <text/>
    </comment>
    <comment ref="E159" authorId="0" shapeId="0" xr:uid="{10A3A5B7-95E1-483B-A0A5-6337CFEE8EF6}">
      <text/>
    </comment>
    <comment ref="E160" authorId="0" shapeId="0" xr:uid="{6580120D-6FBB-46E5-BE86-684079725A18}">
      <text/>
    </comment>
    <comment ref="E161" authorId="0" shapeId="0" xr:uid="{0D4C570B-BF87-4E09-93CF-7B48DB4A1241}">
      <text/>
    </comment>
    <comment ref="E162" authorId="0" shapeId="0" xr:uid="{8B1A8AED-DE0B-42FD-9E00-13587B9A6010}">
      <text/>
    </comment>
    <comment ref="E163" authorId="0" shapeId="0" xr:uid="{CC881358-A1D2-4134-AB27-3927CF867A4D}">
      <text/>
    </comment>
    <comment ref="E164" authorId="0" shapeId="0" xr:uid="{F69886AF-E8BD-4E91-9E15-725BCDA5D921}">
      <text/>
    </comment>
    <comment ref="E165" authorId="0" shapeId="0" xr:uid="{2EEB9367-F9B9-4682-932C-40213BE3DC3F}">
      <text/>
    </comment>
    <comment ref="E166" authorId="0" shapeId="0" xr:uid="{B8F09D74-0814-420E-BD29-0E509991AAFA}">
      <text/>
    </comment>
    <comment ref="E167" authorId="0" shapeId="0" xr:uid="{66DCF783-5522-4EDE-981E-EB556C31DECF}">
      <text/>
    </comment>
    <comment ref="E168" authorId="0" shapeId="0" xr:uid="{EECAA41B-C022-46A1-998F-D96F15FAD49D}">
      <text/>
    </comment>
    <comment ref="E169" authorId="0" shapeId="0" xr:uid="{B885A6D3-0495-4F7A-8AD4-A3369AC8C137}">
      <text/>
    </comment>
    <comment ref="E170" authorId="0" shapeId="0" xr:uid="{96E0BF1E-0BDF-4D65-AA8E-A97C4400FFF1}">
      <text/>
    </comment>
    <comment ref="E171" authorId="0" shapeId="0" xr:uid="{BF358423-0430-4219-8B24-D97001C5711C}">
      <text/>
    </comment>
    <comment ref="E172" authorId="0" shapeId="0" xr:uid="{3F3966E5-BE03-4A8F-A8FD-5C9BD917ECA6}">
      <text/>
    </comment>
    <comment ref="E173" authorId="0" shapeId="0" xr:uid="{8F1FFCAE-233C-4B50-AB3E-940F399F1278}">
      <text/>
    </comment>
    <comment ref="E174" authorId="0" shapeId="0" xr:uid="{3889F2D5-7F2B-4D80-A1D8-7BEF76BEC9FD}">
      <text/>
    </comment>
    <comment ref="E175" authorId="0" shapeId="0" xr:uid="{109B6F12-BA8D-4C51-8B08-93E2AB519CF2}">
      <text/>
    </comment>
    <comment ref="E176" authorId="0" shapeId="0" xr:uid="{00B25B32-C988-47D2-BAA5-BF084F1BAC14}">
      <text/>
    </comment>
    <comment ref="E177" authorId="0" shapeId="0" xr:uid="{69508E21-AF9A-4455-8B2D-3938329E3860}">
      <text/>
    </comment>
    <comment ref="E178" authorId="0" shapeId="0" xr:uid="{B7755458-853E-4001-B5C1-E9BD97305A2F}">
      <text/>
    </comment>
    <comment ref="E179" authorId="0" shapeId="0" xr:uid="{9B7244F1-D772-4970-A9CB-66BDA166A880}">
      <text/>
    </comment>
    <comment ref="E180" authorId="0" shapeId="0" xr:uid="{4DFFEF85-E165-47B7-9FEA-BE0EEFFFA4D5}">
      <text/>
    </comment>
    <comment ref="E181" authorId="0" shapeId="0" xr:uid="{BB2F14E1-2E9A-45C9-8EE1-60B930FD18C1}">
      <text/>
    </comment>
    <comment ref="E182" authorId="0" shapeId="0" xr:uid="{1222C758-A90A-4602-AD27-E5409522D9A3}">
      <text/>
    </comment>
    <comment ref="E183" authorId="0" shapeId="0" xr:uid="{82F01231-83FD-4E37-9214-CC72AABFE94A}">
      <text/>
    </comment>
    <comment ref="E184" authorId="0" shapeId="0" xr:uid="{FF5B7938-AE3B-46D5-BAEA-D20F01015548}">
      <text/>
    </comment>
    <comment ref="E185" authorId="0" shapeId="0" xr:uid="{D7931132-6038-4687-8153-050CC6771533}">
      <text/>
    </comment>
    <comment ref="E186" authorId="0" shapeId="0" xr:uid="{EAF98EA1-0B5F-4D3C-8C13-BFE3990F7DA2}">
      <text/>
    </comment>
    <comment ref="E187" authorId="0" shapeId="0" xr:uid="{239DA87F-95D1-4861-8CBA-1AF0EDCE44BF}">
      <text/>
    </comment>
    <comment ref="E188" authorId="0" shapeId="0" xr:uid="{E61F6374-2915-4C8D-BCA5-E7D09F5B35D7}">
      <text/>
    </comment>
    <comment ref="E189" authorId="0" shapeId="0" xr:uid="{8F754A47-CEBC-4BB7-B1D3-5BA40ABCE58F}">
      <text/>
    </comment>
    <comment ref="E190" authorId="0" shapeId="0" xr:uid="{DEA70B6A-CA73-426C-AB0F-2987C54C2283}">
      <text/>
    </comment>
    <comment ref="E191" authorId="0" shapeId="0" xr:uid="{8AC8EB3B-8C64-49A9-AD0F-67A07B5A8868}">
      <text/>
    </comment>
    <comment ref="E192" authorId="0" shapeId="0" xr:uid="{57F273ED-990C-4496-80F0-3E9371967081}">
      <text/>
    </comment>
    <comment ref="E193" authorId="0" shapeId="0" xr:uid="{A0123AA0-4D29-4D77-907C-259060431513}">
      <text/>
    </comment>
    <comment ref="E194" authorId="0" shapeId="0" xr:uid="{6554E0D9-3EAF-4495-9FFF-56761A216693}">
      <text/>
    </comment>
    <comment ref="E195" authorId="0" shapeId="0" xr:uid="{D8CCA3A3-3B53-4763-AFDE-A9DBEC6CEBDF}">
      <text/>
    </comment>
    <comment ref="E196" authorId="0" shapeId="0" xr:uid="{CAE2B3D6-2969-40CB-960A-8956B1EE56EE}">
      <text/>
    </comment>
    <comment ref="E197" authorId="0" shapeId="0" xr:uid="{348B1B27-BF40-4DDE-9D35-5B8D7C9ABD93}">
      <text/>
    </comment>
    <comment ref="E198" authorId="0" shapeId="0" xr:uid="{AD204A56-590F-488C-9D6E-E98E8AED2FB7}">
      <text/>
    </comment>
    <comment ref="E199" authorId="0" shapeId="0" xr:uid="{E8705DC7-1C53-4773-A3F8-50EF86A9A7F2}">
      <text/>
    </comment>
    <comment ref="E200" authorId="0" shapeId="0" xr:uid="{807FA391-5186-4C3E-B566-B2439EACF8E3}">
      <text/>
    </comment>
    <comment ref="E201" authorId="0" shapeId="0" xr:uid="{6EA9A845-7410-49DC-9F4B-375FF5581297}">
      <text/>
    </comment>
    <comment ref="E202" authorId="0" shapeId="0" xr:uid="{AEA4C925-4401-4DB1-B2CA-D87E67740098}">
      <text/>
    </comment>
    <comment ref="E203" authorId="0" shapeId="0" xr:uid="{4A8D489E-E485-4593-A77C-9D7F43096241}">
      <text/>
    </comment>
    <comment ref="E204" authorId="0" shapeId="0" xr:uid="{FF8E3C55-E204-47AA-A776-7734D54D0410}">
      <text/>
    </comment>
    <comment ref="E205" authorId="0" shapeId="0" xr:uid="{A17175FA-ECC5-454C-8FAE-807C45E8E854}">
      <text/>
    </comment>
    <comment ref="E206" authorId="0" shapeId="0" xr:uid="{8B8A6250-A708-40CF-B593-DF48D8799D34}">
      <text/>
    </comment>
    <comment ref="E207" authorId="0" shapeId="0" xr:uid="{EF390F38-5833-44C6-8B99-854F2D472BCD}">
      <text/>
    </comment>
    <comment ref="E208" authorId="0" shapeId="0" xr:uid="{EAEEB131-AB5C-4E29-9457-E0F8BF4712E3}">
      <text/>
    </comment>
    <comment ref="E209" authorId="0" shapeId="0" xr:uid="{FFD4DA7A-E6A8-4BB5-AA4E-532ACD551AD2}">
      <text/>
    </comment>
    <comment ref="E210" authorId="0" shapeId="0" xr:uid="{F72C2549-3324-4BD8-A52C-1138646364EE}">
      <text/>
    </comment>
    <comment ref="E211" authorId="0" shapeId="0" xr:uid="{95409020-29B8-42D5-8C4E-0F5AC882037E}">
      <text/>
    </comment>
    <comment ref="E212" authorId="0" shapeId="0" xr:uid="{29524BFD-5699-46C2-AB2A-C3EB1B272167}">
      <text/>
    </comment>
    <comment ref="E213" authorId="0" shapeId="0" xr:uid="{F1D4323B-FC94-42EB-971D-B15E74B3BAC7}">
      <text/>
    </comment>
    <comment ref="E214" authorId="0" shapeId="0" xr:uid="{BDF637E2-DF4D-4D60-B413-871362A985C0}">
      <text/>
    </comment>
    <comment ref="E215" authorId="0" shapeId="0" xr:uid="{7D078E7E-BEE1-408D-9197-F5F117F617A8}">
      <text/>
    </comment>
    <comment ref="E216" authorId="0" shapeId="0" xr:uid="{B9DB61B4-419B-4F72-A155-9E41AA0D6B5C}">
      <text/>
    </comment>
    <comment ref="E217" authorId="0" shapeId="0" xr:uid="{49060379-1636-4C33-9243-F371CC9D4F7D}">
      <text/>
    </comment>
    <comment ref="E219" authorId="0" shapeId="0" xr:uid="{85A2CE70-268E-4664-B372-5F128A481433}">
      <text/>
    </comment>
    <comment ref="E220" authorId="0" shapeId="0" xr:uid="{752415C6-9A6B-4C78-BD75-492E26CD04C2}">
      <text/>
    </comment>
    <comment ref="E221" authorId="0" shapeId="0" xr:uid="{70ACF125-88FE-400E-AC21-7A5676086157}">
      <text/>
    </comment>
    <comment ref="E222" authorId="0" shapeId="0" xr:uid="{F74AF161-99AB-468A-A9B1-458611FD73B7}">
      <text/>
    </comment>
    <comment ref="E223" authorId="0" shapeId="0" xr:uid="{EF646F23-E383-4CD0-95B8-0D5ED0CB9C72}">
      <text/>
    </comment>
    <comment ref="E224" authorId="0" shapeId="0" xr:uid="{E783478B-54AD-4E15-9D30-B579CB295181}">
      <text/>
    </comment>
    <comment ref="E225" authorId="0" shapeId="0" xr:uid="{35C2D89E-05B7-4ACD-B2F9-05EB0AE2E022}">
      <text/>
    </comment>
    <comment ref="E226" authorId="0" shapeId="0" xr:uid="{06C44F73-74CD-42B7-97F0-FFA7B8A580E4}">
      <text/>
    </comment>
    <comment ref="E227" authorId="0" shapeId="0" xr:uid="{C94C6D9C-7480-441A-9999-8DFA83C4D6DD}">
      <text/>
    </comment>
    <comment ref="E228" authorId="0" shapeId="0" xr:uid="{00CC53AD-A43C-45DE-A830-FD45C70D22AB}">
      <text/>
    </comment>
    <comment ref="E229" authorId="0" shapeId="0" xr:uid="{575F15CF-3BB6-494F-8D56-491809935FDD}">
      <text/>
    </comment>
    <comment ref="E230" authorId="0" shapeId="0" xr:uid="{D639A3C3-FB60-4804-8C03-2A5FE72A62F5}">
      <text/>
    </comment>
    <comment ref="E231" authorId="0" shapeId="0" xr:uid="{AEA2938E-10A0-4C0A-A822-2CE40FCF5454}">
      <text/>
    </comment>
    <comment ref="E232" authorId="0" shapeId="0" xr:uid="{0520353F-17D9-4172-BAB4-5701EEE4DE44}">
      <text/>
    </comment>
    <comment ref="E233" authorId="0" shapeId="0" xr:uid="{31189259-50FC-4E1E-BFE8-EDAF9FD046F6}">
      <text/>
    </comment>
    <comment ref="E234" authorId="0" shapeId="0" xr:uid="{3B36319D-331F-4D0B-946A-1C21A91EAEF3}">
      <text/>
    </comment>
    <comment ref="E235" authorId="0" shapeId="0" xr:uid="{DF16B22F-3601-4CB5-B940-652AF73ED130}">
      <text/>
    </comment>
    <comment ref="E236" authorId="0" shapeId="0" xr:uid="{4166D68D-CF2B-44FC-B999-853D7D9FEA32}">
      <text/>
    </comment>
    <comment ref="E237" authorId="0" shapeId="0" xr:uid="{9AADAC4B-5F4E-4B81-9DF1-3AB2019C5C5A}">
      <text/>
    </comment>
    <comment ref="E238" authorId="0" shapeId="0" xr:uid="{BC369403-BED2-4F19-AEF2-477F661C1273}">
      <text/>
    </comment>
    <comment ref="E239" authorId="0" shapeId="0" xr:uid="{54ACF079-6529-4479-BDA6-4F8B2ABB3B17}">
      <text/>
    </comment>
    <comment ref="E240" authorId="0" shapeId="0" xr:uid="{F10A2600-974A-49B5-A394-EB44480B970E}">
      <text/>
    </comment>
    <comment ref="E241" authorId="0" shapeId="0" xr:uid="{A09BBDED-2398-4CB7-A086-12CE2E7A8063}">
      <text/>
    </comment>
    <comment ref="E242" authorId="0" shapeId="0" xr:uid="{23FD935E-6F16-4840-A186-44BE16D6A51F}">
      <text/>
    </comment>
    <comment ref="E243" authorId="0" shapeId="0" xr:uid="{64CD2985-11A6-41AB-8768-C46E19E19261}">
      <text/>
    </comment>
    <comment ref="E244" authorId="0" shapeId="0" xr:uid="{5DD2B673-B25A-4F40-BBBE-ECC1C3967977}">
      <text/>
    </comment>
    <comment ref="E245" authorId="0" shapeId="0" xr:uid="{020780C7-5A36-4A8B-9F0B-5CD1787D0A05}">
      <text/>
    </comment>
    <comment ref="E246" authorId="0" shapeId="0" xr:uid="{A1BAA91B-E1F5-4CA9-9522-E74555F05212}">
      <text/>
    </comment>
    <comment ref="E247" authorId="0" shapeId="0" xr:uid="{8D645B60-A199-46FA-9710-CF5F60950B9E}">
      <text/>
    </comment>
    <comment ref="E248" authorId="0" shapeId="0" xr:uid="{436AD78B-F1F3-405D-A92B-E46688A62041}">
      <text/>
    </comment>
    <comment ref="E249" authorId="0" shapeId="0" xr:uid="{85FC9223-6625-436B-91B6-4B6EEFDC65B6}">
      <text/>
    </comment>
    <comment ref="E250" authorId="0" shapeId="0" xr:uid="{DB550EC9-2E7E-424A-8361-AE54EB97ACFF}">
      <text/>
    </comment>
    <comment ref="E251" authorId="0" shapeId="0" xr:uid="{F0A3AF62-5F21-44F0-AD02-31368A43133A}">
      <text/>
    </comment>
    <comment ref="E252" authorId="0" shapeId="0" xr:uid="{37D350DD-FE85-4EEE-9C6D-22172D465656}">
      <text/>
    </comment>
    <comment ref="E253" authorId="0" shapeId="0" xr:uid="{B4E251D1-65A4-465C-9986-9F1A97EF2207}">
      <text/>
    </comment>
    <comment ref="E254" authorId="0" shapeId="0" xr:uid="{00471E62-123C-4013-BD33-E6356A3D0E6F}">
      <text/>
    </comment>
    <comment ref="E255" authorId="0" shapeId="0" xr:uid="{6C9C993A-722E-4BA3-AF56-383CA3B01CDC}">
      <text/>
    </comment>
    <comment ref="E256" authorId="0" shapeId="0" xr:uid="{BA538D43-B92E-4421-96CA-236BF17B88A8}">
      <text/>
    </comment>
    <comment ref="E257" authorId="0" shapeId="0" xr:uid="{ECE04E6C-BDD1-4DA5-8322-506FAA6A2058}">
      <text/>
    </comment>
    <comment ref="E258" authorId="0" shapeId="0" xr:uid="{7E30FFEB-1D4D-40B1-9446-FE269C1D8EDA}">
      <text/>
    </comment>
    <comment ref="E259" authorId="0" shapeId="0" xr:uid="{61085E2B-239E-424F-A442-E0533894F7CD}">
      <text/>
    </comment>
    <comment ref="E260" authorId="0" shapeId="0" xr:uid="{9DE11F5F-5292-4FF8-B8BC-F10D29726391}">
      <text/>
    </comment>
    <comment ref="E261" authorId="0" shapeId="0" xr:uid="{813F532B-2E4C-43A5-B63B-A9B6E4C42014}">
      <text/>
    </comment>
    <comment ref="E262" authorId="0" shapeId="0" xr:uid="{8519C1EE-831A-4BED-BC32-12F0D7EEAA3D}">
      <text/>
    </comment>
    <comment ref="E263" authorId="0" shapeId="0" xr:uid="{84235E08-BBA5-42F1-A98A-78B4D645F743}">
      <text/>
    </comment>
    <comment ref="E264" authorId="0" shapeId="0" xr:uid="{6806808B-E03C-44E9-90AC-7F8BE9CF3D4E}">
      <text/>
    </comment>
    <comment ref="E265" authorId="0" shapeId="0" xr:uid="{B3B99C99-C167-4B82-B519-9AB4AAEF4633}">
      <text/>
    </comment>
    <comment ref="E266" authorId="0" shapeId="0" xr:uid="{24C7DC23-65A8-4D66-A0B7-0921CD20A10F}">
      <text/>
    </comment>
    <comment ref="E267" authorId="0" shapeId="0" xr:uid="{7A89C20C-B42A-40C9-A35C-F9E616564F23}">
      <text/>
    </comment>
    <comment ref="E268" authorId="0" shapeId="0" xr:uid="{07C1CD02-FFB6-4B9E-AB5A-BFB428C637C1}">
      <text/>
    </comment>
    <comment ref="E269" authorId="0" shapeId="0" xr:uid="{CB18B8B4-96B2-4934-9994-32B17644D84D}">
      <text/>
    </comment>
    <comment ref="E270" authorId="0" shapeId="0" xr:uid="{26C432BA-0356-4CAC-A0BF-2B72AE9877CF}">
      <text/>
    </comment>
    <comment ref="E271" authorId="0" shapeId="0" xr:uid="{56322668-72C5-4934-BEF8-97CDBA177239}">
      <text/>
    </comment>
    <comment ref="E272" authorId="0" shapeId="0" xr:uid="{1B8763DD-6565-4D28-B6D6-600D1749D612}">
      <text/>
    </comment>
    <comment ref="E273" authorId="0" shapeId="0" xr:uid="{52B0B6D6-38A8-44C6-9C26-834CED9D46F7}">
      <text/>
    </comment>
    <comment ref="E274" authorId="0" shapeId="0" xr:uid="{5C1D5E8B-CDC1-45FB-A41A-A7B229D5BF9D}">
      <text/>
    </comment>
    <comment ref="E275" authorId="0" shapeId="0" xr:uid="{C0179B88-5920-4942-94DC-006F7B3A2B38}">
      <text/>
    </comment>
    <comment ref="E276" authorId="0" shapeId="0" xr:uid="{6DBF654E-D59D-416A-ACB9-804F06CF381D}">
      <text/>
    </comment>
    <comment ref="E277" authorId="0" shapeId="0" xr:uid="{C61052C3-B7CE-432A-BFE0-81D6FD88C1BD}">
      <text/>
    </comment>
    <comment ref="E278" authorId="0" shapeId="0" xr:uid="{21CFBD13-4FD7-4263-AF8C-E023F1AF1DC6}">
      <text/>
    </comment>
    <comment ref="E279" authorId="0" shapeId="0" xr:uid="{6B7F1E3B-E447-4734-9EBA-4E5595F9EE1E}">
      <text/>
    </comment>
    <comment ref="E280" authorId="0" shapeId="0" xr:uid="{B1C0BCF7-D9D6-4159-A715-157DF8ECBD86}">
      <text/>
    </comment>
    <comment ref="E281" authorId="0" shapeId="0" xr:uid="{742711AF-29DA-4892-B711-CB765025019B}">
      <text/>
    </comment>
    <comment ref="E282" authorId="0" shapeId="0" xr:uid="{C4BEE429-41C5-4AAA-B323-2AA12B3F89FC}">
      <text/>
    </comment>
    <comment ref="E283" authorId="0" shapeId="0" xr:uid="{8941399F-1945-4FFE-9854-0BC7D62C467A}">
      <text/>
    </comment>
    <comment ref="E284" authorId="0" shapeId="0" xr:uid="{62729D6C-1552-4203-A4D8-72969368B966}">
      <text/>
    </comment>
    <comment ref="E285" authorId="0" shapeId="0" xr:uid="{7CA6D4B3-11F0-44C5-B220-4A6D0475BE6C}">
      <text/>
    </comment>
    <comment ref="E286" authorId="0" shapeId="0" xr:uid="{907B918A-69B0-4A24-957E-8E1C2C1E515D}">
      <text/>
    </comment>
    <comment ref="E287" authorId="0" shapeId="0" xr:uid="{6D2BB9A7-AF62-48D8-908C-79C370BF449D}">
      <text/>
    </comment>
    <comment ref="E288" authorId="0" shapeId="0" xr:uid="{EB073992-7B20-4E26-9712-9FAE6AF10C71}">
      <text/>
    </comment>
    <comment ref="E289" authorId="0" shapeId="0" xr:uid="{A347BFE4-86CB-4EDB-8D02-F02A14A02D66}">
      <text/>
    </comment>
    <comment ref="E290" authorId="0" shapeId="0" xr:uid="{42093536-9410-4529-806C-C6397381F8A6}">
      <text/>
    </comment>
    <comment ref="E291" authorId="0" shapeId="0" xr:uid="{33ED26FB-D0D4-44AA-8389-F86A9F44142D}">
      <text/>
    </comment>
    <comment ref="E292" authorId="0" shapeId="0" xr:uid="{1F0A3586-9535-4B08-95E2-9B06C34E4EE3}">
      <text/>
    </comment>
    <comment ref="E293" authorId="0" shapeId="0" xr:uid="{74A5557D-9FF1-49C1-A8D2-59983D280C3F}">
      <text/>
    </comment>
    <comment ref="E294" authorId="0" shapeId="0" xr:uid="{87504F6D-CA22-46D5-9020-05CFB3A7F1DE}">
      <text/>
    </comment>
    <comment ref="E295" authorId="0" shapeId="0" xr:uid="{1922968C-CB60-4890-87CA-5B99C6BFCCB8}">
      <text/>
    </comment>
    <comment ref="E296" authorId="0" shapeId="0" xr:uid="{39AD7EF8-69B1-4FEF-8440-9F4375A74431}">
      <text/>
    </comment>
    <comment ref="E297" authorId="0" shapeId="0" xr:uid="{3B38EEFD-CA14-4FAF-B34E-1752329E5AAB}">
      <text/>
    </comment>
    <comment ref="E298" authorId="0" shapeId="0" xr:uid="{E0029035-517F-4745-82E7-9440067D873C}">
      <text/>
    </comment>
    <comment ref="E299" authorId="0" shapeId="0" xr:uid="{4C6309F3-1E4C-4BB1-892F-B837E449B08A}">
      <text/>
    </comment>
    <comment ref="E300" authorId="0" shapeId="0" xr:uid="{8EA2F763-06B0-4DDC-AC0B-A01D07DDA99F}">
      <text/>
    </comment>
    <comment ref="E301" authorId="0" shapeId="0" xr:uid="{7AA88D73-2A60-40A2-B74B-B9472D811F5E}">
      <text/>
    </comment>
    <comment ref="E302" authorId="0" shapeId="0" xr:uid="{BFE07E18-A62F-419B-AAA9-C148EBA71E44}">
      <text/>
    </comment>
    <comment ref="E303" authorId="0" shapeId="0" xr:uid="{B64B53BD-7B39-425C-8036-278D678468E2}">
      <text/>
    </comment>
    <comment ref="E304" authorId="0" shapeId="0" xr:uid="{63A101FE-B179-49D7-8297-1F5973C56194}">
      <text/>
    </comment>
    <comment ref="E305" authorId="0" shapeId="0" xr:uid="{1A5CBF89-5A52-433F-9034-63747872C9E3}">
      <text/>
    </comment>
    <comment ref="E306" authorId="0" shapeId="0" xr:uid="{2255B81F-804A-4897-852F-228C9A6868AE}">
      <text/>
    </comment>
    <comment ref="E307" authorId="0" shapeId="0" xr:uid="{28479D69-6054-467F-8A83-2512DE8CA522}">
      <text/>
    </comment>
    <comment ref="E308" authorId="0" shapeId="0" xr:uid="{C34E2BC8-3239-4D05-9224-03AEF0DDCAD2}">
      <text/>
    </comment>
    <comment ref="E309" authorId="0" shapeId="0" xr:uid="{2E075ED5-9632-4D0A-A2D4-478185BA8A4B}">
      <text/>
    </comment>
    <comment ref="E310" authorId="0" shapeId="0" xr:uid="{68B9A500-DE00-4FDB-AE00-292E0C02BAF4}">
      <text/>
    </comment>
    <comment ref="E311" authorId="0" shapeId="0" xr:uid="{5AD2CF1B-E69C-4FEA-BE3D-B7C078D59B10}">
      <text/>
    </comment>
    <comment ref="E313" authorId="0" shapeId="0" xr:uid="{D5DDC1F6-667B-4E68-9705-C1B9C0C2636C}">
      <text/>
    </comment>
    <comment ref="E314" authorId="0" shapeId="0" xr:uid="{5D6916C5-B9E6-4524-A746-74D718A965E5}">
      <text/>
    </comment>
    <comment ref="E315" authorId="0" shapeId="0" xr:uid="{BF4749D9-42AF-434E-A70E-E2C1EBCC3437}">
      <text/>
    </comment>
    <comment ref="E316" authorId="0" shapeId="0" xr:uid="{53DFCE67-D6B0-4282-894B-2DB6B46D2BA0}">
      <text/>
    </comment>
    <comment ref="E317" authorId="0" shapeId="0" xr:uid="{E50F8D56-394B-44AF-9A71-59F85E5C7FCF}">
      <text/>
    </comment>
  </commentList>
</comments>
</file>

<file path=xl/sharedStrings.xml><?xml version="1.0" encoding="utf-8"?>
<sst xmlns="http://schemas.openxmlformats.org/spreadsheetml/2006/main" count="1608" uniqueCount="661">
  <si>
    <t>Луковицы тюльпанов в ящиках - осень 2026</t>
  </si>
  <si>
    <t>Подпишитесь на наш телеграм-канал, чтобы всегда быть в курсе последних новостей, предложений и акций:</t>
  </si>
  <si>
    <t>справочное предложение</t>
  </si>
  <si>
    <t xml:space="preserve">           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</si>
  <si>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</si>
  <si>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нет</t>
  </si>
  <si>
    <t>https://t.me/plantmarket_russia</t>
  </si>
  <si>
    <r>
      <t xml:space="preserve">Адрес склада: </t>
    </r>
    <r>
      <rPr>
        <sz val="10.5"/>
        <color indexed="8"/>
        <rFont val="Arial"/>
        <family val="2"/>
        <charset val="204"/>
      </rPr>
      <t>Владимирская область, Киржачский район, пос. Знаменское</t>
    </r>
  </si>
  <si>
    <t>Курс ЦБ РФ+9₽</t>
  </si>
  <si>
    <t>Производство: Европа</t>
  </si>
  <si>
    <t>Не выбрано!</t>
  </si>
  <si>
    <t>← Выберите период отгрузки</t>
  </si>
  <si>
    <t>Количество луковиц</t>
  </si>
  <si>
    <t>Выдача заказов: 37 нед. (7-11 сентября 2026), 41 нед. (5-9 октября 2026), 49 нед. (1-4 декабря 2026)</t>
  </si>
  <si>
    <t>Количество ящиков</t>
  </si>
  <si>
    <t>Общий минимальный заказ: 3 ящика</t>
  </si>
  <si>
    <t>Кратность заказа на сорт: 1 ящик</t>
  </si>
  <si>
    <t>Сумма за доставку (предварительная)</t>
  </si>
  <si>
    <t>Сумма за тару (предварительная)</t>
  </si>
  <si>
    <r>
      <t xml:space="preserve">Цены в прайсе даны без учета доставки. </t>
    </r>
    <r>
      <rPr>
        <sz val="10.5"/>
        <rFont val="Arial"/>
        <family val="2"/>
        <charset val="204"/>
      </rPr>
      <t>Тариф на доставку 1 пластикового ящика из Европы</t>
    </r>
    <r>
      <rPr>
        <b/>
        <sz val="10.5"/>
        <rFont val="Arial"/>
        <family val="2"/>
        <charset val="204"/>
      </rPr>
      <t xml:space="preserve"> 42 € </t>
    </r>
  </si>
  <si>
    <t>Сумма за охлаждение</t>
  </si>
  <si>
    <r>
      <t>Тара: пластиковые ящики  60х40х30 см</t>
    </r>
    <r>
      <rPr>
        <b/>
        <sz val="10.5"/>
        <rFont val="Arial"/>
        <family val="2"/>
        <charset val="204"/>
      </rPr>
      <t xml:space="preserve"> 4,5 € </t>
    </r>
  </si>
  <si>
    <t>Общая сумма заказа без ден. переводов</t>
  </si>
  <si>
    <t>Комиссия за ден. переводы</t>
  </si>
  <si>
    <t>Итоговая сумма заказа</t>
  </si>
  <si>
    <t>Итоговую сумму заказа составляют: стоимость растений+стоимость тары+стоимость охладения+стоимость доставки+комиссия за ден. переводы</t>
  </si>
  <si>
    <t>Оплата производится в рублях по курсу = ЦБ РФ+9₽ на момент зачисления денежных средств на наш р/сч</t>
  </si>
  <si>
    <t>Задаток при бронировании:  50%, доплата 50% за 5 недель до выдачи</t>
  </si>
  <si>
    <t>Доставка до ближайшего к нашему складу терминалу ТК: ПЭК, ЖелДорЭкспедиция, Вера-1 - бесплатно</t>
  </si>
  <si>
    <t>Фактическая вместимость может отличаться от справочной. Окончательная сумма за доставку может измениться, уточняется после погрузки.</t>
  </si>
  <si>
    <t>Система скидок:</t>
  </si>
  <si>
    <t>Количество луковиц:</t>
  </si>
  <si>
    <t>15 000-30 000</t>
  </si>
  <si>
    <t>30 000-60 000</t>
  </si>
  <si>
    <t>60 000-100 000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</si>
  <si>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</si>
  <si>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 xml:space="preserve">Артикул </t>
  </si>
  <si>
    <t>Палитра оттенков</t>
  </si>
  <si>
    <t>Cорт</t>
  </si>
  <si>
    <t>*</t>
  </si>
  <si>
    <t>Вместимость в ящик шт.</t>
  </si>
  <si>
    <r>
      <t xml:space="preserve">Заказ, ящиков
</t>
    </r>
    <r>
      <rPr>
        <b/>
        <sz val="14"/>
        <rFont val="Calibri"/>
        <family val="2"/>
        <charset val="204"/>
        <scheme val="minor"/>
      </rPr>
      <t>↓</t>
    </r>
  </si>
  <si>
    <t>Кол-во луковиц</t>
  </si>
  <si>
    <t>Сумма</t>
  </si>
  <si>
    <t>Ace Pink</t>
  </si>
  <si>
    <t>12/+</t>
  </si>
  <si>
    <t>11/12</t>
  </si>
  <si>
    <t>Apricot Pride (Zantubeau)</t>
  </si>
  <si>
    <t>Barcelona</t>
  </si>
  <si>
    <t>ХИТ</t>
  </si>
  <si>
    <t>Bella Blush</t>
  </si>
  <si>
    <t>Новинка</t>
  </si>
  <si>
    <t>Bolroyal Pink</t>
  </si>
  <si>
    <t>Caracas</t>
  </si>
  <si>
    <t>Carola</t>
  </si>
  <si>
    <t xml:space="preserve">Circuit </t>
  </si>
  <si>
    <t>Columbus</t>
  </si>
  <si>
    <t>Crown of Dynasty</t>
  </si>
  <si>
    <t>Curly Sue</t>
  </si>
  <si>
    <t>Dotcom</t>
  </si>
  <si>
    <t xml:space="preserve">Dutch Pearl </t>
  </si>
  <si>
    <t>Dynasty</t>
  </si>
  <si>
    <t>Esta Bonita</t>
  </si>
  <si>
    <t>Fabio</t>
  </si>
  <si>
    <t xml:space="preserve">Finola </t>
  </si>
  <si>
    <t xml:space="preserve">Florence </t>
  </si>
  <si>
    <t xml:space="preserve">Formule One </t>
  </si>
  <si>
    <t>махровый ранний</t>
  </si>
  <si>
    <t>Foxtrot</t>
  </si>
  <si>
    <t xml:space="preserve">Heartbeat </t>
  </si>
  <si>
    <t xml:space="preserve">Jumbo Beauty </t>
  </si>
  <si>
    <t xml:space="preserve">Jumbo Pink </t>
  </si>
  <si>
    <t xml:space="preserve">Kadima </t>
  </si>
  <si>
    <t>Kamaliya</t>
  </si>
  <si>
    <t>Kay</t>
  </si>
  <si>
    <t xml:space="preserve">Kinga </t>
  </si>
  <si>
    <t xml:space="preserve">Krissi </t>
  </si>
  <si>
    <t>Lasergame</t>
  </si>
  <si>
    <t xml:space="preserve">Lipstick </t>
  </si>
  <si>
    <t>Malaysia</t>
  </si>
  <si>
    <t>Mango Charm</t>
  </si>
  <si>
    <t>Match</t>
  </si>
  <si>
    <t>Memphis</t>
  </si>
  <si>
    <t>Mistress</t>
  </si>
  <si>
    <t xml:space="preserve">Molto Amata </t>
  </si>
  <si>
    <t>Pamplona</t>
  </si>
  <si>
    <t>Pink Ardour</t>
  </si>
  <si>
    <t>Pink Impression</t>
  </si>
  <si>
    <t xml:space="preserve">Pink Majesty </t>
  </si>
  <si>
    <t>Pink Sound</t>
  </si>
  <si>
    <t xml:space="preserve">Pink Twist </t>
  </si>
  <si>
    <t>Pullitzer</t>
  </si>
  <si>
    <t xml:space="preserve">Purple Circus </t>
  </si>
  <si>
    <t xml:space="preserve">Ranomi </t>
  </si>
  <si>
    <t>Roeska</t>
  </si>
  <si>
    <t xml:space="preserve">Saigon Double </t>
  </si>
  <si>
    <t>Salmon Impression</t>
  </si>
  <si>
    <t>Salmon Price</t>
  </si>
  <si>
    <t>Salmon van Eijk</t>
  </si>
  <si>
    <t xml:space="preserve">Sanne </t>
  </si>
  <si>
    <t xml:space="preserve">Shell </t>
  </si>
  <si>
    <t xml:space="preserve">Sissi </t>
  </si>
  <si>
    <t xml:space="preserve">Spryng Sunrise </t>
  </si>
  <si>
    <t>Spryng Tide</t>
  </si>
  <si>
    <t>Stargazer</t>
  </si>
  <si>
    <t>Strong Love</t>
  </si>
  <si>
    <t>Supermodel</t>
  </si>
  <si>
    <t>Surrender</t>
  </si>
  <si>
    <t>Tom Pouce</t>
  </si>
  <si>
    <t>Van Eijk</t>
  </si>
  <si>
    <t xml:space="preserve">Zanzibar </t>
  </si>
  <si>
    <t>Aafke</t>
  </si>
  <si>
    <t>Ad Rem</t>
  </si>
  <si>
    <t xml:space="preserve">Aloha </t>
  </si>
  <si>
    <t>Andre Citroen</t>
  </si>
  <si>
    <t>Armani</t>
  </si>
  <si>
    <t>Belgravia</t>
  </si>
  <si>
    <t>Big Love</t>
  </si>
  <si>
    <t>Bullit</t>
  </si>
  <si>
    <t xml:space="preserve">Caramba (=Blenda Flame) </t>
  </si>
  <si>
    <t xml:space="preserve">Congo </t>
  </si>
  <si>
    <t xml:space="preserve">Davenport </t>
  </si>
  <si>
    <t>Denmark</t>
  </si>
  <si>
    <t xml:space="preserve">Denver </t>
  </si>
  <si>
    <t>Devoted</t>
  </si>
  <si>
    <t>Disco</t>
  </si>
  <si>
    <t xml:space="preserve">Dow Jones </t>
  </si>
  <si>
    <t xml:space="preserve">Dutch Design </t>
  </si>
  <si>
    <t xml:space="preserve">Fearless </t>
  </si>
  <si>
    <t>First Class</t>
  </si>
  <si>
    <t>Fostery King</t>
  </si>
  <si>
    <t>Go Max</t>
  </si>
  <si>
    <t xml:space="preserve">Happy Generation </t>
  </si>
  <si>
    <t xml:space="preserve">Hotspot </t>
  </si>
  <si>
    <t>Ile de France</t>
  </si>
  <si>
    <t>Kung Fu</t>
  </si>
  <si>
    <t xml:space="preserve">La Mour </t>
  </si>
  <si>
    <t>Lalibela</t>
  </si>
  <si>
    <t>14/+</t>
  </si>
  <si>
    <t>Laptop</t>
  </si>
  <si>
    <t>Largo</t>
  </si>
  <si>
    <t>Leen vd Mark</t>
  </si>
  <si>
    <t xml:space="preserve">Limmerick </t>
  </si>
  <si>
    <t xml:space="preserve">Limousine </t>
  </si>
  <si>
    <t xml:space="preserve">Luba </t>
  </si>
  <si>
    <t xml:space="preserve">Mercure </t>
  </si>
  <si>
    <t xml:space="preserve">Milatz </t>
  </si>
  <si>
    <t>New Santa</t>
  </si>
  <si>
    <t xml:space="preserve">Ontario </t>
  </si>
  <si>
    <t xml:space="preserve">Pinza </t>
  </si>
  <si>
    <t xml:space="preserve">Poseidon </t>
  </si>
  <si>
    <t xml:space="preserve">Presto </t>
  </si>
  <si>
    <t xml:space="preserve">Proton </t>
  </si>
  <si>
    <t>Red Ranger</t>
  </si>
  <si>
    <t>Red Spirit</t>
  </si>
  <si>
    <t>Red Stone</t>
  </si>
  <si>
    <t>Red van Eijk</t>
  </si>
  <si>
    <t xml:space="preserve">Replay </t>
  </si>
  <si>
    <t xml:space="preserve">Roman Empire </t>
  </si>
  <si>
    <t xml:space="preserve">San Pablo </t>
  </si>
  <si>
    <t>Seadov</t>
  </si>
  <si>
    <t xml:space="preserve">Spryng Break </t>
  </si>
  <si>
    <t>Strong Power</t>
  </si>
  <si>
    <t>Timeless</t>
  </si>
  <si>
    <t>Torro</t>
  </si>
  <si>
    <t xml:space="preserve">Tourmalet </t>
  </si>
  <si>
    <t>Verandi</t>
  </si>
  <si>
    <t>Viking</t>
  </si>
  <si>
    <t xml:space="preserve">Voicemail </t>
  </si>
  <si>
    <t>World Bowl</t>
  </si>
  <si>
    <t>Worlds Favourite</t>
  </si>
  <si>
    <t>Apeldoorn Elite</t>
  </si>
  <si>
    <t>Apricot Revolution</t>
  </si>
  <si>
    <t>Avant Garde</t>
  </si>
  <si>
    <t>Avocado</t>
  </si>
  <si>
    <t xml:space="preserve">Canyon </t>
  </si>
  <si>
    <t xml:space="preserve">Cha Cha </t>
  </si>
  <si>
    <t xml:space="preserve">Creme Brûlée </t>
  </si>
  <si>
    <t>Crème Fraîch</t>
  </si>
  <si>
    <t>Dreamer</t>
  </si>
  <si>
    <t xml:space="preserve">Dynasty Lava (Sunrise) </t>
  </si>
  <si>
    <t>Farmezzo</t>
  </si>
  <si>
    <t>First Star</t>
  </si>
  <si>
    <t>Flaming Flag</t>
  </si>
  <si>
    <t xml:space="preserve">Fondue </t>
  </si>
  <si>
    <t xml:space="preserve">Fun For Two </t>
  </si>
  <si>
    <t xml:space="preserve">Gold Race </t>
  </si>
  <si>
    <t>Holland Chic</t>
  </si>
  <si>
    <t xml:space="preserve">Holland Queen </t>
  </si>
  <si>
    <t xml:space="preserve">Lorenzo </t>
  </si>
  <si>
    <t>Lornah</t>
  </si>
  <si>
    <t xml:space="preserve">Marie Jo </t>
  </si>
  <si>
    <t>Novi Sun</t>
  </si>
  <si>
    <t>Orange Juice</t>
  </si>
  <si>
    <t xml:space="preserve">Orange Sherpa </t>
  </si>
  <si>
    <t xml:space="preserve">Rebellious Yellow </t>
  </si>
  <si>
    <t>Sinfonie</t>
  </si>
  <si>
    <t>Strong Gold</t>
  </si>
  <si>
    <t xml:space="preserve">Sunbelt </t>
  </si>
  <si>
    <t xml:space="preserve">Thijs Boots </t>
  </si>
  <si>
    <t xml:space="preserve">Time Out </t>
  </si>
  <si>
    <t>Tresor</t>
  </si>
  <si>
    <t xml:space="preserve">Triple A </t>
  </si>
  <si>
    <t>Verona</t>
  </si>
  <si>
    <t xml:space="preserve">Alibi </t>
  </si>
  <si>
    <t xml:space="preserve">Alison Bradley </t>
  </si>
  <si>
    <t>Angola</t>
  </si>
  <si>
    <t>Argos</t>
  </si>
  <si>
    <t xml:space="preserve">Blue Diamond </t>
  </si>
  <si>
    <t>Candy Prince</t>
  </si>
  <si>
    <t xml:space="preserve">Castella </t>
  </si>
  <si>
    <t xml:space="preserve">Deep Purple Rock </t>
  </si>
  <si>
    <t xml:space="preserve">Fortress </t>
  </si>
  <si>
    <t xml:space="preserve">Kickstart </t>
  </si>
  <si>
    <t>Librije</t>
  </si>
  <si>
    <t>Lincoln</t>
  </si>
  <si>
    <t xml:space="preserve">Marlon (Soprano Brig 92-753) </t>
  </si>
  <si>
    <t>Outlook</t>
  </si>
  <si>
    <t xml:space="preserve">Pink Breeze </t>
  </si>
  <si>
    <t xml:space="preserve">Pontiac </t>
  </si>
  <si>
    <t xml:space="preserve">Purple Crystal </t>
  </si>
  <si>
    <t>Purple Desire</t>
  </si>
  <si>
    <t>Purple Flag</t>
  </si>
  <si>
    <t xml:space="preserve">Purple Pion (Negrita double) </t>
  </si>
  <si>
    <t>Purple Prince</t>
  </si>
  <si>
    <t>Purple Raven</t>
  </si>
  <si>
    <t>Purple Sky</t>
  </si>
  <si>
    <t xml:space="preserve">Roeska </t>
  </si>
  <si>
    <t xml:space="preserve">San Luiz </t>
  </si>
  <si>
    <t xml:space="preserve">San Martin </t>
  </si>
  <si>
    <t xml:space="preserve">Sweet Breeze </t>
  </si>
  <si>
    <t xml:space="preserve">Albatros </t>
  </si>
  <si>
    <t>белый</t>
  </si>
  <si>
    <t>Antarctica</t>
  </si>
  <si>
    <t xml:space="preserve">Cricko </t>
  </si>
  <si>
    <t>Delta White</t>
  </si>
  <si>
    <t>Gabriella</t>
  </si>
  <si>
    <t>Hakuun</t>
  </si>
  <si>
    <t>Heartbreaker</t>
  </si>
  <si>
    <t>Icoon</t>
  </si>
  <si>
    <t>Kirchberg</t>
  </si>
  <si>
    <t xml:space="preserve">Lech Walesa </t>
  </si>
  <si>
    <t>Mark Design</t>
  </si>
  <si>
    <t>Nepal</t>
  </si>
  <si>
    <t xml:space="preserve">Party Clown </t>
  </si>
  <si>
    <t xml:space="preserve">Polar Bear </t>
  </si>
  <si>
    <t xml:space="preserve">Rapid Ice </t>
  </si>
  <si>
    <t>Royal Virgin</t>
  </si>
  <si>
    <t xml:space="preserve">Showroom </t>
  </si>
  <si>
    <t xml:space="preserve">Snowboard </t>
  </si>
  <si>
    <t xml:space="preserve">Snowmen </t>
  </si>
  <si>
    <t>White Dynasty</t>
  </si>
  <si>
    <t>White Flag</t>
  </si>
  <si>
    <t xml:space="preserve">White Liberstar </t>
  </si>
  <si>
    <t xml:space="preserve">White Purple Edge </t>
  </si>
  <si>
    <t xml:space="preserve">White River </t>
  </si>
  <si>
    <t>Ящик пластиковый</t>
  </si>
  <si>
    <t>Поддон (1200x800) до 1500кг</t>
  </si>
  <si>
    <t>Доставка</t>
  </si>
  <si>
    <t>Охлаждение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</si>
  <si>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</si>
  <si>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</si>
  <si>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</si>
  <si>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</si>
  <si>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</si>
  <si>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</si>
  <si>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</si>
  <si>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</si>
  <si>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</si>
  <si>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</si>
  <si>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</si>
  <si>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</si>
  <si>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</si>
  <si>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</si>
  <si>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</si>
  <si>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</si>
  <si>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</si>
  <si>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</si>
  <si>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</si>
  <si>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</si>
  <si>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</si>
  <si>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</si>
  <si>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</si>
  <si>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</si>
  <si>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</si>
  <si>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</si>
  <si>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</si>
  <si>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</si>
  <si>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</si>
  <si>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</si>
  <si>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</si>
  <si>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</si>
  <si>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</si>
  <si>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</si>
  <si>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</si>
  <si>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</si>
  <si>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</si>
  <si>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</si>
  <si>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</si>
  <si>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</si>
  <si>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</si>
  <si>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</si>
  <si>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</si>
  <si>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</si>
  <si>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</si>
  <si>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</si>
  <si>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</si>
  <si>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</si>
  <si>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</si>
  <si>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</si>
  <si>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</si>
  <si>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</si>
  <si>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</si>
  <si>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</si>
  <si>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</si>
  <si>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</si>
  <si>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</si>
  <si>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</si>
  <si>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</si>
  <si>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</si>
  <si>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</si>
  <si>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</si>
  <si>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</si>
  <si>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</si>
  <si>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</si>
  <si>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</si>
  <si>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</si>
  <si>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Группа</t>
  </si>
  <si>
    <t>Цена, евро за луковицу  (без доставки)</t>
  </si>
  <si>
    <r>
      <t xml:space="preserve">   </t>
    </r>
    <r>
      <rPr>
        <b/>
        <i/>
        <sz val="18"/>
        <color rgb="FF005400"/>
        <rFont val="Segoe Print"/>
        <charset val="204"/>
      </rPr>
      <t xml:space="preserve">Политика в отношении обработки и защиты персональных данных </t>
    </r>
  </si>
  <si>
    <t xml:space="preserve">Настоящим Покупатель подтверждает, что до направления заявки или совершения оплаты он в полном объёме ознакомился с Политикой в отношении обработки и защиты персональных данных Оператора, размещённой по адресу https://plantmarket.ru/politika-konfidentsialnosti/, а также с формой Согласия на обработку персональных данных, размещённой по адресу https://plantmarket.ru/soglasie-na-obrabotku-pdn.
Направление заявки или совершение оплаты по настоящему прайс-листу является конклюдентным действием, выражающим свободное, конкретное, информированное, сознательное и однозначное согласие Покупателя на обработку его персональных данных на условиях, указанных в форме Согласия. Покупатель осознаёт объём, цели, способы обработки и правовые последствия дачи согласия
</t>
  </si>
  <si>
    <t>с условиями работы ознакомлен и принимаю их</t>
  </si>
  <si>
    <t xml:space="preserve">Скидка на луковицы: </t>
  </si>
  <si>
    <t>Сумма за луковицы со скидкой за объем</t>
  </si>
  <si>
    <t>Предложение является справочным. Ассортимент и цены предварительные и могут быть скорректированы по результатам сбора урожая в Европе.</t>
  </si>
  <si>
    <t>87-123-0001</t>
  </si>
  <si>
    <t>87-123-0002</t>
  </si>
  <si>
    <t>87-119-0002</t>
  </si>
  <si>
    <t>87-123-0031</t>
  </si>
  <si>
    <t>87-123-0004</t>
  </si>
  <si>
    <t>87-119-0236</t>
  </si>
  <si>
    <t>87-119-0237</t>
  </si>
  <si>
    <t>87-57-0063</t>
  </si>
  <si>
    <t>87-57-3375</t>
  </si>
  <si>
    <t>87-119-0238</t>
  </si>
  <si>
    <t>87-119-0280</t>
  </si>
  <si>
    <t>87-119-0005</t>
  </si>
  <si>
    <t>87-57-3270</t>
  </si>
  <si>
    <t>87-123-0005</t>
  </si>
  <si>
    <t>87-57-3376</t>
  </si>
  <si>
    <t>87-123-0006</t>
  </si>
  <si>
    <t>87-123-0007</t>
  </si>
  <si>
    <t>87-123-0032</t>
  </si>
  <si>
    <t>87-123-0033</t>
  </si>
  <si>
    <t>87-119-0239</t>
  </si>
  <si>
    <t>87-123-0010</t>
  </si>
  <si>
    <t>87-57-2711</t>
  </si>
  <si>
    <t>87-123-0011</t>
  </si>
  <si>
    <t>87-123-0012</t>
  </si>
  <si>
    <t>87-119-0009</t>
  </si>
  <si>
    <t>87-123-0014</t>
  </si>
  <si>
    <t>87-57-0171</t>
  </si>
  <si>
    <t>87-57-2714</t>
  </si>
  <si>
    <t>87-123-0015</t>
  </si>
  <si>
    <t>87-119-0242</t>
  </si>
  <si>
    <t>87-119-0240</t>
  </si>
  <si>
    <t>87-123-0038</t>
  </si>
  <si>
    <t>87-119-0259</t>
  </si>
  <si>
    <t>87-123-0019</t>
  </si>
  <si>
    <t>87-123-0020</t>
  </si>
  <si>
    <t>87-119-0241</t>
  </si>
  <si>
    <t>87-123-0021</t>
  </si>
  <si>
    <t>87-119-0243</t>
  </si>
  <si>
    <t>87-123-0022</t>
  </si>
  <si>
    <t>87-57-3279</t>
  </si>
  <si>
    <t>87-123-0023</t>
  </si>
  <si>
    <t>87-123-0024</t>
  </si>
  <si>
    <t>87-119-0017</t>
  </si>
  <si>
    <t>87-119-0019</t>
  </si>
  <si>
    <t>87-119-0244</t>
  </si>
  <si>
    <t>87-119-0020</t>
  </si>
  <si>
    <t>87-57-3377</t>
  </si>
  <si>
    <t>87-119-0023</t>
  </si>
  <si>
    <t>87-119-0285</t>
  </si>
  <si>
    <t>87-119-0245</t>
  </si>
  <si>
    <t>87-119-0024</t>
  </si>
  <si>
    <t>87-123-0003</t>
  </si>
  <si>
    <t>87-57-0528</t>
  </si>
  <si>
    <t>87-119-0026</t>
  </si>
  <si>
    <t>87-119-0246</t>
  </si>
  <si>
    <t>87-119-0247</t>
  </si>
  <si>
    <t>87-57-0581</t>
  </si>
  <si>
    <t>87-119-0028</t>
  </si>
  <si>
    <t>87-57-3378</t>
  </si>
  <si>
    <t>87-119-0029</t>
  </si>
  <si>
    <t>87-57-0622</t>
  </si>
  <si>
    <t>87-119-0031</t>
  </si>
  <si>
    <t>87-119-0249</t>
  </si>
  <si>
    <t>87-123-0027</t>
  </si>
  <si>
    <t>87-123-0028</t>
  </si>
  <si>
    <t>87-119-0033</t>
  </si>
  <si>
    <t>87-119-0250</t>
  </si>
  <si>
    <t>87-119-0251</t>
  </si>
  <si>
    <t>87-119-0034</t>
  </si>
  <si>
    <t>87-57-3382</t>
  </si>
  <si>
    <t>87-119-0253</t>
  </si>
  <si>
    <t>87-123-0029</t>
  </si>
  <si>
    <t>87-57-2751</t>
  </si>
  <si>
    <t>87-57-3380</t>
  </si>
  <si>
    <t>87-119-0287</t>
  </si>
  <si>
    <t>87-123-0025</t>
  </si>
  <si>
    <t>87-123-0026</t>
  </si>
  <si>
    <t>87-119-0257</t>
  </si>
  <si>
    <t>87-119-0261</t>
  </si>
  <si>
    <t>87-119-0262</t>
  </si>
  <si>
    <t>87-123-0041</t>
  </si>
  <si>
    <t>87-123-0046</t>
  </si>
  <si>
    <t>87-119-0258</t>
  </si>
  <si>
    <t>87-119-0039</t>
  </si>
  <si>
    <t>87-119-0288</t>
  </si>
  <si>
    <t>87-123-0034</t>
  </si>
  <si>
    <t>87-123-0035</t>
  </si>
  <si>
    <t>87-119-0040</t>
  </si>
  <si>
    <t>87-123-0036</t>
  </si>
  <si>
    <t>87-123-0037</t>
  </si>
  <si>
    <t>87-57-0876</t>
  </si>
  <si>
    <t>87-119-0293</t>
  </si>
  <si>
    <t>87-119-0260</t>
  </si>
  <si>
    <t>87-119-0043</t>
  </si>
  <si>
    <t>87-57-2764</t>
  </si>
  <si>
    <t>87-123-0039</t>
  </si>
  <si>
    <t>87-123-0040</t>
  </si>
  <si>
    <t>87-123-0008</t>
  </si>
  <si>
    <t>87-123-0009</t>
  </si>
  <si>
    <t>87-57-0925</t>
  </si>
  <si>
    <t>87-123-0042</t>
  </si>
  <si>
    <t>87-123-0043</t>
  </si>
  <si>
    <t>87-119-0263</t>
  </si>
  <si>
    <t>87-119-0048</t>
  </si>
  <si>
    <t>87-123-0044</t>
  </si>
  <si>
    <t>87-123-0045</t>
  </si>
  <si>
    <t>87-119-0264</t>
  </si>
  <si>
    <t>87-119-0301</t>
  </si>
  <si>
    <t>87-123-0047</t>
  </si>
  <si>
    <t>87-123-0048</t>
  </si>
  <si>
    <t>87-57-1119</t>
  </si>
  <si>
    <t>87-119-0265</t>
  </si>
  <si>
    <t>87-123-0049</t>
  </si>
  <si>
    <t>87-119-0055</t>
  </si>
  <si>
    <t>87-123-0050</t>
  </si>
  <si>
    <t>87-123-0051</t>
  </si>
  <si>
    <t>87-119-0304</t>
  </si>
  <si>
    <t>87-123-0052</t>
  </si>
  <si>
    <t>87-123-0053</t>
  </si>
  <si>
    <t>87-119-0305</t>
  </si>
  <si>
    <t>87-57-3379</t>
  </si>
  <si>
    <t>87-123-0054</t>
  </si>
  <si>
    <t>87-123-0055</t>
  </si>
  <si>
    <t>87-119-0266</t>
  </si>
  <si>
    <t>87-119-0306</t>
  </si>
  <si>
    <t>87-119-0307</t>
  </si>
  <si>
    <t>87-119-0267</t>
  </si>
  <si>
    <t>87-119-0308</t>
  </si>
  <si>
    <t>87-123-0061</t>
  </si>
  <si>
    <t>87-123-0062</t>
  </si>
  <si>
    <t>87-119-0061</t>
  </si>
  <si>
    <t>87-119-0268</t>
  </si>
  <si>
    <t>87-119-0269</t>
  </si>
  <si>
    <t>87-119-0062</t>
  </si>
  <si>
    <t>87-119-0270</t>
  </si>
  <si>
    <t>87-123-0056</t>
  </si>
  <si>
    <t>87-123-0057</t>
  </si>
  <si>
    <t>87-57-1334</t>
  </si>
  <si>
    <t>87-119-0271</t>
  </si>
  <si>
    <t>87-123-0065</t>
  </si>
  <si>
    <t>87-123-0066</t>
  </si>
  <si>
    <t>87-123-0067</t>
  </si>
  <si>
    <t>87-57-3139</t>
  </si>
  <si>
    <t>87-119-0067</t>
  </si>
  <si>
    <t>87-119-0068</t>
  </si>
  <si>
    <t>87-119-0273</t>
  </si>
  <si>
    <t>87-119-0070</t>
  </si>
  <si>
    <t>87-119-0073</t>
  </si>
  <si>
    <t>87-57-3381</t>
  </si>
  <si>
    <t>87-119-0274</t>
  </si>
  <si>
    <t>87-119-0076</t>
  </si>
  <si>
    <t>87-119-0248</t>
  </si>
  <si>
    <t>87-123-0058</t>
  </si>
  <si>
    <t>87-123-0059</t>
  </si>
  <si>
    <t>87-119-0275</t>
  </si>
  <si>
    <t>87-57-1454</t>
  </si>
  <si>
    <t>87-119-0276</t>
  </si>
  <si>
    <t>87-119-0277</t>
  </si>
  <si>
    <t>87-119-0252</t>
  </si>
  <si>
    <t>87-123-0060</t>
  </si>
  <si>
    <t>87-119-0082</t>
  </si>
  <si>
    <t>87-119-0278</t>
  </si>
  <si>
    <t>87-119-0279</t>
  </si>
  <si>
    <t>87-123-0063</t>
  </si>
  <si>
    <t>87-119-0311</t>
  </si>
  <si>
    <t>87-57-1616</t>
  </si>
  <si>
    <t>87-123-0077</t>
  </si>
  <si>
    <t>87-119-0281</t>
  </si>
  <si>
    <t>87-123-0078</t>
  </si>
  <si>
    <t>87-119-0091</t>
  </si>
  <si>
    <t>87-119-0092</t>
  </si>
  <si>
    <t>87-119-0282</t>
  </si>
  <si>
    <t>87-119-0283</t>
  </si>
  <si>
    <t>87-119-0284</t>
  </si>
  <si>
    <t>87-119-0094</t>
  </si>
  <si>
    <t>87-119-0095</t>
  </si>
  <si>
    <t>87-119-0096</t>
  </si>
  <si>
    <t>87-119-0254</t>
  </si>
  <si>
    <t>87-119-0097</t>
  </si>
  <si>
    <t>87-119-0099</t>
  </si>
  <si>
    <t>87-123-0013</t>
  </si>
  <si>
    <t>87-123-0016</t>
  </si>
  <si>
    <t>87-119-0286</t>
  </si>
  <si>
    <t>87-123-0064</t>
  </si>
  <si>
    <t>87-119-0272</t>
  </si>
  <si>
    <t>87-119-0313</t>
  </si>
  <si>
    <t>87-123-0068</t>
  </si>
  <si>
    <t>87-123-0069</t>
  </si>
  <si>
    <t>87-119-0314</t>
  </si>
  <si>
    <t>87-119-0103</t>
  </si>
  <si>
    <t>87-57-3383</t>
  </si>
  <si>
    <t>87-119-0289</t>
  </si>
  <si>
    <t>87-119-0290</t>
  </si>
  <si>
    <t>87-119-0105</t>
  </si>
  <si>
    <t>87-119-0291</t>
  </si>
  <si>
    <t>87-119-0292</t>
  </si>
  <si>
    <t>87-119-0315</t>
  </si>
  <si>
    <t>87-119-0106</t>
  </si>
  <si>
    <t>87-119-0107</t>
  </si>
  <si>
    <t>87-119-0294</t>
  </si>
  <si>
    <t>87-123-0079</t>
  </si>
  <si>
    <t>87-119-0295</t>
  </si>
  <si>
    <t>87-119-0296</t>
  </si>
  <si>
    <t>87-123-0080</t>
  </si>
  <si>
    <t>87-57-3191</t>
  </si>
  <si>
    <t>87-119-0297</t>
  </si>
  <si>
    <t>87-119-0317</t>
  </si>
  <si>
    <t>87-119-0298</t>
  </si>
  <si>
    <t>87-119-0299</t>
  </si>
  <si>
    <t>87-119-0110</t>
  </si>
  <si>
    <t>87-119-0300</t>
  </si>
  <si>
    <t>87-57-3384</t>
  </si>
  <si>
    <t>87-123-0081</t>
  </si>
  <si>
    <t>87-123-0082</t>
  </si>
  <si>
    <t>87-119-0111</t>
  </si>
  <si>
    <t>87-123-0030</t>
  </si>
  <si>
    <t>87-57-3385</t>
  </si>
  <si>
    <t>87-119-0302</t>
  </si>
  <si>
    <t>87-57-2073</t>
  </si>
  <si>
    <t>87-123-0083</t>
  </si>
  <si>
    <t>87-119-0303</t>
  </si>
  <si>
    <t>87-119-0318</t>
  </si>
  <si>
    <t>87-123-0070</t>
  </si>
  <si>
    <t>87-119-0116</t>
  </si>
  <si>
    <t>87-123-0071</t>
  </si>
  <si>
    <t>87-123-0072</t>
  </si>
  <si>
    <t>87-119-0118</t>
  </si>
  <si>
    <t>87-119-0309</t>
  </si>
  <si>
    <t>87-119-0119</t>
  </si>
  <si>
    <t>87-119-0321</t>
  </si>
  <si>
    <t>87-119-0310</t>
  </si>
  <si>
    <t>87-119-0324</t>
  </si>
  <si>
    <t>87-119-0124</t>
  </si>
  <si>
    <t>87-119-0125</t>
  </si>
  <si>
    <t>87-57-3363</t>
  </si>
  <si>
    <t>87-119-0126</t>
  </si>
  <si>
    <t>87-123-0084</t>
  </si>
  <si>
    <t>87-119-0127</t>
  </si>
  <si>
    <t>87-119-0312</t>
  </si>
  <si>
    <t>87-119-0328</t>
  </si>
  <si>
    <t>87-123-0073</t>
  </si>
  <si>
    <t>87-123-0074</t>
  </si>
  <si>
    <t>87-119-0329</t>
  </si>
  <si>
    <t>87-119-0316</t>
  </si>
  <si>
    <t>87-119-0131</t>
  </si>
  <si>
    <t>87-119-0255</t>
  </si>
  <si>
    <t>87-119-0256</t>
  </si>
  <si>
    <t>87-119-0132</t>
  </si>
  <si>
    <t>87-119-0134</t>
  </si>
  <si>
    <t>87-119-0319</t>
  </si>
  <si>
    <t>87-119-0320</t>
  </si>
  <si>
    <t>87-57-2303</t>
  </si>
  <si>
    <t>87-57-2306</t>
  </si>
  <si>
    <t>87-119-0322</t>
  </si>
  <si>
    <t>87-57-2391</t>
  </si>
  <si>
    <t>87-57-2389</t>
  </si>
  <si>
    <t>87-119-0323</t>
  </si>
  <si>
    <t>87-57-2392</t>
  </si>
  <si>
    <t>87-123-0017</t>
  </si>
  <si>
    <t>87-123-0018</t>
  </si>
  <si>
    <t>87-119-0325</t>
  </si>
  <si>
    <t>87-119-0326</t>
  </si>
  <si>
    <t>87-57-3232</t>
  </si>
  <si>
    <t>87-119-0327</t>
  </si>
  <si>
    <t>87-123-0075</t>
  </si>
  <si>
    <t>87-123-0076</t>
  </si>
  <si>
    <t>87-119-0140</t>
  </si>
  <si>
    <t>87-123-0085</t>
  </si>
  <si>
    <t>87-123-0086</t>
  </si>
  <si>
    <t>87-57-2524</t>
  </si>
  <si>
    <t>87-119-0330</t>
  </si>
  <si>
    <t>87-123-0087</t>
  </si>
  <si>
    <t>87-123-0088</t>
  </si>
  <si>
    <t>87-123-0089</t>
  </si>
  <si>
    <t>87-123-0090</t>
  </si>
  <si>
    <t>87-57-2583</t>
  </si>
  <si>
    <t>87-119-0141</t>
  </si>
  <si>
    <t>87-119-0331</t>
  </si>
  <si>
    <t>87-119-0143</t>
  </si>
  <si>
    <t>87-123-0091</t>
  </si>
  <si>
    <t>87-123-0092</t>
  </si>
  <si>
    <t>87-119-0332</t>
  </si>
  <si>
    <t>розовый</t>
  </si>
  <si>
    <t>бордовый</t>
  </si>
  <si>
    <t>красно-жёлтый</t>
  </si>
  <si>
    <t>сиреневый</t>
  </si>
  <si>
    <t>пурпурный</t>
  </si>
  <si>
    <t>фиолетовый</t>
  </si>
  <si>
    <t>лососевый</t>
  </si>
  <si>
    <t>розово-оранжевый</t>
  </si>
  <si>
    <t>красно-белый</t>
  </si>
  <si>
    <t>розово-белый</t>
  </si>
  <si>
    <t>кремово-жёлтый</t>
  </si>
  <si>
    <t>жёлтый</t>
  </si>
  <si>
    <t>красный</t>
  </si>
  <si>
    <t>оранжевый</t>
  </si>
  <si>
    <t>кремово-розовый</t>
  </si>
  <si>
    <t>розово-красный</t>
  </si>
  <si>
    <t>жёлто-зеленый</t>
  </si>
  <si>
    <t>сиренево-белый</t>
  </si>
  <si>
    <t>розово-жёлтый</t>
  </si>
  <si>
    <t>пурпурно-белый</t>
  </si>
  <si>
    <t>фиолетово-белый</t>
  </si>
  <si>
    <t>жёлто-розовый</t>
  </si>
  <si>
    <t>красно-оранжевый</t>
  </si>
  <si>
    <t>оранжево-жёлтый</t>
  </si>
  <si>
    <t>простой ранний</t>
  </si>
  <si>
    <t>триумф</t>
  </si>
  <si>
    <t>дарвинов гибрид</t>
  </si>
  <si>
    <t>махровый поздний</t>
  </si>
  <si>
    <t>бахромчатый</t>
  </si>
  <si>
    <t>корончатый</t>
  </si>
  <si>
    <t>попугайный</t>
  </si>
  <si>
    <t>лилиецветный</t>
  </si>
  <si>
    <t>простой поздний</t>
  </si>
  <si>
    <t>Приём заказов до 17 августа 2026</t>
  </si>
  <si>
    <t>Ace of Spades (Bizar)</t>
  </si>
  <si>
    <t>Anaconda</t>
  </si>
  <si>
    <t>Auxerre</t>
  </si>
  <si>
    <t>Celine (Jasmine 94-834)</t>
  </si>
  <si>
    <t>Flash Point</t>
  </si>
  <si>
    <t>Philly Belle</t>
  </si>
  <si>
    <t>Strong Red (=Red Gold)</t>
  </si>
  <si>
    <t>Тюльпаны на 37 неделе поставляются неохлажденные!</t>
  </si>
  <si>
    <r>
      <t>Стоимость охлаждения до 5 градусов на 41 неделе и до 9 градусов на 49 неделе -</t>
    </r>
    <r>
      <rPr>
        <b/>
        <sz val="10.5"/>
        <rFont val="Arial"/>
        <family val="2"/>
        <charset val="204"/>
      </rPr>
      <t xml:space="preserve"> 0,01 € за луковицу</t>
    </r>
  </si>
  <si>
    <t>Разбор луковиц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</si>
</sst>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[$₽-419]_-;\-* #,##0.00\ [$₽-419]_-;_-* &quot;-&quot;??\ [$₽-419]_-;_-@_-"/>
    <numFmt numFmtId="165" formatCode="#,##0.00\ _₽"/>
    <numFmt numFmtId="166" formatCode="_-* #,##0.00\ [$€-1]_-;\-* #,##0.00\ [$€-1]_-;_-* &quot;-&quot;??\ [$€-1]_-;_-@_-"/>
    <numFmt numFmtId="167" formatCode="0.000"/>
    <numFmt numFmtId="168" formatCode="_-* #,##0.00\ &quot;₽&quot;_-;\-* #,##0.00\ &quot;₽&quot;_-;_-* &quot;-&quot;\ &quot;₽&quot;_-;_-@_-"/>
    <numFmt numFmtId="169" formatCode="#,##0.00\ [$€-1]"/>
    <numFmt numFmtId="170" formatCode="_-* #,##0_-;\-* #,##0_-;_-* &quot;-&quot;??_-;_-@_-"/>
  </numFmts>
  <fonts count="7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</font>
    <font>
      <sz val="11"/>
      <color theme="1"/>
      <name val="Arial"/>
      <family val="2"/>
      <charset val="204"/>
    </font>
    <font>
      <sz val="22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sz val="10.5"/>
      <color theme="1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2"/>
    </font>
    <font>
      <sz val="11"/>
      <color theme="1"/>
      <name val="Arial Narrow"/>
      <family val="2"/>
      <charset val="204"/>
    </font>
    <font>
      <sz val="10"/>
      <name val="Courier"/>
      <family val="1"/>
    </font>
    <font>
      <sz val="10.5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.5"/>
      <name val="Arial"/>
      <family val="2"/>
    </font>
    <font>
      <sz val="8"/>
      <name val="Arial"/>
      <family val="2"/>
    </font>
    <font>
      <sz val="10.5"/>
      <name val="Arial"/>
      <family val="2"/>
    </font>
    <font>
      <b/>
      <sz val="10.5"/>
      <name val="Arial"/>
      <family val="2"/>
      <charset val="204"/>
    </font>
    <font>
      <b/>
      <sz val="11"/>
      <name val="Arial"/>
      <family val="2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i/>
      <sz val="10.5"/>
      <color rgb="FFC00000"/>
      <name val="Arial"/>
      <family val="2"/>
      <charset val="204"/>
    </font>
    <font>
      <b/>
      <sz val="10"/>
      <color rgb="FF0070C0"/>
      <name val="Calibri"/>
      <family val="2"/>
      <charset val="204"/>
      <scheme val="minor"/>
    </font>
    <font>
      <b/>
      <sz val="10.5"/>
      <name val="Calibri"/>
      <family val="2"/>
      <charset val="204"/>
      <scheme val="minor"/>
    </font>
    <font>
      <b/>
      <sz val="10.5"/>
      <color theme="9" tint="0.7999816888943144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  <font>
      <sz val="10.5"/>
      <color theme="1"/>
      <name val="Arial"/>
      <family val="2"/>
    </font>
    <font>
      <u/>
      <sz val="10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b/>
      <i/>
      <sz val="18"/>
      <color theme="1"/>
      <name val="Calibri"/>
      <family val="2"/>
      <charset val="204"/>
      <scheme val="minor"/>
    </font>
    <font>
      <b/>
      <i/>
      <sz val="18"/>
      <color rgb="FF005400"/>
      <name val="Segoe Print"/>
      <charset val="204"/>
    </font>
    <font>
      <b/>
      <sz val="11"/>
      <color rgb="FFFF0000"/>
      <name val="Arial"/>
      <family val="2"/>
      <charset val="204"/>
    </font>
    <font>
      <i/>
      <sz val="10.5"/>
      <name val="Calibri"/>
      <family val="2"/>
      <charset val="204"/>
      <scheme val="minor"/>
    </font>
    <font>
      <b/>
      <i/>
      <sz val="10.5"/>
      <color rgb="FFFF0000"/>
      <name val="Calibri"/>
      <family val="2"/>
      <charset val="204"/>
      <scheme val="minor"/>
    </font>
    <font>
      <b/>
      <i/>
      <sz val="10.5"/>
      <color rgb="FF0070C0"/>
      <name val="Calibri"/>
      <family val="2"/>
      <charset val="204"/>
      <scheme val="minor"/>
    </font>
    <font>
      <sz val="10.5"/>
      <name val="Calibri"/>
      <family val="2"/>
      <scheme val="minor"/>
    </font>
    <font>
      <b/>
      <sz val="10.5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0066"/>
        <bgColor indexed="64"/>
      </patternFill>
    </fill>
    <fill>
      <gradientFill>
        <stop position="0">
          <color rgb="FFFFFF00"/>
        </stop>
        <stop position="1">
          <color theme="9" tint="0.59999389629810485"/>
        </stop>
      </gradientFill>
    </fill>
    <fill>
      <gradientFill>
        <stop position="0">
          <color rgb="FFFFFF00"/>
        </stop>
        <stop position="1">
          <color rgb="FFFF9BDE"/>
        </stop>
      </gradientFill>
    </fill>
    <fill>
      <gradientFill>
        <stop position="0">
          <color rgb="FFFF0000"/>
        </stop>
        <stop position="1">
          <color theme="0"/>
        </stop>
      </gradientFill>
    </fill>
    <fill>
      <gradientFill>
        <stop position="0">
          <color rgb="FFFF0000"/>
        </stop>
        <stop position="1">
          <color rgb="FFFFFFA7"/>
        </stop>
      </gradientFill>
    </fill>
    <fill>
      <gradientFill>
        <stop position="0">
          <color rgb="FFFF0000"/>
        </stop>
        <stop position="1">
          <color rgb="FFFFC000"/>
        </stop>
      </gradientFill>
    </fill>
    <fill>
      <gradientFill>
        <stop position="0">
          <color rgb="FFFFFFE7"/>
        </stop>
        <stop position="1">
          <color rgb="FFFFFF00"/>
        </stop>
      </gradientFill>
    </fill>
    <fill>
      <gradientFill>
        <stop position="0">
          <color rgb="FFFFFFE7"/>
        </stop>
        <stop position="1">
          <color rgb="FFFF9BDE"/>
        </stop>
      </gradientFill>
    </fill>
    <fill>
      <patternFill patternType="solid">
        <fgColor rgb="FFFFAFB1"/>
        <bgColor indexed="64"/>
      </patternFill>
    </fill>
    <fill>
      <gradientFill>
        <stop position="0">
          <color rgb="FFFFC000"/>
        </stop>
        <stop position="1">
          <color rgb="FFFFFF00"/>
        </stop>
      </gradientFill>
    </fill>
    <fill>
      <gradientFill>
        <stop position="0">
          <color rgb="FFCC0099"/>
        </stop>
        <stop position="1">
          <color theme="0"/>
        </stop>
      </gradientFill>
    </fill>
    <fill>
      <patternFill patternType="solid">
        <fgColor rgb="FFCC0099"/>
        <bgColor indexed="64"/>
      </patternFill>
    </fill>
    <fill>
      <gradientFill>
        <stop position="0">
          <color rgb="FFFFAFCA"/>
        </stop>
        <stop position="1">
          <color theme="0"/>
        </stop>
      </gradientFill>
    </fill>
    <fill>
      <gradientFill>
        <stop position="0">
          <color rgb="FFFFAFCA"/>
        </stop>
        <stop position="1">
          <color rgb="FFFFFF00"/>
        </stop>
      </gradientFill>
    </fill>
    <fill>
      <gradientFill>
        <stop position="0">
          <color rgb="FFFFAFCA"/>
        </stop>
        <stop position="1">
          <color rgb="FFFF0000"/>
        </stop>
      </gradientFill>
    </fill>
    <fill>
      <gradientFill>
        <stop position="0">
          <color rgb="FFFFAFCA"/>
        </stop>
        <stop position="1">
          <color rgb="FFFFC000"/>
        </stop>
      </gradientFill>
    </fill>
    <fill>
      <patternFill patternType="solid">
        <fgColor rgb="FFFFAFCA"/>
        <bgColor indexed="64"/>
      </patternFill>
    </fill>
    <fill>
      <gradientFill>
        <stop position="0">
          <color rgb="FFD0B9FF"/>
        </stop>
        <stop position="1">
          <color theme="0"/>
        </stop>
      </gradientFill>
    </fill>
    <fill>
      <patternFill patternType="solid">
        <fgColor rgb="FFD0B9FF"/>
        <bgColor auto="1"/>
      </patternFill>
    </fill>
    <fill>
      <gradientFill>
        <stop position="0">
          <color rgb="FF7030A0"/>
        </stop>
        <stop position="1">
          <color theme="0"/>
        </stop>
      </gradient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9" fillId="0" borderId="0"/>
    <xf numFmtId="0" fontId="1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6" fillId="0" borderId="0"/>
    <xf numFmtId="0" fontId="21" fillId="0" borderId="0"/>
    <xf numFmtId="0" fontId="25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61" fillId="0" borderId="0"/>
  </cellStyleXfs>
  <cellXfs count="174">
    <xf numFmtId="0" fontId="0" fillId="0" borderId="0" xfId="0"/>
    <xf numFmtId="14" fontId="3" fillId="0" borderId="0" xfId="2" applyNumberFormat="1" applyFont="1"/>
    <xf numFmtId="0" fontId="6" fillId="0" borderId="0" xfId="3" applyFont="1" applyAlignment="1" applyProtection="1">
      <alignment horizontal="left" indent="1"/>
      <protection locked="0"/>
    </xf>
    <xf numFmtId="0" fontId="6" fillId="0" borderId="0" xfId="3" applyFont="1"/>
    <xf numFmtId="49" fontId="6" fillId="0" borderId="0" xfId="3" applyNumberFormat="1" applyFont="1" applyProtection="1">
      <protection locked="0"/>
    </xf>
    <xf numFmtId="0" fontId="6" fillId="0" borderId="0" xfId="3" applyFont="1" applyAlignment="1" applyProtection="1">
      <alignment horizontal="center"/>
      <protection locked="0"/>
    </xf>
    <xf numFmtId="0" fontId="1" fillId="0" borderId="0" xfId="2"/>
    <xf numFmtId="0" fontId="7" fillId="0" borderId="0" xfId="3" applyFont="1" applyAlignment="1">
      <alignment vertical="center"/>
    </xf>
    <xf numFmtId="0" fontId="8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top"/>
    </xf>
    <xf numFmtId="0" fontId="7" fillId="0" borderId="0" xfId="3" applyFont="1" applyAlignment="1">
      <alignment horizontal="center" vertical="center"/>
    </xf>
    <xf numFmtId="0" fontId="12" fillId="0" borderId="0" xfId="4" applyFont="1" applyAlignment="1" applyProtection="1">
      <alignment horizontal="center" vertical="center"/>
      <protection locked="0"/>
    </xf>
    <xf numFmtId="2" fontId="7" fillId="0" borderId="0" xfId="5" applyNumberFormat="1" applyFont="1" applyAlignment="1">
      <alignment horizontal="center"/>
    </xf>
    <xf numFmtId="1" fontId="2" fillId="2" borderId="1" xfId="4" applyNumberFormat="1" applyFont="1" applyFill="1" applyBorder="1" applyAlignment="1">
      <alignment horizontal="center" vertical="center"/>
    </xf>
    <xf numFmtId="0" fontId="15" fillId="0" borderId="0" xfId="7" applyFont="1" applyAlignment="1" applyProtection="1">
      <alignment horizontal="left" vertical="top"/>
      <protection locked="0"/>
    </xf>
    <xf numFmtId="0" fontId="17" fillId="0" borderId="0" xfId="8" applyFont="1" applyAlignment="1">
      <alignment horizontal="left" vertical="center"/>
    </xf>
    <xf numFmtId="2" fontId="6" fillId="0" borderId="0" xfId="3" applyNumberFormat="1" applyFont="1" applyAlignment="1">
      <alignment horizontal="center" vertical="center"/>
    </xf>
    <xf numFmtId="49" fontId="19" fillId="0" borderId="0" xfId="3" applyNumberFormat="1" applyFont="1" applyAlignment="1">
      <alignment vertical="center"/>
    </xf>
    <xf numFmtId="0" fontId="19" fillId="0" borderId="0" xfId="9" applyFont="1" applyAlignment="1" applyProtection="1">
      <alignment horizontal="left" vertical="center" indent="1"/>
      <protection locked="0"/>
    </xf>
    <xf numFmtId="0" fontId="22" fillId="0" borderId="0" xfId="8" applyFont="1" applyAlignment="1">
      <alignment horizontal="left" vertical="center"/>
    </xf>
    <xf numFmtId="0" fontId="24" fillId="0" borderId="0" xfId="8" applyFont="1" applyAlignment="1">
      <alignment horizontal="left" vertical="center" indent="1"/>
    </xf>
    <xf numFmtId="0" fontId="26" fillId="0" borderId="0" xfId="10" applyFont="1" applyAlignment="1" applyProtection="1">
      <alignment horizontal="left" vertical="center" indent="1"/>
      <protection locked="0"/>
    </xf>
    <xf numFmtId="165" fontId="12" fillId="0" borderId="0" xfId="5" applyNumberFormat="1" applyFont="1" applyAlignment="1" applyProtection="1">
      <alignment horizontal="left" vertical="center"/>
      <protection locked="0"/>
    </xf>
    <xf numFmtId="0" fontId="27" fillId="0" borderId="0" xfId="8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2" fontId="28" fillId="0" borderId="0" xfId="3" applyNumberFormat="1" applyFont="1" applyAlignment="1">
      <alignment horizontal="center"/>
    </xf>
    <xf numFmtId="49" fontId="19" fillId="0" borderId="0" xfId="3" applyNumberFormat="1" applyFont="1"/>
    <xf numFmtId="0" fontId="29" fillId="0" borderId="0" xfId="2" applyFont="1"/>
    <xf numFmtId="0" fontId="6" fillId="0" borderId="0" xfId="3" applyFont="1" applyAlignment="1">
      <alignment horizontal="center" vertical="center" wrapText="1"/>
    </xf>
    <xf numFmtId="49" fontId="19" fillId="0" borderId="0" xfId="3" applyNumberFormat="1" applyFont="1" applyAlignment="1" applyProtection="1">
      <alignment vertical="center"/>
      <protection locked="0"/>
    </xf>
    <xf numFmtId="167" fontId="19" fillId="0" borderId="0" xfId="3" applyNumberFormat="1" applyFont="1" applyAlignment="1" applyProtection="1">
      <alignment vertical="center"/>
      <protection locked="0"/>
    </xf>
    <xf numFmtId="0" fontId="24" fillId="0" borderId="0" xfId="10" applyFont="1" applyAlignment="1" applyProtection="1">
      <alignment horizontal="left" vertical="center" indent="1"/>
      <protection locked="0"/>
    </xf>
    <xf numFmtId="0" fontId="6" fillId="0" borderId="0" xfId="3" applyFont="1" applyAlignment="1">
      <alignment horizontal="left" indent="1"/>
    </xf>
    <xf numFmtId="0" fontId="30" fillId="5" borderId="0" xfId="9" applyFont="1" applyFill="1" applyAlignment="1" applyProtection="1">
      <alignment vertical="top" wrapText="1"/>
      <protection locked="0"/>
    </xf>
    <xf numFmtId="0" fontId="27" fillId="0" borderId="0" xfId="5" applyFont="1" applyAlignment="1" applyProtection="1">
      <alignment horizontal="left" vertical="center"/>
      <protection locked="0"/>
    </xf>
    <xf numFmtId="42" fontId="20" fillId="0" borderId="0" xfId="4" applyNumberFormat="1" applyFont="1" applyAlignment="1">
      <alignment horizontal="left" vertical="center"/>
    </xf>
    <xf numFmtId="42" fontId="20" fillId="0" borderId="0" xfId="4" applyNumberFormat="1" applyFont="1" applyAlignment="1">
      <alignment horizontal="right" vertical="center"/>
    </xf>
    <xf numFmtId="0" fontId="22" fillId="0" borderId="0" xfId="11" applyFont="1" applyAlignment="1">
      <alignment horizontal="left" vertical="center"/>
    </xf>
    <xf numFmtId="168" fontId="20" fillId="0" borderId="0" xfId="4" applyNumberFormat="1" applyFont="1" applyAlignment="1">
      <alignment horizontal="right" vertical="center"/>
    </xf>
    <xf numFmtId="44" fontId="26" fillId="0" borderId="0" xfId="10" applyNumberFormat="1" applyFont="1" applyAlignment="1" applyProtection="1">
      <alignment horizontal="left" vertical="center" indent="1"/>
      <protection locked="0"/>
    </xf>
    <xf numFmtId="0" fontId="32" fillId="0" borderId="0" xfId="3" applyFont="1" applyAlignment="1">
      <alignment horizontal="left" vertical="center"/>
    </xf>
    <xf numFmtId="4" fontId="0" fillId="0" borderId="1" xfId="0" applyNumberFormat="1" applyBorder="1"/>
    <xf numFmtId="0" fontId="0" fillId="0" borderId="1" xfId="0" applyBorder="1"/>
    <xf numFmtId="9" fontId="0" fillId="0" borderId="1" xfId="0" applyNumberFormat="1" applyBorder="1" applyAlignment="1">
      <alignment horizontal="center"/>
    </xf>
    <xf numFmtId="4" fontId="33" fillId="0" borderId="0" xfId="0" applyNumberFormat="1" applyFont="1"/>
    <xf numFmtId="9" fontId="33" fillId="0" borderId="0" xfId="0" applyNumberFormat="1" applyFont="1" applyAlignment="1">
      <alignment horizontal="center"/>
    </xf>
    <xf numFmtId="42" fontId="20" fillId="0" borderId="0" xfId="4" applyNumberFormat="1" applyFont="1" applyAlignment="1">
      <alignment horizontal="right"/>
    </xf>
    <xf numFmtId="0" fontId="34" fillId="5" borderId="0" xfId="11" applyFont="1" applyFill="1" applyAlignment="1">
      <alignment horizontal="left" vertical="center"/>
    </xf>
    <xf numFmtId="2" fontId="6" fillId="0" borderId="0" xfId="3" applyNumberFormat="1" applyFont="1" applyAlignment="1">
      <alignment horizontal="left" vertical="center" wrapText="1" indent="1"/>
    </xf>
    <xf numFmtId="0" fontId="35" fillId="0" borderId="0" xfId="11" applyFont="1" applyAlignment="1">
      <alignment horizontal="left" indent="1"/>
    </xf>
    <xf numFmtId="166" fontId="6" fillId="0" borderId="0" xfId="3" applyNumberFormat="1" applyFont="1"/>
    <xf numFmtId="0" fontId="36" fillId="6" borderId="4" xfId="12" applyFont="1" applyFill="1" applyBorder="1" applyAlignment="1">
      <alignment horizontal="center" vertical="top" wrapText="1"/>
    </xf>
    <xf numFmtId="0" fontId="36" fillId="6" borderId="4" xfId="12" applyFont="1" applyFill="1" applyBorder="1" applyAlignment="1">
      <alignment vertical="top" wrapText="1"/>
    </xf>
    <xf numFmtId="0" fontId="36" fillId="6" borderId="4" xfId="12" applyFont="1" applyFill="1" applyBorder="1" applyAlignment="1">
      <alignment horizontal="left" vertical="top" wrapText="1"/>
    </xf>
    <xf numFmtId="165" fontId="36" fillId="6" borderId="4" xfId="12" applyNumberFormat="1" applyFont="1" applyFill="1" applyBorder="1" applyAlignment="1">
      <alignment horizontal="center" vertical="top" wrapText="1"/>
    </xf>
    <xf numFmtId="0" fontId="36" fillId="6" borderId="5" xfId="12" applyFont="1" applyFill="1" applyBorder="1" applyAlignment="1">
      <alignment horizontal="center" vertical="top" wrapText="1"/>
    </xf>
    <xf numFmtId="0" fontId="37" fillId="6" borderId="6" xfId="12" applyFont="1" applyFill="1" applyBorder="1" applyAlignment="1">
      <alignment horizontal="center" vertical="top" wrapText="1"/>
    </xf>
    <xf numFmtId="165" fontId="39" fillId="0" borderId="1" xfId="12" applyNumberFormat="1" applyFont="1" applyBorder="1" applyAlignment="1">
      <alignment horizontal="left" vertical="top"/>
    </xf>
    <xf numFmtId="0" fontId="39" fillId="0" borderId="1" xfId="12" applyFont="1" applyBorder="1" applyAlignment="1">
      <alignment horizontal="center" vertical="top"/>
    </xf>
    <xf numFmtId="169" fontId="39" fillId="0" borderId="1" xfId="12" applyNumberFormat="1" applyFont="1" applyBorder="1" applyAlignment="1">
      <alignment horizontal="center" vertical="top"/>
    </xf>
    <xf numFmtId="49" fontId="39" fillId="0" borderId="1" xfId="12" applyNumberFormat="1" applyFont="1" applyBorder="1" applyAlignment="1">
      <alignment horizontal="left" vertical="top"/>
    </xf>
    <xf numFmtId="0" fontId="40" fillId="0" borderId="0" xfId="2" applyFont="1"/>
    <xf numFmtId="0" fontId="17" fillId="3" borderId="1" xfId="2" applyFont="1" applyFill="1" applyBorder="1" applyAlignment="1">
      <alignment vertical="center"/>
    </xf>
    <xf numFmtId="0" fontId="41" fillId="3" borderId="1" xfId="6" applyFont="1" applyFill="1" applyBorder="1" applyAlignment="1">
      <alignment horizontal="center" vertical="top"/>
    </xf>
    <xf numFmtId="0" fontId="42" fillId="3" borderId="1" xfId="2" applyFont="1" applyFill="1" applyBorder="1" applyAlignment="1">
      <alignment horizontal="left" vertical="center" indent="1"/>
    </xf>
    <xf numFmtId="0" fontId="43" fillId="3" borderId="1" xfId="6" applyFont="1" applyFill="1" applyBorder="1" applyAlignment="1">
      <alignment horizontal="center" vertical="top"/>
    </xf>
    <xf numFmtId="169" fontId="36" fillId="6" borderId="1" xfId="12" applyNumberFormat="1" applyFont="1" applyFill="1" applyBorder="1" applyAlignment="1">
      <alignment horizontal="center" vertical="top"/>
    </xf>
    <xf numFmtId="2" fontId="17" fillId="3" borderId="1" xfId="2" applyNumberFormat="1" applyFont="1" applyFill="1" applyBorder="1" applyAlignment="1">
      <alignment horizontal="center" vertical="center"/>
    </xf>
    <xf numFmtId="166" fontId="17" fillId="3" borderId="1" xfId="3" applyNumberFormat="1" applyFont="1" applyFill="1" applyBorder="1" applyAlignment="1" applyProtection="1">
      <alignment horizontal="center"/>
      <protection locked="0"/>
    </xf>
    <xf numFmtId="0" fontId="9" fillId="0" borderId="0" xfId="4"/>
    <xf numFmtId="0" fontId="44" fillId="0" borderId="0" xfId="4" applyFont="1"/>
    <xf numFmtId="0" fontId="1" fillId="0" borderId="7" xfId="13" applyBorder="1"/>
    <xf numFmtId="0" fontId="1" fillId="0" borderId="8" xfId="13" applyBorder="1"/>
    <xf numFmtId="0" fontId="1" fillId="0" borderId="9" xfId="13" applyBorder="1"/>
    <xf numFmtId="0" fontId="1" fillId="0" borderId="0" xfId="13"/>
    <xf numFmtId="0" fontId="1" fillId="0" borderId="10" xfId="13" applyBorder="1"/>
    <xf numFmtId="0" fontId="1" fillId="0" borderId="11" xfId="13" applyBorder="1"/>
    <xf numFmtId="0" fontId="45" fillId="0" borderId="10" xfId="13" applyFont="1" applyBorder="1"/>
    <xf numFmtId="0" fontId="45" fillId="0" borderId="0" xfId="13" applyFont="1"/>
    <xf numFmtId="0" fontId="46" fillId="0" borderId="0" xfId="13" applyFont="1"/>
    <xf numFmtId="0" fontId="46" fillId="0" borderId="11" xfId="13" applyFont="1" applyBorder="1"/>
    <xf numFmtId="0" fontId="47" fillId="0" borderId="0" xfId="13" applyFont="1"/>
    <xf numFmtId="0" fontId="47" fillId="0" borderId="11" xfId="13" applyFont="1" applyBorder="1"/>
    <xf numFmtId="0" fontId="48" fillId="0" borderId="10" xfId="13" applyFont="1" applyBorder="1"/>
    <xf numFmtId="0" fontId="49" fillId="9" borderId="10" xfId="13" applyFont="1" applyFill="1" applyBorder="1" applyAlignment="1">
      <alignment horizontal="right"/>
    </xf>
    <xf numFmtId="0" fontId="49" fillId="0" borderId="0" xfId="13" applyFont="1"/>
    <xf numFmtId="0" fontId="50" fillId="0" borderId="0" xfId="13" applyFont="1"/>
    <xf numFmtId="0" fontId="50" fillId="0" borderId="11" xfId="13" applyFont="1" applyBorder="1"/>
    <xf numFmtId="0" fontId="51" fillId="9" borderId="10" xfId="13" applyFont="1" applyFill="1" applyBorder="1" applyAlignment="1">
      <alignment horizontal="left"/>
    </xf>
    <xf numFmtId="0" fontId="53" fillId="0" borderId="0" xfId="13" applyFont="1"/>
    <xf numFmtId="0" fontId="54" fillId="0" borderId="0" xfId="13" applyFont="1"/>
    <xf numFmtId="0" fontId="51" fillId="0" borderId="0" xfId="13" applyFont="1" applyAlignment="1">
      <alignment horizontal="left"/>
    </xf>
    <xf numFmtId="0" fontId="55" fillId="0" borderId="0" xfId="13" applyFont="1"/>
    <xf numFmtId="0" fontId="55" fillId="0" borderId="11" xfId="13" applyFont="1" applyBorder="1"/>
    <xf numFmtId="0" fontId="54" fillId="9" borderId="10" xfId="13" applyFont="1" applyFill="1" applyBorder="1"/>
    <xf numFmtId="0" fontId="56" fillId="0" borderId="0" xfId="13" applyFont="1" applyAlignment="1">
      <alignment horizontal="left" indent="2"/>
    </xf>
    <xf numFmtId="0" fontId="57" fillId="0" borderId="0" xfId="13" applyFont="1" applyAlignment="1">
      <alignment horizontal="right"/>
    </xf>
    <xf numFmtId="0" fontId="56" fillId="0" borderId="0" xfId="13" applyFont="1" applyAlignment="1">
      <alignment horizontal="left"/>
    </xf>
    <xf numFmtId="0" fontId="58" fillId="0" borderId="0" xfId="13" applyFont="1" applyAlignment="1">
      <alignment vertical="center"/>
    </xf>
    <xf numFmtId="0" fontId="59" fillId="9" borderId="10" xfId="13" applyFont="1" applyFill="1" applyBorder="1"/>
    <xf numFmtId="0" fontId="59" fillId="0" borderId="0" xfId="13" applyFont="1"/>
    <xf numFmtId="0" fontId="1" fillId="9" borderId="10" xfId="13" applyFill="1" applyBorder="1"/>
    <xf numFmtId="0" fontId="50" fillId="9" borderId="10" xfId="13" applyFont="1" applyFill="1" applyBorder="1" applyAlignment="1">
      <alignment horizontal="right"/>
    </xf>
    <xf numFmtId="0" fontId="60" fillId="0" borderId="0" xfId="13" applyFont="1" applyAlignment="1">
      <alignment horizontal="left"/>
    </xf>
    <xf numFmtId="0" fontId="2" fillId="0" borderId="0" xfId="13" applyFont="1"/>
    <xf numFmtId="0" fontId="2" fillId="0" borderId="11" xfId="13" applyFont="1" applyBorder="1"/>
    <xf numFmtId="0" fontId="50" fillId="9" borderId="10" xfId="13" applyFont="1" applyFill="1" applyBorder="1" applyAlignment="1">
      <alignment horizontal="right" vertical="top"/>
    </xf>
    <xf numFmtId="0" fontId="2" fillId="0" borderId="11" xfId="13" applyFont="1" applyBorder="1" applyAlignment="1">
      <alignment vertical="top"/>
    </xf>
    <xf numFmtId="0" fontId="2" fillId="0" borderId="0" xfId="13" applyFont="1" applyAlignment="1">
      <alignment vertical="top"/>
    </xf>
    <xf numFmtId="0" fontId="56" fillId="0" borderId="0" xfId="13" applyFont="1" applyAlignment="1">
      <alignment horizontal="left" vertical="top" wrapText="1" indent="2"/>
    </xf>
    <xf numFmtId="0" fontId="9" fillId="0" borderId="0" xfId="15" applyFont="1" applyAlignment="1">
      <alignment horizontal="left" vertical="top" wrapText="1"/>
    </xf>
    <xf numFmtId="0" fontId="1" fillId="0" borderId="12" xfId="13" applyBorder="1"/>
    <xf numFmtId="0" fontId="1" fillId="0" borderId="13" xfId="13" applyBorder="1"/>
    <xf numFmtId="0" fontId="1" fillId="0" borderId="14" xfId="13" applyBorder="1"/>
    <xf numFmtId="0" fontId="62" fillId="0" borderId="10" xfId="13" applyFont="1" applyBorder="1"/>
    <xf numFmtId="0" fontId="12" fillId="0" borderId="0" xfId="12" applyFont="1" applyAlignment="1" applyProtection="1">
      <alignment horizontal="right" vertical="center" indent="1"/>
      <protection locked="0"/>
    </xf>
    <xf numFmtId="0" fontId="64" fillId="5" borderId="0" xfId="9" applyFont="1" applyFill="1" applyAlignment="1" applyProtection="1">
      <alignment vertical="top"/>
      <protection locked="0"/>
    </xf>
    <xf numFmtId="169" fontId="0" fillId="0" borderId="0" xfId="0" applyNumberFormat="1"/>
    <xf numFmtId="1" fontId="39" fillId="6" borderId="1" xfId="16" applyNumberFormat="1" applyFont="1" applyFill="1" applyBorder="1" applyAlignment="1" applyProtection="1">
      <alignment horizontal="center" vertical="top" wrapText="1"/>
      <protection locked="0"/>
    </xf>
    <xf numFmtId="170" fontId="39" fillId="0" borderId="1" xfId="1" applyNumberFormat="1" applyFont="1" applyBorder="1" applyAlignment="1">
      <alignment horizontal="center" vertical="top"/>
    </xf>
    <xf numFmtId="165" fontId="65" fillId="0" borderId="1" xfId="12" applyNumberFormat="1" applyFont="1" applyBorder="1" applyAlignment="1">
      <alignment horizontal="left" vertical="top"/>
    </xf>
    <xf numFmtId="165" fontId="66" fillId="0" borderId="1" xfId="12" applyNumberFormat="1" applyFont="1" applyBorder="1" applyAlignment="1">
      <alignment horizontal="left" vertical="top"/>
    </xf>
    <xf numFmtId="165" fontId="67" fillId="0" borderId="1" xfId="12" applyNumberFormat="1" applyFont="1" applyBorder="1" applyAlignment="1">
      <alignment horizontal="left" vertical="top"/>
    </xf>
    <xf numFmtId="165" fontId="12" fillId="0" borderId="1" xfId="12" applyNumberFormat="1" applyFont="1" applyBorder="1" applyAlignment="1">
      <alignment horizontal="left" vertical="top"/>
    </xf>
    <xf numFmtId="0" fontId="68" fillId="27" borderId="1" xfId="12" applyFont="1" applyFill="1" applyBorder="1" applyAlignment="1" applyProtection="1">
      <alignment horizontal="left" vertical="center"/>
      <protection locked="0"/>
    </xf>
    <xf numFmtId="0" fontId="68" fillId="11" borderId="1" xfId="12" applyFont="1" applyFill="1" applyBorder="1" applyAlignment="1" applyProtection="1">
      <alignment horizontal="left" vertical="center"/>
      <protection locked="0"/>
    </xf>
    <xf numFmtId="0" fontId="68" fillId="15" borderId="1" xfId="12" applyFont="1" applyFill="1" applyBorder="1" applyAlignment="1" applyProtection="1">
      <alignment horizontal="left" vertical="center"/>
      <protection locked="0"/>
    </xf>
    <xf numFmtId="0" fontId="68" fillId="5" borderId="1" xfId="12" applyFont="1" applyFill="1" applyBorder="1" applyAlignment="1" applyProtection="1">
      <alignment horizontal="left" vertical="center"/>
      <protection locked="0"/>
    </xf>
    <xf numFmtId="0" fontId="68" fillId="29" borderId="1" xfId="12" applyFont="1" applyFill="1" applyBorder="1" applyAlignment="1" applyProtection="1">
      <alignment horizontal="left" vertical="center"/>
      <protection locked="0"/>
    </xf>
    <xf numFmtId="0" fontId="68" fillId="22" borderId="1" xfId="12" applyFont="1" applyFill="1" applyBorder="1" applyAlignment="1" applyProtection="1">
      <alignment horizontal="left" vertical="center"/>
      <protection locked="0"/>
    </xf>
    <xf numFmtId="0" fontId="68" fillId="31" borderId="1" xfId="12" applyFont="1" applyFill="1" applyBorder="1" applyAlignment="1" applyProtection="1">
      <alignment horizontal="left" vertical="center"/>
      <protection locked="0"/>
    </xf>
    <xf numFmtId="0" fontId="68" fillId="19" borderId="1" xfId="12" applyFont="1" applyFill="1" applyBorder="1" applyAlignment="1" applyProtection="1">
      <alignment horizontal="left" vertical="center"/>
      <protection locked="0"/>
    </xf>
    <xf numFmtId="0" fontId="68" fillId="26" borderId="1" xfId="12" applyFont="1" applyFill="1" applyBorder="1" applyAlignment="1" applyProtection="1">
      <alignment horizontal="left" vertical="center"/>
      <protection locked="0"/>
    </xf>
    <xf numFmtId="0" fontId="68" fillId="14" borderId="1" xfId="12" applyFont="1" applyFill="1" applyBorder="1" applyAlignment="1" applyProtection="1">
      <alignment horizontal="left" vertical="center"/>
      <protection locked="0"/>
    </xf>
    <xf numFmtId="0" fontId="68" fillId="23" borderId="1" xfId="12" applyFont="1" applyFill="1" applyBorder="1" applyAlignment="1" applyProtection="1">
      <alignment horizontal="left" vertical="center"/>
      <protection locked="0"/>
    </xf>
    <xf numFmtId="0" fontId="68" fillId="17" borderId="1" xfId="12" applyFont="1" applyFill="1" applyBorder="1" applyAlignment="1" applyProtection="1">
      <alignment horizontal="left" vertical="center"/>
      <protection locked="0"/>
    </xf>
    <xf numFmtId="0" fontId="68" fillId="10" borderId="1" xfId="12" applyFont="1" applyFill="1" applyBorder="1" applyAlignment="1" applyProtection="1">
      <alignment horizontal="left" vertical="center"/>
      <protection locked="0"/>
    </xf>
    <xf numFmtId="0" fontId="68" fillId="7" borderId="1" xfId="12" applyFont="1" applyFill="1" applyBorder="1" applyAlignment="1" applyProtection="1">
      <alignment horizontal="left" vertical="center"/>
      <protection locked="0"/>
    </xf>
    <xf numFmtId="0" fontId="68" fillId="8" borderId="1" xfId="12" applyFont="1" applyFill="1" applyBorder="1" applyAlignment="1" applyProtection="1">
      <alignment horizontal="left" vertical="center"/>
      <protection locked="0"/>
    </xf>
    <xf numFmtId="0" fontId="68" fillId="18" borderId="1" xfId="12" applyFont="1" applyFill="1" applyBorder="1" applyAlignment="1" applyProtection="1">
      <alignment horizontal="left" vertical="center"/>
      <protection locked="0"/>
    </xf>
    <xf numFmtId="0" fontId="68" fillId="25" borderId="1" xfId="12" applyFont="1" applyFill="1" applyBorder="1" applyAlignment="1" applyProtection="1">
      <alignment horizontal="left" vertical="center"/>
      <protection locked="0"/>
    </xf>
    <xf numFmtId="0" fontId="68" fillId="12" borderId="1" xfId="12" applyFont="1" applyFill="1" applyBorder="1" applyAlignment="1" applyProtection="1">
      <alignment horizontal="left" vertical="center"/>
      <protection locked="0"/>
    </xf>
    <xf numFmtId="0" fontId="68" fillId="28" borderId="1" xfId="12" applyFont="1" applyFill="1" applyBorder="1" applyAlignment="1" applyProtection="1">
      <alignment horizontal="left" vertical="center"/>
      <protection locked="0"/>
    </xf>
    <xf numFmtId="0" fontId="68" fillId="24" borderId="1" xfId="12" applyFont="1" applyFill="1" applyBorder="1" applyAlignment="1" applyProtection="1">
      <alignment horizontal="left" vertical="center"/>
      <protection locked="0"/>
    </xf>
    <xf numFmtId="0" fontId="68" fillId="21" borderId="1" xfId="12" applyFont="1" applyFill="1" applyBorder="1" applyAlignment="1" applyProtection="1">
      <alignment horizontal="left" vertical="center"/>
      <protection locked="0"/>
    </xf>
    <xf numFmtId="0" fontId="68" fillId="30" borderId="1" xfId="12" applyFont="1" applyFill="1" applyBorder="1" applyAlignment="1" applyProtection="1">
      <alignment horizontal="left" vertical="center"/>
      <protection locked="0"/>
    </xf>
    <xf numFmtId="0" fontId="68" fillId="13" borderId="1" xfId="12" applyFont="1" applyFill="1" applyBorder="1" applyAlignment="1" applyProtection="1">
      <alignment horizontal="left" vertical="center"/>
      <protection locked="0"/>
    </xf>
    <xf numFmtId="0" fontId="68" fillId="16" borderId="1" xfId="12" applyFont="1" applyFill="1" applyBorder="1" applyAlignment="1" applyProtection="1">
      <alignment horizontal="left" vertical="center"/>
      <protection locked="0"/>
    </xf>
    <xf numFmtId="0" fontId="68" fillId="20" borderId="1" xfId="12" applyFont="1" applyFill="1" applyBorder="1" applyAlignment="1" applyProtection="1">
      <alignment horizontal="left" vertical="center"/>
      <protection locked="0"/>
    </xf>
    <xf numFmtId="0" fontId="69" fillId="0" borderId="0" xfId="8" applyFont="1" applyAlignment="1">
      <alignment horizontal="left" vertical="center"/>
    </xf>
    <xf numFmtId="0" fontId="12" fillId="10" borderId="0" xfId="3" applyFont="1" applyFill="1" applyAlignment="1" applyProtection="1">
      <alignment horizontal="left" vertical="top" wrapText="1"/>
      <protection locked="0"/>
    </xf>
    <xf numFmtId="166" fontId="20" fillId="0" borderId="2" xfId="4" applyNumberFormat="1" applyFont="1" applyBorder="1" applyAlignment="1">
      <alignment horizontal="right"/>
    </xf>
    <xf numFmtId="166" fontId="20" fillId="0" borderId="3" xfId="4" applyNumberFormat="1" applyFont="1" applyBorder="1" applyAlignment="1">
      <alignment horizontal="right"/>
    </xf>
    <xf numFmtId="44" fontId="20" fillId="0" borderId="2" xfId="4" applyNumberFormat="1" applyFont="1" applyBorder="1" applyAlignment="1">
      <alignment horizontal="right"/>
    </xf>
    <xf numFmtId="44" fontId="20" fillId="0" borderId="3" xfId="4" applyNumberFormat="1" applyFont="1" applyBorder="1" applyAlignment="1">
      <alignment horizontal="right"/>
    </xf>
    <xf numFmtId="0" fontId="10" fillId="3" borderId="0" xfId="9" applyFont="1" applyFill="1" applyAlignment="1" applyProtection="1">
      <alignment horizontal="left" vertical="top" wrapText="1"/>
      <protection locked="0"/>
    </xf>
    <xf numFmtId="0" fontId="10" fillId="0" borderId="0" xfId="4" applyFont="1" applyAlignment="1" applyProtection="1">
      <alignment horizontal="left" vertical="top" wrapText="1"/>
      <protection locked="0"/>
    </xf>
    <xf numFmtId="9" fontId="20" fillId="0" borderId="2" xfId="5" applyNumberFormat="1" applyFont="1" applyBorder="1" applyAlignment="1" applyProtection="1">
      <alignment horizontal="right"/>
      <protection locked="0"/>
    </xf>
    <xf numFmtId="9" fontId="20" fillId="0" borderId="3" xfId="5" applyNumberFormat="1" applyFont="1" applyBorder="1" applyAlignment="1" applyProtection="1">
      <alignment horizontal="right"/>
      <protection locked="0"/>
    </xf>
    <xf numFmtId="0" fontId="14" fillId="0" borderId="0" xfId="6" applyFont="1" applyFill="1" applyAlignment="1" applyProtection="1">
      <alignment horizontal="center" vertical="center"/>
      <protection locked="0"/>
    </xf>
    <xf numFmtId="164" fontId="20" fillId="3" borderId="2" xfId="4" applyNumberFormat="1" applyFont="1" applyFill="1" applyBorder="1" applyAlignment="1" applyProtection="1">
      <alignment horizontal="right"/>
      <protection locked="0"/>
    </xf>
    <xf numFmtId="164" fontId="20" fillId="3" borderId="3" xfId="4" applyNumberFormat="1" applyFont="1" applyFill="1" applyBorder="1" applyAlignment="1" applyProtection="1">
      <alignment horizontal="right"/>
      <protection locked="0"/>
    </xf>
    <xf numFmtId="0" fontId="23" fillId="4" borderId="2" xfId="8" applyFont="1" applyFill="1" applyBorder="1" applyAlignment="1">
      <alignment horizontal="right" vertical="center"/>
    </xf>
    <xf numFmtId="0" fontId="23" fillId="4" borderId="3" xfId="8" applyFont="1" applyFill="1" applyBorder="1" applyAlignment="1">
      <alignment horizontal="right" vertical="center"/>
    </xf>
    <xf numFmtId="2" fontId="20" fillId="0" borderId="2" xfId="4" applyNumberFormat="1" applyFont="1" applyBorder="1" applyAlignment="1">
      <alignment horizontal="right"/>
    </xf>
    <xf numFmtId="2" fontId="20" fillId="0" borderId="3" xfId="4" applyNumberFormat="1" applyFont="1" applyBorder="1" applyAlignment="1">
      <alignment horizontal="right"/>
    </xf>
    <xf numFmtId="0" fontId="60" fillId="0" borderId="0" xfId="13" applyFont="1" applyAlignment="1">
      <alignment horizontal="left" vertical="top" wrapText="1"/>
    </xf>
    <xf numFmtId="0" fontId="56" fillId="0" borderId="0" xfId="13" applyFont="1" applyAlignment="1">
      <alignment horizontal="left" vertical="top" wrapText="1" indent="2"/>
    </xf>
    <xf numFmtId="0" fontId="9" fillId="0" borderId="0" xfId="15" applyFont="1" applyAlignment="1">
      <alignment horizontal="left" vertical="top" wrapText="1"/>
    </xf>
    <xf numFmtId="0" fontId="56" fillId="0" borderId="0" xfId="13" quotePrefix="1" applyFont="1" applyAlignment="1">
      <alignment horizontal="left" vertical="top" wrapText="1" indent="4"/>
    </xf>
    <xf numFmtId="0" fontId="56" fillId="0" borderId="0" xfId="13" applyFont="1" applyAlignment="1">
      <alignment horizontal="left" vertical="top" wrapText="1" indent="4"/>
    </xf>
    <xf numFmtId="0" fontId="56" fillId="0" borderId="0" xfId="13" applyFont="1" applyAlignment="1">
      <alignment horizontal="left" vertical="top" wrapText="1" indent="3"/>
    </xf>
    <xf numFmtId="0" fontId="56" fillId="0" borderId="0" xfId="14" applyFont="1" applyAlignment="1">
      <alignment horizontal="left" vertical="top" wrapText="1" indent="2"/>
    </xf>
    <xf numFmtId="0" fontId="60" fillId="0" borderId="0" xfId="14" applyFont="1" applyAlignment="1">
      <alignment horizontal="left" vertical="top" wrapText="1"/>
    </xf>
  </cellXfs>
  <cellStyles count="17">
    <cellStyle name="Гиперссылка 2 2" xfId="6" xr:uid="{00FCBFAF-E841-41B7-84EA-36DBB9F2FDD2}"/>
    <cellStyle name="Гиперссылка 3" xfId="7" xr:uid="{38B44823-C7C3-4F1C-A8AC-2AEF2C20E8A1}"/>
    <cellStyle name="Обычный" xfId="0" builtinId="0"/>
    <cellStyle name="Обычный 11" xfId="13" xr:uid="{122BE3A3-7978-4B6D-BF74-8DE861247E73}"/>
    <cellStyle name="Обычный 2 2 2 2 2" xfId="11" xr:uid="{F5BE91B5-677D-480D-B2B8-38B32043C032}"/>
    <cellStyle name="Обычный 2 2 2 3" xfId="8" xr:uid="{5DADBA2C-5246-4CB2-9A65-44651560692E}"/>
    <cellStyle name="Обычный 2 2 3" xfId="4" xr:uid="{CC874FF2-329C-491F-AF36-354E59FE8666}"/>
    <cellStyle name="Обычный 2 3 2" xfId="5" xr:uid="{A7471F7A-BB5B-4AA7-87CD-03B995ED64C1}"/>
    <cellStyle name="Обычный 2 3 3" xfId="2" xr:uid="{BDD8DAB7-E79F-4D2C-965A-056F5DCC8A95}"/>
    <cellStyle name="Обычный 2 4" xfId="12" xr:uid="{313B1049-9A44-48BA-985B-62D3E8EE0FB1}"/>
    <cellStyle name="Обычный 3 2" xfId="15" xr:uid="{367765EC-7811-4925-B7BC-517D7FC50CAD}"/>
    <cellStyle name="Обычный 3 2 2 2" xfId="14" xr:uid="{36D97F3C-62D3-473B-800C-3AA443FDD19B}"/>
    <cellStyle name="Обычный 4 2" xfId="16" xr:uid="{0179AF0F-91F3-49F1-9607-36D04712841A}"/>
    <cellStyle name="Обычный 5 2" xfId="3" xr:uid="{D04197D9-8BFC-4A66-A15D-3B02AAB3E9DD}"/>
    <cellStyle name="Обычный_Лист1" xfId="10" xr:uid="{94036E99-6F2C-4206-AF89-27930AE01418}"/>
    <cellStyle name="Обычный_Лист1 2 2" xfId="9" xr:uid="{844A5348-2101-4205-8AD9-6C30225A90AC}"/>
    <cellStyle name="Финансовый" xfId="1" builtinId="3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2.png"/><Relationship Id="rId3" Type="http://schemas.openxmlformats.org/officeDocument/2006/relationships/image" Target="../media/image217.png"/><Relationship Id="rId7" Type="http://schemas.openxmlformats.org/officeDocument/2006/relationships/image" Target="../media/image221.png"/><Relationship Id="rId2" Type="http://schemas.openxmlformats.org/officeDocument/2006/relationships/image" Target="../media/image216.png"/><Relationship Id="rId1" Type="http://schemas.openxmlformats.org/officeDocument/2006/relationships/image" Target="../media/image215.png"/><Relationship Id="rId6" Type="http://schemas.openxmlformats.org/officeDocument/2006/relationships/image" Target="../media/image220.png"/><Relationship Id="rId5" Type="http://schemas.openxmlformats.org/officeDocument/2006/relationships/image" Target="../media/image219.png"/><Relationship Id="rId4" Type="http://schemas.openxmlformats.org/officeDocument/2006/relationships/image" Target="../media/image218.png"/><Relationship Id="rId9" Type="http://schemas.microsoft.com/office/2007/relationships/hdphoto" Target="../media/hdphoto2.wdp"/></Relationships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121.jpeg"/><Relationship Id="rId21" Type="http://schemas.openxmlformats.org/officeDocument/2006/relationships/image" Target="../media/image25.jpeg"/><Relationship Id="rId42" Type="http://schemas.openxmlformats.org/officeDocument/2006/relationships/image" Target="../media/image46.jpeg"/><Relationship Id="rId63" Type="http://schemas.openxmlformats.org/officeDocument/2006/relationships/image" Target="../media/image67.jpeg"/><Relationship Id="rId84" Type="http://schemas.openxmlformats.org/officeDocument/2006/relationships/image" Target="../media/image88.jpeg"/><Relationship Id="rId138" Type="http://schemas.openxmlformats.org/officeDocument/2006/relationships/image" Target="../media/image142.jpeg"/><Relationship Id="rId159" Type="http://schemas.openxmlformats.org/officeDocument/2006/relationships/image" Target="../media/image163.jpeg"/><Relationship Id="rId170" Type="http://schemas.openxmlformats.org/officeDocument/2006/relationships/image" Target="../media/image174.jpeg"/><Relationship Id="rId191" Type="http://schemas.openxmlformats.org/officeDocument/2006/relationships/image" Target="../media/image195.jpeg"/><Relationship Id="rId205" Type="http://schemas.openxmlformats.org/officeDocument/2006/relationships/image" Target="../media/image209.jpeg"/><Relationship Id="rId107" Type="http://schemas.openxmlformats.org/officeDocument/2006/relationships/image" Target="../media/image111.jpeg"/><Relationship Id="rId11" Type="http://schemas.openxmlformats.org/officeDocument/2006/relationships/image" Target="../media/image15.jpeg"/><Relationship Id="rId32" Type="http://schemas.openxmlformats.org/officeDocument/2006/relationships/image" Target="../media/image36.jpeg"/><Relationship Id="rId53" Type="http://schemas.openxmlformats.org/officeDocument/2006/relationships/image" Target="../media/image57.jpeg"/><Relationship Id="rId74" Type="http://schemas.openxmlformats.org/officeDocument/2006/relationships/image" Target="../media/image78.jpeg"/><Relationship Id="rId128" Type="http://schemas.openxmlformats.org/officeDocument/2006/relationships/image" Target="../media/image132.jpeg"/><Relationship Id="rId149" Type="http://schemas.openxmlformats.org/officeDocument/2006/relationships/image" Target="../media/image153.jpeg"/><Relationship Id="rId5" Type="http://schemas.openxmlformats.org/officeDocument/2006/relationships/image" Target="../media/image9.jpeg"/><Relationship Id="rId95" Type="http://schemas.openxmlformats.org/officeDocument/2006/relationships/image" Target="../media/image99.jpeg"/><Relationship Id="rId160" Type="http://schemas.openxmlformats.org/officeDocument/2006/relationships/image" Target="../media/image164.jpeg"/><Relationship Id="rId181" Type="http://schemas.openxmlformats.org/officeDocument/2006/relationships/image" Target="../media/image185.jpeg"/><Relationship Id="rId22" Type="http://schemas.openxmlformats.org/officeDocument/2006/relationships/image" Target="../media/image26.jpeg"/><Relationship Id="rId43" Type="http://schemas.openxmlformats.org/officeDocument/2006/relationships/image" Target="../media/image47.jpeg"/><Relationship Id="rId64" Type="http://schemas.openxmlformats.org/officeDocument/2006/relationships/image" Target="../media/image68.jpeg"/><Relationship Id="rId118" Type="http://schemas.openxmlformats.org/officeDocument/2006/relationships/image" Target="../media/image122.jpeg"/><Relationship Id="rId139" Type="http://schemas.openxmlformats.org/officeDocument/2006/relationships/image" Target="../media/image143.jpeg"/><Relationship Id="rId85" Type="http://schemas.openxmlformats.org/officeDocument/2006/relationships/image" Target="../media/image89.jpeg"/><Relationship Id="rId150" Type="http://schemas.openxmlformats.org/officeDocument/2006/relationships/image" Target="../media/image154.jpeg"/><Relationship Id="rId171" Type="http://schemas.openxmlformats.org/officeDocument/2006/relationships/image" Target="../media/image175.jpeg"/><Relationship Id="rId192" Type="http://schemas.openxmlformats.org/officeDocument/2006/relationships/image" Target="../media/image196.jpeg"/><Relationship Id="rId206" Type="http://schemas.openxmlformats.org/officeDocument/2006/relationships/image" Target="../media/image210.jpeg"/><Relationship Id="rId12" Type="http://schemas.openxmlformats.org/officeDocument/2006/relationships/image" Target="../media/image16.jpeg"/><Relationship Id="rId33" Type="http://schemas.openxmlformats.org/officeDocument/2006/relationships/image" Target="../media/image37.jpeg"/><Relationship Id="rId108" Type="http://schemas.openxmlformats.org/officeDocument/2006/relationships/image" Target="../media/image112.jpeg"/><Relationship Id="rId129" Type="http://schemas.openxmlformats.org/officeDocument/2006/relationships/image" Target="../media/image133.jpeg"/><Relationship Id="rId54" Type="http://schemas.openxmlformats.org/officeDocument/2006/relationships/image" Target="../media/image58.jpeg"/><Relationship Id="rId75" Type="http://schemas.openxmlformats.org/officeDocument/2006/relationships/image" Target="../media/image79.jpeg"/><Relationship Id="rId96" Type="http://schemas.openxmlformats.org/officeDocument/2006/relationships/image" Target="../media/image100.jpeg"/><Relationship Id="rId140" Type="http://schemas.openxmlformats.org/officeDocument/2006/relationships/image" Target="../media/image144.jpeg"/><Relationship Id="rId161" Type="http://schemas.openxmlformats.org/officeDocument/2006/relationships/image" Target="../media/image165.jpeg"/><Relationship Id="rId182" Type="http://schemas.openxmlformats.org/officeDocument/2006/relationships/image" Target="../media/image186.jpeg"/><Relationship Id="rId6" Type="http://schemas.openxmlformats.org/officeDocument/2006/relationships/image" Target="../media/image10.jpeg"/><Relationship Id="rId23" Type="http://schemas.openxmlformats.org/officeDocument/2006/relationships/image" Target="../media/image27.jpeg"/><Relationship Id="rId119" Type="http://schemas.openxmlformats.org/officeDocument/2006/relationships/image" Target="../media/image123.jpeg"/><Relationship Id="rId44" Type="http://schemas.openxmlformats.org/officeDocument/2006/relationships/image" Target="../media/image48.jpeg"/><Relationship Id="rId65" Type="http://schemas.openxmlformats.org/officeDocument/2006/relationships/image" Target="../media/image69.jpeg"/><Relationship Id="rId86" Type="http://schemas.openxmlformats.org/officeDocument/2006/relationships/image" Target="../media/image90.jpeg"/><Relationship Id="rId130" Type="http://schemas.openxmlformats.org/officeDocument/2006/relationships/image" Target="../media/image134.jpeg"/><Relationship Id="rId151" Type="http://schemas.openxmlformats.org/officeDocument/2006/relationships/image" Target="../media/image155.jpeg"/><Relationship Id="rId172" Type="http://schemas.openxmlformats.org/officeDocument/2006/relationships/image" Target="../media/image176.jpeg"/><Relationship Id="rId193" Type="http://schemas.openxmlformats.org/officeDocument/2006/relationships/image" Target="../media/image197.jpeg"/><Relationship Id="rId207" Type="http://schemas.openxmlformats.org/officeDocument/2006/relationships/image" Target="../media/image211.jpeg"/><Relationship Id="rId13" Type="http://schemas.openxmlformats.org/officeDocument/2006/relationships/image" Target="../media/image17.jpeg"/><Relationship Id="rId109" Type="http://schemas.openxmlformats.org/officeDocument/2006/relationships/image" Target="../media/image113.jpeg"/><Relationship Id="rId34" Type="http://schemas.openxmlformats.org/officeDocument/2006/relationships/image" Target="../media/image38.jpeg"/><Relationship Id="rId55" Type="http://schemas.openxmlformats.org/officeDocument/2006/relationships/image" Target="../media/image59.jpeg"/><Relationship Id="rId76" Type="http://schemas.openxmlformats.org/officeDocument/2006/relationships/image" Target="../media/image80.jpeg"/><Relationship Id="rId97" Type="http://schemas.openxmlformats.org/officeDocument/2006/relationships/image" Target="../media/image101.jpeg"/><Relationship Id="rId120" Type="http://schemas.openxmlformats.org/officeDocument/2006/relationships/image" Target="../media/image124.jpeg"/><Relationship Id="rId141" Type="http://schemas.openxmlformats.org/officeDocument/2006/relationships/image" Target="../media/image145.jpeg"/><Relationship Id="rId7" Type="http://schemas.openxmlformats.org/officeDocument/2006/relationships/image" Target="../media/image11.jpeg"/><Relationship Id="rId162" Type="http://schemas.openxmlformats.org/officeDocument/2006/relationships/image" Target="../media/image166.jpeg"/><Relationship Id="rId183" Type="http://schemas.openxmlformats.org/officeDocument/2006/relationships/image" Target="../media/image187.jpeg"/><Relationship Id="rId24" Type="http://schemas.openxmlformats.org/officeDocument/2006/relationships/image" Target="../media/image28.jpeg"/><Relationship Id="rId45" Type="http://schemas.openxmlformats.org/officeDocument/2006/relationships/image" Target="../media/image49.jpeg"/><Relationship Id="rId66" Type="http://schemas.openxmlformats.org/officeDocument/2006/relationships/image" Target="../media/image70.jpeg"/><Relationship Id="rId87" Type="http://schemas.openxmlformats.org/officeDocument/2006/relationships/image" Target="../media/image91.jpeg"/><Relationship Id="rId110" Type="http://schemas.openxmlformats.org/officeDocument/2006/relationships/image" Target="../media/image114.jpeg"/><Relationship Id="rId131" Type="http://schemas.openxmlformats.org/officeDocument/2006/relationships/image" Target="../media/image135.jpeg"/><Relationship Id="rId61" Type="http://schemas.openxmlformats.org/officeDocument/2006/relationships/image" Target="../media/image65.jpeg"/><Relationship Id="rId82" Type="http://schemas.openxmlformats.org/officeDocument/2006/relationships/image" Target="../media/image86.jpeg"/><Relationship Id="rId152" Type="http://schemas.openxmlformats.org/officeDocument/2006/relationships/image" Target="../media/image156.jpeg"/><Relationship Id="rId173" Type="http://schemas.openxmlformats.org/officeDocument/2006/relationships/image" Target="../media/image177.jpeg"/><Relationship Id="rId194" Type="http://schemas.openxmlformats.org/officeDocument/2006/relationships/image" Target="../media/image198.jpeg"/><Relationship Id="rId199" Type="http://schemas.openxmlformats.org/officeDocument/2006/relationships/image" Target="../media/image203.jpeg"/><Relationship Id="rId203" Type="http://schemas.openxmlformats.org/officeDocument/2006/relationships/image" Target="../media/image207.jpeg"/><Relationship Id="rId208" Type="http://schemas.openxmlformats.org/officeDocument/2006/relationships/image" Target="../media/image212.jpeg"/><Relationship Id="rId19" Type="http://schemas.openxmlformats.org/officeDocument/2006/relationships/image" Target="../media/image23.jpeg"/><Relationship Id="rId14" Type="http://schemas.openxmlformats.org/officeDocument/2006/relationships/image" Target="../media/image18.jpeg"/><Relationship Id="rId30" Type="http://schemas.openxmlformats.org/officeDocument/2006/relationships/image" Target="../media/image34.jpeg"/><Relationship Id="rId35" Type="http://schemas.openxmlformats.org/officeDocument/2006/relationships/image" Target="../media/image39.jpeg"/><Relationship Id="rId56" Type="http://schemas.openxmlformats.org/officeDocument/2006/relationships/image" Target="../media/image60.jpeg"/><Relationship Id="rId77" Type="http://schemas.openxmlformats.org/officeDocument/2006/relationships/image" Target="../media/image81.jpeg"/><Relationship Id="rId100" Type="http://schemas.openxmlformats.org/officeDocument/2006/relationships/image" Target="../media/image104.jpeg"/><Relationship Id="rId105" Type="http://schemas.openxmlformats.org/officeDocument/2006/relationships/image" Target="../media/image109.jpeg"/><Relationship Id="rId126" Type="http://schemas.openxmlformats.org/officeDocument/2006/relationships/image" Target="../media/image130.jpeg"/><Relationship Id="rId147" Type="http://schemas.openxmlformats.org/officeDocument/2006/relationships/image" Target="../media/image151.jpeg"/><Relationship Id="rId168" Type="http://schemas.openxmlformats.org/officeDocument/2006/relationships/image" Target="../media/image172.jpeg"/><Relationship Id="rId8" Type="http://schemas.openxmlformats.org/officeDocument/2006/relationships/image" Target="../media/image12.jpeg"/><Relationship Id="rId51" Type="http://schemas.openxmlformats.org/officeDocument/2006/relationships/image" Target="../media/image55.jpeg"/><Relationship Id="rId72" Type="http://schemas.openxmlformats.org/officeDocument/2006/relationships/image" Target="../media/image76.jpeg"/><Relationship Id="rId93" Type="http://schemas.openxmlformats.org/officeDocument/2006/relationships/image" Target="../media/image97.jpeg"/><Relationship Id="rId98" Type="http://schemas.openxmlformats.org/officeDocument/2006/relationships/image" Target="../media/image102.jpeg"/><Relationship Id="rId121" Type="http://schemas.openxmlformats.org/officeDocument/2006/relationships/image" Target="../media/image125.jpeg"/><Relationship Id="rId142" Type="http://schemas.openxmlformats.org/officeDocument/2006/relationships/image" Target="../media/image146.jpeg"/><Relationship Id="rId163" Type="http://schemas.openxmlformats.org/officeDocument/2006/relationships/image" Target="../media/image167.jpeg"/><Relationship Id="rId184" Type="http://schemas.openxmlformats.org/officeDocument/2006/relationships/image" Target="../media/image188.jpeg"/><Relationship Id="rId189" Type="http://schemas.openxmlformats.org/officeDocument/2006/relationships/image" Target="../media/image193.jpeg"/><Relationship Id="rId3" Type="http://schemas.openxmlformats.org/officeDocument/2006/relationships/image" Target="../media/image7.jpeg"/><Relationship Id="rId25" Type="http://schemas.openxmlformats.org/officeDocument/2006/relationships/image" Target="../media/image29.jpeg"/><Relationship Id="rId46" Type="http://schemas.openxmlformats.org/officeDocument/2006/relationships/image" Target="../media/image50.jpeg"/><Relationship Id="rId67" Type="http://schemas.openxmlformats.org/officeDocument/2006/relationships/image" Target="../media/image71.jpeg"/><Relationship Id="rId116" Type="http://schemas.openxmlformats.org/officeDocument/2006/relationships/image" Target="../media/image120.jpeg"/><Relationship Id="rId137" Type="http://schemas.openxmlformats.org/officeDocument/2006/relationships/image" Target="../media/image141.jpeg"/><Relationship Id="rId158" Type="http://schemas.openxmlformats.org/officeDocument/2006/relationships/image" Target="../media/image162.jpeg"/><Relationship Id="rId20" Type="http://schemas.openxmlformats.org/officeDocument/2006/relationships/image" Target="../media/image24.jpeg"/><Relationship Id="rId41" Type="http://schemas.openxmlformats.org/officeDocument/2006/relationships/image" Target="../media/image45.jpeg"/><Relationship Id="rId62" Type="http://schemas.openxmlformats.org/officeDocument/2006/relationships/image" Target="../media/image66.jpeg"/><Relationship Id="rId83" Type="http://schemas.openxmlformats.org/officeDocument/2006/relationships/image" Target="../media/image87.jpeg"/><Relationship Id="rId88" Type="http://schemas.openxmlformats.org/officeDocument/2006/relationships/image" Target="../media/image92.jpeg"/><Relationship Id="rId111" Type="http://schemas.openxmlformats.org/officeDocument/2006/relationships/image" Target="../media/image115.jpeg"/><Relationship Id="rId132" Type="http://schemas.openxmlformats.org/officeDocument/2006/relationships/image" Target="../media/image136.jpeg"/><Relationship Id="rId153" Type="http://schemas.openxmlformats.org/officeDocument/2006/relationships/image" Target="../media/image157.jpeg"/><Relationship Id="rId174" Type="http://schemas.openxmlformats.org/officeDocument/2006/relationships/image" Target="../media/image178.jpeg"/><Relationship Id="rId179" Type="http://schemas.openxmlformats.org/officeDocument/2006/relationships/image" Target="../media/image183.jpeg"/><Relationship Id="rId195" Type="http://schemas.openxmlformats.org/officeDocument/2006/relationships/image" Target="../media/image199.jpeg"/><Relationship Id="rId209" Type="http://schemas.openxmlformats.org/officeDocument/2006/relationships/image" Target="../media/image213.jpeg"/><Relationship Id="rId190" Type="http://schemas.openxmlformats.org/officeDocument/2006/relationships/image" Target="../media/image194.jpeg"/><Relationship Id="rId204" Type="http://schemas.openxmlformats.org/officeDocument/2006/relationships/image" Target="../media/image208.jpeg"/><Relationship Id="rId15" Type="http://schemas.openxmlformats.org/officeDocument/2006/relationships/image" Target="../media/image19.jpeg"/><Relationship Id="rId36" Type="http://schemas.openxmlformats.org/officeDocument/2006/relationships/image" Target="../media/image40.jpeg"/><Relationship Id="rId57" Type="http://schemas.openxmlformats.org/officeDocument/2006/relationships/image" Target="../media/image61.jpeg"/><Relationship Id="rId106" Type="http://schemas.openxmlformats.org/officeDocument/2006/relationships/image" Target="../media/image110.jpeg"/><Relationship Id="rId127" Type="http://schemas.openxmlformats.org/officeDocument/2006/relationships/image" Target="../media/image131.jpeg"/><Relationship Id="rId10" Type="http://schemas.openxmlformats.org/officeDocument/2006/relationships/image" Target="../media/image14.jpeg"/><Relationship Id="rId31" Type="http://schemas.openxmlformats.org/officeDocument/2006/relationships/image" Target="../media/image35.jpeg"/><Relationship Id="rId52" Type="http://schemas.openxmlformats.org/officeDocument/2006/relationships/image" Target="../media/image56.jpeg"/><Relationship Id="rId73" Type="http://schemas.openxmlformats.org/officeDocument/2006/relationships/image" Target="../media/image77.jpeg"/><Relationship Id="rId78" Type="http://schemas.openxmlformats.org/officeDocument/2006/relationships/image" Target="../media/image82.jpeg"/><Relationship Id="rId94" Type="http://schemas.openxmlformats.org/officeDocument/2006/relationships/image" Target="../media/image98.jpeg"/><Relationship Id="rId99" Type="http://schemas.openxmlformats.org/officeDocument/2006/relationships/image" Target="../media/image103.jpeg"/><Relationship Id="rId101" Type="http://schemas.openxmlformats.org/officeDocument/2006/relationships/image" Target="../media/image105.jpeg"/><Relationship Id="rId122" Type="http://schemas.openxmlformats.org/officeDocument/2006/relationships/image" Target="../media/image126.jpeg"/><Relationship Id="rId143" Type="http://schemas.openxmlformats.org/officeDocument/2006/relationships/image" Target="../media/image147.jpeg"/><Relationship Id="rId148" Type="http://schemas.openxmlformats.org/officeDocument/2006/relationships/image" Target="../media/image152.jpeg"/><Relationship Id="rId164" Type="http://schemas.openxmlformats.org/officeDocument/2006/relationships/image" Target="../media/image168.jpeg"/><Relationship Id="rId169" Type="http://schemas.openxmlformats.org/officeDocument/2006/relationships/image" Target="../media/image173.jpeg"/><Relationship Id="rId185" Type="http://schemas.openxmlformats.org/officeDocument/2006/relationships/image" Target="../media/image18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Relationship Id="rId180" Type="http://schemas.openxmlformats.org/officeDocument/2006/relationships/image" Target="../media/image184.jpeg"/><Relationship Id="rId210" Type="http://schemas.openxmlformats.org/officeDocument/2006/relationships/image" Target="../media/image214.jpeg"/><Relationship Id="rId26" Type="http://schemas.openxmlformats.org/officeDocument/2006/relationships/image" Target="../media/image30.jpeg"/><Relationship Id="rId47" Type="http://schemas.openxmlformats.org/officeDocument/2006/relationships/image" Target="../media/image51.jpeg"/><Relationship Id="rId68" Type="http://schemas.openxmlformats.org/officeDocument/2006/relationships/image" Target="../media/image72.jpeg"/><Relationship Id="rId89" Type="http://schemas.openxmlformats.org/officeDocument/2006/relationships/image" Target="../media/image93.jpeg"/><Relationship Id="rId112" Type="http://schemas.openxmlformats.org/officeDocument/2006/relationships/image" Target="../media/image116.jpeg"/><Relationship Id="rId133" Type="http://schemas.openxmlformats.org/officeDocument/2006/relationships/image" Target="../media/image137.jpeg"/><Relationship Id="rId154" Type="http://schemas.openxmlformats.org/officeDocument/2006/relationships/image" Target="../media/image158.jpeg"/><Relationship Id="rId175" Type="http://schemas.openxmlformats.org/officeDocument/2006/relationships/image" Target="../media/image179.jpeg"/><Relationship Id="rId196" Type="http://schemas.openxmlformats.org/officeDocument/2006/relationships/image" Target="../media/image200.jpeg"/><Relationship Id="rId200" Type="http://schemas.openxmlformats.org/officeDocument/2006/relationships/image" Target="../media/image204.jpeg"/><Relationship Id="rId16" Type="http://schemas.openxmlformats.org/officeDocument/2006/relationships/image" Target="../media/image20.jpeg"/><Relationship Id="rId37" Type="http://schemas.openxmlformats.org/officeDocument/2006/relationships/image" Target="../media/image41.jpeg"/><Relationship Id="rId58" Type="http://schemas.openxmlformats.org/officeDocument/2006/relationships/image" Target="../media/image62.jpeg"/><Relationship Id="rId79" Type="http://schemas.openxmlformats.org/officeDocument/2006/relationships/image" Target="../media/image83.jpeg"/><Relationship Id="rId102" Type="http://schemas.openxmlformats.org/officeDocument/2006/relationships/image" Target="../media/image106.jpeg"/><Relationship Id="rId123" Type="http://schemas.openxmlformats.org/officeDocument/2006/relationships/image" Target="../media/image127.jpeg"/><Relationship Id="rId144" Type="http://schemas.openxmlformats.org/officeDocument/2006/relationships/image" Target="../media/image148.jpeg"/><Relationship Id="rId90" Type="http://schemas.openxmlformats.org/officeDocument/2006/relationships/image" Target="../media/image94.jpeg"/><Relationship Id="rId165" Type="http://schemas.openxmlformats.org/officeDocument/2006/relationships/image" Target="../media/image169.jpeg"/><Relationship Id="rId186" Type="http://schemas.openxmlformats.org/officeDocument/2006/relationships/image" Target="../media/image190.jpeg"/><Relationship Id="rId27" Type="http://schemas.openxmlformats.org/officeDocument/2006/relationships/image" Target="../media/image31.jpeg"/><Relationship Id="rId48" Type="http://schemas.openxmlformats.org/officeDocument/2006/relationships/image" Target="../media/image52.jpeg"/><Relationship Id="rId69" Type="http://schemas.openxmlformats.org/officeDocument/2006/relationships/image" Target="../media/image73.jpeg"/><Relationship Id="rId113" Type="http://schemas.openxmlformats.org/officeDocument/2006/relationships/image" Target="../media/image117.jpeg"/><Relationship Id="rId134" Type="http://schemas.openxmlformats.org/officeDocument/2006/relationships/image" Target="../media/image138.jpeg"/><Relationship Id="rId80" Type="http://schemas.openxmlformats.org/officeDocument/2006/relationships/image" Target="../media/image84.jpeg"/><Relationship Id="rId155" Type="http://schemas.openxmlformats.org/officeDocument/2006/relationships/image" Target="../media/image159.jpeg"/><Relationship Id="rId176" Type="http://schemas.openxmlformats.org/officeDocument/2006/relationships/image" Target="../media/image180.jpeg"/><Relationship Id="rId197" Type="http://schemas.openxmlformats.org/officeDocument/2006/relationships/image" Target="../media/image201.jpeg"/><Relationship Id="rId201" Type="http://schemas.openxmlformats.org/officeDocument/2006/relationships/image" Target="../media/image205.jpeg"/><Relationship Id="rId17" Type="http://schemas.openxmlformats.org/officeDocument/2006/relationships/image" Target="../media/image21.jpeg"/><Relationship Id="rId38" Type="http://schemas.openxmlformats.org/officeDocument/2006/relationships/image" Target="../media/image42.jpeg"/><Relationship Id="rId59" Type="http://schemas.openxmlformats.org/officeDocument/2006/relationships/image" Target="../media/image63.jpeg"/><Relationship Id="rId103" Type="http://schemas.openxmlformats.org/officeDocument/2006/relationships/image" Target="../media/image107.jpeg"/><Relationship Id="rId124" Type="http://schemas.openxmlformats.org/officeDocument/2006/relationships/image" Target="../media/image128.jpeg"/><Relationship Id="rId70" Type="http://schemas.openxmlformats.org/officeDocument/2006/relationships/image" Target="../media/image74.jpeg"/><Relationship Id="rId91" Type="http://schemas.openxmlformats.org/officeDocument/2006/relationships/image" Target="../media/image95.jpeg"/><Relationship Id="rId145" Type="http://schemas.openxmlformats.org/officeDocument/2006/relationships/image" Target="../media/image149.jpeg"/><Relationship Id="rId166" Type="http://schemas.openxmlformats.org/officeDocument/2006/relationships/image" Target="../media/image170.jpeg"/><Relationship Id="rId187" Type="http://schemas.openxmlformats.org/officeDocument/2006/relationships/image" Target="../media/image191.jpeg"/><Relationship Id="rId1" Type="http://schemas.openxmlformats.org/officeDocument/2006/relationships/image" Target="../media/image5.jpeg"/><Relationship Id="rId28" Type="http://schemas.openxmlformats.org/officeDocument/2006/relationships/image" Target="../media/image32.jpeg"/><Relationship Id="rId49" Type="http://schemas.openxmlformats.org/officeDocument/2006/relationships/image" Target="../media/image53.jpeg"/><Relationship Id="rId114" Type="http://schemas.openxmlformats.org/officeDocument/2006/relationships/image" Target="../media/image118.jpeg"/><Relationship Id="rId60" Type="http://schemas.openxmlformats.org/officeDocument/2006/relationships/image" Target="../media/image64.jpeg"/><Relationship Id="rId81" Type="http://schemas.openxmlformats.org/officeDocument/2006/relationships/image" Target="../media/image85.jpeg"/><Relationship Id="rId135" Type="http://schemas.openxmlformats.org/officeDocument/2006/relationships/image" Target="../media/image139.jpeg"/><Relationship Id="rId156" Type="http://schemas.openxmlformats.org/officeDocument/2006/relationships/image" Target="../media/image160.jpeg"/><Relationship Id="rId177" Type="http://schemas.openxmlformats.org/officeDocument/2006/relationships/image" Target="../media/image181.jpeg"/><Relationship Id="rId198" Type="http://schemas.openxmlformats.org/officeDocument/2006/relationships/image" Target="../media/image202.jpeg"/><Relationship Id="rId202" Type="http://schemas.openxmlformats.org/officeDocument/2006/relationships/image" Target="../media/image206.jpeg"/><Relationship Id="rId18" Type="http://schemas.openxmlformats.org/officeDocument/2006/relationships/image" Target="../media/image22.jpeg"/><Relationship Id="rId39" Type="http://schemas.openxmlformats.org/officeDocument/2006/relationships/image" Target="../media/image43.jpeg"/><Relationship Id="rId50" Type="http://schemas.openxmlformats.org/officeDocument/2006/relationships/image" Target="../media/image54.jpeg"/><Relationship Id="rId104" Type="http://schemas.openxmlformats.org/officeDocument/2006/relationships/image" Target="../media/image108.jpeg"/><Relationship Id="rId125" Type="http://schemas.openxmlformats.org/officeDocument/2006/relationships/image" Target="../media/image129.jpeg"/><Relationship Id="rId146" Type="http://schemas.openxmlformats.org/officeDocument/2006/relationships/image" Target="../media/image150.jpeg"/><Relationship Id="rId167" Type="http://schemas.openxmlformats.org/officeDocument/2006/relationships/image" Target="../media/image171.jpeg"/><Relationship Id="rId188" Type="http://schemas.openxmlformats.org/officeDocument/2006/relationships/image" Target="../media/image192.jpeg"/><Relationship Id="rId71" Type="http://schemas.openxmlformats.org/officeDocument/2006/relationships/image" Target="../media/image75.jpeg"/><Relationship Id="rId92" Type="http://schemas.openxmlformats.org/officeDocument/2006/relationships/image" Target="../media/image96.jpeg"/><Relationship Id="rId2" Type="http://schemas.openxmlformats.org/officeDocument/2006/relationships/image" Target="../media/image6.jpeg"/><Relationship Id="rId29" Type="http://schemas.openxmlformats.org/officeDocument/2006/relationships/image" Target="../media/image33.jpeg"/><Relationship Id="rId40" Type="http://schemas.openxmlformats.org/officeDocument/2006/relationships/image" Target="../media/image44.jpeg"/><Relationship Id="rId115" Type="http://schemas.openxmlformats.org/officeDocument/2006/relationships/image" Target="../media/image119.jpeg"/><Relationship Id="rId136" Type="http://schemas.openxmlformats.org/officeDocument/2006/relationships/image" Target="../media/image140.jpeg"/><Relationship Id="rId157" Type="http://schemas.openxmlformats.org/officeDocument/2006/relationships/image" Target="../media/image161.jpeg"/><Relationship Id="rId178" Type="http://schemas.openxmlformats.org/officeDocument/2006/relationships/image" Target="../media/image1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317</xdr:row>
      <xdr:rowOff>0</xdr:rowOff>
    </xdr:from>
    <xdr:to>
      <xdr:col>7</xdr:col>
      <xdr:colOff>35379</xdr:colOff>
      <xdr:row>317</xdr:row>
      <xdr:rowOff>0</xdr:rowOff>
    </xdr:to>
    <xdr:pic>
      <xdr:nvPicPr>
        <xdr:cNvPr id="2" name="Picture 83" descr="?ord=1221213510626">
          <a:extLst>
            <a:ext uri="{FF2B5EF4-FFF2-40B4-BE49-F238E27FC236}">
              <a16:creationId xmlns:a16="http://schemas.microsoft.com/office/drawing/2014/main" id="{4BEA6D4D-13F6-4697-8C1D-FFB1A3223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8379" y="58797825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317</xdr:row>
      <xdr:rowOff>0</xdr:rowOff>
    </xdr:from>
    <xdr:to>
      <xdr:col>7</xdr:col>
      <xdr:colOff>34018</xdr:colOff>
      <xdr:row>317</xdr:row>
      <xdr:rowOff>0</xdr:rowOff>
    </xdr:to>
    <xdr:pic>
      <xdr:nvPicPr>
        <xdr:cNvPr id="3" name="Picture 84" descr="RANDOM=83405823714518">
          <a:extLst>
            <a:ext uri="{FF2B5EF4-FFF2-40B4-BE49-F238E27FC236}">
              <a16:creationId xmlns:a16="http://schemas.microsoft.com/office/drawing/2014/main" id="{D3D810F2-84F8-4F14-AEF6-DA871F4F9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1986" y="58797825"/>
          <a:ext cx="408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317</xdr:row>
      <xdr:rowOff>0</xdr:rowOff>
    </xdr:from>
    <xdr:to>
      <xdr:col>7</xdr:col>
      <xdr:colOff>17961</xdr:colOff>
      <xdr:row>317</xdr:row>
      <xdr:rowOff>17961</xdr:rowOff>
    </xdr:to>
    <xdr:pic>
      <xdr:nvPicPr>
        <xdr:cNvPr id="4" name="Picture 82" descr="shoppen?d=75655801593430">
          <a:extLst>
            <a:ext uri="{FF2B5EF4-FFF2-40B4-BE49-F238E27FC236}">
              <a16:creationId xmlns:a16="http://schemas.microsoft.com/office/drawing/2014/main" id="{02939C7F-A319-48E0-AF6A-00F87B5B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58797825"/>
          <a:ext cx="17961" cy="17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317</xdr:row>
      <xdr:rowOff>0</xdr:rowOff>
    </xdr:from>
    <xdr:to>
      <xdr:col>7</xdr:col>
      <xdr:colOff>20955</xdr:colOff>
      <xdr:row>317</xdr:row>
      <xdr:rowOff>17961</xdr:rowOff>
    </xdr:to>
    <xdr:pic>
      <xdr:nvPicPr>
        <xdr:cNvPr id="5" name="Picture 83" descr="?ord=1221213510626">
          <a:extLst>
            <a:ext uri="{FF2B5EF4-FFF2-40B4-BE49-F238E27FC236}">
              <a16:creationId xmlns:a16="http://schemas.microsoft.com/office/drawing/2014/main" id="{B494224E-AF52-4ADD-BB21-BE0B985B6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8379" y="58797825"/>
          <a:ext cx="816" cy="17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317</xdr:row>
      <xdr:rowOff>0</xdr:rowOff>
    </xdr:from>
    <xdr:to>
      <xdr:col>7</xdr:col>
      <xdr:colOff>56061</xdr:colOff>
      <xdr:row>317</xdr:row>
      <xdr:rowOff>17961</xdr:rowOff>
    </xdr:to>
    <xdr:pic>
      <xdr:nvPicPr>
        <xdr:cNvPr id="6" name="Picture 84" descr="RANDOM=83405823714518">
          <a:extLst>
            <a:ext uri="{FF2B5EF4-FFF2-40B4-BE49-F238E27FC236}">
              <a16:creationId xmlns:a16="http://schemas.microsoft.com/office/drawing/2014/main" id="{1C611E28-E97F-42B6-9D95-D7D5A4E5F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0" y="58797825"/>
          <a:ext cx="17961" cy="17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317</xdr:row>
      <xdr:rowOff>0</xdr:rowOff>
    </xdr:from>
    <xdr:to>
      <xdr:col>7</xdr:col>
      <xdr:colOff>17961</xdr:colOff>
      <xdr:row>317</xdr:row>
      <xdr:rowOff>17961</xdr:rowOff>
    </xdr:to>
    <xdr:pic>
      <xdr:nvPicPr>
        <xdr:cNvPr id="7" name="Picture 85" descr="shoppen?d=75655801593430">
          <a:extLst>
            <a:ext uri="{FF2B5EF4-FFF2-40B4-BE49-F238E27FC236}">
              <a16:creationId xmlns:a16="http://schemas.microsoft.com/office/drawing/2014/main" id="{C32BF9A2-C994-45BE-A3F3-086DB51D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58797825"/>
          <a:ext cx="17961" cy="17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317</xdr:row>
      <xdr:rowOff>0</xdr:rowOff>
    </xdr:from>
    <xdr:to>
      <xdr:col>7</xdr:col>
      <xdr:colOff>20955</xdr:colOff>
      <xdr:row>317</xdr:row>
      <xdr:rowOff>17961</xdr:rowOff>
    </xdr:to>
    <xdr:pic>
      <xdr:nvPicPr>
        <xdr:cNvPr id="8" name="Picture 86" descr="?ord=1221213510626">
          <a:extLst>
            <a:ext uri="{FF2B5EF4-FFF2-40B4-BE49-F238E27FC236}">
              <a16:creationId xmlns:a16="http://schemas.microsoft.com/office/drawing/2014/main" id="{53E86598-6D5D-4EF3-9836-3CBE8D30D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8379" y="58797825"/>
          <a:ext cx="816" cy="17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317</xdr:row>
      <xdr:rowOff>0</xdr:rowOff>
    </xdr:from>
    <xdr:to>
      <xdr:col>7</xdr:col>
      <xdr:colOff>56061</xdr:colOff>
      <xdr:row>317</xdr:row>
      <xdr:rowOff>17961</xdr:rowOff>
    </xdr:to>
    <xdr:pic>
      <xdr:nvPicPr>
        <xdr:cNvPr id="9" name="Picture 87" descr="RANDOM=83405823714518">
          <a:extLst>
            <a:ext uri="{FF2B5EF4-FFF2-40B4-BE49-F238E27FC236}">
              <a16:creationId xmlns:a16="http://schemas.microsoft.com/office/drawing/2014/main" id="{A020C667-CC8D-43EE-86BD-897349AAD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0" y="58797825"/>
          <a:ext cx="17961" cy="17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317</xdr:row>
      <xdr:rowOff>0</xdr:rowOff>
    </xdr:from>
    <xdr:to>
      <xdr:col>7</xdr:col>
      <xdr:colOff>16329</xdr:colOff>
      <xdr:row>317</xdr:row>
      <xdr:rowOff>0</xdr:rowOff>
    </xdr:to>
    <xdr:pic>
      <xdr:nvPicPr>
        <xdr:cNvPr id="10" name="Picture 83" descr="?ord=1221213510626">
          <a:extLst>
            <a:ext uri="{FF2B5EF4-FFF2-40B4-BE49-F238E27FC236}">
              <a16:creationId xmlns:a16="http://schemas.microsoft.com/office/drawing/2014/main" id="{0ABCB90B-0513-4A0B-BD2C-91111A5CB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58797825"/>
          <a:ext cx="16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317</xdr:row>
      <xdr:rowOff>0</xdr:rowOff>
    </xdr:from>
    <xdr:to>
      <xdr:col>7</xdr:col>
      <xdr:colOff>17961</xdr:colOff>
      <xdr:row>317</xdr:row>
      <xdr:rowOff>17961</xdr:rowOff>
    </xdr:to>
    <xdr:pic>
      <xdr:nvPicPr>
        <xdr:cNvPr id="11" name="Picture 82" descr="shoppen?d=75655801593430">
          <a:extLst>
            <a:ext uri="{FF2B5EF4-FFF2-40B4-BE49-F238E27FC236}">
              <a16:creationId xmlns:a16="http://schemas.microsoft.com/office/drawing/2014/main" id="{CC05BA4D-38A0-44CF-B88D-5517D99AC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58797825"/>
          <a:ext cx="17961" cy="17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317</xdr:row>
      <xdr:rowOff>0</xdr:rowOff>
    </xdr:from>
    <xdr:to>
      <xdr:col>7</xdr:col>
      <xdr:colOff>17961</xdr:colOff>
      <xdr:row>317</xdr:row>
      <xdr:rowOff>17961</xdr:rowOff>
    </xdr:to>
    <xdr:pic>
      <xdr:nvPicPr>
        <xdr:cNvPr id="12" name="Picture 83" descr="?ord=1221213510626">
          <a:extLst>
            <a:ext uri="{FF2B5EF4-FFF2-40B4-BE49-F238E27FC236}">
              <a16:creationId xmlns:a16="http://schemas.microsoft.com/office/drawing/2014/main" id="{42D0CF9D-B845-4B9E-B6F9-CA659C2AB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58797825"/>
          <a:ext cx="17961" cy="17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317</xdr:row>
      <xdr:rowOff>0</xdr:rowOff>
    </xdr:from>
    <xdr:to>
      <xdr:col>7</xdr:col>
      <xdr:colOff>17961</xdr:colOff>
      <xdr:row>317</xdr:row>
      <xdr:rowOff>17961</xdr:rowOff>
    </xdr:to>
    <xdr:pic>
      <xdr:nvPicPr>
        <xdr:cNvPr id="13" name="Picture 84" descr="RANDOM=83405823714518">
          <a:extLst>
            <a:ext uri="{FF2B5EF4-FFF2-40B4-BE49-F238E27FC236}">
              <a16:creationId xmlns:a16="http://schemas.microsoft.com/office/drawing/2014/main" id="{25B440A5-C029-4717-AEFD-CC90ACF22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58797825"/>
          <a:ext cx="17961" cy="17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317</xdr:row>
      <xdr:rowOff>0</xdr:rowOff>
    </xdr:from>
    <xdr:to>
      <xdr:col>7</xdr:col>
      <xdr:colOff>17961</xdr:colOff>
      <xdr:row>317</xdr:row>
      <xdr:rowOff>17961</xdr:rowOff>
    </xdr:to>
    <xdr:pic>
      <xdr:nvPicPr>
        <xdr:cNvPr id="14" name="Picture 85" descr="shoppen?d=75655801593430">
          <a:extLst>
            <a:ext uri="{FF2B5EF4-FFF2-40B4-BE49-F238E27FC236}">
              <a16:creationId xmlns:a16="http://schemas.microsoft.com/office/drawing/2014/main" id="{6B1C385B-EA25-49DE-8842-D09B48EA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58797825"/>
          <a:ext cx="17961" cy="17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317</xdr:row>
      <xdr:rowOff>0</xdr:rowOff>
    </xdr:from>
    <xdr:to>
      <xdr:col>7</xdr:col>
      <xdr:colOff>17961</xdr:colOff>
      <xdr:row>317</xdr:row>
      <xdr:rowOff>17961</xdr:rowOff>
    </xdr:to>
    <xdr:pic>
      <xdr:nvPicPr>
        <xdr:cNvPr id="15" name="Picture 86" descr="?ord=1221213510626">
          <a:extLst>
            <a:ext uri="{FF2B5EF4-FFF2-40B4-BE49-F238E27FC236}">
              <a16:creationId xmlns:a16="http://schemas.microsoft.com/office/drawing/2014/main" id="{DDB918D4-CEF3-47B5-90A7-69A67D814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58797825"/>
          <a:ext cx="17961" cy="17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317</xdr:row>
      <xdr:rowOff>0</xdr:rowOff>
    </xdr:from>
    <xdr:to>
      <xdr:col>7</xdr:col>
      <xdr:colOff>17961</xdr:colOff>
      <xdr:row>317</xdr:row>
      <xdr:rowOff>17961</xdr:rowOff>
    </xdr:to>
    <xdr:pic>
      <xdr:nvPicPr>
        <xdr:cNvPr id="16" name="Picture 87" descr="RANDOM=83405823714518">
          <a:extLst>
            <a:ext uri="{FF2B5EF4-FFF2-40B4-BE49-F238E27FC236}">
              <a16:creationId xmlns:a16="http://schemas.microsoft.com/office/drawing/2014/main" id="{4A65152E-63B8-4821-A49C-B693CF388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58797825"/>
          <a:ext cx="17961" cy="17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5443</xdr:colOff>
      <xdr:row>1</xdr:row>
      <xdr:rowOff>38102</xdr:rowOff>
    </xdr:from>
    <xdr:to>
      <xdr:col>3</xdr:col>
      <xdr:colOff>479309</xdr:colOff>
      <xdr:row>2</xdr:row>
      <xdr:rowOff>223158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341A8D49-B7A9-4366-A07A-E26A96479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243" y="364673"/>
          <a:ext cx="1562437" cy="53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902153</xdr:colOff>
      <xdr:row>0</xdr:row>
      <xdr:rowOff>293915</xdr:rowOff>
    </xdr:from>
    <xdr:to>
      <xdr:col>11</xdr:col>
      <xdr:colOff>1006928</xdr:colOff>
      <xdr:row>4</xdr:row>
      <xdr:rowOff>190055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5372FC1-FFD6-4AC9-B01F-943C1E2F7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39324" y="293915"/>
          <a:ext cx="1089933" cy="10935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71D44F-D84E-417D-90AC-59842C5D48A6}"/>
            </a:ext>
          </a:extLst>
        </xdr:cNvPr>
        <xdr:cNvSpPr txBox="1"/>
      </xdr:nvSpPr>
      <xdr:spPr>
        <a:xfrm>
          <a:off x="254454" y="19430"/>
          <a:ext cx="9593035" cy="1535234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AE8E121-2778-4CE8-8D8C-233B78D13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45036"/>
          <a:ext cx="7546145" cy="4439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56</xdr:row>
      <xdr:rowOff>0</xdr:rowOff>
    </xdr:from>
    <xdr:to>
      <xdr:col>5</xdr:col>
      <xdr:colOff>171781</xdr:colOff>
      <xdr:row>58</xdr:row>
      <xdr:rowOff>123893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7B52FA8-5E1A-45B7-8263-3D6E7F94D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454" y="16516350"/>
          <a:ext cx="2533981" cy="48448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68</xdr:row>
      <xdr:rowOff>0</xdr:rowOff>
    </xdr:from>
    <xdr:to>
      <xdr:col>6</xdr:col>
      <xdr:colOff>152813</xdr:colOff>
      <xdr:row>70</xdr:row>
      <xdr:rowOff>104845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D43F5A7-2267-445E-B50C-4FDA686FE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454" y="19383375"/>
          <a:ext cx="3174959" cy="468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8489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F27A18C-439E-43FF-8AFB-2D89C7AD4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4454" y="4134609"/>
          <a:ext cx="7776130" cy="50167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163548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5BDE938-B91A-4243-9B3B-8572C405E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4454" y="8801290"/>
          <a:ext cx="6766352" cy="51442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86</xdr:row>
      <xdr:rowOff>0</xdr:rowOff>
    </xdr:from>
    <xdr:to>
      <xdr:col>9</xdr:col>
      <xdr:colOff>172121</xdr:colOff>
      <xdr:row>88</xdr:row>
      <xdr:rowOff>104845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C20DA0D-DCD8-42AA-96AC-443628D48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4454" y="25003125"/>
          <a:ext cx="5163221" cy="46815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94</xdr:row>
      <xdr:rowOff>161925</xdr:rowOff>
    </xdr:from>
    <xdr:to>
      <xdr:col>15</xdr:col>
      <xdr:colOff>647700</xdr:colOff>
      <xdr:row>110</xdr:row>
      <xdr:rowOff>95251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1649686-BC13-4599-9D60-9CB29AD19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8287889"/>
          <a:ext cx="9563100" cy="2827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11215</xdr:colOff>
      <xdr:row>4</xdr:row>
      <xdr:rowOff>162510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7FF40EAD-719B-46C4-A4EA-423FE1E100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2424" y="49365"/>
          <a:ext cx="3591257" cy="8452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DChuzhinova/Downloads/roses_oks_2022_1_.xlsx" TargetMode="External"/><Relationship Id="rId1" Type="http://schemas.openxmlformats.org/officeDocument/2006/relationships/externalLinkPath" Target="/Users/DChuzhinova/Downloads/roses_oks_2022_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32CF4-D321-43FF-97C5-6F832A330247}">
  <sheetPr codeName="Лист1"/>
  <dimension ref="A1:P326"/>
  <sheetViews>
    <sheetView showGridLines="0" tabSelected="1" workbookViewId="0">
      <selection activeCell="J36" sqref="J36"/>
    </sheetView>
  </sheetViews>
  <sheetFormatPr defaultRowHeight="14.6" outlineLevelCol="1" x14ac:dyDescent="0.4"/>
  <cols>
    <col min="1" max="1" width="4.3046875" customWidth="1"/>
    <col min="2" max="2" width="16.84375" hidden="1" customWidth="1" outlineLevel="1"/>
    <col min="3" max="3" width="15.3828125" customWidth="1" collapsed="1"/>
    <col min="4" max="4" width="22.84375" customWidth="1"/>
    <col min="5" max="5" width="26.84375" customWidth="1"/>
    <col min="6" max="6" width="11.15234375" customWidth="1"/>
    <col min="7" max="7" width="11.23046875" customWidth="1"/>
    <col min="8" max="8" width="11.69140625" customWidth="1"/>
    <col min="9" max="9" width="12.15234375" customWidth="1"/>
    <col min="10" max="10" width="10.69140625" customWidth="1"/>
    <col min="11" max="11" width="13.921875" customWidth="1"/>
    <col min="12" max="12" width="14.765625" customWidth="1"/>
    <col min="13" max="13" width="28.15234375" customWidth="1"/>
    <col min="14" max="14" width="12.3046875" customWidth="1"/>
    <col min="15" max="15" width="9.23046875" customWidth="1"/>
  </cols>
  <sheetData>
    <row r="1" spans="1:14" ht="25.85" customHeight="1" x14ac:dyDescent="0.4">
      <c r="A1" s="1">
        <v>46164</v>
      </c>
      <c r="B1" s="2"/>
      <c r="C1" s="3"/>
      <c r="D1" s="3"/>
      <c r="E1" s="3"/>
      <c r="F1" s="3"/>
      <c r="G1" s="4"/>
      <c r="H1" s="4"/>
      <c r="I1" s="4"/>
      <c r="J1" s="5"/>
      <c r="K1" s="5"/>
      <c r="L1" s="5"/>
      <c r="M1" s="5"/>
      <c r="N1" s="5"/>
    </row>
    <row r="2" spans="1:14" ht="27.45" customHeight="1" x14ac:dyDescent="0.4">
      <c r="A2" s="6"/>
      <c r="B2" s="7"/>
      <c r="C2" s="6"/>
      <c r="D2" s="7"/>
      <c r="E2" s="7"/>
      <c r="F2" s="8" t="s">
        <v>0</v>
      </c>
      <c r="G2" s="6"/>
      <c r="H2" s="7"/>
      <c r="I2" s="7"/>
      <c r="J2" s="7"/>
      <c r="K2" s="7"/>
      <c r="L2" s="7"/>
      <c r="M2" s="156" t="s">
        <v>1</v>
      </c>
      <c r="N2" s="7"/>
    </row>
    <row r="3" spans="1:14" ht="27" x14ac:dyDescent="0.4">
      <c r="A3" s="6"/>
      <c r="B3" s="7"/>
      <c r="C3" s="6"/>
      <c r="D3" s="7"/>
      <c r="E3" s="7"/>
      <c r="F3" s="9" t="s">
        <v>2</v>
      </c>
      <c r="G3" s="6"/>
      <c r="H3" s="7"/>
      <c r="I3" s="7"/>
      <c r="J3" s="7"/>
      <c r="K3" s="7"/>
      <c r="L3" s="7"/>
      <c r="M3" s="156"/>
      <c r="N3" s="7"/>
    </row>
    <row r="4" spans="1:14" ht="14.25" customHeight="1" x14ac:dyDescent="0.6">
      <c r="A4" s="6"/>
      <c r="B4" s="7"/>
      <c r="C4" s="10"/>
      <c r="D4" s="10"/>
      <c r="E4" s="6"/>
      <c r="F4" s="11" t="s">
        <v>3</v>
      </c>
      <c r="G4" s="6"/>
      <c r="H4" s="6"/>
      <c r="I4" s="12"/>
      <c r="J4" s="10"/>
      <c r="K4" s="10"/>
      <c r="L4" s="10"/>
      <c r="M4" s="156"/>
      <c r="N4" s="10"/>
    </row>
    <row r="5" spans="1:14" ht="16.3" customHeight="1" x14ac:dyDescent="0.4">
      <c r="A5" s="6"/>
      <c r="B5" s="7"/>
      <c r="C5" s="10"/>
      <c r="D5" s="10"/>
      <c r="E5" s="159" t="s">
        <v>4</v>
      </c>
      <c r="F5" s="159"/>
      <c r="G5" s="159"/>
      <c r="H5" s="159"/>
      <c r="I5" s="159"/>
      <c r="J5" s="10"/>
      <c r="K5" s="10"/>
      <c r="L5" s="10"/>
      <c r="M5" s="14" t="s">
        <v>6</v>
      </c>
      <c r="N5" s="7"/>
    </row>
    <row r="6" spans="1:14" ht="14.15" customHeight="1" x14ac:dyDescent="0.4">
      <c r="A6" s="6"/>
      <c r="B6" s="7"/>
      <c r="C6" s="10"/>
      <c r="D6" s="10"/>
      <c r="E6" s="6"/>
      <c r="G6" s="115" t="s">
        <v>331</v>
      </c>
      <c r="H6" s="13" t="s">
        <v>5</v>
      </c>
      <c r="I6" s="6"/>
      <c r="J6" s="10"/>
      <c r="K6" s="10"/>
      <c r="L6" s="10"/>
      <c r="N6" s="10"/>
    </row>
    <row r="7" spans="1:14" ht="27" x14ac:dyDescent="0.4">
      <c r="A7" s="6"/>
      <c r="B7" s="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4">
      <c r="A8" s="6"/>
      <c r="B8" s="6"/>
      <c r="C8" s="15" t="s">
        <v>7</v>
      </c>
      <c r="D8" s="15"/>
      <c r="E8" s="16"/>
      <c r="F8" s="16"/>
      <c r="G8" s="17"/>
      <c r="H8" s="17"/>
      <c r="I8" s="17"/>
      <c r="J8" s="160">
        <v>92.274600000000007</v>
      </c>
      <c r="K8" s="161"/>
      <c r="L8" s="18" t="s">
        <v>8</v>
      </c>
      <c r="M8" s="3"/>
      <c r="N8" s="3"/>
    </row>
    <row r="9" spans="1:14" x14ac:dyDescent="0.4">
      <c r="A9" s="6"/>
      <c r="B9" s="6"/>
      <c r="C9" s="19" t="s">
        <v>9</v>
      </c>
      <c r="D9" s="19"/>
      <c r="E9" s="16"/>
      <c r="F9" s="16"/>
      <c r="G9" s="17"/>
      <c r="H9" s="17"/>
      <c r="I9" s="17"/>
      <c r="J9" s="162" t="s">
        <v>10</v>
      </c>
      <c r="K9" s="163"/>
      <c r="L9" s="20" t="s">
        <v>11</v>
      </c>
      <c r="M9" s="3"/>
      <c r="N9" s="3"/>
    </row>
    <row r="10" spans="1:14" x14ac:dyDescent="0.4">
      <c r="A10" s="6"/>
      <c r="B10" s="6"/>
      <c r="C10" s="149" t="s">
        <v>650</v>
      </c>
      <c r="D10" s="19"/>
      <c r="E10" s="16"/>
      <c r="F10" s="16"/>
      <c r="G10" s="17"/>
      <c r="H10" s="17"/>
      <c r="I10" s="17"/>
      <c r="J10" s="164">
        <f>SUM(K36:K317)</f>
        <v>0</v>
      </c>
      <c r="K10" s="165" t="e">
        <f>SUM(#REF!)</f>
        <v>#REF!</v>
      </c>
      <c r="L10" s="21" t="s">
        <v>12</v>
      </c>
      <c r="M10" s="3"/>
      <c r="N10" s="3"/>
    </row>
    <row r="11" spans="1:14" x14ac:dyDescent="0.4">
      <c r="A11" s="6"/>
      <c r="B11" s="6"/>
      <c r="C11" s="149" t="s">
        <v>13</v>
      </c>
      <c r="D11" s="23"/>
      <c r="E11" s="16"/>
      <c r="F11" s="16"/>
      <c r="G11" s="17"/>
      <c r="H11" s="17"/>
      <c r="I11" s="17"/>
      <c r="J11" s="164">
        <f>SUM(J36:J317)</f>
        <v>0</v>
      </c>
      <c r="K11" s="165" t="e">
        <f>SUM(#REF!)</f>
        <v>#REF!</v>
      </c>
      <c r="L11" s="21" t="s">
        <v>14</v>
      </c>
      <c r="M11" s="3"/>
      <c r="N11" s="3"/>
    </row>
    <row r="12" spans="1:14" x14ac:dyDescent="0.4">
      <c r="A12" s="6"/>
      <c r="B12" s="6"/>
      <c r="C12" s="23" t="s">
        <v>15</v>
      </c>
      <c r="D12" s="23"/>
      <c r="E12" s="16"/>
      <c r="F12" s="16"/>
      <c r="G12" s="17"/>
      <c r="H12" s="17"/>
      <c r="I12" s="17"/>
      <c r="J12" s="151">
        <f>IF(J10&gt;=60000,SUM(L36:L317)*0.93,IF(J10&gt;=30000,SUM(L36:L317)*0.96,IF(J10&gt;=15000,SUM(L36:L317)*0.99,SUM(L36:L317))))</f>
        <v>0</v>
      </c>
      <c r="K12" s="152"/>
      <c r="L12" s="21" t="s">
        <v>333</v>
      </c>
      <c r="M12" s="3"/>
      <c r="N12" s="3"/>
    </row>
    <row r="13" spans="1:14" x14ac:dyDescent="0.4">
      <c r="A13" s="6"/>
      <c r="B13" s="6"/>
      <c r="C13" s="23" t="s">
        <v>16</v>
      </c>
      <c r="D13" s="19"/>
      <c r="E13" s="16"/>
      <c r="F13" s="16"/>
      <c r="G13" s="17"/>
      <c r="H13" s="17"/>
      <c r="I13" s="17"/>
      <c r="J13" s="151">
        <f>ROUNDUP(J11,0)*42</f>
        <v>0</v>
      </c>
      <c r="K13" s="152"/>
      <c r="L13" s="21" t="s">
        <v>17</v>
      </c>
      <c r="M13" s="3"/>
      <c r="N13" s="3"/>
    </row>
    <row r="14" spans="1:14" x14ac:dyDescent="0.4">
      <c r="A14" s="6"/>
      <c r="B14" s="6"/>
      <c r="C14" s="23"/>
      <c r="D14" s="15"/>
      <c r="E14" s="16"/>
      <c r="F14" s="16"/>
      <c r="G14" s="17"/>
      <c r="H14" s="17"/>
      <c r="I14" s="17"/>
      <c r="J14" s="151">
        <f>ROUNDUP(J11,0)*4.5</f>
        <v>0</v>
      </c>
      <c r="K14" s="152"/>
      <c r="L14" s="21" t="s">
        <v>18</v>
      </c>
      <c r="M14" s="3"/>
      <c r="N14" s="3"/>
    </row>
    <row r="15" spans="1:14" x14ac:dyDescent="0.4">
      <c r="A15" s="6"/>
      <c r="B15" s="6"/>
      <c r="C15" s="23" t="s">
        <v>19</v>
      </c>
      <c r="D15" s="15"/>
      <c r="E15" s="16"/>
      <c r="F15" s="16"/>
      <c r="G15" s="17"/>
      <c r="H15" s="17"/>
      <c r="I15" s="17"/>
      <c r="J15" s="151">
        <f>IF(OR(J9= "41 нед. 2026 (5-9 окт.)",J9=" 49 нед. 2026 (1-4 дек.)"),SUM(K36:K317)*0.01,0)</f>
        <v>0</v>
      </c>
      <c r="K15" s="152"/>
      <c r="L15" s="21" t="s">
        <v>20</v>
      </c>
      <c r="M15" s="3"/>
      <c r="N15" s="3"/>
    </row>
    <row r="16" spans="1:14" x14ac:dyDescent="0.4">
      <c r="A16" s="6"/>
      <c r="B16" s="6"/>
      <c r="C16" s="19" t="s">
        <v>21</v>
      </c>
      <c r="D16" s="24"/>
      <c r="E16" s="25"/>
      <c r="F16" s="25"/>
      <c r="G16" s="26"/>
      <c r="H16" s="26"/>
      <c r="I16" s="26"/>
      <c r="J16" s="151">
        <f>J13+J12+J14+J15</f>
        <v>0</v>
      </c>
      <c r="K16" s="152"/>
      <c r="L16" s="21" t="s">
        <v>22</v>
      </c>
      <c r="M16" s="3"/>
      <c r="N16" s="3"/>
    </row>
    <row r="17" spans="1:14" x14ac:dyDescent="0.4">
      <c r="A17" s="6"/>
      <c r="B17" s="6"/>
      <c r="C17" s="23" t="s">
        <v>658</v>
      </c>
      <c r="D17" s="15"/>
      <c r="E17" s="25"/>
      <c r="F17" s="25"/>
      <c r="G17" s="26"/>
      <c r="H17" s="26"/>
      <c r="I17" s="26"/>
      <c r="J17" s="157">
        <v>0.2</v>
      </c>
      <c r="K17" s="158"/>
      <c r="L17" s="21" t="s">
        <v>23</v>
      </c>
      <c r="M17" s="3"/>
      <c r="N17" s="3"/>
    </row>
    <row r="18" spans="1:14" x14ac:dyDescent="0.4">
      <c r="A18" s="6"/>
      <c r="B18" s="6"/>
      <c r="C18" s="19" t="s">
        <v>659</v>
      </c>
      <c r="D18" s="19"/>
      <c r="E18" s="28"/>
      <c r="F18" s="28"/>
      <c r="G18" s="29"/>
      <c r="H18" s="30"/>
      <c r="I18" s="29"/>
      <c r="J18" s="151">
        <f>J16+J16*20%</f>
        <v>0</v>
      </c>
      <c r="K18" s="152"/>
      <c r="L18" s="31" t="s">
        <v>24</v>
      </c>
      <c r="M18" s="3"/>
      <c r="N18" s="3"/>
    </row>
    <row r="19" spans="1:14" x14ac:dyDescent="0.4">
      <c r="A19" s="6"/>
      <c r="B19" s="32"/>
      <c r="D19" s="16"/>
      <c r="E19" s="16"/>
      <c r="F19" s="16"/>
      <c r="G19" s="17"/>
      <c r="H19" s="17"/>
      <c r="I19" s="17"/>
      <c r="J19" s="153">
        <f>J18*J8</f>
        <v>0</v>
      </c>
      <c r="K19" s="154"/>
      <c r="L19" s="21" t="s">
        <v>24</v>
      </c>
      <c r="M19" s="3"/>
      <c r="N19" s="3"/>
    </row>
    <row r="20" spans="1:14" x14ac:dyDescent="0.4">
      <c r="A20" s="6"/>
      <c r="B20" s="6"/>
      <c r="C20" s="23" t="s">
        <v>25</v>
      </c>
      <c r="D20" s="33"/>
      <c r="E20" s="33"/>
      <c r="F20" s="33"/>
      <c r="G20" s="33"/>
      <c r="H20" s="33"/>
      <c r="I20" s="33"/>
      <c r="J20" s="5"/>
      <c r="K20" s="27"/>
      <c r="L20" s="27"/>
      <c r="M20" s="27"/>
      <c r="N20" s="3"/>
    </row>
    <row r="21" spans="1:14" x14ac:dyDescent="0.4">
      <c r="A21" s="6"/>
      <c r="B21" s="6"/>
      <c r="C21" s="34" t="s">
        <v>26</v>
      </c>
      <c r="D21" s="33"/>
      <c r="E21" s="33"/>
      <c r="F21" s="33"/>
      <c r="G21" s="33"/>
      <c r="H21" s="33"/>
      <c r="I21" s="33"/>
      <c r="J21" s="5"/>
      <c r="K21" s="35"/>
      <c r="L21" s="36"/>
      <c r="M21" s="21"/>
      <c r="N21" s="3"/>
    </row>
    <row r="22" spans="1:14" x14ac:dyDescent="0.4">
      <c r="A22" s="6"/>
      <c r="B22" s="6"/>
      <c r="C22" s="37" t="s">
        <v>27</v>
      </c>
      <c r="D22" s="33"/>
      <c r="E22" s="33"/>
      <c r="F22" s="33"/>
      <c r="G22" s="33"/>
      <c r="H22" s="33"/>
      <c r="I22" s="33"/>
      <c r="J22" s="5"/>
      <c r="K22" s="36"/>
      <c r="L22" s="38"/>
      <c r="M22" s="39"/>
      <c r="N22" s="3"/>
    </row>
    <row r="23" spans="1:14" x14ac:dyDescent="0.4">
      <c r="A23" s="6"/>
      <c r="B23" s="6"/>
      <c r="C23" s="37" t="s">
        <v>28</v>
      </c>
      <c r="D23" s="33"/>
      <c r="E23" s="33"/>
      <c r="F23" s="33"/>
      <c r="G23" s="33"/>
      <c r="H23" s="33"/>
      <c r="I23" s="33"/>
      <c r="J23" s="5"/>
      <c r="K23" s="36"/>
      <c r="L23" s="38"/>
      <c r="M23" s="21"/>
      <c r="N23" s="3"/>
    </row>
    <row r="24" spans="1:14" x14ac:dyDescent="0.4">
      <c r="A24" s="6"/>
      <c r="B24" s="6"/>
      <c r="C24" s="40" t="s">
        <v>29</v>
      </c>
      <c r="D24" s="33"/>
      <c r="E24" s="33"/>
      <c r="F24" s="33"/>
      <c r="G24" s="33"/>
      <c r="H24" s="33"/>
      <c r="I24" s="33"/>
      <c r="J24" s="5"/>
      <c r="K24" s="36"/>
      <c r="L24" s="36"/>
      <c r="M24" s="21"/>
      <c r="N24" s="3"/>
    </row>
    <row r="25" spans="1:14" x14ac:dyDescent="0.4">
      <c r="A25" s="6"/>
      <c r="B25" s="6"/>
      <c r="C25" s="40"/>
      <c r="D25" s="33"/>
      <c r="E25" s="33"/>
      <c r="F25" s="33"/>
      <c r="G25" s="33"/>
      <c r="H25" s="33"/>
      <c r="I25" s="33"/>
      <c r="J25" s="5"/>
      <c r="K25" s="36"/>
      <c r="L25" s="36"/>
      <c r="M25" s="21"/>
      <c r="N25" s="3"/>
    </row>
    <row r="26" spans="1:14" x14ac:dyDescent="0.4">
      <c r="A26" s="6"/>
      <c r="B26" s="6"/>
      <c r="C26" s="22" t="s">
        <v>30</v>
      </c>
      <c r="D26" s="41" t="s">
        <v>31</v>
      </c>
      <c r="E26" s="42" t="s">
        <v>332</v>
      </c>
      <c r="F26" s="116"/>
      <c r="G26" s="33"/>
      <c r="H26" s="33"/>
      <c r="I26" s="33"/>
      <c r="J26" s="5"/>
      <c r="K26" s="36"/>
      <c r="L26" s="36"/>
      <c r="M26" s="21"/>
      <c r="N26" s="3"/>
    </row>
    <row r="27" spans="1:14" x14ac:dyDescent="0.4">
      <c r="A27" s="6"/>
      <c r="B27" s="6"/>
      <c r="C27" s="22"/>
      <c r="D27" s="41" t="s">
        <v>32</v>
      </c>
      <c r="E27" s="43">
        <v>0.01</v>
      </c>
      <c r="F27" s="33"/>
      <c r="G27" s="33"/>
      <c r="H27" s="33"/>
      <c r="I27" s="33"/>
      <c r="J27" s="5"/>
      <c r="K27" s="36"/>
      <c r="L27" s="36"/>
      <c r="M27" s="21"/>
      <c r="N27" s="3"/>
    </row>
    <row r="28" spans="1:14" x14ac:dyDescent="0.4">
      <c r="A28" s="6"/>
      <c r="B28" s="6"/>
      <c r="C28" s="22"/>
      <c r="D28" s="41" t="s">
        <v>33</v>
      </c>
      <c r="E28" s="43">
        <v>0.04</v>
      </c>
      <c r="F28" s="33"/>
      <c r="G28" s="33"/>
      <c r="H28" s="33"/>
      <c r="I28" s="33"/>
      <c r="J28" s="5"/>
      <c r="K28" s="36"/>
      <c r="L28" s="36"/>
      <c r="M28" s="21"/>
      <c r="N28" s="3"/>
    </row>
    <row r="29" spans="1:14" x14ac:dyDescent="0.4">
      <c r="A29" s="6"/>
      <c r="B29" s="6"/>
      <c r="C29" s="22"/>
      <c r="D29" s="41" t="s">
        <v>34</v>
      </c>
      <c r="E29" s="43">
        <v>7.0000000000000007E-2</v>
      </c>
      <c r="F29" s="33"/>
      <c r="G29" s="33"/>
      <c r="H29" s="33"/>
      <c r="I29" s="33"/>
      <c r="J29" s="5"/>
      <c r="K29" s="36"/>
      <c r="L29" s="36"/>
      <c r="M29" s="21"/>
      <c r="N29" s="3"/>
    </row>
    <row r="30" spans="1:14" ht="15.9" x14ac:dyDescent="0.45">
      <c r="A30" s="6"/>
      <c r="B30" s="6"/>
      <c r="C30" s="22"/>
      <c r="D30" s="44"/>
      <c r="E30" s="45"/>
      <c r="F30" s="33"/>
      <c r="G30" s="33"/>
      <c r="H30" s="33"/>
      <c r="I30" s="33"/>
      <c r="J30" s="5"/>
      <c r="K30" s="36"/>
      <c r="L30" s="36"/>
      <c r="M30" s="21"/>
      <c r="N30" s="3"/>
    </row>
    <row r="31" spans="1:14" ht="66.45" customHeight="1" x14ac:dyDescent="0.4">
      <c r="A31" s="6"/>
      <c r="B31" s="6"/>
      <c r="C31" s="155" t="s">
        <v>35</v>
      </c>
      <c r="D31" s="155"/>
      <c r="E31" s="155"/>
      <c r="F31" s="155"/>
      <c r="G31" s="155"/>
      <c r="H31" s="155"/>
      <c r="I31" s="155"/>
      <c r="J31" s="155"/>
      <c r="K31" s="46"/>
      <c r="L31" s="46"/>
      <c r="M31" s="21"/>
      <c r="N31" s="3"/>
    </row>
    <row r="32" spans="1:14" ht="8.6" customHeight="1" x14ac:dyDescent="0.4">
      <c r="A32" s="6"/>
      <c r="B32" s="6"/>
      <c r="C32" s="47"/>
      <c r="D32" s="6"/>
      <c r="E32" s="6"/>
      <c r="F32" s="6"/>
      <c r="G32" s="6"/>
      <c r="H32" s="6"/>
      <c r="I32" s="6"/>
      <c r="J32" s="6"/>
      <c r="K32" s="46"/>
      <c r="L32" s="46"/>
      <c r="M32" s="21"/>
      <c r="N32" s="3"/>
    </row>
    <row r="33" spans="1:16" ht="28.75" customHeight="1" x14ac:dyDescent="0.4">
      <c r="A33" s="6"/>
      <c r="B33" s="6"/>
      <c r="C33" s="150" t="s">
        <v>334</v>
      </c>
      <c r="D33" s="150"/>
      <c r="E33" s="150"/>
      <c r="F33" s="150"/>
      <c r="G33" s="150"/>
      <c r="H33" s="150"/>
      <c r="I33" s="150"/>
      <c r="J33" s="150"/>
      <c r="K33" s="46"/>
      <c r="L33" s="46"/>
      <c r="M33" s="21"/>
      <c r="N33" s="3"/>
    </row>
    <row r="34" spans="1:16" x14ac:dyDescent="0.4">
      <c r="A34" s="6"/>
      <c r="B34" s="48"/>
      <c r="C34" s="49"/>
      <c r="D34" s="28"/>
      <c r="E34" s="28"/>
      <c r="F34" s="28"/>
      <c r="G34" s="29"/>
      <c r="H34" s="29"/>
      <c r="I34" s="29"/>
      <c r="J34" s="5"/>
      <c r="K34" s="6"/>
      <c r="L34" s="6"/>
      <c r="M34" s="6"/>
      <c r="N34" s="50"/>
    </row>
    <row r="35" spans="1:16" ht="56.6" x14ac:dyDescent="0.4">
      <c r="A35" s="6"/>
      <c r="B35" s="52" t="s">
        <v>36</v>
      </c>
      <c r="C35" s="53" t="s">
        <v>37</v>
      </c>
      <c r="D35" s="54" t="s">
        <v>327</v>
      </c>
      <c r="E35" s="55" t="s">
        <v>38</v>
      </c>
      <c r="F35" s="56" t="s">
        <v>39</v>
      </c>
      <c r="G35" s="51" t="s">
        <v>660</v>
      </c>
      <c r="H35" s="51" t="s">
        <v>40</v>
      </c>
      <c r="I35" s="51" t="s">
        <v>328</v>
      </c>
      <c r="J35" s="51" t="s">
        <v>41</v>
      </c>
      <c r="K35" s="51" t="s">
        <v>42</v>
      </c>
      <c r="L35" s="51" t="s">
        <v>43</v>
      </c>
    </row>
    <row r="36" spans="1:16" x14ac:dyDescent="0.4">
      <c r="A36" s="6"/>
      <c r="B36" s="57" t="s">
        <v>335</v>
      </c>
      <c r="C36" s="124" t="s">
        <v>617</v>
      </c>
      <c r="D36" s="57" t="s">
        <v>641</v>
      </c>
      <c r="E36" s="123" t="s">
        <v>111</v>
      </c>
      <c r="F36" s="120"/>
      <c r="G36" s="60" t="s">
        <v>46</v>
      </c>
      <c r="H36" s="58">
        <v>900</v>
      </c>
      <c r="I36" s="59">
        <v>0.21</v>
      </c>
      <c r="J36" s="118"/>
      <c r="K36" s="119">
        <f t="shared" ref="K36:K99" si="0">J36*H36</f>
        <v>0</v>
      </c>
      <c r="L36" s="59">
        <f t="shared" ref="L36:L99" si="1">K36*I36</f>
        <v>0</v>
      </c>
      <c r="N36" s="117"/>
      <c r="P36" s="117"/>
    </row>
    <row r="37" spans="1:16" x14ac:dyDescent="0.4">
      <c r="A37" s="6"/>
      <c r="B37" s="57" t="s">
        <v>336</v>
      </c>
      <c r="C37" s="124" t="s">
        <v>617</v>
      </c>
      <c r="D37" s="57" t="s">
        <v>641</v>
      </c>
      <c r="E37" s="123" t="s">
        <v>111</v>
      </c>
      <c r="F37" s="120"/>
      <c r="G37" s="60" t="s">
        <v>45</v>
      </c>
      <c r="H37" s="58">
        <v>600</v>
      </c>
      <c r="I37" s="59">
        <v>0.24</v>
      </c>
      <c r="J37" s="118"/>
      <c r="K37" s="119">
        <f t="shared" si="0"/>
        <v>0</v>
      </c>
      <c r="L37" s="59">
        <f t="shared" si="1"/>
        <v>0</v>
      </c>
      <c r="N37" s="117"/>
      <c r="P37" s="117"/>
    </row>
    <row r="38" spans="1:16" x14ac:dyDescent="0.4">
      <c r="A38" s="6"/>
      <c r="B38" s="57" t="s">
        <v>337</v>
      </c>
      <c r="C38" s="125" t="s">
        <v>618</v>
      </c>
      <c r="D38" s="57" t="s">
        <v>642</v>
      </c>
      <c r="E38" s="123" t="s">
        <v>651</v>
      </c>
      <c r="F38" s="120"/>
      <c r="G38" s="60" t="s">
        <v>45</v>
      </c>
      <c r="H38" s="58">
        <v>500</v>
      </c>
      <c r="I38" s="59">
        <v>0.24</v>
      </c>
      <c r="J38" s="118"/>
      <c r="K38" s="119">
        <f t="shared" si="0"/>
        <v>0</v>
      </c>
      <c r="L38" s="59">
        <f t="shared" si="1"/>
        <v>0</v>
      </c>
      <c r="N38" s="117"/>
      <c r="P38" s="117"/>
    </row>
    <row r="39" spans="1:16" x14ac:dyDescent="0.4">
      <c r="A39" s="6"/>
      <c r="B39" s="57" t="s">
        <v>338</v>
      </c>
      <c r="C39" s="124" t="s">
        <v>617</v>
      </c>
      <c r="D39" s="57" t="s">
        <v>642</v>
      </c>
      <c r="E39" s="123" t="s">
        <v>44</v>
      </c>
      <c r="F39" s="120"/>
      <c r="G39" s="60" t="s">
        <v>45</v>
      </c>
      <c r="H39" s="58">
        <v>600</v>
      </c>
      <c r="I39" s="59">
        <v>0.36</v>
      </c>
      <c r="J39" s="118"/>
      <c r="K39" s="119">
        <f t="shared" si="0"/>
        <v>0</v>
      </c>
      <c r="L39" s="59">
        <f t="shared" si="1"/>
        <v>0</v>
      </c>
      <c r="N39" s="117"/>
      <c r="P39" s="117"/>
    </row>
    <row r="40" spans="1:16" x14ac:dyDescent="0.4">
      <c r="A40" s="6"/>
      <c r="B40" s="57" t="s">
        <v>339</v>
      </c>
      <c r="C40" s="126" t="s">
        <v>619</v>
      </c>
      <c r="D40" s="57" t="s">
        <v>643</v>
      </c>
      <c r="E40" s="123" t="s">
        <v>112</v>
      </c>
      <c r="F40" s="120"/>
      <c r="G40" s="60" t="s">
        <v>46</v>
      </c>
      <c r="H40" s="58">
        <v>900</v>
      </c>
      <c r="I40" s="59">
        <v>0.21000000000000002</v>
      </c>
      <c r="J40" s="118"/>
      <c r="K40" s="119">
        <f t="shared" si="0"/>
        <v>0</v>
      </c>
      <c r="L40" s="59">
        <f t="shared" si="1"/>
        <v>0</v>
      </c>
      <c r="N40" s="117"/>
      <c r="P40" s="117"/>
    </row>
    <row r="41" spans="1:16" x14ac:dyDescent="0.4">
      <c r="A41" s="6"/>
      <c r="B41" s="57" t="s">
        <v>340</v>
      </c>
      <c r="C41" s="126" t="s">
        <v>619</v>
      </c>
      <c r="D41" s="57" t="s">
        <v>643</v>
      </c>
      <c r="E41" s="123" t="s">
        <v>112</v>
      </c>
      <c r="F41" s="120"/>
      <c r="G41" s="60" t="s">
        <v>45</v>
      </c>
      <c r="H41" s="58">
        <v>500</v>
      </c>
      <c r="I41" s="59">
        <v>0.25</v>
      </c>
      <c r="J41" s="118"/>
      <c r="K41" s="119">
        <f t="shared" si="0"/>
        <v>0</v>
      </c>
      <c r="L41" s="59">
        <f t="shared" si="1"/>
        <v>0</v>
      </c>
      <c r="N41" s="117"/>
      <c r="P41" s="117"/>
    </row>
    <row r="42" spans="1:16" x14ac:dyDescent="0.4">
      <c r="A42" s="6"/>
      <c r="B42" s="57" t="s">
        <v>341</v>
      </c>
      <c r="C42" s="127" t="s">
        <v>232</v>
      </c>
      <c r="D42" s="57" t="s">
        <v>642</v>
      </c>
      <c r="E42" s="123" t="s">
        <v>231</v>
      </c>
      <c r="F42" s="120"/>
      <c r="G42" s="60" t="s">
        <v>46</v>
      </c>
      <c r="H42" s="58">
        <v>800</v>
      </c>
      <c r="I42" s="59">
        <v>0.32</v>
      </c>
      <c r="J42" s="118"/>
      <c r="K42" s="119">
        <f t="shared" si="0"/>
        <v>0</v>
      </c>
      <c r="L42" s="59">
        <f t="shared" si="1"/>
        <v>0</v>
      </c>
      <c r="N42" s="117"/>
      <c r="P42" s="117"/>
    </row>
    <row r="43" spans="1:16" x14ac:dyDescent="0.4">
      <c r="A43" s="6"/>
      <c r="B43" s="57" t="s">
        <v>342</v>
      </c>
      <c r="C43" s="128" t="s">
        <v>620</v>
      </c>
      <c r="D43" s="57" t="s">
        <v>642</v>
      </c>
      <c r="E43" s="123" t="s">
        <v>204</v>
      </c>
      <c r="F43" s="120"/>
      <c r="G43" s="60" t="s">
        <v>45</v>
      </c>
      <c r="H43" s="58">
        <v>500</v>
      </c>
      <c r="I43" s="59">
        <v>0.33</v>
      </c>
      <c r="J43" s="118"/>
      <c r="K43" s="119">
        <f t="shared" si="0"/>
        <v>0</v>
      </c>
      <c r="L43" s="59">
        <f t="shared" si="1"/>
        <v>0</v>
      </c>
      <c r="N43" s="117"/>
      <c r="P43" s="117"/>
    </row>
    <row r="44" spans="1:16" x14ac:dyDescent="0.4">
      <c r="A44" s="6"/>
      <c r="B44" s="57" t="s">
        <v>343</v>
      </c>
      <c r="C44" s="129" t="s">
        <v>621</v>
      </c>
      <c r="D44" s="57" t="s">
        <v>644</v>
      </c>
      <c r="E44" s="123" t="s">
        <v>205</v>
      </c>
      <c r="F44" s="120"/>
      <c r="G44" s="60" t="s">
        <v>45</v>
      </c>
      <c r="H44" s="58">
        <v>500</v>
      </c>
      <c r="I44" s="59">
        <v>0.29000000000000004</v>
      </c>
      <c r="J44" s="118"/>
      <c r="K44" s="119">
        <f t="shared" si="0"/>
        <v>0</v>
      </c>
      <c r="L44" s="59">
        <f t="shared" si="1"/>
        <v>0</v>
      </c>
      <c r="N44" s="117"/>
      <c r="P44" s="117"/>
    </row>
    <row r="45" spans="1:16" x14ac:dyDescent="0.4">
      <c r="A45" s="6"/>
      <c r="B45" s="57" t="s">
        <v>344</v>
      </c>
      <c r="C45" s="126" t="s">
        <v>619</v>
      </c>
      <c r="D45" s="57" t="s">
        <v>642</v>
      </c>
      <c r="E45" s="123" t="s">
        <v>113</v>
      </c>
      <c r="F45" s="120"/>
      <c r="G45" s="60" t="s">
        <v>45</v>
      </c>
      <c r="H45" s="58">
        <v>500</v>
      </c>
      <c r="I45" s="59">
        <v>0.27</v>
      </c>
      <c r="J45" s="118"/>
      <c r="K45" s="119">
        <f t="shared" si="0"/>
        <v>0</v>
      </c>
      <c r="L45" s="59">
        <f t="shared" si="1"/>
        <v>0</v>
      </c>
      <c r="N45" s="117"/>
      <c r="P45" s="117"/>
    </row>
    <row r="46" spans="1:16" x14ac:dyDescent="0.4">
      <c r="A46" s="6"/>
      <c r="B46" s="57" t="s">
        <v>345</v>
      </c>
      <c r="C46" s="124" t="s">
        <v>617</v>
      </c>
      <c r="D46" s="57" t="s">
        <v>642</v>
      </c>
      <c r="E46" s="123" t="s">
        <v>652</v>
      </c>
      <c r="F46" s="120"/>
      <c r="G46" s="60" t="s">
        <v>46</v>
      </c>
      <c r="H46" s="58">
        <v>800</v>
      </c>
      <c r="I46" s="59">
        <v>0.29000000000000004</v>
      </c>
      <c r="J46" s="118"/>
      <c r="K46" s="119">
        <f t="shared" si="0"/>
        <v>0</v>
      </c>
      <c r="L46" s="59">
        <f t="shared" si="1"/>
        <v>0</v>
      </c>
      <c r="N46" s="117"/>
      <c r="P46" s="117"/>
    </row>
    <row r="47" spans="1:16" x14ac:dyDescent="0.4">
      <c r="A47" s="6"/>
      <c r="B47" s="57" t="s">
        <v>346</v>
      </c>
      <c r="C47" s="126" t="s">
        <v>619</v>
      </c>
      <c r="D47" s="57" t="s">
        <v>642</v>
      </c>
      <c r="E47" s="123" t="s">
        <v>114</v>
      </c>
      <c r="F47" s="120"/>
      <c r="G47" s="60" t="s">
        <v>45</v>
      </c>
      <c r="H47" s="58">
        <v>600</v>
      </c>
      <c r="I47" s="59">
        <v>0.23</v>
      </c>
      <c r="J47" s="118"/>
      <c r="K47" s="119">
        <f t="shared" si="0"/>
        <v>0</v>
      </c>
      <c r="L47" s="59">
        <f t="shared" si="1"/>
        <v>0</v>
      </c>
      <c r="N47" s="117"/>
      <c r="P47" s="117"/>
    </row>
    <row r="48" spans="1:16" x14ac:dyDescent="0.4">
      <c r="A48" s="6"/>
      <c r="B48" s="57" t="s">
        <v>347</v>
      </c>
      <c r="C48" s="130" t="s">
        <v>622</v>
      </c>
      <c r="D48" s="57" t="s">
        <v>642</v>
      </c>
      <c r="E48" s="123" t="s">
        <v>206</v>
      </c>
      <c r="F48" s="120"/>
      <c r="G48" s="60" t="s">
        <v>45</v>
      </c>
      <c r="H48" s="58">
        <v>500</v>
      </c>
      <c r="I48" s="59">
        <v>0.31</v>
      </c>
      <c r="J48" s="118"/>
      <c r="K48" s="119">
        <f t="shared" si="0"/>
        <v>0</v>
      </c>
      <c r="L48" s="59">
        <f t="shared" si="1"/>
        <v>0</v>
      </c>
      <c r="N48" s="117"/>
      <c r="P48" s="117"/>
    </row>
    <row r="49" spans="1:16" x14ac:dyDescent="0.4">
      <c r="A49" s="6"/>
      <c r="B49" s="57" t="s">
        <v>348</v>
      </c>
      <c r="C49" s="127" t="s">
        <v>232</v>
      </c>
      <c r="D49" s="57" t="s">
        <v>642</v>
      </c>
      <c r="E49" s="123" t="s">
        <v>233</v>
      </c>
      <c r="F49" s="120"/>
      <c r="G49" s="60" t="s">
        <v>46</v>
      </c>
      <c r="H49" s="58">
        <v>900</v>
      </c>
      <c r="I49" s="59">
        <v>0.37</v>
      </c>
      <c r="J49" s="118"/>
      <c r="K49" s="119">
        <f t="shared" si="0"/>
        <v>0</v>
      </c>
      <c r="L49" s="59">
        <f t="shared" si="1"/>
        <v>0</v>
      </c>
      <c r="N49" s="117"/>
      <c r="P49" s="117"/>
    </row>
    <row r="50" spans="1:16" x14ac:dyDescent="0.4">
      <c r="A50" s="6"/>
      <c r="B50" s="57" t="s">
        <v>349</v>
      </c>
      <c r="C50" s="127" t="s">
        <v>232</v>
      </c>
      <c r="D50" s="57" t="s">
        <v>642</v>
      </c>
      <c r="E50" s="123" t="s">
        <v>233</v>
      </c>
      <c r="F50" s="120"/>
      <c r="G50" s="60" t="s">
        <v>45</v>
      </c>
      <c r="H50" s="58">
        <v>500</v>
      </c>
      <c r="I50" s="59">
        <v>0.45</v>
      </c>
      <c r="J50" s="118"/>
      <c r="K50" s="119">
        <f t="shared" si="0"/>
        <v>0</v>
      </c>
      <c r="L50" s="59">
        <f t="shared" si="1"/>
        <v>0</v>
      </c>
      <c r="N50" s="117"/>
      <c r="P50" s="117"/>
    </row>
    <row r="51" spans="1:16" x14ac:dyDescent="0.4">
      <c r="A51" s="6"/>
      <c r="B51" s="57" t="s">
        <v>350</v>
      </c>
      <c r="C51" s="126" t="s">
        <v>619</v>
      </c>
      <c r="D51" s="57" t="s">
        <v>643</v>
      </c>
      <c r="E51" s="123" t="s">
        <v>171</v>
      </c>
      <c r="F51" s="120"/>
      <c r="G51" s="60" t="s">
        <v>46</v>
      </c>
      <c r="H51" s="58">
        <v>900</v>
      </c>
      <c r="I51" s="59">
        <v>0.18</v>
      </c>
      <c r="J51" s="118"/>
      <c r="K51" s="119">
        <f t="shared" si="0"/>
        <v>0</v>
      </c>
      <c r="L51" s="59">
        <f t="shared" si="1"/>
        <v>0</v>
      </c>
      <c r="N51" s="117"/>
      <c r="P51" s="117"/>
    </row>
    <row r="52" spans="1:16" x14ac:dyDescent="0.4">
      <c r="A52" s="6"/>
      <c r="B52" s="57" t="s">
        <v>351</v>
      </c>
      <c r="C52" s="126" t="s">
        <v>619</v>
      </c>
      <c r="D52" s="57" t="s">
        <v>643</v>
      </c>
      <c r="E52" s="123" t="s">
        <v>171</v>
      </c>
      <c r="F52" s="120"/>
      <c r="G52" s="60" t="s">
        <v>45</v>
      </c>
      <c r="H52" s="58">
        <v>600</v>
      </c>
      <c r="I52" s="59">
        <v>0.21000000000000002</v>
      </c>
      <c r="J52" s="118"/>
      <c r="K52" s="119">
        <f t="shared" si="0"/>
        <v>0</v>
      </c>
      <c r="L52" s="59">
        <f t="shared" si="1"/>
        <v>0</v>
      </c>
      <c r="N52" s="117"/>
      <c r="P52" s="117"/>
    </row>
    <row r="53" spans="1:16" x14ac:dyDescent="0.4">
      <c r="A53" s="6"/>
      <c r="B53" s="57" t="s">
        <v>352</v>
      </c>
      <c r="C53" s="131" t="s">
        <v>623</v>
      </c>
      <c r="D53" s="57" t="s">
        <v>643</v>
      </c>
      <c r="E53" s="123" t="s">
        <v>47</v>
      </c>
      <c r="F53" s="120"/>
      <c r="G53" s="60" t="s">
        <v>46</v>
      </c>
      <c r="H53" s="58">
        <v>900</v>
      </c>
      <c r="I53" s="59">
        <v>0.21000000000000002</v>
      </c>
      <c r="J53" s="118"/>
      <c r="K53" s="119">
        <f t="shared" si="0"/>
        <v>0</v>
      </c>
      <c r="L53" s="59">
        <f t="shared" si="1"/>
        <v>0</v>
      </c>
      <c r="N53" s="117"/>
      <c r="P53" s="117"/>
    </row>
    <row r="54" spans="1:16" x14ac:dyDescent="0.4">
      <c r="A54" s="6"/>
      <c r="B54" s="57" t="s">
        <v>353</v>
      </c>
      <c r="C54" s="131" t="s">
        <v>623</v>
      </c>
      <c r="D54" s="57" t="s">
        <v>643</v>
      </c>
      <c r="E54" s="123" t="s">
        <v>47</v>
      </c>
      <c r="F54" s="120"/>
      <c r="G54" s="60" t="s">
        <v>45</v>
      </c>
      <c r="H54" s="58">
        <v>600</v>
      </c>
      <c r="I54" s="59">
        <v>0.24000000000000002</v>
      </c>
      <c r="J54" s="118"/>
      <c r="K54" s="119">
        <f t="shared" si="0"/>
        <v>0</v>
      </c>
      <c r="L54" s="59">
        <f t="shared" si="1"/>
        <v>0</v>
      </c>
      <c r="N54" s="117"/>
      <c r="P54" s="117"/>
    </row>
    <row r="55" spans="1:16" x14ac:dyDescent="0.4">
      <c r="A55" s="6"/>
      <c r="B55" s="57" t="s">
        <v>354</v>
      </c>
      <c r="C55" s="132" t="s">
        <v>624</v>
      </c>
      <c r="D55" s="57" t="s">
        <v>642</v>
      </c>
      <c r="E55" s="123" t="s">
        <v>172</v>
      </c>
      <c r="F55" s="120"/>
      <c r="G55" s="60" t="s">
        <v>45</v>
      </c>
      <c r="H55" s="58">
        <v>500</v>
      </c>
      <c r="I55" s="59">
        <v>0.39</v>
      </c>
      <c r="J55" s="118"/>
      <c r="K55" s="119">
        <f t="shared" si="0"/>
        <v>0</v>
      </c>
      <c r="L55" s="59">
        <f t="shared" si="1"/>
        <v>0</v>
      </c>
      <c r="N55" s="117"/>
      <c r="P55" s="117"/>
    </row>
    <row r="56" spans="1:16" x14ac:dyDescent="0.4">
      <c r="A56" s="6"/>
      <c r="B56" s="57" t="s">
        <v>355</v>
      </c>
      <c r="C56" s="128" t="s">
        <v>620</v>
      </c>
      <c r="D56" s="57" t="s">
        <v>642</v>
      </c>
      <c r="E56" s="123" t="s">
        <v>207</v>
      </c>
      <c r="F56" s="120"/>
      <c r="G56" s="60" t="s">
        <v>46</v>
      </c>
      <c r="H56" s="58">
        <v>900</v>
      </c>
      <c r="I56" s="59">
        <v>0.32</v>
      </c>
      <c r="J56" s="118"/>
      <c r="K56" s="119">
        <f t="shared" si="0"/>
        <v>0</v>
      </c>
      <c r="L56" s="59">
        <f t="shared" si="1"/>
        <v>0</v>
      </c>
      <c r="N56" s="117"/>
      <c r="P56" s="117"/>
    </row>
    <row r="57" spans="1:16" x14ac:dyDescent="0.4">
      <c r="A57" s="6"/>
      <c r="B57" s="57" t="s">
        <v>356</v>
      </c>
      <c r="C57" s="128" t="s">
        <v>620</v>
      </c>
      <c r="D57" s="57" t="s">
        <v>642</v>
      </c>
      <c r="E57" s="123" t="s">
        <v>207</v>
      </c>
      <c r="F57" s="120"/>
      <c r="G57" s="60" t="s">
        <v>45</v>
      </c>
      <c r="H57" s="58">
        <v>500</v>
      </c>
      <c r="I57" s="59">
        <v>0.36</v>
      </c>
      <c r="J57" s="118"/>
      <c r="K57" s="119">
        <f t="shared" si="0"/>
        <v>0</v>
      </c>
      <c r="L57" s="59">
        <f t="shared" si="1"/>
        <v>0</v>
      </c>
      <c r="N57" s="117"/>
      <c r="P57" s="117"/>
    </row>
    <row r="58" spans="1:16" x14ac:dyDescent="0.4">
      <c r="A58" s="6"/>
      <c r="B58" s="57" t="s">
        <v>357</v>
      </c>
      <c r="C58" s="133" t="s">
        <v>625</v>
      </c>
      <c r="D58" s="57" t="s">
        <v>642</v>
      </c>
      <c r="E58" s="123" t="s">
        <v>115</v>
      </c>
      <c r="F58" s="120"/>
      <c r="G58" s="60" t="s">
        <v>46</v>
      </c>
      <c r="H58" s="58">
        <v>900</v>
      </c>
      <c r="I58" s="59">
        <v>0.21</v>
      </c>
      <c r="J58" s="118"/>
      <c r="K58" s="119">
        <f t="shared" si="0"/>
        <v>0</v>
      </c>
      <c r="L58" s="59">
        <f t="shared" si="1"/>
        <v>0</v>
      </c>
      <c r="N58" s="117"/>
      <c r="P58" s="117"/>
    </row>
    <row r="59" spans="1:16" x14ac:dyDescent="0.4">
      <c r="A59" s="6"/>
      <c r="B59" s="57" t="s">
        <v>358</v>
      </c>
      <c r="C59" s="133" t="s">
        <v>625</v>
      </c>
      <c r="D59" s="57" t="s">
        <v>642</v>
      </c>
      <c r="E59" s="123" t="s">
        <v>115</v>
      </c>
      <c r="F59" s="120"/>
      <c r="G59" s="60" t="s">
        <v>45</v>
      </c>
      <c r="H59" s="58">
        <v>600</v>
      </c>
      <c r="I59" s="59">
        <v>0.22</v>
      </c>
      <c r="J59" s="118"/>
      <c r="K59" s="119">
        <f t="shared" si="0"/>
        <v>0</v>
      </c>
      <c r="L59" s="59">
        <f t="shared" si="1"/>
        <v>0</v>
      </c>
      <c r="N59" s="117"/>
      <c r="P59" s="117"/>
    </row>
    <row r="60" spans="1:16" x14ac:dyDescent="0.4">
      <c r="A60" s="6"/>
      <c r="B60" s="57" t="s">
        <v>359</v>
      </c>
      <c r="C60" s="134" t="s">
        <v>626</v>
      </c>
      <c r="D60" s="57" t="s">
        <v>645</v>
      </c>
      <c r="E60" s="123" t="s">
        <v>653</v>
      </c>
      <c r="F60" s="120"/>
      <c r="G60" s="60" t="s">
        <v>45</v>
      </c>
      <c r="H60" s="58">
        <v>500</v>
      </c>
      <c r="I60" s="59">
        <v>0.28000000000000003</v>
      </c>
      <c r="J60" s="118"/>
      <c r="K60" s="119">
        <f t="shared" si="0"/>
        <v>0</v>
      </c>
      <c r="L60" s="59">
        <f t="shared" si="1"/>
        <v>0</v>
      </c>
      <c r="N60" s="117"/>
      <c r="P60" s="117"/>
    </row>
    <row r="61" spans="1:16" x14ac:dyDescent="0.4">
      <c r="A61" s="6"/>
      <c r="B61" s="57" t="s">
        <v>360</v>
      </c>
      <c r="C61" s="135" t="s">
        <v>627</v>
      </c>
      <c r="D61" s="57" t="s">
        <v>67</v>
      </c>
      <c r="E61" s="123" t="s">
        <v>173</v>
      </c>
      <c r="F61" s="120"/>
      <c r="G61" s="60" t="s">
        <v>46</v>
      </c>
      <c r="H61" s="58">
        <v>900</v>
      </c>
      <c r="I61" s="59">
        <v>0.28000000000000003</v>
      </c>
      <c r="J61" s="118"/>
      <c r="K61" s="119">
        <f t="shared" si="0"/>
        <v>0</v>
      </c>
      <c r="L61" s="59">
        <f t="shared" si="1"/>
        <v>0</v>
      </c>
      <c r="N61" s="117"/>
      <c r="P61" s="117"/>
    </row>
    <row r="62" spans="1:16" x14ac:dyDescent="0.4">
      <c r="A62" s="6"/>
      <c r="B62" s="57" t="s">
        <v>361</v>
      </c>
      <c r="C62" s="135" t="s">
        <v>627</v>
      </c>
      <c r="D62" s="57" t="s">
        <v>67</v>
      </c>
      <c r="E62" s="123" t="s">
        <v>173</v>
      </c>
      <c r="F62" s="120"/>
      <c r="G62" s="60" t="s">
        <v>45</v>
      </c>
      <c r="H62" s="58">
        <v>500</v>
      </c>
      <c r="I62" s="59">
        <v>0.36</v>
      </c>
      <c r="J62" s="118"/>
      <c r="K62" s="119">
        <f t="shared" si="0"/>
        <v>0</v>
      </c>
      <c r="L62" s="59">
        <f t="shared" si="1"/>
        <v>0</v>
      </c>
      <c r="N62" s="117"/>
      <c r="P62" s="117"/>
    </row>
    <row r="63" spans="1:16" x14ac:dyDescent="0.4">
      <c r="A63" s="6"/>
      <c r="B63" s="57" t="s">
        <v>362</v>
      </c>
      <c r="C63" s="136" t="s">
        <v>628</v>
      </c>
      <c r="D63" s="57" t="s">
        <v>642</v>
      </c>
      <c r="E63" s="123" t="s">
        <v>174</v>
      </c>
      <c r="F63" s="120"/>
      <c r="G63" s="60" t="s">
        <v>46</v>
      </c>
      <c r="H63" s="58">
        <v>700</v>
      </c>
      <c r="I63" s="59">
        <v>0.23</v>
      </c>
      <c r="J63" s="118"/>
      <c r="K63" s="119">
        <f t="shared" si="0"/>
        <v>0</v>
      </c>
      <c r="L63" s="59">
        <f t="shared" si="1"/>
        <v>0</v>
      </c>
      <c r="N63" s="117"/>
      <c r="P63" s="117"/>
    </row>
    <row r="64" spans="1:16" x14ac:dyDescent="0.4">
      <c r="A64" s="6"/>
      <c r="B64" s="57" t="s">
        <v>363</v>
      </c>
      <c r="C64" s="136" t="s">
        <v>628</v>
      </c>
      <c r="D64" s="57" t="s">
        <v>642</v>
      </c>
      <c r="E64" s="123" t="s">
        <v>174</v>
      </c>
      <c r="F64" s="120"/>
      <c r="G64" s="60" t="s">
        <v>45</v>
      </c>
      <c r="H64" s="58">
        <v>600</v>
      </c>
      <c r="I64" s="59">
        <v>0.27</v>
      </c>
      <c r="J64" s="118"/>
      <c r="K64" s="119">
        <f t="shared" si="0"/>
        <v>0</v>
      </c>
      <c r="L64" s="59">
        <f t="shared" si="1"/>
        <v>0</v>
      </c>
      <c r="N64" s="117"/>
      <c r="P64" s="117"/>
    </row>
    <row r="65" spans="1:16" x14ac:dyDescent="0.4">
      <c r="A65" s="6"/>
      <c r="B65" s="57" t="s">
        <v>364</v>
      </c>
      <c r="C65" s="124" t="s">
        <v>617</v>
      </c>
      <c r="D65" s="57" t="s">
        <v>642</v>
      </c>
      <c r="E65" s="123" t="s">
        <v>48</v>
      </c>
      <c r="F65" s="121" t="s">
        <v>49</v>
      </c>
      <c r="G65" s="60" t="s">
        <v>46</v>
      </c>
      <c r="H65" s="58">
        <v>800</v>
      </c>
      <c r="I65" s="59">
        <v>0.28000000000000003</v>
      </c>
      <c r="J65" s="118"/>
      <c r="K65" s="119">
        <f t="shared" si="0"/>
        <v>0</v>
      </c>
      <c r="L65" s="59">
        <f t="shared" si="1"/>
        <v>0</v>
      </c>
      <c r="N65" s="117"/>
      <c r="P65" s="117"/>
    </row>
    <row r="66" spans="1:16" x14ac:dyDescent="0.4">
      <c r="A66" s="6"/>
      <c r="B66" s="57" t="s">
        <v>365</v>
      </c>
      <c r="C66" s="137" t="s">
        <v>629</v>
      </c>
      <c r="D66" s="57" t="s">
        <v>644</v>
      </c>
      <c r="E66" s="123" t="s">
        <v>116</v>
      </c>
      <c r="F66" s="120"/>
      <c r="G66" s="60" t="s">
        <v>45</v>
      </c>
      <c r="H66" s="58">
        <v>500</v>
      </c>
      <c r="I66" s="59">
        <v>0.36</v>
      </c>
      <c r="J66" s="118"/>
      <c r="K66" s="119">
        <f t="shared" si="0"/>
        <v>0</v>
      </c>
      <c r="L66" s="59">
        <f t="shared" si="1"/>
        <v>0</v>
      </c>
      <c r="N66" s="117"/>
      <c r="P66" s="117"/>
    </row>
    <row r="67" spans="1:16" x14ac:dyDescent="0.4">
      <c r="A67" s="6"/>
      <c r="B67" s="57" t="s">
        <v>366</v>
      </c>
      <c r="C67" s="124" t="s">
        <v>617</v>
      </c>
      <c r="D67" s="57" t="s">
        <v>643</v>
      </c>
      <c r="E67" s="123" t="s">
        <v>50</v>
      </c>
      <c r="F67" s="122" t="s">
        <v>51</v>
      </c>
      <c r="G67" s="60" t="s">
        <v>46</v>
      </c>
      <c r="H67" s="58">
        <v>900</v>
      </c>
      <c r="I67" s="59">
        <v>0.27</v>
      </c>
      <c r="J67" s="118"/>
      <c r="K67" s="119">
        <f t="shared" si="0"/>
        <v>0</v>
      </c>
      <c r="L67" s="59">
        <f t="shared" si="1"/>
        <v>0</v>
      </c>
      <c r="N67" s="117"/>
      <c r="P67" s="117"/>
    </row>
    <row r="68" spans="1:16" x14ac:dyDescent="0.4">
      <c r="A68" s="6"/>
      <c r="B68" s="57" t="s">
        <v>367</v>
      </c>
      <c r="C68" s="124" t="s">
        <v>617</v>
      </c>
      <c r="D68" s="57" t="s">
        <v>643</v>
      </c>
      <c r="E68" s="123" t="s">
        <v>50</v>
      </c>
      <c r="F68" s="122" t="s">
        <v>51</v>
      </c>
      <c r="G68" s="60" t="s">
        <v>45</v>
      </c>
      <c r="H68" s="58">
        <v>500</v>
      </c>
      <c r="I68" s="59">
        <v>0.3</v>
      </c>
      <c r="J68" s="118"/>
      <c r="K68" s="119">
        <f t="shared" si="0"/>
        <v>0</v>
      </c>
      <c r="L68" s="59">
        <f t="shared" si="1"/>
        <v>0</v>
      </c>
      <c r="N68" s="117"/>
      <c r="P68" s="117"/>
    </row>
    <row r="69" spans="1:16" x14ac:dyDescent="0.4">
      <c r="A69" s="6"/>
      <c r="B69" s="57" t="s">
        <v>368</v>
      </c>
      <c r="C69" s="124" t="s">
        <v>617</v>
      </c>
      <c r="D69" s="57" t="s">
        <v>643</v>
      </c>
      <c r="E69" s="123" t="s">
        <v>117</v>
      </c>
      <c r="F69" s="120"/>
      <c r="G69" s="60" t="s">
        <v>46</v>
      </c>
      <c r="H69" s="58">
        <v>900</v>
      </c>
      <c r="I69" s="59">
        <v>0.23</v>
      </c>
      <c r="J69" s="118"/>
      <c r="K69" s="119">
        <f t="shared" si="0"/>
        <v>0</v>
      </c>
      <c r="L69" s="59">
        <f t="shared" si="1"/>
        <v>0</v>
      </c>
      <c r="N69" s="117"/>
      <c r="P69" s="117"/>
    </row>
    <row r="70" spans="1:16" x14ac:dyDescent="0.4">
      <c r="A70" s="6"/>
      <c r="B70" s="57" t="s">
        <v>369</v>
      </c>
      <c r="C70" s="124" t="s">
        <v>617</v>
      </c>
      <c r="D70" s="57" t="s">
        <v>643</v>
      </c>
      <c r="E70" s="123" t="s">
        <v>117</v>
      </c>
      <c r="F70" s="120"/>
      <c r="G70" s="60" t="s">
        <v>45</v>
      </c>
      <c r="H70" s="58">
        <v>600</v>
      </c>
      <c r="I70" s="59">
        <v>0.24</v>
      </c>
      <c r="J70" s="118"/>
      <c r="K70" s="119">
        <f t="shared" si="0"/>
        <v>0</v>
      </c>
      <c r="L70" s="59">
        <f t="shared" si="1"/>
        <v>0</v>
      </c>
      <c r="N70" s="117"/>
      <c r="P70" s="117"/>
    </row>
    <row r="71" spans="1:16" x14ac:dyDescent="0.4">
      <c r="A71" s="6"/>
      <c r="B71" s="57" t="s">
        <v>370</v>
      </c>
      <c r="C71" s="129" t="s">
        <v>621</v>
      </c>
      <c r="D71" s="57" t="s">
        <v>644</v>
      </c>
      <c r="E71" s="123" t="s">
        <v>208</v>
      </c>
      <c r="F71" s="120"/>
      <c r="G71" s="60" t="s">
        <v>45</v>
      </c>
      <c r="H71" s="58">
        <v>500</v>
      </c>
      <c r="I71" s="59">
        <v>0.3</v>
      </c>
      <c r="J71" s="118"/>
      <c r="K71" s="119">
        <f t="shared" si="0"/>
        <v>0</v>
      </c>
      <c r="L71" s="59">
        <f t="shared" si="1"/>
        <v>0</v>
      </c>
      <c r="N71" s="117"/>
      <c r="P71" s="117"/>
    </row>
    <row r="72" spans="1:16" x14ac:dyDescent="0.4">
      <c r="A72" s="6"/>
      <c r="B72" s="57" t="s">
        <v>371</v>
      </c>
      <c r="C72" s="134" t="s">
        <v>626</v>
      </c>
      <c r="D72" s="57" t="s">
        <v>642</v>
      </c>
      <c r="E72" s="123" t="s">
        <v>52</v>
      </c>
      <c r="F72" s="120"/>
      <c r="G72" s="60" t="s">
        <v>46</v>
      </c>
      <c r="H72" s="58">
        <v>900</v>
      </c>
      <c r="I72" s="59">
        <v>0.22</v>
      </c>
      <c r="J72" s="118"/>
      <c r="K72" s="119">
        <f t="shared" si="0"/>
        <v>0</v>
      </c>
      <c r="L72" s="59">
        <f t="shared" si="1"/>
        <v>0</v>
      </c>
      <c r="N72" s="117"/>
      <c r="P72" s="117"/>
    </row>
    <row r="73" spans="1:16" x14ac:dyDescent="0.4">
      <c r="A73" s="6"/>
      <c r="B73" s="57" t="s">
        <v>372</v>
      </c>
      <c r="C73" s="134" t="s">
        <v>626</v>
      </c>
      <c r="D73" s="57" t="s">
        <v>642</v>
      </c>
      <c r="E73" s="123" t="s">
        <v>52</v>
      </c>
      <c r="F73" s="120"/>
      <c r="G73" s="60" t="s">
        <v>45</v>
      </c>
      <c r="H73" s="58">
        <v>600</v>
      </c>
      <c r="I73" s="59">
        <v>0.28000000000000003</v>
      </c>
      <c r="J73" s="118"/>
      <c r="K73" s="119">
        <f t="shared" si="0"/>
        <v>0</v>
      </c>
      <c r="L73" s="59">
        <f t="shared" si="1"/>
        <v>0</v>
      </c>
      <c r="N73" s="117"/>
      <c r="P73" s="117"/>
    </row>
    <row r="74" spans="1:16" x14ac:dyDescent="0.4">
      <c r="A74" s="6"/>
      <c r="B74" s="57" t="s">
        <v>373</v>
      </c>
      <c r="C74" s="129" t="s">
        <v>621</v>
      </c>
      <c r="D74" s="57" t="s">
        <v>642</v>
      </c>
      <c r="E74" s="123" t="s">
        <v>118</v>
      </c>
      <c r="F74" s="120"/>
      <c r="G74" s="60" t="s">
        <v>46</v>
      </c>
      <c r="H74" s="58">
        <v>900</v>
      </c>
      <c r="I74" s="59">
        <v>0.28000000000000003</v>
      </c>
      <c r="J74" s="118"/>
      <c r="K74" s="119">
        <f t="shared" si="0"/>
        <v>0</v>
      </c>
      <c r="L74" s="59">
        <f t="shared" si="1"/>
        <v>0</v>
      </c>
      <c r="N74" s="117"/>
      <c r="P74" s="117"/>
    </row>
    <row r="75" spans="1:16" x14ac:dyDescent="0.4">
      <c r="A75" s="6"/>
      <c r="B75" s="57" t="s">
        <v>374</v>
      </c>
      <c r="C75" s="129" t="s">
        <v>621</v>
      </c>
      <c r="D75" s="57" t="s">
        <v>642</v>
      </c>
      <c r="E75" s="123" t="s">
        <v>118</v>
      </c>
      <c r="F75" s="120"/>
      <c r="G75" s="60" t="s">
        <v>45</v>
      </c>
      <c r="H75" s="58">
        <v>500</v>
      </c>
      <c r="I75" s="59">
        <v>0.33</v>
      </c>
      <c r="J75" s="118"/>
      <c r="K75" s="119">
        <f t="shared" si="0"/>
        <v>0</v>
      </c>
      <c r="L75" s="59">
        <f t="shared" si="1"/>
        <v>0</v>
      </c>
      <c r="N75" s="117"/>
      <c r="P75" s="117"/>
    </row>
    <row r="76" spans="1:16" x14ac:dyDescent="0.4">
      <c r="A76" s="6"/>
      <c r="B76" s="57" t="s">
        <v>375</v>
      </c>
      <c r="C76" s="128" t="s">
        <v>620</v>
      </c>
      <c r="D76" s="57" t="s">
        <v>641</v>
      </c>
      <c r="E76" s="123" t="s">
        <v>209</v>
      </c>
      <c r="F76" s="120"/>
      <c r="G76" s="60" t="s">
        <v>46</v>
      </c>
      <c r="H76" s="58">
        <v>900</v>
      </c>
      <c r="I76" s="59">
        <v>0.2</v>
      </c>
      <c r="J76" s="118"/>
      <c r="K76" s="119">
        <f t="shared" si="0"/>
        <v>0</v>
      </c>
      <c r="L76" s="59">
        <f t="shared" si="1"/>
        <v>0</v>
      </c>
      <c r="N76" s="117"/>
      <c r="P76" s="117"/>
    </row>
    <row r="77" spans="1:16" x14ac:dyDescent="0.4">
      <c r="A77" s="6"/>
      <c r="B77" s="57" t="s">
        <v>376</v>
      </c>
      <c r="C77" s="128" t="s">
        <v>620</v>
      </c>
      <c r="D77" s="57" t="s">
        <v>641</v>
      </c>
      <c r="E77" s="123" t="s">
        <v>209</v>
      </c>
      <c r="F77" s="120"/>
      <c r="G77" s="60" t="s">
        <v>45</v>
      </c>
      <c r="H77" s="58">
        <v>600</v>
      </c>
      <c r="I77" s="59">
        <v>0.23</v>
      </c>
      <c r="J77" s="118"/>
      <c r="K77" s="119">
        <f t="shared" si="0"/>
        <v>0</v>
      </c>
      <c r="L77" s="59">
        <f t="shared" si="1"/>
        <v>0</v>
      </c>
      <c r="N77" s="117"/>
      <c r="P77" s="117"/>
    </row>
    <row r="78" spans="1:16" x14ac:dyDescent="0.4">
      <c r="A78" s="6"/>
      <c r="B78" s="57" t="s">
        <v>377</v>
      </c>
      <c r="C78" s="125" t="s">
        <v>618</v>
      </c>
      <c r="D78" s="57" t="s">
        <v>644</v>
      </c>
      <c r="E78" s="123" t="s">
        <v>175</v>
      </c>
      <c r="F78" s="120"/>
      <c r="G78" s="60" t="s">
        <v>45</v>
      </c>
      <c r="H78" s="58">
        <v>500</v>
      </c>
      <c r="I78" s="59">
        <v>0.28000000000000003</v>
      </c>
      <c r="J78" s="118"/>
      <c r="K78" s="119">
        <f t="shared" si="0"/>
        <v>0</v>
      </c>
      <c r="L78" s="59">
        <f t="shared" si="1"/>
        <v>0</v>
      </c>
      <c r="N78" s="117"/>
      <c r="P78" s="117"/>
    </row>
    <row r="79" spans="1:16" x14ac:dyDescent="0.4">
      <c r="A79" s="6"/>
      <c r="B79" s="57" t="s">
        <v>378</v>
      </c>
      <c r="C79" s="138" t="s">
        <v>630</v>
      </c>
      <c r="D79" s="57" t="s">
        <v>644</v>
      </c>
      <c r="E79" s="123" t="s">
        <v>53</v>
      </c>
      <c r="F79" s="120"/>
      <c r="G79" s="60" t="s">
        <v>45</v>
      </c>
      <c r="H79" s="58">
        <v>500</v>
      </c>
      <c r="I79" s="59">
        <v>0.3</v>
      </c>
      <c r="J79" s="118"/>
      <c r="K79" s="119">
        <f t="shared" si="0"/>
        <v>0</v>
      </c>
      <c r="L79" s="59">
        <f t="shared" si="1"/>
        <v>0</v>
      </c>
      <c r="N79" s="117"/>
      <c r="P79" s="117"/>
    </row>
    <row r="80" spans="1:16" x14ac:dyDescent="0.4">
      <c r="A80" s="6"/>
      <c r="B80" s="57" t="s">
        <v>379</v>
      </c>
      <c r="C80" s="134" t="s">
        <v>626</v>
      </c>
      <c r="D80" s="57" t="s">
        <v>642</v>
      </c>
      <c r="E80" s="123" t="s">
        <v>119</v>
      </c>
      <c r="F80" s="120"/>
      <c r="G80" s="60" t="s">
        <v>45</v>
      </c>
      <c r="H80" s="58">
        <v>500</v>
      </c>
      <c r="I80" s="59">
        <v>0.3</v>
      </c>
      <c r="J80" s="118"/>
      <c r="K80" s="119">
        <f t="shared" si="0"/>
        <v>0</v>
      </c>
      <c r="L80" s="59">
        <f t="shared" si="1"/>
        <v>0</v>
      </c>
      <c r="N80" s="117"/>
      <c r="P80" s="117"/>
    </row>
    <row r="81" spans="1:16" x14ac:dyDescent="0.4">
      <c r="A81" s="6"/>
      <c r="B81" s="57" t="s">
        <v>380</v>
      </c>
      <c r="C81" s="124" t="s">
        <v>617</v>
      </c>
      <c r="D81" s="57" t="s">
        <v>642</v>
      </c>
      <c r="E81" s="123" t="s">
        <v>54</v>
      </c>
      <c r="F81" s="121" t="s">
        <v>49</v>
      </c>
      <c r="G81" s="60" t="s">
        <v>45</v>
      </c>
      <c r="H81" s="58">
        <v>600</v>
      </c>
      <c r="I81" s="59">
        <v>0.24</v>
      </c>
      <c r="J81" s="118"/>
      <c r="K81" s="119">
        <f t="shared" si="0"/>
        <v>0</v>
      </c>
      <c r="L81" s="59">
        <f t="shared" si="1"/>
        <v>0</v>
      </c>
      <c r="N81" s="117"/>
      <c r="P81" s="117"/>
    </row>
    <row r="82" spans="1:16" x14ac:dyDescent="0.4">
      <c r="A82" s="6"/>
      <c r="B82" s="57" t="s">
        <v>381</v>
      </c>
      <c r="C82" s="128" t="s">
        <v>620</v>
      </c>
      <c r="D82" s="57" t="s">
        <v>642</v>
      </c>
      <c r="E82" s="123" t="s">
        <v>210</v>
      </c>
      <c r="F82" s="120"/>
      <c r="G82" s="60" t="s">
        <v>45</v>
      </c>
      <c r="H82" s="58">
        <v>500</v>
      </c>
      <c r="I82" s="59">
        <v>0.39</v>
      </c>
      <c r="J82" s="118"/>
      <c r="K82" s="119">
        <f t="shared" si="0"/>
        <v>0</v>
      </c>
      <c r="L82" s="59">
        <f t="shared" si="1"/>
        <v>0</v>
      </c>
      <c r="N82" s="117"/>
      <c r="P82" s="117"/>
    </row>
    <row r="83" spans="1:16" x14ac:dyDescent="0.4">
      <c r="A83" s="6"/>
      <c r="B83" s="57" t="s">
        <v>382</v>
      </c>
      <c r="C83" s="139" t="s">
        <v>631</v>
      </c>
      <c r="D83" s="57" t="s">
        <v>644</v>
      </c>
      <c r="E83" s="123" t="s">
        <v>654</v>
      </c>
      <c r="F83" s="120"/>
      <c r="G83" s="60" t="s">
        <v>46</v>
      </c>
      <c r="H83" s="58">
        <v>800</v>
      </c>
      <c r="I83" s="59">
        <v>0.28000000000000003</v>
      </c>
      <c r="J83" s="118"/>
      <c r="K83" s="119">
        <f t="shared" si="0"/>
        <v>0</v>
      </c>
      <c r="L83" s="59">
        <f t="shared" si="1"/>
        <v>0</v>
      </c>
      <c r="N83" s="117"/>
      <c r="P83" s="117"/>
    </row>
    <row r="84" spans="1:16" x14ac:dyDescent="0.4">
      <c r="A84" s="6"/>
      <c r="B84" s="57" t="s">
        <v>383</v>
      </c>
      <c r="C84" s="139" t="s">
        <v>631</v>
      </c>
      <c r="D84" s="57" t="s">
        <v>644</v>
      </c>
      <c r="E84" s="123" t="s">
        <v>654</v>
      </c>
      <c r="F84" s="120"/>
      <c r="G84" s="60" t="s">
        <v>45</v>
      </c>
      <c r="H84" s="58">
        <v>500</v>
      </c>
      <c r="I84" s="59">
        <v>0.32</v>
      </c>
      <c r="J84" s="118"/>
      <c r="K84" s="119">
        <f t="shared" si="0"/>
        <v>0</v>
      </c>
      <c r="L84" s="59">
        <f t="shared" si="1"/>
        <v>0</v>
      </c>
      <c r="N84" s="117"/>
      <c r="P84" s="117"/>
    </row>
    <row r="85" spans="1:16" x14ac:dyDescent="0.4">
      <c r="A85" s="6"/>
      <c r="B85" s="57" t="s">
        <v>384</v>
      </c>
      <c r="C85" s="133" t="s">
        <v>625</v>
      </c>
      <c r="D85" s="57" t="s">
        <v>642</v>
      </c>
      <c r="E85" s="123" t="s">
        <v>176</v>
      </c>
      <c r="F85" s="120"/>
      <c r="G85" s="60" t="s">
        <v>45</v>
      </c>
      <c r="H85" s="58">
        <v>500</v>
      </c>
      <c r="I85" s="59">
        <v>0.28000000000000003</v>
      </c>
      <c r="J85" s="118"/>
      <c r="K85" s="119">
        <f t="shared" si="0"/>
        <v>0</v>
      </c>
      <c r="L85" s="59">
        <f t="shared" si="1"/>
        <v>0</v>
      </c>
      <c r="N85" s="117"/>
      <c r="P85" s="117"/>
    </row>
    <row r="86" spans="1:16" x14ac:dyDescent="0.4">
      <c r="A86" s="6"/>
      <c r="B86" s="57" t="s">
        <v>385</v>
      </c>
      <c r="C86" s="140" t="s">
        <v>632</v>
      </c>
      <c r="D86" s="57" t="s">
        <v>642</v>
      </c>
      <c r="E86" s="123" t="s">
        <v>55</v>
      </c>
      <c r="F86" s="120"/>
      <c r="G86" s="60" t="s">
        <v>45</v>
      </c>
      <c r="H86" s="58">
        <v>500</v>
      </c>
      <c r="I86" s="59">
        <v>0.28000000000000003</v>
      </c>
      <c r="J86" s="118"/>
      <c r="K86" s="119">
        <f t="shared" si="0"/>
        <v>0</v>
      </c>
      <c r="L86" s="59">
        <f t="shared" si="1"/>
        <v>0</v>
      </c>
      <c r="N86" s="117"/>
      <c r="P86" s="117"/>
    </row>
    <row r="87" spans="1:16" x14ac:dyDescent="0.4">
      <c r="A87" s="6"/>
      <c r="B87" s="57" t="s">
        <v>386</v>
      </c>
      <c r="C87" s="134" t="s">
        <v>626</v>
      </c>
      <c r="D87" s="57" t="s">
        <v>67</v>
      </c>
      <c r="E87" s="123" t="s">
        <v>56</v>
      </c>
      <c r="F87" s="120"/>
      <c r="G87" s="60" t="s">
        <v>46</v>
      </c>
      <c r="H87" s="58">
        <v>900</v>
      </c>
      <c r="I87" s="59">
        <v>0.25</v>
      </c>
      <c r="J87" s="118"/>
      <c r="K87" s="119">
        <f t="shared" si="0"/>
        <v>0</v>
      </c>
      <c r="L87" s="59">
        <f t="shared" si="1"/>
        <v>0</v>
      </c>
      <c r="N87" s="117"/>
      <c r="P87" s="117"/>
    </row>
    <row r="88" spans="1:16" x14ac:dyDescent="0.4">
      <c r="A88" s="6"/>
      <c r="B88" s="57" t="s">
        <v>387</v>
      </c>
      <c r="C88" s="134" t="s">
        <v>626</v>
      </c>
      <c r="D88" s="57" t="s">
        <v>67</v>
      </c>
      <c r="E88" s="123" t="s">
        <v>56</v>
      </c>
      <c r="F88" s="120"/>
      <c r="G88" s="60" t="s">
        <v>45</v>
      </c>
      <c r="H88" s="58">
        <v>500</v>
      </c>
      <c r="I88" s="59">
        <v>0.31</v>
      </c>
      <c r="J88" s="118"/>
      <c r="K88" s="119">
        <f t="shared" si="0"/>
        <v>0</v>
      </c>
      <c r="L88" s="59">
        <f t="shared" si="1"/>
        <v>0</v>
      </c>
      <c r="N88" s="117"/>
      <c r="P88" s="117"/>
    </row>
    <row r="89" spans="1:16" x14ac:dyDescent="0.4">
      <c r="A89" s="6"/>
      <c r="B89" s="57" t="s">
        <v>388</v>
      </c>
      <c r="C89" s="126" t="s">
        <v>619</v>
      </c>
      <c r="D89" s="57" t="s">
        <v>644</v>
      </c>
      <c r="E89" s="123" t="s">
        <v>120</v>
      </c>
      <c r="F89" s="120"/>
      <c r="G89" s="60" t="s">
        <v>45</v>
      </c>
      <c r="H89" s="58">
        <v>500</v>
      </c>
      <c r="I89" s="59">
        <v>0.32</v>
      </c>
      <c r="J89" s="118"/>
      <c r="K89" s="119">
        <f t="shared" si="0"/>
        <v>0</v>
      </c>
      <c r="L89" s="59">
        <f t="shared" si="1"/>
        <v>0</v>
      </c>
      <c r="N89" s="117"/>
      <c r="P89" s="117"/>
    </row>
    <row r="90" spans="1:16" x14ac:dyDescent="0.4">
      <c r="A90" s="6"/>
      <c r="B90" s="57" t="s">
        <v>389</v>
      </c>
      <c r="C90" s="136" t="s">
        <v>628</v>
      </c>
      <c r="D90" s="57" t="s">
        <v>642</v>
      </c>
      <c r="E90" s="123" t="s">
        <v>177</v>
      </c>
      <c r="F90" s="120"/>
      <c r="G90" s="60" t="s">
        <v>46</v>
      </c>
      <c r="H90" s="58">
        <v>800</v>
      </c>
      <c r="I90" s="59">
        <v>0.28000000000000003</v>
      </c>
      <c r="J90" s="118"/>
      <c r="K90" s="119">
        <f t="shared" si="0"/>
        <v>0</v>
      </c>
      <c r="L90" s="59">
        <f t="shared" si="1"/>
        <v>0</v>
      </c>
      <c r="N90" s="117"/>
      <c r="P90" s="117"/>
    </row>
    <row r="91" spans="1:16" x14ac:dyDescent="0.4">
      <c r="A91" s="6"/>
      <c r="B91" s="57" t="s">
        <v>390</v>
      </c>
      <c r="C91" s="136" t="s">
        <v>628</v>
      </c>
      <c r="D91" s="57" t="s">
        <v>642</v>
      </c>
      <c r="E91" s="123" t="s">
        <v>177</v>
      </c>
      <c r="F91" s="120"/>
      <c r="G91" s="60" t="s">
        <v>45</v>
      </c>
      <c r="H91" s="58">
        <v>500</v>
      </c>
      <c r="I91" s="59">
        <v>0.33</v>
      </c>
      <c r="J91" s="118"/>
      <c r="K91" s="119">
        <f t="shared" si="0"/>
        <v>0</v>
      </c>
      <c r="L91" s="59">
        <f t="shared" si="1"/>
        <v>0</v>
      </c>
      <c r="N91" s="117"/>
      <c r="P91" s="117"/>
    </row>
    <row r="92" spans="1:16" x14ac:dyDescent="0.4">
      <c r="A92" s="6"/>
      <c r="B92" s="57" t="s">
        <v>391</v>
      </c>
      <c r="C92" s="136" t="s">
        <v>628</v>
      </c>
      <c r="D92" s="57" t="s">
        <v>642</v>
      </c>
      <c r="E92" s="123" t="s">
        <v>178</v>
      </c>
      <c r="F92" s="120"/>
      <c r="G92" s="60" t="s">
        <v>45</v>
      </c>
      <c r="H92" s="58">
        <v>500</v>
      </c>
      <c r="I92" s="59">
        <v>0.35000000000000003</v>
      </c>
      <c r="J92" s="118"/>
      <c r="K92" s="119">
        <f t="shared" si="0"/>
        <v>0</v>
      </c>
      <c r="L92" s="59">
        <f t="shared" si="1"/>
        <v>0</v>
      </c>
      <c r="N92" s="117"/>
      <c r="P92" s="117"/>
    </row>
    <row r="93" spans="1:16" x14ac:dyDescent="0.4">
      <c r="A93" s="6"/>
      <c r="B93" s="57" t="s">
        <v>392</v>
      </c>
      <c r="C93" s="127" t="s">
        <v>232</v>
      </c>
      <c r="D93" s="57" t="s">
        <v>645</v>
      </c>
      <c r="E93" s="123" t="s">
        <v>234</v>
      </c>
      <c r="F93" s="120"/>
      <c r="G93" s="60" t="s">
        <v>45</v>
      </c>
      <c r="H93" s="58">
        <v>500</v>
      </c>
      <c r="I93" s="59">
        <v>0.32</v>
      </c>
      <c r="J93" s="118"/>
      <c r="K93" s="119">
        <f t="shared" si="0"/>
        <v>0</v>
      </c>
      <c r="L93" s="59">
        <f t="shared" si="1"/>
        <v>0</v>
      </c>
      <c r="N93" s="117"/>
      <c r="P93" s="117"/>
    </row>
    <row r="94" spans="1:16" x14ac:dyDescent="0.4">
      <c r="A94" s="6"/>
      <c r="B94" s="57" t="s">
        <v>393</v>
      </c>
      <c r="C94" s="134" t="s">
        <v>626</v>
      </c>
      <c r="D94" s="57" t="s">
        <v>646</v>
      </c>
      <c r="E94" s="123" t="s">
        <v>57</v>
      </c>
      <c r="F94" s="120"/>
      <c r="G94" s="60" t="s">
        <v>45</v>
      </c>
      <c r="H94" s="58">
        <v>500</v>
      </c>
      <c r="I94" s="59">
        <v>0.39</v>
      </c>
      <c r="J94" s="118"/>
      <c r="K94" s="119">
        <f t="shared" si="0"/>
        <v>0</v>
      </c>
      <c r="L94" s="59">
        <f t="shared" si="1"/>
        <v>0</v>
      </c>
      <c r="N94" s="117"/>
      <c r="P94" s="117"/>
    </row>
    <row r="95" spans="1:16" x14ac:dyDescent="0.4">
      <c r="A95" s="6"/>
      <c r="B95" s="57" t="s">
        <v>394</v>
      </c>
      <c r="C95" s="130" t="s">
        <v>622</v>
      </c>
      <c r="D95" s="57" t="s">
        <v>645</v>
      </c>
      <c r="E95" s="123" t="s">
        <v>58</v>
      </c>
      <c r="F95" s="120"/>
      <c r="G95" s="60" t="s">
        <v>45</v>
      </c>
      <c r="H95" s="58">
        <v>500</v>
      </c>
      <c r="I95" s="59">
        <v>0.24</v>
      </c>
      <c r="J95" s="118"/>
      <c r="K95" s="119">
        <f t="shared" si="0"/>
        <v>0</v>
      </c>
      <c r="L95" s="59">
        <f t="shared" si="1"/>
        <v>0</v>
      </c>
      <c r="N95" s="117"/>
      <c r="P95" s="117"/>
    </row>
    <row r="96" spans="1:16" x14ac:dyDescent="0.4">
      <c r="A96" s="6"/>
      <c r="B96" s="57" t="s">
        <v>395</v>
      </c>
      <c r="C96" s="126" t="s">
        <v>619</v>
      </c>
      <c r="D96" s="57" t="s">
        <v>645</v>
      </c>
      <c r="E96" s="123" t="s">
        <v>121</v>
      </c>
      <c r="F96" s="120"/>
      <c r="G96" s="60" t="s">
        <v>45</v>
      </c>
      <c r="H96" s="58">
        <v>500</v>
      </c>
      <c r="I96" s="59">
        <v>0.27</v>
      </c>
      <c r="J96" s="118"/>
      <c r="K96" s="119">
        <f t="shared" si="0"/>
        <v>0</v>
      </c>
      <c r="L96" s="59">
        <f t="shared" si="1"/>
        <v>0</v>
      </c>
      <c r="N96" s="117"/>
      <c r="P96" s="117"/>
    </row>
    <row r="97" spans="1:16" x14ac:dyDescent="0.4">
      <c r="A97" s="6"/>
      <c r="B97" s="57" t="s">
        <v>396</v>
      </c>
      <c r="C97" s="130" t="s">
        <v>622</v>
      </c>
      <c r="D97" s="57" t="s">
        <v>642</v>
      </c>
      <c r="E97" s="123" t="s">
        <v>211</v>
      </c>
      <c r="F97" s="120"/>
      <c r="G97" s="60" t="s">
        <v>45</v>
      </c>
      <c r="H97" s="58">
        <v>500</v>
      </c>
      <c r="I97" s="59">
        <v>0.24</v>
      </c>
      <c r="J97" s="118"/>
      <c r="K97" s="119">
        <f t="shared" si="0"/>
        <v>0</v>
      </c>
      <c r="L97" s="59">
        <f t="shared" si="1"/>
        <v>0</v>
      </c>
      <c r="N97" s="117"/>
      <c r="P97" s="117"/>
    </row>
    <row r="98" spans="1:16" x14ac:dyDescent="0.4">
      <c r="A98" s="6"/>
      <c r="B98" s="57" t="s">
        <v>397</v>
      </c>
      <c r="C98" s="127" t="s">
        <v>232</v>
      </c>
      <c r="D98" s="57" t="s">
        <v>642</v>
      </c>
      <c r="E98" s="123" t="s">
        <v>235</v>
      </c>
      <c r="F98" s="120"/>
      <c r="G98" s="60" t="s">
        <v>45</v>
      </c>
      <c r="H98" s="58">
        <v>500</v>
      </c>
      <c r="I98" s="59">
        <v>0.36</v>
      </c>
      <c r="J98" s="118"/>
      <c r="K98" s="119">
        <f t="shared" si="0"/>
        <v>0</v>
      </c>
      <c r="L98" s="59">
        <f t="shared" si="1"/>
        <v>0</v>
      </c>
      <c r="N98" s="117"/>
      <c r="P98" s="117"/>
    </row>
    <row r="99" spans="1:16" x14ac:dyDescent="0.4">
      <c r="A99" s="6"/>
      <c r="B99" s="57" t="s">
        <v>398</v>
      </c>
      <c r="C99" s="126" t="s">
        <v>619</v>
      </c>
      <c r="D99" s="57" t="s">
        <v>642</v>
      </c>
      <c r="E99" s="123" t="s">
        <v>122</v>
      </c>
      <c r="F99" s="121" t="s">
        <v>49</v>
      </c>
      <c r="G99" s="60" t="s">
        <v>46</v>
      </c>
      <c r="H99" s="58">
        <v>900</v>
      </c>
      <c r="I99" s="59">
        <v>0.21</v>
      </c>
      <c r="J99" s="118"/>
      <c r="K99" s="119">
        <f t="shared" si="0"/>
        <v>0</v>
      </c>
      <c r="L99" s="59">
        <f t="shared" si="1"/>
        <v>0</v>
      </c>
      <c r="N99" s="117"/>
      <c r="P99" s="117"/>
    </row>
    <row r="100" spans="1:16" x14ac:dyDescent="0.4">
      <c r="A100" s="6"/>
      <c r="B100" s="57" t="s">
        <v>399</v>
      </c>
      <c r="C100" s="126" t="s">
        <v>619</v>
      </c>
      <c r="D100" s="57" t="s">
        <v>642</v>
      </c>
      <c r="E100" s="123" t="s">
        <v>122</v>
      </c>
      <c r="F100" s="121" t="s">
        <v>49</v>
      </c>
      <c r="G100" s="60" t="s">
        <v>45</v>
      </c>
      <c r="H100" s="58">
        <v>600</v>
      </c>
      <c r="I100" s="59">
        <v>0.27</v>
      </c>
      <c r="J100" s="118"/>
      <c r="K100" s="119">
        <f t="shared" ref="K100:K163" si="2">J100*H100</f>
        <v>0</v>
      </c>
      <c r="L100" s="59">
        <f t="shared" ref="L100:L163" si="3">K100*I100</f>
        <v>0</v>
      </c>
      <c r="N100" s="117"/>
      <c r="P100" s="117"/>
    </row>
    <row r="101" spans="1:16" x14ac:dyDescent="0.4">
      <c r="A101" s="6"/>
      <c r="B101" s="57" t="s">
        <v>400</v>
      </c>
      <c r="C101" s="126" t="s">
        <v>619</v>
      </c>
      <c r="D101" s="57" t="s">
        <v>642</v>
      </c>
      <c r="E101" s="123" t="s">
        <v>123</v>
      </c>
      <c r="F101" s="120"/>
      <c r="G101" s="60" t="s">
        <v>45</v>
      </c>
      <c r="H101" s="58">
        <v>500</v>
      </c>
      <c r="I101" s="59">
        <v>0.27</v>
      </c>
      <c r="J101" s="118"/>
      <c r="K101" s="119">
        <f t="shared" si="2"/>
        <v>0</v>
      </c>
      <c r="L101" s="59">
        <f t="shared" si="3"/>
        <v>0</v>
      </c>
      <c r="N101" s="117"/>
      <c r="P101" s="117"/>
    </row>
    <row r="102" spans="1:16" x14ac:dyDescent="0.4">
      <c r="A102" s="6"/>
      <c r="B102" s="57" t="s">
        <v>401</v>
      </c>
      <c r="C102" s="126" t="s">
        <v>619</v>
      </c>
      <c r="D102" s="57" t="s">
        <v>642</v>
      </c>
      <c r="E102" s="123" t="s">
        <v>124</v>
      </c>
      <c r="F102" s="120"/>
      <c r="G102" s="60" t="s">
        <v>45</v>
      </c>
      <c r="H102" s="58">
        <v>500</v>
      </c>
      <c r="I102" s="59">
        <v>0.32</v>
      </c>
      <c r="J102" s="118"/>
      <c r="K102" s="119">
        <f t="shared" si="2"/>
        <v>0</v>
      </c>
      <c r="L102" s="59">
        <f t="shared" si="3"/>
        <v>0</v>
      </c>
      <c r="N102" s="117"/>
      <c r="P102" s="117"/>
    </row>
    <row r="103" spans="1:16" x14ac:dyDescent="0.4">
      <c r="A103" s="6"/>
      <c r="B103" s="57" t="s">
        <v>402</v>
      </c>
      <c r="C103" s="126" t="s">
        <v>619</v>
      </c>
      <c r="D103" s="57" t="s">
        <v>642</v>
      </c>
      <c r="E103" s="123" t="s">
        <v>125</v>
      </c>
      <c r="F103" s="122" t="s">
        <v>51</v>
      </c>
      <c r="G103" s="60" t="s">
        <v>46</v>
      </c>
      <c r="H103" s="58">
        <v>600</v>
      </c>
      <c r="I103" s="59">
        <v>0.21000000000000002</v>
      </c>
      <c r="J103" s="118"/>
      <c r="K103" s="119">
        <f t="shared" si="2"/>
        <v>0</v>
      </c>
      <c r="L103" s="59">
        <f t="shared" si="3"/>
        <v>0</v>
      </c>
      <c r="N103" s="117"/>
      <c r="P103" s="117"/>
    </row>
    <row r="104" spans="1:16" x14ac:dyDescent="0.4">
      <c r="A104" s="6"/>
      <c r="B104" s="57" t="s">
        <v>403</v>
      </c>
      <c r="C104" s="126" t="s">
        <v>619</v>
      </c>
      <c r="D104" s="57" t="s">
        <v>642</v>
      </c>
      <c r="E104" s="123" t="s">
        <v>125</v>
      </c>
      <c r="F104" s="122" t="s">
        <v>51</v>
      </c>
      <c r="G104" s="60" t="s">
        <v>45</v>
      </c>
      <c r="H104" s="58">
        <v>600</v>
      </c>
      <c r="I104" s="59">
        <v>0.23</v>
      </c>
      <c r="J104" s="118"/>
      <c r="K104" s="119">
        <f t="shared" si="2"/>
        <v>0</v>
      </c>
      <c r="L104" s="59">
        <f t="shared" si="3"/>
        <v>0</v>
      </c>
      <c r="N104" s="117"/>
      <c r="P104" s="117"/>
    </row>
    <row r="105" spans="1:16" x14ac:dyDescent="0.4">
      <c r="A105" s="6"/>
      <c r="B105" s="57" t="s">
        <v>404</v>
      </c>
      <c r="C105" s="132" t="s">
        <v>624</v>
      </c>
      <c r="D105" s="57" t="s">
        <v>642</v>
      </c>
      <c r="E105" s="123" t="s">
        <v>59</v>
      </c>
      <c r="F105" s="120"/>
      <c r="G105" s="60" t="s">
        <v>45</v>
      </c>
      <c r="H105" s="58">
        <v>500</v>
      </c>
      <c r="I105" s="59">
        <v>0.36</v>
      </c>
      <c r="J105" s="118"/>
      <c r="K105" s="119">
        <f t="shared" si="2"/>
        <v>0</v>
      </c>
      <c r="L105" s="59">
        <f t="shared" si="3"/>
        <v>0</v>
      </c>
      <c r="N105" s="117"/>
      <c r="P105" s="117"/>
    </row>
    <row r="106" spans="1:16" x14ac:dyDescent="0.4">
      <c r="A106" s="6"/>
      <c r="B106" s="57" t="s">
        <v>405</v>
      </c>
      <c r="C106" s="126" t="s">
        <v>619</v>
      </c>
      <c r="D106" s="57" t="s">
        <v>642</v>
      </c>
      <c r="E106" s="123" t="s">
        <v>126</v>
      </c>
      <c r="F106" s="121" t="s">
        <v>49</v>
      </c>
      <c r="G106" s="60" t="s">
        <v>45</v>
      </c>
      <c r="H106" s="58">
        <v>500</v>
      </c>
      <c r="I106" s="59">
        <v>0.21000000000000002</v>
      </c>
      <c r="J106" s="118"/>
      <c r="K106" s="119">
        <f t="shared" si="2"/>
        <v>0</v>
      </c>
      <c r="L106" s="59">
        <f t="shared" si="3"/>
        <v>0</v>
      </c>
      <c r="N106" s="117"/>
      <c r="P106" s="117"/>
    </row>
    <row r="107" spans="1:16" x14ac:dyDescent="0.4">
      <c r="A107" s="6"/>
      <c r="B107" s="57" t="s">
        <v>406</v>
      </c>
      <c r="C107" s="124" t="s">
        <v>617</v>
      </c>
      <c r="D107" s="57" t="s">
        <v>67</v>
      </c>
      <c r="E107" s="123" t="s">
        <v>179</v>
      </c>
      <c r="F107" s="120"/>
      <c r="G107" s="60" t="s">
        <v>46</v>
      </c>
      <c r="H107" s="58">
        <v>900</v>
      </c>
      <c r="I107" s="59">
        <v>0.43</v>
      </c>
      <c r="J107" s="118"/>
      <c r="K107" s="119">
        <f t="shared" si="2"/>
        <v>0</v>
      </c>
      <c r="L107" s="59">
        <f t="shared" si="3"/>
        <v>0</v>
      </c>
      <c r="N107" s="117"/>
      <c r="P107" s="117"/>
    </row>
    <row r="108" spans="1:16" x14ac:dyDescent="0.4">
      <c r="A108" s="6"/>
      <c r="B108" s="57" t="s">
        <v>407</v>
      </c>
      <c r="C108" s="124" t="s">
        <v>617</v>
      </c>
      <c r="D108" s="57" t="s">
        <v>67</v>
      </c>
      <c r="E108" s="123" t="s">
        <v>179</v>
      </c>
      <c r="F108" s="120"/>
      <c r="G108" s="60" t="s">
        <v>45</v>
      </c>
      <c r="H108" s="58">
        <v>500</v>
      </c>
      <c r="I108" s="59">
        <v>0.42</v>
      </c>
      <c r="J108" s="118"/>
      <c r="K108" s="119">
        <f t="shared" si="2"/>
        <v>0</v>
      </c>
      <c r="L108" s="59">
        <f t="shared" si="3"/>
        <v>0</v>
      </c>
      <c r="N108" s="117"/>
      <c r="P108" s="117"/>
    </row>
    <row r="109" spans="1:16" x14ac:dyDescent="0.4">
      <c r="A109" s="6"/>
      <c r="B109" s="57" t="s">
        <v>408</v>
      </c>
      <c r="C109" s="133" t="s">
        <v>625</v>
      </c>
      <c r="D109" s="57" t="s">
        <v>642</v>
      </c>
      <c r="E109" s="123" t="s">
        <v>127</v>
      </c>
      <c r="F109" s="121" t="s">
        <v>49</v>
      </c>
      <c r="G109" s="60" t="s">
        <v>45</v>
      </c>
      <c r="H109" s="58">
        <v>500</v>
      </c>
      <c r="I109" s="59">
        <v>0.3</v>
      </c>
      <c r="J109" s="118"/>
      <c r="K109" s="119">
        <f t="shared" si="2"/>
        <v>0</v>
      </c>
      <c r="L109" s="59">
        <f t="shared" si="3"/>
        <v>0</v>
      </c>
      <c r="N109" s="117"/>
      <c r="P109" s="117"/>
    </row>
    <row r="110" spans="1:16" x14ac:dyDescent="0.4">
      <c r="A110" s="6"/>
      <c r="B110" s="57" t="s">
        <v>409</v>
      </c>
      <c r="C110" s="134" t="s">
        <v>626</v>
      </c>
      <c r="D110" s="57" t="s">
        <v>642</v>
      </c>
      <c r="E110" s="123" t="s">
        <v>60</v>
      </c>
      <c r="F110" s="122" t="s">
        <v>51</v>
      </c>
      <c r="G110" s="60" t="s">
        <v>45</v>
      </c>
      <c r="H110" s="58">
        <v>500</v>
      </c>
      <c r="I110" s="59">
        <v>0.32</v>
      </c>
      <c r="J110" s="118"/>
      <c r="K110" s="119">
        <f t="shared" si="2"/>
        <v>0</v>
      </c>
      <c r="L110" s="59">
        <f t="shared" si="3"/>
        <v>0</v>
      </c>
      <c r="N110" s="117"/>
      <c r="P110" s="117"/>
    </row>
    <row r="111" spans="1:16" x14ac:dyDescent="0.4">
      <c r="A111" s="6"/>
      <c r="B111" s="57" t="s">
        <v>410</v>
      </c>
      <c r="C111" s="134" t="s">
        <v>626</v>
      </c>
      <c r="D111" s="57" t="s">
        <v>642</v>
      </c>
      <c r="E111" s="123" t="s">
        <v>61</v>
      </c>
      <c r="F111" s="121" t="s">
        <v>49</v>
      </c>
      <c r="G111" s="60" t="s">
        <v>46</v>
      </c>
      <c r="H111" s="58">
        <v>900</v>
      </c>
      <c r="I111" s="59">
        <v>0.26</v>
      </c>
      <c r="J111" s="118"/>
      <c r="K111" s="119">
        <f t="shared" si="2"/>
        <v>0</v>
      </c>
      <c r="L111" s="59">
        <f t="shared" si="3"/>
        <v>0</v>
      </c>
      <c r="N111" s="117"/>
      <c r="P111" s="117"/>
    </row>
    <row r="112" spans="1:16" x14ac:dyDescent="0.4">
      <c r="A112" s="6"/>
      <c r="B112" s="57" t="s">
        <v>411</v>
      </c>
      <c r="C112" s="134" t="s">
        <v>626</v>
      </c>
      <c r="D112" s="57" t="s">
        <v>642</v>
      </c>
      <c r="E112" s="123" t="s">
        <v>61</v>
      </c>
      <c r="F112" s="121" t="s">
        <v>49</v>
      </c>
      <c r="G112" s="60" t="s">
        <v>45</v>
      </c>
      <c r="H112" s="58">
        <v>600</v>
      </c>
      <c r="I112" s="59">
        <v>0.33</v>
      </c>
      <c r="J112" s="118"/>
      <c r="K112" s="119">
        <f t="shared" si="2"/>
        <v>0</v>
      </c>
      <c r="L112" s="59">
        <f t="shared" si="3"/>
        <v>0</v>
      </c>
      <c r="N112" s="117"/>
      <c r="P112" s="117"/>
    </row>
    <row r="113" spans="1:16" x14ac:dyDescent="0.4">
      <c r="A113" s="6"/>
      <c r="B113" s="57" t="s">
        <v>412</v>
      </c>
      <c r="C113" s="132" t="s">
        <v>624</v>
      </c>
      <c r="D113" s="57" t="s">
        <v>642</v>
      </c>
      <c r="E113" s="123" t="s">
        <v>180</v>
      </c>
      <c r="F113" s="120"/>
      <c r="G113" s="60" t="s">
        <v>45</v>
      </c>
      <c r="H113" s="58">
        <v>500</v>
      </c>
      <c r="I113" s="59">
        <v>0.28000000000000003</v>
      </c>
      <c r="J113" s="118"/>
      <c r="K113" s="119">
        <f t="shared" si="2"/>
        <v>0</v>
      </c>
      <c r="L113" s="59">
        <f t="shared" si="3"/>
        <v>0</v>
      </c>
      <c r="N113" s="117"/>
      <c r="P113" s="117"/>
    </row>
    <row r="114" spans="1:16" x14ac:dyDescent="0.4">
      <c r="A114" s="6"/>
      <c r="B114" s="57" t="s">
        <v>413</v>
      </c>
      <c r="C114" s="126" t="s">
        <v>619</v>
      </c>
      <c r="D114" s="57" t="s">
        <v>642</v>
      </c>
      <c r="E114" s="123" t="s">
        <v>62</v>
      </c>
      <c r="F114" s="120"/>
      <c r="G114" s="60" t="s">
        <v>46</v>
      </c>
      <c r="H114" s="58">
        <v>800</v>
      </c>
      <c r="I114" s="59">
        <v>0.18</v>
      </c>
      <c r="J114" s="118"/>
      <c r="K114" s="119">
        <f t="shared" si="2"/>
        <v>0</v>
      </c>
      <c r="L114" s="59">
        <f t="shared" si="3"/>
        <v>0</v>
      </c>
      <c r="N114" s="117"/>
      <c r="P114" s="117"/>
    </row>
    <row r="115" spans="1:16" x14ac:dyDescent="0.4">
      <c r="A115" s="6"/>
      <c r="B115" s="57" t="s">
        <v>414</v>
      </c>
      <c r="C115" s="126" t="s">
        <v>619</v>
      </c>
      <c r="D115" s="57" t="s">
        <v>642</v>
      </c>
      <c r="E115" s="123" t="s">
        <v>62</v>
      </c>
      <c r="F115" s="120"/>
      <c r="G115" s="60" t="s">
        <v>45</v>
      </c>
      <c r="H115" s="58">
        <v>500</v>
      </c>
      <c r="I115" s="59">
        <v>0.21000000000000002</v>
      </c>
      <c r="J115" s="118"/>
      <c r="K115" s="119">
        <f t="shared" si="2"/>
        <v>0</v>
      </c>
      <c r="L115" s="59">
        <f t="shared" si="3"/>
        <v>0</v>
      </c>
      <c r="N115" s="117"/>
      <c r="P115" s="117"/>
    </row>
    <row r="116" spans="1:16" x14ac:dyDescent="0.4">
      <c r="A116" s="6"/>
      <c r="B116" s="57" t="s">
        <v>415</v>
      </c>
      <c r="C116" s="126" t="s">
        <v>619</v>
      </c>
      <c r="D116" s="57" t="s">
        <v>645</v>
      </c>
      <c r="E116" s="123" t="s">
        <v>63</v>
      </c>
      <c r="F116" s="120"/>
      <c r="G116" s="60" t="s">
        <v>46</v>
      </c>
      <c r="H116" s="58">
        <v>900</v>
      </c>
      <c r="I116" s="59">
        <v>0.23</v>
      </c>
      <c r="J116" s="118"/>
      <c r="K116" s="119">
        <f t="shared" si="2"/>
        <v>0</v>
      </c>
      <c r="L116" s="59">
        <f t="shared" si="3"/>
        <v>0</v>
      </c>
      <c r="N116" s="117"/>
      <c r="P116" s="117"/>
    </row>
    <row r="117" spans="1:16" x14ac:dyDescent="0.4">
      <c r="A117" s="6"/>
      <c r="B117" s="57" t="s">
        <v>416</v>
      </c>
      <c r="C117" s="126" t="s">
        <v>619</v>
      </c>
      <c r="D117" s="57" t="s">
        <v>645</v>
      </c>
      <c r="E117" s="123" t="s">
        <v>63</v>
      </c>
      <c r="F117" s="120"/>
      <c r="G117" s="60" t="s">
        <v>45</v>
      </c>
      <c r="H117" s="58">
        <v>600</v>
      </c>
      <c r="I117" s="59">
        <v>0.27</v>
      </c>
      <c r="J117" s="118"/>
      <c r="K117" s="119">
        <f t="shared" si="2"/>
        <v>0</v>
      </c>
      <c r="L117" s="59">
        <f t="shared" si="3"/>
        <v>0</v>
      </c>
      <c r="N117" s="117"/>
      <c r="P117" s="117"/>
    </row>
    <row r="118" spans="1:16" x14ac:dyDescent="0.4">
      <c r="A118" s="6"/>
      <c r="B118" s="57" t="s">
        <v>417</v>
      </c>
      <c r="C118" s="141" t="s">
        <v>633</v>
      </c>
      <c r="D118" s="57" t="s">
        <v>642</v>
      </c>
      <c r="E118" s="123" t="s">
        <v>181</v>
      </c>
      <c r="F118" s="120"/>
      <c r="G118" s="60" t="s">
        <v>45</v>
      </c>
      <c r="H118" s="58">
        <v>500</v>
      </c>
      <c r="I118" s="59">
        <v>0.27</v>
      </c>
      <c r="J118" s="118"/>
      <c r="K118" s="119">
        <f t="shared" si="2"/>
        <v>0</v>
      </c>
      <c r="L118" s="59">
        <f t="shared" si="3"/>
        <v>0</v>
      </c>
      <c r="N118" s="117"/>
      <c r="P118" s="117"/>
    </row>
    <row r="119" spans="1:16" x14ac:dyDescent="0.4">
      <c r="A119" s="6"/>
      <c r="B119" s="57" t="s">
        <v>418</v>
      </c>
      <c r="C119" s="126" t="s">
        <v>619</v>
      </c>
      <c r="D119" s="57" t="s">
        <v>642</v>
      </c>
      <c r="E119" s="123" t="s">
        <v>128</v>
      </c>
      <c r="F119" s="122" t="s">
        <v>51</v>
      </c>
      <c r="G119" s="60" t="s">
        <v>45</v>
      </c>
      <c r="H119" s="58">
        <v>500</v>
      </c>
      <c r="I119" s="59">
        <v>0.23</v>
      </c>
      <c r="J119" s="118"/>
      <c r="K119" s="119">
        <f t="shared" si="2"/>
        <v>0</v>
      </c>
      <c r="L119" s="59">
        <f t="shared" si="3"/>
        <v>0</v>
      </c>
      <c r="N119" s="117"/>
      <c r="P119" s="117"/>
    </row>
    <row r="120" spans="1:16" x14ac:dyDescent="0.4">
      <c r="A120" s="6"/>
      <c r="B120" s="57" t="s">
        <v>419</v>
      </c>
      <c r="C120" s="134" t="s">
        <v>626</v>
      </c>
      <c r="D120" s="57" t="s">
        <v>644</v>
      </c>
      <c r="E120" s="123" t="s">
        <v>64</v>
      </c>
      <c r="F120" s="120"/>
      <c r="G120" s="60" t="s">
        <v>45</v>
      </c>
      <c r="H120" s="58">
        <v>500</v>
      </c>
      <c r="I120" s="59">
        <v>0.28000000000000003</v>
      </c>
      <c r="J120" s="118"/>
      <c r="K120" s="119">
        <f t="shared" si="2"/>
        <v>0</v>
      </c>
      <c r="L120" s="59">
        <f t="shared" si="3"/>
        <v>0</v>
      </c>
      <c r="N120" s="117"/>
      <c r="P120" s="117"/>
    </row>
    <row r="121" spans="1:16" x14ac:dyDescent="0.4">
      <c r="A121" s="6"/>
      <c r="B121" s="57" t="s">
        <v>420</v>
      </c>
      <c r="C121" s="134" t="s">
        <v>626</v>
      </c>
      <c r="D121" s="57" t="s">
        <v>642</v>
      </c>
      <c r="E121" s="123" t="s">
        <v>129</v>
      </c>
      <c r="F121" s="120"/>
      <c r="G121" s="60" t="s">
        <v>46</v>
      </c>
      <c r="H121" s="58">
        <v>900</v>
      </c>
      <c r="I121" s="59">
        <v>0.2</v>
      </c>
      <c r="J121" s="118"/>
      <c r="K121" s="119">
        <f t="shared" si="2"/>
        <v>0</v>
      </c>
      <c r="L121" s="59">
        <f t="shared" si="3"/>
        <v>0</v>
      </c>
      <c r="N121" s="117"/>
      <c r="P121" s="117"/>
    </row>
    <row r="122" spans="1:16" x14ac:dyDescent="0.4">
      <c r="A122" s="6"/>
      <c r="B122" s="57" t="s">
        <v>421</v>
      </c>
      <c r="C122" s="134" t="s">
        <v>626</v>
      </c>
      <c r="D122" s="57" t="s">
        <v>642</v>
      </c>
      <c r="E122" s="123" t="s">
        <v>129</v>
      </c>
      <c r="F122" s="120"/>
      <c r="G122" s="60" t="s">
        <v>45</v>
      </c>
      <c r="H122" s="58">
        <v>600</v>
      </c>
      <c r="I122" s="59">
        <v>0.23</v>
      </c>
      <c r="J122" s="118"/>
      <c r="K122" s="119">
        <f t="shared" si="2"/>
        <v>0</v>
      </c>
      <c r="L122" s="59">
        <f t="shared" si="3"/>
        <v>0</v>
      </c>
      <c r="N122" s="117"/>
      <c r="P122" s="117"/>
    </row>
    <row r="123" spans="1:16" x14ac:dyDescent="0.4">
      <c r="A123" s="6"/>
      <c r="B123" s="57" t="s">
        <v>422</v>
      </c>
      <c r="C123" s="137" t="s">
        <v>629</v>
      </c>
      <c r="D123" s="57" t="s">
        <v>642</v>
      </c>
      <c r="E123" s="123" t="s">
        <v>182</v>
      </c>
      <c r="F123" s="120"/>
      <c r="G123" s="60" t="s">
        <v>45</v>
      </c>
      <c r="H123" s="58">
        <v>500</v>
      </c>
      <c r="I123" s="59">
        <v>0.27</v>
      </c>
      <c r="J123" s="118"/>
      <c r="K123" s="119">
        <f t="shared" si="2"/>
        <v>0</v>
      </c>
      <c r="L123" s="59">
        <f t="shared" si="3"/>
        <v>0</v>
      </c>
      <c r="N123" s="117"/>
      <c r="P123" s="117"/>
    </row>
    <row r="124" spans="1:16" x14ac:dyDescent="0.4">
      <c r="A124" s="6"/>
      <c r="B124" s="57" t="s">
        <v>423</v>
      </c>
      <c r="C124" s="142" t="s">
        <v>634</v>
      </c>
      <c r="D124" s="57" t="s">
        <v>642</v>
      </c>
      <c r="E124" s="123" t="s">
        <v>183</v>
      </c>
      <c r="F124" s="120"/>
      <c r="G124" s="60" t="s">
        <v>46</v>
      </c>
      <c r="H124" s="58">
        <v>900</v>
      </c>
      <c r="I124" s="59">
        <v>0.22</v>
      </c>
      <c r="J124" s="118"/>
      <c r="K124" s="119">
        <f t="shared" si="2"/>
        <v>0</v>
      </c>
      <c r="L124" s="59">
        <f t="shared" si="3"/>
        <v>0</v>
      </c>
      <c r="N124" s="117"/>
      <c r="P124" s="117"/>
    </row>
    <row r="125" spans="1:16" x14ac:dyDescent="0.4">
      <c r="A125" s="6"/>
      <c r="B125" s="57" t="s">
        <v>424</v>
      </c>
      <c r="C125" s="142" t="s">
        <v>634</v>
      </c>
      <c r="D125" s="57" t="s">
        <v>642</v>
      </c>
      <c r="E125" s="123" t="s">
        <v>183</v>
      </c>
      <c r="F125" s="120"/>
      <c r="G125" s="60" t="s">
        <v>45</v>
      </c>
      <c r="H125" s="58">
        <v>600</v>
      </c>
      <c r="I125" s="59">
        <v>0.24</v>
      </c>
      <c r="J125" s="118"/>
      <c r="K125" s="119">
        <f t="shared" si="2"/>
        <v>0</v>
      </c>
      <c r="L125" s="59">
        <f t="shared" si="3"/>
        <v>0</v>
      </c>
      <c r="N125" s="117"/>
      <c r="P125" s="117"/>
    </row>
    <row r="126" spans="1:16" x14ac:dyDescent="0.4">
      <c r="A126" s="6"/>
      <c r="B126" s="57" t="s">
        <v>425</v>
      </c>
      <c r="C126" s="140" t="s">
        <v>632</v>
      </c>
      <c r="D126" s="57" t="s">
        <v>67</v>
      </c>
      <c r="E126" s="123" t="s">
        <v>655</v>
      </c>
      <c r="F126" s="120"/>
      <c r="G126" s="60" t="s">
        <v>45</v>
      </c>
      <c r="H126" s="58">
        <v>500</v>
      </c>
      <c r="I126" s="59">
        <v>0.36</v>
      </c>
      <c r="J126" s="118"/>
      <c r="K126" s="119">
        <f t="shared" si="2"/>
        <v>0</v>
      </c>
      <c r="L126" s="59">
        <f t="shared" si="3"/>
        <v>0</v>
      </c>
      <c r="N126" s="117"/>
      <c r="P126" s="117"/>
    </row>
    <row r="127" spans="1:16" x14ac:dyDescent="0.4">
      <c r="A127" s="6"/>
      <c r="B127" s="57" t="s">
        <v>426</v>
      </c>
      <c r="C127" s="134" t="s">
        <v>626</v>
      </c>
      <c r="D127" s="57" t="s">
        <v>642</v>
      </c>
      <c r="E127" s="123" t="s">
        <v>65</v>
      </c>
      <c r="F127" s="122" t="s">
        <v>51</v>
      </c>
      <c r="G127" s="60" t="s">
        <v>45</v>
      </c>
      <c r="H127" s="58">
        <v>500</v>
      </c>
      <c r="I127" s="59">
        <v>0.3</v>
      </c>
      <c r="J127" s="118"/>
      <c r="K127" s="119">
        <f t="shared" si="2"/>
        <v>0</v>
      </c>
      <c r="L127" s="59">
        <f t="shared" si="3"/>
        <v>0</v>
      </c>
      <c r="N127" s="117"/>
      <c r="P127" s="117"/>
    </row>
    <row r="128" spans="1:16" x14ac:dyDescent="0.4">
      <c r="A128" s="6"/>
      <c r="B128" s="57" t="s">
        <v>427</v>
      </c>
      <c r="C128" s="135" t="s">
        <v>627</v>
      </c>
      <c r="D128" s="57" t="s">
        <v>642</v>
      </c>
      <c r="E128" s="123" t="s">
        <v>184</v>
      </c>
      <c r="F128" s="122" t="s">
        <v>51</v>
      </c>
      <c r="G128" s="60" t="s">
        <v>45</v>
      </c>
      <c r="H128" s="58">
        <v>500</v>
      </c>
      <c r="I128" s="59">
        <v>0.32</v>
      </c>
      <c r="J128" s="118"/>
      <c r="K128" s="119">
        <f t="shared" si="2"/>
        <v>0</v>
      </c>
      <c r="L128" s="59">
        <f t="shared" si="3"/>
        <v>0</v>
      </c>
      <c r="N128" s="117"/>
      <c r="P128" s="117"/>
    </row>
    <row r="129" spans="1:16" x14ac:dyDescent="0.4">
      <c r="A129" s="6"/>
      <c r="B129" s="57" t="s">
        <v>428</v>
      </c>
      <c r="C129" s="143" t="s">
        <v>635</v>
      </c>
      <c r="D129" s="57" t="s">
        <v>644</v>
      </c>
      <c r="E129" s="123" t="s">
        <v>66</v>
      </c>
      <c r="F129" s="120"/>
      <c r="G129" s="60" t="s">
        <v>45</v>
      </c>
      <c r="H129" s="58">
        <v>500</v>
      </c>
      <c r="I129" s="59">
        <v>0.32</v>
      </c>
      <c r="J129" s="118"/>
      <c r="K129" s="119">
        <f t="shared" si="2"/>
        <v>0</v>
      </c>
      <c r="L129" s="59">
        <f t="shared" si="3"/>
        <v>0</v>
      </c>
      <c r="N129" s="117"/>
      <c r="P129" s="117"/>
    </row>
    <row r="130" spans="1:16" x14ac:dyDescent="0.4">
      <c r="A130" s="6"/>
      <c r="B130" s="57" t="s">
        <v>429</v>
      </c>
      <c r="C130" s="128" t="s">
        <v>620</v>
      </c>
      <c r="D130" s="57" t="s">
        <v>642</v>
      </c>
      <c r="E130" s="123" t="s">
        <v>212</v>
      </c>
      <c r="F130" s="120"/>
      <c r="G130" s="60" t="s">
        <v>45</v>
      </c>
      <c r="H130" s="58">
        <v>500</v>
      </c>
      <c r="I130" s="59">
        <v>0.3</v>
      </c>
      <c r="J130" s="118"/>
      <c r="K130" s="119">
        <f t="shared" si="2"/>
        <v>0</v>
      </c>
      <c r="L130" s="59">
        <f t="shared" si="3"/>
        <v>0</v>
      </c>
      <c r="N130" s="117"/>
      <c r="P130" s="117"/>
    </row>
    <row r="131" spans="1:16" x14ac:dyDescent="0.4">
      <c r="A131" s="6"/>
      <c r="B131" s="57" t="s">
        <v>430</v>
      </c>
      <c r="C131" s="137" t="s">
        <v>629</v>
      </c>
      <c r="D131" s="57" t="s">
        <v>643</v>
      </c>
      <c r="E131" s="123" t="s">
        <v>130</v>
      </c>
      <c r="F131" s="120"/>
      <c r="G131" s="60" t="s">
        <v>46</v>
      </c>
      <c r="H131" s="58">
        <v>900</v>
      </c>
      <c r="I131" s="59">
        <v>0.2</v>
      </c>
      <c r="J131" s="118"/>
      <c r="K131" s="119">
        <f t="shared" si="2"/>
        <v>0</v>
      </c>
      <c r="L131" s="59">
        <f t="shared" si="3"/>
        <v>0</v>
      </c>
      <c r="N131" s="117"/>
      <c r="P131" s="117"/>
    </row>
    <row r="132" spans="1:16" x14ac:dyDescent="0.4">
      <c r="A132" s="6"/>
      <c r="B132" s="57" t="s">
        <v>431</v>
      </c>
      <c r="C132" s="137" t="s">
        <v>629</v>
      </c>
      <c r="D132" s="57" t="s">
        <v>643</v>
      </c>
      <c r="E132" s="123" t="s">
        <v>130</v>
      </c>
      <c r="F132" s="120"/>
      <c r="G132" s="60" t="s">
        <v>45</v>
      </c>
      <c r="H132" s="58">
        <v>600</v>
      </c>
      <c r="I132" s="59">
        <v>0.21</v>
      </c>
      <c r="J132" s="118"/>
      <c r="K132" s="119">
        <f t="shared" si="2"/>
        <v>0</v>
      </c>
      <c r="L132" s="59">
        <f t="shared" si="3"/>
        <v>0</v>
      </c>
      <c r="N132" s="117"/>
      <c r="P132" s="117"/>
    </row>
    <row r="133" spans="1:16" x14ac:dyDescent="0.4">
      <c r="A133" s="6"/>
      <c r="B133" s="57" t="s">
        <v>432</v>
      </c>
      <c r="C133" s="134" t="s">
        <v>626</v>
      </c>
      <c r="D133" s="57" t="s">
        <v>67</v>
      </c>
      <c r="E133" s="123" t="s">
        <v>68</v>
      </c>
      <c r="F133" s="120"/>
      <c r="G133" s="60" t="s">
        <v>46</v>
      </c>
      <c r="H133" s="58">
        <v>900</v>
      </c>
      <c r="I133" s="59">
        <v>0.25</v>
      </c>
      <c r="J133" s="118"/>
      <c r="K133" s="119">
        <f t="shared" si="2"/>
        <v>0</v>
      </c>
      <c r="L133" s="59">
        <f t="shared" si="3"/>
        <v>0</v>
      </c>
      <c r="N133" s="117"/>
      <c r="P133" s="117"/>
    </row>
    <row r="134" spans="1:16" x14ac:dyDescent="0.4">
      <c r="A134" s="6"/>
      <c r="B134" s="57" t="s">
        <v>433</v>
      </c>
      <c r="C134" s="134" t="s">
        <v>626</v>
      </c>
      <c r="D134" s="57" t="s">
        <v>67</v>
      </c>
      <c r="E134" s="123" t="s">
        <v>68</v>
      </c>
      <c r="F134" s="120"/>
      <c r="G134" s="60" t="s">
        <v>45</v>
      </c>
      <c r="H134" s="58">
        <v>600</v>
      </c>
      <c r="I134" s="59">
        <v>0.3</v>
      </c>
      <c r="J134" s="118"/>
      <c r="K134" s="119">
        <f t="shared" si="2"/>
        <v>0</v>
      </c>
      <c r="L134" s="59">
        <f t="shared" si="3"/>
        <v>0</v>
      </c>
      <c r="N134" s="117"/>
      <c r="P134" s="117"/>
    </row>
    <row r="135" spans="1:16" x14ac:dyDescent="0.4">
      <c r="A135" s="6"/>
      <c r="B135" s="57" t="s">
        <v>434</v>
      </c>
      <c r="C135" s="135" t="s">
        <v>627</v>
      </c>
      <c r="D135" s="57" t="s">
        <v>642</v>
      </c>
      <c r="E135" s="123" t="s">
        <v>185</v>
      </c>
      <c r="F135" s="120"/>
      <c r="G135" s="60" t="s">
        <v>45</v>
      </c>
      <c r="H135" s="58">
        <v>500</v>
      </c>
      <c r="I135" s="59">
        <v>0.36</v>
      </c>
      <c r="J135" s="118"/>
      <c r="K135" s="119">
        <f t="shared" si="2"/>
        <v>0</v>
      </c>
      <c r="L135" s="59">
        <f t="shared" si="3"/>
        <v>0</v>
      </c>
      <c r="N135" s="117"/>
      <c r="P135" s="117"/>
    </row>
    <row r="136" spans="1:16" x14ac:dyDescent="0.4">
      <c r="A136" s="6"/>
      <c r="B136" s="57" t="s">
        <v>435</v>
      </c>
      <c r="C136" s="124" t="s">
        <v>617</v>
      </c>
      <c r="D136" s="57" t="s">
        <v>642</v>
      </c>
      <c r="E136" s="123" t="s">
        <v>236</v>
      </c>
      <c r="F136" s="120"/>
      <c r="G136" s="60" t="s">
        <v>46</v>
      </c>
      <c r="H136" s="58">
        <v>900</v>
      </c>
      <c r="I136" s="59">
        <v>0.3</v>
      </c>
      <c r="J136" s="118"/>
      <c r="K136" s="119">
        <f t="shared" si="2"/>
        <v>0</v>
      </c>
      <c r="L136" s="59">
        <f t="shared" si="3"/>
        <v>0</v>
      </c>
      <c r="N136" s="117"/>
      <c r="P136" s="117"/>
    </row>
    <row r="137" spans="1:16" x14ac:dyDescent="0.4">
      <c r="A137" s="6"/>
      <c r="B137" s="57" t="s">
        <v>436</v>
      </c>
      <c r="C137" s="124" t="s">
        <v>617</v>
      </c>
      <c r="D137" s="57" t="s">
        <v>642</v>
      </c>
      <c r="E137" s="123" t="s">
        <v>236</v>
      </c>
      <c r="F137" s="120"/>
      <c r="G137" s="60" t="s">
        <v>45</v>
      </c>
      <c r="H137" s="58">
        <v>600</v>
      </c>
      <c r="I137" s="59">
        <v>0.33</v>
      </c>
      <c r="J137" s="118"/>
      <c r="K137" s="119">
        <f t="shared" si="2"/>
        <v>0</v>
      </c>
      <c r="L137" s="59">
        <f t="shared" si="3"/>
        <v>0</v>
      </c>
      <c r="N137" s="117"/>
      <c r="P137" s="117"/>
    </row>
    <row r="138" spans="1:16" x14ac:dyDescent="0.4">
      <c r="A138" s="6"/>
      <c r="B138" s="57" t="s">
        <v>437</v>
      </c>
      <c r="C138" s="133" t="s">
        <v>625</v>
      </c>
      <c r="D138" s="57" t="s">
        <v>642</v>
      </c>
      <c r="E138" s="123" t="s">
        <v>131</v>
      </c>
      <c r="F138" s="120"/>
      <c r="G138" s="60" t="s">
        <v>45</v>
      </c>
      <c r="H138" s="58">
        <v>500</v>
      </c>
      <c r="I138" s="59">
        <v>0.32</v>
      </c>
      <c r="J138" s="118"/>
      <c r="K138" s="119">
        <f t="shared" si="2"/>
        <v>0</v>
      </c>
      <c r="L138" s="59">
        <f t="shared" si="3"/>
        <v>0</v>
      </c>
      <c r="N138" s="117"/>
      <c r="P138" s="117"/>
    </row>
    <row r="139" spans="1:16" x14ac:dyDescent="0.4">
      <c r="A139" s="6"/>
      <c r="B139" s="57" t="s">
        <v>438</v>
      </c>
      <c r="C139" s="136" t="s">
        <v>628</v>
      </c>
      <c r="D139" s="57" t="s">
        <v>647</v>
      </c>
      <c r="E139" s="123" t="s">
        <v>186</v>
      </c>
      <c r="F139" s="120"/>
      <c r="G139" s="60" t="s">
        <v>45</v>
      </c>
      <c r="H139" s="58">
        <v>500</v>
      </c>
      <c r="I139" s="59">
        <v>0.36</v>
      </c>
      <c r="J139" s="118"/>
      <c r="K139" s="119">
        <f t="shared" si="2"/>
        <v>0</v>
      </c>
      <c r="L139" s="59">
        <f t="shared" si="3"/>
        <v>0</v>
      </c>
      <c r="N139" s="117"/>
      <c r="P139" s="117"/>
    </row>
    <row r="140" spans="1:16" x14ac:dyDescent="0.4">
      <c r="A140" s="6"/>
      <c r="B140" s="57" t="s">
        <v>439</v>
      </c>
      <c r="C140" s="127" t="s">
        <v>232</v>
      </c>
      <c r="D140" s="57" t="s">
        <v>643</v>
      </c>
      <c r="E140" s="123" t="s">
        <v>237</v>
      </c>
      <c r="F140" s="120"/>
      <c r="G140" s="60" t="s">
        <v>46</v>
      </c>
      <c r="H140" s="58">
        <v>900</v>
      </c>
      <c r="I140" s="59">
        <v>0.3</v>
      </c>
      <c r="J140" s="118"/>
      <c r="K140" s="119">
        <f t="shared" si="2"/>
        <v>0</v>
      </c>
      <c r="L140" s="59">
        <f t="shared" si="3"/>
        <v>0</v>
      </c>
      <c r="N140" s="117"/>
      <c r="P140" s="117"/>
    </row>
    <row r="141" spans="1:16" x14ac:dyDescent="0.4">
      <c r="A141" s="6"/>
      <c r="B141" s="57" t="s">
        <v>440</v>
      </c>
      <c r="C141" s="127" t="s">
        <v>232</v>
      </c>
      <c r="D141" s="57" t="s">
        <v>643</v>
      </c>
      <c r="E141" s="123" t="s">
        <v>237</v>
      </c>
      <c r="F141" s="120"/>
      <c r="G141" s="60" t="s">
        <v>45</v>
      </c>
      <c r="H141" s="58">
        <v>600</v>
      </c>
      <c r="I141" s="59">
        <v>0.33</v>
      </c>
      <c r="J141" s="118"/>
      <c r="K141" s="119">
        <f t="shared" si="2"/>
        <v>0</v>
      </c>
      <c r="L141" s="59">
        <f t="shared" si="3"/>
        <v>0</v>
      </c>
      <c r="N141" s="117"/>
      <c r="P141" s="117"/>
    </row>
    <row r="142" spans="1:16" x14ac:dyDescent="0.4">
      <c r="A142" s="6"/>
      <c r="B142" s="57" t="s">
        <v>441</v>
      </c>
      <c r="C142" s="133" t="s">
        <v>625</v>
      </c>
      <c r="D142" s="57" t="s">
        <v>642</v>
      </c>
      <c r="E142" s="123" t="s">
        <v>132</v>
      </c>
      <c r="F142" s="120"/>
      <c r="G142" s="60" t="s">
        <v>45</v>
      </c>
      <c r="H142" s="58">
        <v>500</v>
      </c>
      <c r="I142" s="59">
        <v>0.21</v>
      </c>
      <c r="J142" s="118"/>
      <c r="K142" s="119">
        <f t="shared" si="2"/>
        <v>0</v>
      </c>
      <c r="L142" s="59">
        <f t="shared" si="3"/>
        <v>0</v>
      </c>
      <c r="N142" s="117"/>
      <c r="P142" s="117"/>
    </row>
    <row r="143" spans="1:16" x14ac:dyDescent="0.4">
      <c r="A143" s="6"/>
      <c r="B143" s="57" t="s">
        <v>442</v>
      </c>
      <c r="C143" s="132" t="s">
        <v>624</v>
      </c>
      <c r="D143" s="57" t="s">
        <v>645</v>
      </c>
      <c r="E143" s="123" t="s">
        <v>69</v>
      </c>
      <c r="F143" s="120"/>
      <c r="G143" s="60" t="s">
        <v>46</v>
      </c>
      <c r="H143" s="58">
        <v>800</v>
      </c>
      <c r="I143" s="59">
        <v>0.32</v>
      </c>
      <c r="J143" s="118"/>
      <c r="K143" s="119">
        <f t="shared" si="2"/>
        <v>0</v>
      </c>
      <c r="L143" s="59">
        <f t="shared" si="3"/>
        <v>0</v>
      </c>
      <c r="N143" s="117"/>
      <c r="P143" s="117"/>
    </row>
    <row r="144" spans="1:16" x14ac:dyDescent="0.4">
      <c r="A144" s="6"/>
      <c r="B144" s="57" t="s">
        <v>443</v>
      </c>
      <c r="C144" s="137" t="s">
        <v>629</v>
      </c>
      <c r="D144" s="57" t="s">
        <v>642</v>
      </c>
      <c r="E144" s="123" t="s">
        <v>238</v>
      </c>
      <c r="F144" s="120"/>
      <c r="G144" s="60" t="s">
        <v>45</v>
      </c>
      <c r="H144" s="58">
        <v>600</v>
      </c>
      <c r="I144" s="59">
        <v>0.29000000000000004</v>
      </c>
      <c r="J144" s="118"/>
      <c r="K144" s="119">
        <f t="shared" si="2"/>
        <v>0</v>
      </c>
      <c r="L144" s="59">
        <f t="shared" si="3"/>
        <v>0</v>
      </c>
      <c r="N144" s="117"/>
      <c r="P144" s="117"/>
    </row>
    <row r="145" spans="1:16" x14ac:dyDescent="0.4">
      <c r="A145" s="6"/>
      <c r="B145" s="57" t="s">
        <v>444</v>
      </c>
      <c r="C145" s="134" t="s">
        <v>626</v>
      </c>
      <c r="D145" s="57" t="s">
        <v>648</v>
      </c>
      <c r="E145" s="123" t="s">
        <v>187</v>
      </c>
      <c r="F145" s="120"/>
      <c r="G145" s="60" t="s">
        <v>45</v>
      </c>
      <c r="H145" s="58">
        <v>600</v>
      </c>
      <c r="I145" s="59">
        <v>0.28000000000000003</v>
      </c>
      <c r="J145" s="118"/>
      <c r="K145" s="119">
        <f t="shared" si="2"/>
        <v>0</v>
      </c>
      <c r="L145" s="59">
        <f t="shared" si="3"/>
        <v>0</v>
      </c>
      <c r="N145" s="117"/>
      <c r="P145" s="117"/>
    </row>
    <row r="146" spans="1:16" x14ac:dyDescent="0.4">
      <c r="A146" s="6"/>
      <c r="B146" s="57" t="s">
        <v>445</v>
      </c>
      <c r="C146" s="126" t="s">
        <v>619</v>
      </c>
      <c r="D146" s="57" t="s">
        <v>642</v>
      </c>
      <c r="E146" s="123" t="s">
        <v>188</v>
      </c>
      <c r="F146" s="120"/>
      <c r="G146" s="60" t="s">
        <v>45</v>
      </c>
      <c r="H146" s="58">
        <v>500</v>
      </c>
      <c r="I146" s="59">
        <v>0.35000000000000003</v>
      </c>
      <c r="J146" s="118"/>
      <c r="K146" s="119">
        <f t="shared" si="2"/>
        <v>0</v>
      </c>
      <c r="L146" s="59">
        <f t="shared" si="3"/>
        <v>0</v>
      </c>
      <c r="N146" s="117"/>
      <c r="P146" s="117"/>
    </row>
    <row r="147" spans="1:16" x14ac:dyDescent="0.4">
      <c r="A147" s="6"/>
      <c r="B147" s="57" t="s">
        <v>446</v>
      </c>
      <c r="C147" s="137" t="s">
        <v>629</v>
      </c>
      <c r="D147" s="57" t="s">
        <v>642</v>
      </c>
      <c r="E147" s="123" t="s">
        <v>133</v>
      </c>
      <c r="F147" s="120"/>
      <c r="G147" s="60" t="s">
        <v>45</v>
      </c>
      <c r="H147" s="58">
        <v>500</v>
      </c>
      <c r="I147" s="59">
        <v>0.3</v>
      </c>
      <c r="J147" s="118"/>
      <c r="K147" s="119">
        <f t="shared" si="2"/>
        <v>0</v>
      </c>
      <c r="L147" s="59">
        <f t="shared" si="3"/>
        <v>0</v>
      </c>
      <c r="N147" s="117"/>
      <c r="P147" s="117"/>
    </row>
    <row r="148" spans="1:16" x14ac:dyDescent="0.4">
      <c r="A148" s="6"/>
      <c r="B148" s="57" t="s">
        <v>447</v>
      </c>
      <c r="C148" s="138" t="s">
        <v>630</v>
      </c>
      <c r="D148" s="57" t="s">
        <v>644</v>
      </c>
      <c r="E148" s="123" t="s">
        <v>239</v>
      </c>
      <c r="F148" s="120"/>
      <c r="G148" s="60" t="s">
        <v>46</v>
      </c>
      <c r="H148" s="58">
        <v>900</v>
      </c>
      <c r="I148" s="59">
        <v>0.21</v>
      </c>
      <c r="J148" s="118"/>
      <c r="K148" s="119">
        <f t="shared" si="2"/>
        <v>0</v>
      </c>
      <c r="L148" s="59">
        <f t="shared" si="3"/>
        <v>0</v>
      </c>
      <c r="N148" s="117"/>
      <c r="P148" s="117"/>
    </row>
    <row r="149" spans="1:16" x14ac:dyDescent="0.4">
      <c r="A149" s="6"/>
      <c r="B149" s="57" t="s">
        <v>448</v>
      </c>
      <c r="C149" s="138" t="s">
        <v>630</v>
      </c>
      <c r="D149" s="57" t="s">
        <v>644</v>
      </c>
      <c r="E149" s="123" t="s">
        <v>239</v>
      </c>
      <c r="F149" s="120"/>
      <c r="G149" s="60" t="s">
        <v>45</v>
      </c>
      <c r="H149" s="58">
        <v>500</v>
      </c>
      <c r="I149" s="59">
        <v>0.24</v>
      </c>
      <c r="J149" s="118"/>
      <c r="K149" s="119">
        <f t="shared" si="2"/>
        <v>0</v>
      </c>
      <c r="L149" s="59">
        <f t="shared" si="3"/>
        <v>0</v>
      </c>
      <c r="N149" s="117"/>
      <c r="P149" s="117"/>
    </row>
    <row r="150" spans="1:16" x14ac:dyDescent="0.4">
      <c r="A150" s="6"/>
      <c r="B150" s="57" t="s">
        <v>449</v>
      </c>
      <c r="C150" s="137" t="s">
        <v>629</v>
      </c>
      <c r="D150" s="57" t="s">
        <v>642</v>
      </c>
      <c r="E150" s="123" t="s">
        <v>134</v>
      </c>
      <c r="F150" s="121" t="s">
        <v>49</v>
      </c>
      <c r="G150" s="60" t="s">
        <v>46</v>
      </c>
      <c r="H150" s="58">
        <v>900</v>
      </c>
      <c r="I150" s="59">
        <v>0.24</v>
      </c>
      <c r="J150" s="118"/>
      <c r="K150" s="119">
        <f t="shared" si="2"/>
        <v>0</v>
      </c>
      <c r="L150" s="59">
        <f t="shared" si="3"/>
        <v>0</v>
      </c>
      <c r="N150" s="117"/>
      <c r="P150" s="117"/>
    </row>
    <row r="151" spans="1:16" x14ac:dyDescent="0.4">
      <c r="A151" s="6"/>
      <c r="B151" s="57" t="s">
        <v>450</v>
      </c>
      <c r="C151" s="137" t="s">
        <v>629</v>
      </c>
      <c r="D151" s="57" t="s">
        <v>642</v>
      </c>
      <c r="E151" s="123" t="s">
        <v>134</v>
      </c>
      <c r="F151" s="121" t="s">
        <v>49</v>
      </c>
      <c r="G151" s="60" t="s">
        <v>45</v>
      </c>
      <c r="H151" s="58">
        <v>600</v>
      </c>
      <c r="I151" s="59">
        <v>0.28000000000000003</v>
      </c>
      <c r="J151" s="118"/>
      <c r="K151" s="119">
        <f t="shared" si="2"/>
        <v>0</v>
      </c>
      <c r="L151" s="59">
        <f t="shared" si="3"/>
        <v>0</v>
      </c>
      <c r="N151" s="117"/>
      <c r="P151" s="117"/>
    </row>
    <row r="152" spans="1:16" x14ac:dyDescent="0.4">
      <c r="A152" s="6"/>
      <c r="B152" s="57" t="s">
        <v>451</v>
      </c>
      <c r="C152" s="134" t="s">
        <v>626</v>
      </c>
      <c r="D152" s="57" t="s">
        <v>649</v>
      </c>
      <c r="E152" s="123" t="s">
        <v>70</v>
      </c>
      <c r="F152" s="120"/>
      <c r="G152" s="60" t="s">
        <v>45</v>
      </c>
      <c r="H152" s="58">
        <v>500</v>
      </c>
      <c r="I152" s="59">
        <v>0.27</v>
      </c>
      <c r="J152" s="118"/>
      <c r="K152" s="119">
        <f t="shared" si="2"/>
        <v>0</v>
      </c>
      <c r="L152" s="59">
        <f t="shared" si="3"/>
        <v>0</v>
      </c>
      <c r="N152" s="117"/>
      <c r="P152" s="117"/>
    </row>
    <row r="153" spans="1:16" x14ac:dyDescent="0.4">
      <c r="A153" s="6"/>
      <c r="B153" s="57" t="s">
        <v>452</v>
      </c>
      <c r="C153" s="124" t="s">
        <v>617</v>
      </c>
      <c r="D153" s="57" t="s">
        <v>642</v>
      </c>
      <c r="E153" s="123" t="s">
        <v>71</v>
      </c>
      <c r="F153" s="121" t="s">
        <v>49</v>
      </c>
      <c r="G153" s="60" t="s">
        <v>46</v>
      </c>
      <c r="H153" s="58">
        <v>900</v>
      </c>
      <c r="I153" s="59">
        <v>0.24000000000000002</v>
      </c>
      <c r="J153" s="118"/>
      <c r="K153" s="119">
        <f t="shared" si="2"/>
        <v>0</v>
      </c>
      <c r="L153" s="59">
        <f t="shared" si="3"/>
        <v>0</v>
      </c>
      <c r="N153" s="117"/>
      <c r="P153" s="117"/>
    </row>
    <row r="154" spans="1:16" x14ac:dyDescent="0.4">
      <c r="A154" s="6"/>
      <c r="B154" s="57" t="s">
        <v>453</v>
      </c>
      <c r="C154" s="124" t="s">
        <v>617</v>
      </c>
      <c r="D154" s="57" t="s">
        <v>642</v>
      </c>
      <c r="E154" s="123" t="s">
        <v>71</v>
      </c>
      <c r="F154" s="121" t="s">
        <v>49</v>
      </c>
      <c r="G154" s="60" t="s">
        <v>45</v>
      </c>
      <c r="H154" s="58">
        <v>600</v>
      </c>
      <c r="I154" s="59">
        <v>0.28000000000000003</v>
      </c>
      <c r="J154" s="118"/>
      <c r="K154" s="119">
        <f t="shared" si="2"/>
        <v>0</v>
      </c>
      <c r="L154" s="59">
        <f t="shared" si="3"/>
        <v>0</v>
      </c>
      <c r="N154" s="117"/>
      <c r="P154" s="117"/>
    </row>
    <row r="155" spans="1:16" x14ac:dyDescent="0.4">
      <c r="A155" s="6"/>
      <c r="B155" s="57" t="s">
        <v>454</v>
      </c>
      <c r="C155" s="134" t="s">
        <v>626</v>
      </c>
      <c r="D155" s="57" t="s">
        <v>642</v>
      </c>
      <c r="E155" s="123" t="s">
        <v>72</v>
      </c>
      <c r="F155" s="120"/>
      <c r="G155" s="60" t="s">
        <v>45</v>
      </c>
      <c r="H155" s="58">
        <v>500</v>
      </c>
      <c r="I155" s="59">
        <v>0.28000000000000003</v>
      </c>
      <c r="J155" s="118"/>
      <c r="K155" s="119">
        <f t="shared" si="2"/>
        <v>0</v>
      </c>
      <c r="L155" s="59">
        <f t="shared" si="3"/>
        <v>0</v>
      </c>
      <c r="N155" s="117"/>
      <c r="P155" s="117"/>
    </row>
    <row r="156" spans="1:16" x14ac:dyDescent="0.4">
      <c r="A156" s="6"/>
      <c r="B156" s="57" t="s">
        <v>455</v>
      </c>
      <c r="C156" s="133" t="s">
        <v>625</v>
      </c>
      <c r="D156" s="57" t="s">
        <v>642</v>
      </c>
      <c r="E156" s="123" t="s">
        <v>73</v>
      </c>
      <c r="F156" s="120"/>
      <c r="G156" s="60" t="s">
        <v>45</v>
      </c>
      <c r="H156" s="58">
        <v>500</v>
      </c>
      <c r="I156" s="59">
        <v>0.26</v>
      </c>
      <c r="J156" s="118"/>
      <c r="K156" s="119">
        <f t="shared" si="2"/>
        <v>0</v>
      </c>
      <c r="L156" s="59">
        <f t="shared" si="3"/>
        <v>0</v>
      </c>
      <c r="N156" s="117"/>
      <c r="P156" s="117"/>
    </row>
    <row r="157" spans="1:16" x14ac:dyDescent="0.4">
      <c r="A157" s="6"/>
      <c r="B157" s="57" t="s">
        <v>456</v>
      </c>
      <c r="C157" s="137" t="s">
        <v>629</v>
      </c>
      <c r="D157" s="57" t="s">
        <v>642</v>
      </c>
      <c r="E157" s="123" t="s">
        <v>74</v>
      </c>
      <c r="F157" s="120"/>
      <c r="G157" s="60" t="s">
        <v>46</v>
      </c>
      <c r="H157" s="58">
        <v>900</v>
      </c>
      <c r="I157" s="59">
        <v>0.26</v>
      </c>
      <c r="J157" s="118"/>
      <c r="K157" s="119">
        <f t="shared" si="2"/>
        <v>0</v>
      </c>
      <c r="L157" s="59">
        <f t="shared" si="3"/>
        <v>0</v>
      </c>
      <c r="N157" s="117"/>
      <c r="P157" s="117"/>
    </row>
    <row r="158" spans="1:16" x14ac:dyDescent="0.4">
      <c r="A158" s="6"/>
      <c r="B158" s="57" t="s">
        <v>457</v>
      </c>
      <c r="C158" s="137" t="s">
        <v>629</v>
      </c>
      <c r="D158" s="57" t="s">
        <v>642</v>
      </c>
      <c r="E158" s="123" t="s">
        <v>74</v>
      </c>
      <c r="F158" s="120"/>
      <c r="G158" s="60" t="s">
        <v>45</v>
      </c>
      <c r="H158" s="58">
        <v>600</v>
      </c>
      <c r="I158" s="59">
        <v>0.27</v>
      </c>
      <c r="J158" s="118"/>
      <c r="K158" s="119">
        <f t="shared" si="2"/>
        <v>0</v>
      </c>
      <c r="L158" s="59">
        <f t="shared" si="3"/>
        <v>0</v>
      </c>
      <c r="N158" s="117"/>
      <c r="P158" s="117"/>
    </row>
    <row r="159" spans="1:16" x14ac:dyDescent="0.4">
      <c r="A159" s="6"/>
      <c r="B159" s="57" t="s">
        <v>458</v>
      </c>
      <c r="C159" s="128" t="s">
        <v>620</v>
      </c>
      <c r="D159" s="57" t="s">
        <v>67</v>
      </c>
      <c r="E159" s="123" t="s">
        <v>213</v>
      </c>
      <c r="F159" s="120"/>
      <c r="G159" s="60" t="s">
        <v>45</v>
      </c>
      <c r="H159" s="58">
        <v>500</v>
      </c>
      <c r="I159" s="59">
        <v>0.36</v>
      </c>
      <c r="J159" s="118"/>
      <c r="K159" s="119">
        <f t="shared" si="2"/>
        <v>0</v>
      </c>
      <c r="L159" s="59">
        <f t="shared" si="3"/>
        <v>0</v>
      </c>
      <c r="N159" s="117"/>
      <c r="P159" s="117"/>
    </row>
    <row r="160" spans="1:16" x14ac:dyDescent="0.4">
      <c r="A160" s="6"/>
      <c r="B160" s="57" t="s">
        <v>459</v>
      </c>
      <c r="C160" s="129" t="s">
        <v>621</v>
      </c>
      <c r="D160" s="57" t="s">
        <v>642</v>
      </c>
      <c r="E160" s="123" t="s">
        <v>75</v>
      </c>
      <c r="F160" s="120"/>
      <c r="G160" s="60" t="s">
        <v>46</v>
      </c>
      <c r="H160" s="58">
        <v>800</v>
      </c>
      <c r="I160" s="59">
        <v>0.18</v>
      </c>
      <c r="J160" s="118"/>
      <c r="K160" s="119">
        <f t="shared" si="2"/>
        <v>0</v>
      </c>
      <c r="L160" s="59">
        <f t="shared" si="3"/>
        <v>0</v>
      </c>
      <c r="N160" s="117"/>
      <c r="P160" s="117"/>
    </row>
    <row r="161" spans="1:16" x14ac:dyDescent="0.4">
      <c r="A161" s="6"/>
      <c r="B161" s="57" t="s">
        <v>460</v>
      </c>
      <c r="C161" s="129" t="s">
        <v>621</v>
      </c>
      <c r="D161" s="57" t="s">
        <v>642</v>
      </c>
      <c r="E161" s="123" t="s">
        <v>75</v>
      </c>
      <c r="F161" s="120"/>
      <c r="G161" s="60" t="s">
        <v>45</v>
      </c>
      <c r="H161" s="58">
        <v>500</v>
      </c>
      <c r="I161" s="59">
        <v>0.21000000000000002</v>
      </c>
      <c r="J161" s="118"/>
      <c r="K161" s="119">
        <f t="shared" si="2"/>
        <v>0</v>
      </c>
      <c r="L161" s="59">
        <f t="shared" si="3"/>
        <v>0</v>
      </c>
      <c r="N161" s="117"/>
      <c r="P161" s="117"/>
    </row>
    <row r="162" spans="1:16" x14ac:dyDescent="0.4">
      <c r="A162" s="6"/>
      <c r="B162" s="57" t="s">
        <v>461</v>
      </c>
      <c r="C162" s="127" t="s">
        <v>232</v>
      </c>
      <c r="D162" s="57" t="s">
        <v>642</v>
      </c>
      <c r="E162" s="123" t="s">
        <v>240</v>
      </c>
      <c r="F162" s="120"/>
      <c r="G162" s="60" t="s">
        <v>45</v>
      </c>
      <c r="H162" s="58">
        <v>500</v>
      </c>
      <c r="I162" s="59">
        <v>0.43</v>
      </c>
      <c r="J162" s="118"/>
      <c r="K162" s="119">
        <f t="shared" si="2"/>
        <v>0</v>
      </c>
      <c r="L162" s="59">
        <f t="shared" si="3"/>
        <v>0</v>
      </c>
      <c r="N162" s="117"/>
      <c r="P162" s="117"/>
    </row>
    <row r="163" spans="1:16" x14ac:dyDescent="0.4">
      <c r="A163" s="6"/>
      <c r="B163" s="57" t="s">
        <v>462</v>
      </c>
      <c r="C163" s="134" t="s">
        <v>626</v>
      </c>
      <c r="D163" s="57" t="s">
        <v>642</v>
      </c>
      <c r="E163" s="123" t="s">
        <v>76</v>
      </c>
      <c r="F163" s="120"/>
      <c r="G163" s="60" t="s">
        <v>45</v>
      </c>
      <c r="H163" s="58">
        <v>500</v>
      </c>
      <c r="I163" s="59">
        <v>0.3</v>
      </c>
      <c r="J163" s="118"/>
      <c r="K163" s="119">
        <f t="shared" si="2"/>
        <v>0</v>
      </c>
      <c r="L163" s="59">
        <f t="shared" si="3"/>
        <v>0</v>
      </c>
      <c r="N163" s="117"/>
      <c r="P163" s="117"/>
    </row>
    <row r="164" spans="1:16" x14ac:dyDescent="0.4">
      <c r="A164" s="6"/>
      <c r="B164" s="57" t="s">
        <v>463</v>
      </c>
      <c r="C164" s="133" t="s">
        <v>625</v>
      </c>
      <c r="D164" s="57" t="s">
        <v>642</v>
      </c>
      <c r="E164" s="123" t="s">
        <v>135</v>
      </c>
      <c r="F164" s="120"/>
      <c r="G164" s="60" t="s">
        <v>46</v>
      </c>
      <c r="H164" s="58">
        <v>900</v>
      </c>
      <c r="I164" s="59">
        <v>0.24</v>
      </c>
      <c r="J164" s="118"/>
      <c r="K164" s="119">
        <f t="shared" ref="K164:K227" si="4">J164*H164</f>
        <v>0</v>
      </c>
      <c r="L164" s="59">
        <f t="shared" ref="L164:L227" si="5">K164*I164</f>
        <v>0</v>
      </c>
      <c r="N164" s="117"/>
      <c r="P164" s="117"/>
    </row>
    <row r="165" spans="1:16" x14ac:dyDescent="0.4">
      <c r="A165" s="6"/>
      <c r="B165" s="57" t="s">
        <v>464</v>
      </c>
      <c r="C165" s="133" t="s">
        <v>625</v>
      </c>
      <c r="D165" s="57" t="s">
        <v>642</v>
      </c>
      <c r="E165" s="123" t="s">
        <v>135</v>
      </c>
      <c r="F165" s="120"/>
      <c r="G165" s="60" t="s">
        <v>45</v>
      </c>
      <c r="H165" s="58">
        <v>600</v>
      </c>
      <c r="I165" s="59">
        <v>0.28000000000000003</v>
      </c>
      <c r="J165" s="118"/>
      <c r="K165" s="119">
        <f t="shared" si="4"/>
        <v>0</v>
      </c>
      <c r="L165" s="59">
        <f t="shared" si="5"/>
        <v>0</v>
      </c>
      <c r="N165" s="117"/>
      <c r="P165" s="117"/>
    </row>
    <row r="166" spans="1:16" x14ac:dyDescent="0.4">
      <c r="A166" s="6"/>
      <c r="B166" s="57" t="s">
        <v>465</v>
      </c>
      <c r="C166" s="137" t="s">
        <v>629</v>
      </c>
      <c r="D166" s="57" t="s">
        <v>645</v>
      </c>
      <c r="E166" s="123" t="s">
        <v>136</v>
      </c>
      <c r="F166" s="120"/>
      <c r="G166" s="60" t="s">
        <v>45</v>
      </c>
      <c r="H166" s="58">
        <v>500</v>
      </c>
      <c r="I166" s="59">
        <v>0.28000000000000003</v>
      </c>
      <c r="J166" s="118"/>
      <c r="K166" s="119">
        <f t="shared" si="4"/>
        <v>0</v>
      </c>
      <c r="L166" s="59">
        <f t="shared" si="5"/>
        <v>0</v>
      </c>
      <c r="N166" s="117"/>
      <c r="P166" s="117"/>
    </row>
    <row r="167" spans="1:16" x14ac:dyDescent="0.4">
      <c r="A167" s="6"/>
      <c r="B167" s="57" t="s">
        <v>466</v>
      </c>
      <c r="C167" s="137" t="s">
        <v>629</v>
      </c>
      <c r="D167" s="57" t="s">
        <v>643</v>
      </c>
      <c r="E167" s="123" t="s">
        <v>137</v>
      </c>
      <c r="F167" s="121" t="s">
        <v>49</v>
      </c>
      <c r="G167" s="60" t="s">
        <v>45</v>
      </c>
      <c r="H167" s="58">
        <v>500</v>
      </c>
      <c r="I167" s="59">
        <v>0.3</v>
      </c>
      <c r="J167" s="118"/>
      <c r="K167" s="119">
        <f t="shared" si="4"/>
        <v>0</v>
      </c>
      <c r="L167" s="59">
        <f t="shared" si="5"/>
        <v>0</v>
      </c>
      <c r="N167" s="117"/>
      <c r="P167" s="117"/>
    </row>
    <row r="168" spans="1:16" x14ac:dyDescent="0.4">
      <c r="A168" s="6"/>
      <c r="B168" s="57" t="s">
        <v>467</v>
      </c>
      <c r="C168" s="137" t="s">
        <v>629</v>
      </c>
      <c r="D168" s="57" t="s">
        <v>643</v>
      </c>
      <c r="E168" s="123" t="s">
        <v>137</v>
      </c>
      <c r="F168" s="121" t="s">
        <v>49</v>
      </c>
      <c r="G168" s="60" t="s">
        <v>138</v>
      </c>
      <c r="H168" s="58">
        <v>300</v>
      </c>
      <c r="I168" s="59">
        <v>0.32</v>
      </c>
      <c r="J168" s="118"/>
      <c r="K168" s="119">
        <f t="shared" si="4"/>
        <v>0</v>
      </c>
      <c r="L168" s="59">
        <f t="shared" si="5"/>
        <v>0</v>
      </c>
      <c r="N168" s="117"/>
      <c r="P168" s="117"/>
    </row>
    <row r="169" spans="1:16" x14ac:dyDescent="0.4">
      <c r="A169" s="6"/>
      <c r="B169" s="57" t="s">
        <v>468</v>
      </c>
      <c r="C169" s="130" t="s">
        <v>622</v>
      </c>
      <c r="D169" s="57" t="s">
        <v>642</v>
      </c>
      <c r="E169" s="123" t="s">
        <v>139</v>
      </c>
      <c r="F169" s="121" t="s">
        <v>49</v>
      </c>
      <c r="G169" s="60" t="s">
        <v>46</v>
      </c>
      <c r="H169" s="58">
        <v>600</v>
      </c>
      <c r="I169" s="59">
        <v>0.22</v>
      </c>
      <c r="J169" s="118"/>
      <c r="K169" s="119">
        <f t="shared" si="4"/>
        <v>0</v>
      </c>
      <c r="L169" s="59">
        <f t="shared" si="5"/>
        <v>0</v>
      </c>
      <c r="N169" s="117"/>
      <c r="P169" s="117"/>
    </row>
    <row r="170" spans="1:16" x14ac:dyDescent="0.4">
      <c r="A170" s="6"/>
      <c r="B170" s="57" t="s">
        <v>469</v>
      </c>
      <c r="C170" s="137" t="s">
        <v>629</v>
      </c>
      <c r="D170" s="57" t="s">
        <v>67</v>
      </c>
      <c r="E170" s="123" t="s">
        <v>140</v>
      </c>
      <c r="F170" s="120"/>
      <c r="G170" s="60" t="s">
        <v>46</v>
      </c>
      <c r="H170" s="58">
        <v>800</v>
      </c>
      <c r="I170" s="59">
        <v>0.26</v>
      </c>
      <c r="J170" s="118"/>
      <c r="K170" s="119">
        <f t="shared" si="4"/>
        <v>0</v>
      </c>
      <c r="L170" s="59">
        <f t="shared" si="5"/>
        <v>0</v>
      </c>
      <c r="N170" s="117"/>
      <c r="P170" s="117"/>
    </row>
    <row r="171" spans="1:16" x14ac:dyDescent="0.4">
      <c r="A171" s="6"/>
      <c r="B171" s="57" t="s">
        <v>470</v>
      </c>
      <c r="C171" s="124" t="s">
        <v>617</v>
      </c>
      <c r="D171" s="57" t="s">
        <v>642</v>
      </c>
      <c r="E171" s="123" t="s">
        <v>77</v>
      </c>
      <c r="F171" s="120"/>
      <c r="G171" s="60" t="s">
        <v>46</v>
      </c>
      <c r="H171" s="58">
        <v>900</v>
      </c>
      <c r="I171" s="59">
        <v>0.27</v>
      </c>
      <c r="J171" s="118"/>
      <c r="K171" s="119">
        <f t="shared" si="4"/>
        <v>0</v>
      </c>
      <c r="L171" s="59">
        <f t="shared" si="5"/>
        <v>0</v>
      </c>
      <c r="N171" s="117"/>
      <c r="P171" s="117"/>
    </row>
    <row r="172" spans="1:16" x14ac:dyDescent="0.4">
      <c r="A172" s="6"/>
      <c r="B172" s="57" t="s">
        <v>471</v>
      </c>
      <c r="C172" s="124" t="s">
        <v>617</v>
      </c>
      <c r="D172" s="57" t="s">
        <v>642</v>
      </c>
      <c r="E172" s="123" t="s">
        <v>77</v>
      </c>
      <c r="F172" s="120"/>
      <c r="G172" s="60" t="s">
        <v>45</v>
      </c>
      <c r="H172" s="58">
        <v>600</v>
      </c>
      <c r="I172" s="59">
        <v>0.3</v>
      </c>
      <c r="J172" s="118"/>
      <c r="K172" s="119">
        <f t="shared" si="4"/>
        <v>0</v>
      </c>
      <c r="L172" s="59">
        <f t="shared" si="5"/>
        <v>0</v>
      </c>
      <c r="N172" s="117"/>
      <c r="P172" s="117"/>
    </row>
    <row r="173" spans="1:16" x14ac:dyDescent="0.4">
      <c r="A173" s="6"/>
      <c r="B173" s="57" t="s">
        <v>472</v>
      </c>
      <c r="C173" s="133" t="s">
        <v>625</v>
      </c>
      <c r="D173" s="57" t="s">
        <v>642</v>
      </c>
      <c r="E173" s="123" t="s">
        <v>241</v>
      </c>
      <c r="F173" s="120"/>
      <c r="G173" s="60" t="s">
        <v>45</v>
      </c>
      <c r="H173" s="58">
        <v>500</v>
      </c>
      <c r="I173" s="59">
        <v>0.33</v>
      </c>
      <c r="J173" s="118"/>
      <c r="K173" s="119">
        <f t="shared" si="4"/>
        <v>0</v>
      </c>
      <c r="L173" s="59">
        <f t="shared" si="5"/>
        <v>0</v>
      </c>
      <c r="N173" s="117"/>
      <c r="P173" s="117"/>
    </row>
    <row r="174" spans="1:16" x14ac:dyDescent="0.4">
      <c r="A174" s="6"/>
      <c r="B174" s="57" t="s">
        <v>473</v>
      </c>
      <c r="C174" s="133" t="s">
        <v>625</v>
      </c>
      <c r="D174" s="57" t="s">
        <v>642</v>
      </c>
      <c r="E174" s="123" t="s">
        <v>241</v>
      </c>
      <c r="F174" s="120"/>
      <c r="G174" s="60" t="s">
        <v>46</v>
      </c>
      <c r="H174" s="58">
        <v>800</v>
      </c>
      <c r="I174" s="59">
        <v>0.3</v>
      </c>
      <c r="J174" s="118"/>
      <c r="K174" s="119">
        <f t="shared" si="4"/>
        <v>0</v>
      </c>
      <c r="L174" s="59">
        <f t="shared" si="5"/>
        <v>0</v>
      </c>
      <c r="N174" s="117"/>
      <c r="P174" s="117"/>
    </row>
    <row r="175" spans="1:16" x14ac:dyDescent="0.4">
      <c r="A175" s="6"/>
      <c r="B175" s="57" t="s">
        <v>474</v>
      </c>
      <c r="C175" s="126" t="s">
        <v>619</v>
      </c>
      <c r="D175" s="57" t="s">
        <v>642</v>
      </c>
      <c r="E175" s="123" t="s">
        <v>141</v>
      </c>
      <c r="F175" s="120"/>
      <c r="G175" s="60" t="s">
        <v>46</v>
      </c>
      <c r="H175" s="58">
        <v>900</v>
      </c>
      <c r="I175" s="59">
        <v>0.2</v>
      </c>
      <c r="J175" s="118"/>
      <c r="K175" s="119">
        <f t="shared" si="4"/>
        <v>0</v>
      </c>
      <c r="L175" s="59">
        <f t="shared" si="5"/>
        <v>0</v>
      </c>
      <c r="N175" s="117"/>
      <c r="P175" s="117"/>
    </row>
    <row r="176" spans="1:16" x14ac:dyDescent="0.4">
      <c r="A176" s="6"/>
      <c r="B176" s="57" t="s">
        <v>475</v>
      </c>
      <c r="C176" s="126" t="s">
        <v>619</v>
      </c>
      <c r="D176" s="57" t="s">
        <v>642</v>
      </c>
      <c r="E176" s="123" t="s">
        <v>141</v>
      </c>
      <c r="F176" s="120"/>
      <c r="G176" s="60" t="s">
        <v>45</v>
      </c>
      <c r="H176" s="58">
        <v>600</v>
      </c>
      <c r="I176" s="59">
        <v>0.23</v>
      </c>
      <c r="J176" s="118"/>
      <c r="K176" s="119">
        <f t="shared" si="4"/>
        <v>0</v>
      </c>
      <c r="L176" s="59">
        <f t="shared" si="5"/>
        <v>0</v>
      </c>
      <c r="N176" s="117"/>
      <c r="P176" s="117"/>
    </row>
    <row r="177" spans="1:16" x14ac:dyDescent="0.4">
      <c r="A177" s="6"/>
      <c r="B177" s="57" t="s">
        <v>476</v>
      </c>
      <c r="C177" s="142" t="s">
        <v>634</v>
      </c>
      <c r="D177" s="57" t="s">
        <v>642</v>
      </c>
      <c r="E177" s="123" t="s">
        <v>214</v>
      </c>
      <c r="F177" s="120"/>
      <c r="G177" s="60" t="s">
        <v>46</v>
      </c>
      <c r="H177" s="58">
        <v>900</v>
      </c>
      <c r="I177" s="59">
        <v>0.26</v>
      </c>
      <c r="J177" s="118"/>
      <c r="K177" s="119">
        <f t="shared" si="4"/>
        <v>0</v>
      </c>
      <c r="L177" s="59">
        <f t="shared" si="5"/>
        <v>0</v>
      </c>
      <c r="N177" s="117"/>
      <c r="P177" s="117"/>
    </row>
    <row r="178" spans="1:16" x14ac:dyDescent="0.4">
      <c r="A178" s="6"/>
      <c r="B178" s="57" t="s">
        <v>477</v>
      </c>
      <c r="C178" s="142" t="s">
        <v>634</v>
      </c>
      <c r="D178" s="57" t="s">
        <v>642</v>
      </c>
      <c r="E178" s="123" t="s">
        <v>214</v>
      </c>
      <c r="F178" s="120"/>
      <c r="G178" s="60" t="s">
        <v>45</v>
      </c>
      <c r="H178" s="58">
        <v>500</v>
      </c>
      <c r="I178" s="59">
        <v>0.31</v>
      </c>
      <c r="J178" s="118"/>
      <c r="K178" s="119">
        <f t="shared" si="4"/>
        <v>0</v>
      </c>
      <c r="L178" s="59">
        <f t="shared" si="5"/>
        <v>0</v>
      </c>
      <c r="N178" s="117"/>
      <c r="P178" s="117"/>
    </row>
    <row r="179" spans="1:16" x14ac:dyDescent="0.4">
      <c r="A179" s="6"/>
      <c r="B179" s="57" t="s">
        <v>478</v>
      </c>
      <c r="C179" s="137" t="s">
        <v>629</v>
      </c>
      <c r="D179" s="57" t="s">
        <v>644</v>
      </c>
      <c r="E179" s="123" t="s">
        <v>142</v>
      </c>
      <c r="F179" s="120"/>
      <c r="G179" s="60" t="s">
        <v>45</v>
      </c>
      <c r="H179" s="58">
        <v>500</v>
      </c>
      <c r="I179" s="59">
        <v>0.32</v>
      </c>
      <c r="J179" s="118"/>
      <c r="K179" s="119">
        <f t="shared" si="4"/>
        <v>0</v>
      </c>
      <c r="L179" s="59">
        <f t="shared" si="5"/>
        <v>0</v>
      </c>
      <c r="N179" s="117"/>
      <c r="P179" s="117"/>
    </row>
    <row r="180" spans="1:16" x14ac:dyDescent="0.4">
      <c r="A180" s="6"/>
      <c r="B180" s="57" t="s">
        <v>479</v>
      </c>
      <c r="C180" s="136" t="s">
        <v>628</v>
      </c>
      <c r="D180" s="57" t="s">
        <v>67</v>
      </c>
      <c r="E180" s="123" t="s">
        <v>143</v>
      </c>
      <c r="F180" s="120"/>
      <c r="G180" s="60" t="s">
        <v>45</v>
      </c>
      <c r="H180" s="58">
        <v>500</v>
      </c>
      <c r="I180" s="59">
        <v>0.3</v>
      </c>
      <c r="J180" s="118"/>
      <c r="K180" s="119">
        <f t="shared" si="4"/>
        <v>0</v>
      </c>
      <c r="L180" s="59">
        <f t="shared" si="5"/>
        <v>0</v>
      </c>
      <c r="N180" s="117"/>
      <c r="P180" s="117"/>
    </row>
    <row r="181" spans="1:16" x14ac:dyDescent="0.4">
      <c r="A181" s="6"/>
      <c r="B181" s="57" t="s">
        <v>480</v>
      </c>
      <c r="C181" s="129" t="s">
        <v>621</v>
      </c>
      <c r="D181" s="57" t="s">
        <v>642</v>
      </c>
      <c r="E181" s="123" t="s">
        <v>215</v>
      </c>
      <c r="F181" s="122" t="s">
        <v>51</v>
      </c>
      <c r="G181" s="60" t="s">
        <v>45</v>
      </c>
      <c r="H181" s="58">
        <v>500</v>
      </c>
      <c r="I181" s="59">
        <v>0.27</v>
      </c>
      <c r="J181" s="118"/>
      <c r="K181" s="119">
        <f t="shared" si="4"/>
        <v>0</v>
      </c>
      <c r="L181" s="59">
        <f t="shared" si="5"/>
        <v>0</v>
      </c>
      <c r="N181" s="117"/>
      <c r="P181" s="117"/>
    </row>
    <row r="182" spans="1:16" x14ac:dyDescent="0.4">
      <c r="A182" s="6"/>
      <c r="B182" s="57" t="s">
        <v>481</v>
      </c>
      <c r="C182" s="140" t="s">
        <v>632</v>
      </c>
      <c r="D182" s="57" t="s">
        <v>642</v>
      </c>
      <c r="E182" s="123" t="s">
        <v>78</v>
      </c>
      <c r="F182" s="122" t="s">
        <v>51</v>
      </c>
      <c r="G182" s="60" t="s">
        <v>45</v>
      </c>
      <c r="H182" s="58">
        <v>500</v>
      </c>
      <c r="I182" s="59">
        <v>0.32</v>
      </c>
      <c r="J182" s="118"/>
      <c r="K182" s="119">
        <f t="shared" si="4"/>
        <v>0</v>
      </c>
      <c r="L182" s="59">
        <f t="shared" si="5"/>
        <v>0</v>
      </c>
      <c r="N182" s="117"/>
      <c r="P182" s="117"/>
    </row>
    <row r="183" spans="1:16" x14ac:dyDescent="0.4">
      <c r="A183" s="6"/>
      <c r="B183" s="57" t="s">
        <v>482</v>
      </c>
      <c r="C183" s="138" t="s">
        <v>630</v>
      </c>
      <c r="D183" s="57" t="s">
        <v>644</v>
      </c>
      <c r="E183" s="123" t="s">
        <v>189</v>
      </c>
      <c r="F183" s="120"/>
      <c r="G183" s="60" t="s">
        <v>45</v>
      </c>
      <c r="H183" s="58">
        <v>500</v>
      </c>
      <c r="I183" s="59">
        <v>0.36</v>
      </c>
      <c r="J183" s="118"/>
      <c r="K183" s="119">
        <f t="shared" si="4"/>
        <v>0</v>
      </c>
      <c r="L183" s="59">
        <f t="shared" si="5"/>
        <v>0</v>
      </c>
      <c r="N183" s="117"/>
      <c r="P183" s="117"/>
    </row>
    <row r="184" spans="1:16" x14ac:dyDescent="0.4">
      <c r="A184" s="6"/>
      <c r="B184" s="57" t="s">
        <v>483</v>
      </c>
      <c r="C184" s="134" t="s">
        <v>626</v>
      </c>
      <c r="D184" s="57" t="s">
        <v>642</v>
      </c>
      <c r="E184" s="123" t="s">
        <v>190</v>
      </c>
      <c r="F184" s="120"/>
      <c r="G184" s="60" t="s">
        <v>45</v>
      </c>
      <c r="H184" s="58">
        <v>500</v>
      </c>
      <c r="I184" s="59">
        <v>0.32</v>
      </c>
      <c r="J184" s="118"/>
      <c r="K184" s="119">
        <f t="shared" si="4"/>
        <v>0</v>
      </c>
      <c r="L184" s="59">
        <f t="shared" si="5"/>
        <v>0</v>
      </c>
      <c r="N184" s="117"/>
      <c r="P184" s="117"/>
    </row>
    <row r="185" spans="1:16" x14ac:dyDescent="0.4">
      <c r="A185" s="6"/>
      <c r="B185" s="57" t="s">
        <v>484</v>
      </c>
      <c r="C185" s="126" t="s">
        <v>619</v>
      </c>
      <c r="D185" s="57" t="s">
        <v>642</v>
      </c>
      <c r="E185" s="123" t="s">
        <v>144</v>
      </c>
      <c r="F185" s="120"/>
      <c r="G185" s="60" t="s">
        <v>45</v>
      </c>
      <c r="H185" s="58">
        <v>500</v>
      </c>
      <c r="I185" s="59">
        <v>0.23</v>
      </c>
      <c r="J185" s="118"/>
      <c r="K185" s="119">
        <f t="shared" si="4"/>
        <v>0</v>
      </c>
      <c r="L185" s="59">
        <f t="shared" si="5"/>
        <v>0</v>
      </c>
      <c r="N185" s="117"/>
      <c r="P185" s="117"/>
    </row>
    <row r="186" spans="1:16" x14ac:dyDescent="0.4">
      <c r="A186" s="6"/>
      <c r="B186" s="57" t="s">
        <v>485</v>
      </c>
      <c r="C186" s="135" t="s">
        <v>627</v>
      </c>
      <c r="D186" s="57" t="s">
        <v>642</v>
      </c>
      <c r="E186" s="123" t="s">
        <v>79</v>
      </c>
      <c r="F186" s="120"/>
      <c r="G186" s="60" t="s">
        <v>46</v>
      </c>
      <c r="H186" s="58">
        <v>800</v>
      </c>
      <c r="I186" s="59">
        <v>0.3</v>
      </c>
      <c r="J186" s="118"/>
      <c r="K186" s="119">
        <f t="shared" si="4"/>
        <v>0</v>
      </c>
      <c r="L186" s="59">
        <f t="shared" si="5"/>
        <v>0</v>
      </c>
      <c r="N186" s="117"/>
      <c r="P186" s="117"/>
    </row>
    <row r="187" spans="1:16" x14ac:dyDescent="0.4">
      <c r="A187" s="6"/>
      <c r="B187" s="57" t="s">
        <v>486</v>
      </c>
      <c r="C187" s="135" t="s">
        <v>627</v>
      </c>
      <c r="D187" s="57" t="s">
        <v>642</v>
      </c>
      <c r="E187" s="123" t="s">
        <v>79</v>
      </c>
      <c r="F187" s="120"/>
      <c r="G187" s="60" t="s">
        <v>45</v>
      </c>
      <c r="H187" s="58">
        <v>500</v>
      </c>
      <c r="I187" s="59">
        <v>0.33</v>
      </c>
      <c r="J187" s="118"/>
      <c r="K187" s="119">
        <f t="shared" si="4"/>
        <v>0</v>
      </c>
      <c r="L187" s="59">
        <f t="shared" si="5"/>
        <v>0</v>
      </c>
      <c r="N187" s="117"/>
      <c r="P187" s="117"/>
    </row>
    <row r="188" spans="1:16" x14ac:dyDescent="0.4">
      <c r="A188" s="6"/>
      <c r="B188" s="57" t="s">
        <v>487</v>
      </c>
      <c r="C188" s="143" t="s">
        <v>635</v>
      </c>
      <c r="D188" s="57" t="s">
        <v>642</v>
      </c>
      <c r="E188" s="123" t="s">
        <v>80</v>
      </c>
      <c r="F188" s="120"/>
      <c r="G188" s="60" t="s">
        <v>46</v>
      </c>
      <c r="H188" s="58">
        <v>900</v>
      </c>
      <c r="I188" s="59">
        <v>0.32</v>
      </c>
      <c r="J188" s="118"/>
      <c r="K188" s="119">
        <f t="shared" si="4"/>
        <v>0</v>
      </c>
      <c r="L188" s="59">
        <f t="shared" si="5"/>
        <v>0</v>
      </c>
      <c r="N188" s="117"/>
      <c r="P188" s="117"/>
    </row>
    <row r="189" spans="1:16" x14ac:dyDescent="0.4">
      <c r="A189" s="6"/>
      <c r="B189" s="57" t="s">
        <v>488</v>
      </c>
      <c r="C189" s="143" t="s">
        <v>635</v>
      </c>
      <c r="D189" s="57" t="s">
        <v>642</v>
      </c>
      <c r="E189" s="123" t="s">
        <v>80</v>
      </c>
      <c r="F189" s="120"/>
      <c r="G189" s="60" t="s">
        <v>45</v>
      </c>
      <c r="H189" s="58">
        <v>600</v>
      </c>
      <c r="I189" s="59">
        <v>0.35000000000000003</v>
      </c>
      <c r="J189" s="118"/>
      <c r="K189" s="119">
        <f t="shared" si="4"/>
        <v>0</v>
      </c>
      <c r="L189" s="59">
        <f t="shared" si="5"/>
        <v>0</v>
      </c>
      <c r="N189" s="117"/>
      <c r="P189" s="117"/>
    </row>
    <row r="190" spans="1:16" x14ac:dyDescent="0.4">
      <c r="A190" s="6"/>
      <c r="B190" s="57" t="s">
        <v>489</v>
      </c>
      <c r="C190" s="136" t="s">
        <v>628</v>
      </c>
      <c r="D190" s="57" t="s">
        <v>67</v>
      </c>
      <c r="E190" s="123" t="s">
        <v>191</v>
      </c>
      <c r="F190" s="120"/>
      <c r="G190" s="60" t="s">
        <v>46</v>
      </c>
      <c r="H190" s="58">
        <v>600</v>
      </c>
      <c r="I190" s="59">
        <v>0.26</v>
      </c>
      <c r="J190" s="118"/>
      <c r="K190" s="119">
        <f t="shared" si="4"/>
        <v>0</v>
      </c>
      <c r="L190" s="59">
        <f t="shared" si="5"/>
        <v>0</v>
      </c>
      <c r="N190" s="117"/>
      <c r="P190" s="117"/>
    </row>
    <row r="191" spans="1:16" x14ac:dyDescent="0.4">
      <c r="A191" s="6"/>
      <c r="B191" s="57" t="s">
        <v>490</v>
      </c>
      <c r="C191" s="136" t="s">
        <v>628</v>
      </c>
      <c r="D191" s="57" t="s">
        <v>67</v>
      </c>
      <c r="E191" s="123" t="s">
        <v>191</v>
      </c>
      <c r="F191" s="120"/>
      <c r="G191" s="60" t="s">
        <v>45</v>
      </c>
      <c r="H191" s="58">
        <v>500</v>
      </c>
      <c r="I191" s="59">
        <v>0.32</v>
      </c>
      <c r="J191" s="118"/>
      <c r="K191" s="119">
        <f t="shared" si="4"/>
        <v>0</v>
      </c>
      <c r="L191" s="59">
        <f t="shared" si="5"/>
        <v>0</v>
      </c>
      <c r="N191" s="117"/>
      <c r="P191" s="117"/>
    </row>
    <row r="192" spans="1:16" x14ac:dyDescent="0.4">
      <c r="A192" s="6"/>
      <c r="B192" s="57" t="s">
        <v>491</v>
      </c>
      <c r="C192" s="134" t="s">
        <v>626</v>
      </c>
      <c r="D192" s="57" t="s">
        <v>642</v>
      </c>
      <c r="E192" s="123" t="s">
        <v>242</v>
      </c>
      <c r="F192" s="120"/>
      <c r="G192" s="60" t="s">
        <v>45</v>
      </c>
      <c r="H192" s="58">
        <v>500</v>
      </c>
      <c r="I192" s="59">
        <v>0.26</v>
      </c>
      <c r="J192" s="118"/>
      <c r="K192" s="119">
        <f t="shared" si="4"/>
        <v>0</v>
      </c>
      <c r="L192" s="59">
        <f t="shared" si="5"/>
        <v>0</v>
      </c>
      <c r="N192" s="117"/>
      <c r="P192" s="117"/>
    </row>
    <row r="193" spans="1:16" x14ac:dyDescent="0.4">
      <c r="A193" s="6"/>
      <c r="B193" s="57" t="s">
        <v>492</v>
      </c>
      <c r="C193" s="128" t="s">
        <v>620</v>
      </c>
      <c r="D193" s="57" t="s">
        <v>644</v>
      </c>
      <c r="E193" s="123" t="s">
        <v>216</v>
      </c>
      <c r="F193" s="120"/>
      <c r="G193" s="60" t="s">
        <v>46</v>
      </c>
      <c r="H193" s="58">
        <v>800</v>
      </c>
      <c r="I193" s="59">
        <v>0.28000000000000003</v>
      </c>
      <c r="J193" s="118"/>
      <c r="K193" s="119">
        <f t="shared" si="4"/>
        <v>0</v>
      </c>
      <c r="L193" s="59">
        <f t="shared" si="5"/>
        <v>0</v>
      </c>
      <c r="N193" s="117"/>
      <c r="P193" s="117"/>
    </row>
    <row r="194" spans="1:16" x14ac:dyDescent="0.4">
      <c r="A194" s="6"/>
      <c r="B194" s="57" t="s">
        <v>493</v>
      </c>
      <c r="C194" s="126" t="s">
        <v>619</v>
      </c>
      <c r="D194" s="57" t="s">
        <v>642</v>
      </c>
      <c r="E194" s="123" t="s">
        <v>81</v>
      </c>
      <c r="F194" s="120"/>
      <c r="G194" s="60" t="s">
        <v>45</v>
      </c>
      <c r="H194" s="58">
        <v>500</v>
      </c>
      <c r="I194" s="59">
        <v>0.26</v>
      </c>
      <c r="J194" s="118"/>
      <c r="K194" s="119">
        <f t="shared" si="4"/>
        <v>0</v>
      </c>
      <c r="L194" s="59">
        <f t="shared" si="5"/>
        <v>0</v>
      </c>
      <c r="N194" s="117"/>
      <c r="P194" s="117"/>
    </row>
    <row r="195" spans="1:16" x14ac:dyDescent="0.4">
      <c r="A195" s="6"/>
      <c r="B195" s="57" t="s">
        <v>494</v>
      </c>
      <c r="C195" s="134" t="s">
        <v>626</v>
      </c>
      <c r="D195" s="57" t="s">
        <v>642</v>
      </c>
      <c r="E195" s="123" t="s">
        <v>82</v>
      </c>
      <c r="F195" s="120"/>
      <c r="G195" s="60" t="s">
        <v>46</v>
      </c>
      <c r="H195" s="58">
        <v>900</v>
      </c>
      <c r="I195" s="59">
        <v>0.27</v>
      </c>
      <c r="J195" s="118"/>
      <c r="K195" s="119">
        <f t="shared" si="4"/>
        <v>0</v>
      </c>
      <c r="L195" s="59">
        <f t="shared" si="5"/>
        <v>0</v>
      </c>
      <c r="N195" s="117"/>
      <c r="P195" s="117"/>
    </row>
    <row r="196" spans="1:16" x14ac:dyDescent="0.4">
      <c r="A196" s="6"/>
      <c r="B196" s="57" t="s">
        <v>495</v>
      </c>
      <c r="C196" s="134" t="s">
        <v>626</v>
      </c>
      <c r="D196" s="57" t="s">
        <v>642</v>
      </c>
      <c r="E196" s="123" t="s">
        <v>82</v>
      </c>
      <c r="F196" s="120"/>
      <c r="G196" s="60" t="s">
        <v>45</v>
      </c>
      <c r="H196" s="58">
        <v>500</v>
      </c>
      <c r="I196" s="59">
        <v>0.32</v>
      </c>
      <c r="J196" s="118"/>
      <c r="K196" s="119">
        <f t="shared" si="4"/>
        <v>0</v>
      </c>
      <c r="L196" s="59">
        <f t="shared" si="5"/>
        <v>0</v>
      </c>
      <c r="N196" s="117"/>
      <c r="P196" s="117"/>
    </row>
    <row r="197" spans="1:16" x14ac:dyDescent="0.4">
      <c r="A197" s="6"/>
      <c r="B197" s="57" t="s">
        <v>496</v>
      </c>
      <c r="C197" s="126" t="s">
        <v>619</v>
      </c>
      <c r="D197" s="57" t="s">
        <v>645</v>
      </c>
      <c r="E197" s="123" t="s">
        <v>145</v>
      </c>
      <c r="F197" s="120"/>
      <c r="G197" s="60" t="s">
        <v>45</v>
      </c>
      <c r="H197" s="58">
        <v>500</v>
      </c>
      <c r="I197" s="59">
        <v>0.28000000000000003</v>
      </c>
      <c r="J197" s="118"/>
      <c r="K197" s="119">
        <f t="shared" si="4"/>
        <v>0</v>
      </c>
      <c r="L197" s="59">
        <f t="shared" si="5"/>
        <v>0</v>
      </c>
      <c r="N197" s="117"/>
      <c r="P197" s="117"/>
    </row>
    <row r="198" spans="1:16" x14ac:dyDescent="0.4">
      <c r="A198" s="6"/>
      <c r="B198" s="57" t="s">
        <v>497</v>
      </c>
      <c r="C198" s="126" t="s">
        <v>619</v>
      </c>
      <c r="D198" s="57" t="s">
        <v>642</v>
      </c>
      <c r="E198" s="123" t="s">
        <v>146</v>
      </c>
      <c r="F198" s="120"/>
      <c r="G198" s="60" t="s">
        <v>45</v>
      </c>
      <c r="H198" s="58">
        <v>500</v>
      </c>
      <c r="I198" s="59">
        <v>0.27</v>
      </c>
      <c r="J198" s="118"/>
      <c r="K198" s="119">
        <f t="shared" si="4"/>
        <v>0</v>
      </c>
      <c r="L198" s="59">
        <f t="shared" si="5"/>
        <v>0</v>
      </c>
      <c r="N198" s="117"/>
      <c r="P198" s="117"/>
    </row>
    <row r="199" spans="1:16" x14ac:dyDescent="0.4">
      <c r="A199" s="6"/>
      <c r="B199" s="57" t="s">
        <v>498</v>
      </c>
      <c r="C199" s="124" t="s">
        <v>617</v>
      </c>
      <c r="D199" s="57" t="s">
        <v>642</v>
      </c>
      <c r="E199" s="123" t="s">
        <v>83</v>
      </c>
      <c r="F199" s="120"/>
      <c r="G199" s="60" t="s">
        <v>45</v>
      </c>
      <c r="H199" s="58">
        <v>600</v>
      </c>
      <c r="I199" s="59">
        <v>0.28000000000000003</v>
      </c>
      <c r="J199" s="118"/>
      <c r="K199" s="119">
        <f t="shared" si="4"/>
        <v>0</v>
      </c>
      <c r="L199" s="59">
        <f t="shared" si="5"/>
        <v>0</v>
      </c>
      <c r="N199" s="117"/>
      <c r="P199" s="117"/>
    </row>
    <row r="200" spans="1:16" x14ac:dyDescent="0.4">
      <c r="A200" s="6"/>
      <c r="B200" s="57" t="s">
        <v>499</v>
      </c>
      <c r="C200" s="124" t="s">
        <v>617</v>
      </c>
      <c r="D200" s="57" t="s">
        <v>642</v>
      </c>
      <c r="E200" s="123" t="s">
        <v>84</v>
      </c>
      <c r="F200" s="120"/>
      <c r="G200" s="60" t="s">
        <v>46</v>
      </c>
      <c r="H200" s="58">
        <v>800</v>
      </c>
      <c r="I200" s="59">
        <v>0.24000000000000002</v>
      </c>
      <c r="J200" s="118"/>
      <c r="K200" s="119">
        <f t="shared" si="4"/>
        <v>0</v>
      </c>
      <c r="L200" s="59">
        <f t="shared" si="5"/>
        <v>0</v>
      </c>
      <c r="N200" s="117"/>
      <c r="P200" s="117"/>
    </row>
    <row r="201" spans="1:16" x14ac:dyDescent="0.4">
      <c r="A201" s="6"/>
      <c r="B201" s="57" t="s">
        <v>500</v>
      </c>
      <c r="C201" s="127" t="s">
        <v>232</v>
      </c>
      <c r="D201" s="57" t="s">
        <v>642</v>
      </c>
      <c r="E201" s="123" t="s">
        <v>243</v>
      </c>
      <c r="F201" s="120"/>
      <c r="G201" s="60" t="s">
        <v>45</v>
      </c>
      <c r="H201" s="58">
        <v>500</v>
      </c>
      <c r="I201" s="59">
        <v>0.42</v>
      </c>
      <c r="J201" s="118"/>
      <c r="K201" s="119">
        <f t="shared" si="4"/>
        <v>0</v>
      </c>
      <c r="L201" s="59">
        <f t="shared" si="5"/>
        <v>0</v>
      </c>
      <c r="N201" s="117"/>
      <c r="P201" s="117"/>
    </row>
    <row r="202" spans="1:16" x14ac:dyDescent="0.4">
      <c r="A202" s="6"/>
      <c r="B202" s="57" t="s">
        <v>501</v>
      </c>
      <c r="C202" s="133" t="s">
        <v>625</v>
      </c>
      <c r="D202" s="57" t="s">
        <v>645</v>
      </c>
      <c r="E202" s="123" t="s">
        <v>147</v>
      </c>
      <c r="F202" s="120"/>
      <c r="G202" s="60" t="s">
        <v>46</v>
      </c>
      <c r="H202" s="58">
        <v>900</v>
      </c>
      <c r="I202" s="59">
        <v>0.24</v>
      </c>
      <c r="J202" s="118"/>
      <c r="K202" s="119">
        <f t="shared" si="4"/>
        <v>0</v>
      </c>
      <c r="L202" s="59">
        <f t="shared" si="5"/>
        <v>0</v>
      </c>
      <c r="N202" s="117"/>
      <c r="P202" s="117"/>
    </row>
    <row r="203" spans="1:16" x14ac:dyDescent="0.4">
      <c r="A203" s="6"/>
      <c r="B203" s="57" t="s">
        <v>502</v>
      </c>
      <c r="C203" s="133" t="s">
        <v>625</v>
      </c>
      <c r="D203" s="57" t="s">
        <v>645</v>
      </c>
      <c r="E203" s="123" t="s">
        <v>147</v>
      </c>
      <c r="F203" s="120"/>
      <c r="G203" s="60" t="s">
        <v>45</v>
      </c>
      <c r="H203" s="58">
        <v>500</v>
      </c>
      <c r="I203" s="59">
        <v>0.28000000000000003</v>
      </c>
      <c r="J203" s="118"/>
      <c r="K203" s="119">
        <f t="shared" si="4"/>
        <v>0</v>
      </c>
      <c r="L203" s="59">
        <f t="shared" si="5"/>
        <v>0</v>
      </c>
      <c r="N203" s="117"/>
      <c r="P203" s="117"/>
    </row>
    <row r="204" spans="1:16" x14ac:dyDescent="0.4">
      <c r="A204" s="6"/>
      <c r="B204" s="57" t="s">
        <v>503</v>
      </c>
      <c r="C204" s="136" t="s">
        <v>628</v>
      </c>
      <c r="D204" s="57" t="s">
        <v>643</v>
      </c>
      <c r="E204" s="123" t="s">
        <v>192</v>
      </c>
      <c r="F204" s="121" t="s">
        <v>49</v>
      </c>
      <c r="G204" s="60" t="s">
        <v>46</v>
      </c>
      <c r="H204" s="58">
        <v>900</v>
      </c>
      <c r="I204" s="59">
        <v>0.21</v>
      </c>
      <c r="J204" s="118"/>
      <c r="K204" s="119">
        <f t="shared" si="4"/>
        <v>0</v>
      </c>
      <c r="L204" s="59">
        <f t="shared" si="5"/>
        <v>0</v>
      </c>
      <c r="N204" s="117"/>
      <c r="P204" s="117"/>
    </row>
    <row r="205" spans="1:16" x14ac:dyDescent="0.4">
      <c r="A205" s="6"/>
      <c r="B205" s="57" t="s">
        <v>504</v>
      </c>
      <c r="C205" s="136" t="s">
        <v>628</v>
      </c>
      <c r="D205" s="57" t="s">
        <v>643</v>
      </c>
      <c r="E205" s="123" t="s">
        <v>192</v>
      </c>
      <c r="F205" s="121" t="s">
        <v>49</v>
      </c>
      <c r="G205" s="60" t="s">
        <v>45</v>
      </c>
      <c r="H205" s="58">
        <v>500</v>
      </c>
      <c r="I205" s="59">
        <v>0.24</v>
      </c>
      <c r="J205" s="118"/>
      <c r="K205" s="119">
        <f t="shared" si="4"/>
        <v>0</v>
      </c>
      <c r="L205" s="59">
        <f t="shared" si="5"/>
        <v>0</v>
      </c>
      <c r="N205" s="117"/>
      <c r="P205" s="117"/>
    </row>
    <row r="206" spans="1:16" x14ac:dyDescent="0.4">
      <c r="A206" s="6"/>
      <c r="B206" s="57" t="s">
        <v>505</v>
      </c>
      <c r="C206" s="136" t="s">
        <v>628</v>
      </c>
      <c r="D206" s="57" t="s">
        <v>643</v>
      </c>
      <c r="E206" s="123" t="s">
        <v>192</v>
      </c>
      <c r="F206" s="121" t="s">
        <v>49</v>
      </c>
      <c r="G206" s="60" t="s">
        <v>138</v>
      </c>
      <c r="H206" s="58">
        <v>300</v>
      </c>
      <c r="I206" s="59">
        <v>0.26</v>
      </c>
      <c r="J206" s="118"/>
      <c r="K206" s="119">
        <f t="shared" si="4"/>
        <v>0</v>
      </c>
      <c r="L206" s="59">
        <f t="shared" si="5"/>
        <v>0</v>
      </c>
      <c r="N206" s="117"/>
      <c r="P206" s="117"/>
    </row>
    <row r="207" spans="1:16" x14ac:dyDescent="0.4">
      <c r="A207" s="6"/>
      <c r="B207" s="57" t="s">
        <v>506</v>
      </c>
      <c r="C207" s="126" t="s">
        <v>619</v>
      </c>
      <c r="D207" s="57" t="s">
        <v>642</v>
      </c>
      <c r="E207" s="123" t="s">
        <v>148</v>
      </c>
      <c r="F207" s="120"/>
      <c r="G207" s="60" t="s">
        <v>45</v>
      </c>
      <c r="H207" s="58">
        <v>500</v>
      </c>
      <c r="I207" s="59">
        <v>0.24</v>
      </c>
      <c r="J207" s="118"/>
      <c r="K207" s="119">
        <f t="shared" si="4"/>
        <v>0</v>
      </c>
      <c r="L207" s="59">
        <f t="shared" si="5"/>
        <v>0</v>
      </c>
      <c r="N207" s="117"/>
      <c r="P207" s="117"/>
    </row>
    <row r="208" spans="1:16" x14ac:dyDescent="0.4">
      <c r="A208" s="6"/>
      <c r="B208" s="57" t="s">
        <v>507</v>
      </c>
      <c r="C208" s="138" t="s">
        <v>630</v>
      </c>
      <c r="D208" s="57" t="s">
        <v>642</v>
      </c>
      <c r="E208" s="123" t="s">
        <v>193</v>
      </c>
      <c r="F208" s="120"/>
      <c r="G208" s="60" t="s">
        <v>45</v>
      </c>
      <c r="H208" s="58">
        <v>600</v>
      </c>
      <c r="I208" s="59">
        <v>0.28000000000000003</v>
      </c>
      <c r="J208" s="118"/>
      <c r="K208" s="119">
        <f t="shared" si="4"/>
        <v>0</v>
      </c>
      <c r="L208" s="59">
        <f t="shared" si="5"/>
        <v>0</v>
      </c>
      <c r="N208" s="117"/>
      <c r="P208" s="117"/>
    </row>
    <row r="209" spans="1:16" x14ac:dyDescent="0.4">
      <c r="A209" s="6"/>
      <c r="B209" s="57" t="s">
        <v>508</v>
      </c>
      <c r="C209" s="138" t="s">
        <v>630</v>
      </c>
      <c r="D209" s="57" t="s">
        <v>642</v>
      </c>
      <c r="E209" s="123" t="s">
        <v>194</v>
      </c>
      <c r="F209" s="120"/>
      <c r="G209" s="60" t="s">
        <v>46</v>
      </c>
      <c r="H209" s="58">
        <v>800</v>
      </c>
      <c r="I209" s="59">
        <v>0.24000000000000002</v>
      </c>
      <c r="J209" s="118"/>
      <c r="K209" s="119">
        <f t="shared" si="4"/>
        <v>0</v>
      </c>
      <c r="L209" s="59">
        <f t="shared" si="5"/>
        <v>0</v>
      </c>
      <c r="N209" s="117"/>
      <c r="P209" s="117"/>
    </row>
    <row r="210" spans="1:16" x14ac:dyDescent="0.4">
      <c r="A210" s="6"/>
      <c r="B210" s="57" t="s">
        <v>509</v>
      </c>
      <c r="C210" s="138" t="s">
        <v>630</v>
      </c>
      <c r="D210" s="57" t="s">
        <v>642</v>
      </c>
      <c r="E210" s="123" t="s">
        <v>194</v>
      </c>
      <c r="F210" s="120"/>
      <c r="G210" s="60" t="s">
        <v>45</v>
      </c>
      <c r="H210" s="58">
        <v>500</v>
      </c>
      <c r="I210" s="59">
        <v>0.27</v>
      </c>
      <c r="J210" s="118"/>
      <c r="K210" s="119">
        <f t="shared" si="4"/>
        <v>0</v>
      </c>
      <c r="L210" s="59">
        <f t="shared" si="5"/>
        <v>0</v>
      </c>
      <c r="N210" s="117"/>
      <c r="P210" s="117"/>
    </row>
    <row r="211" spans="1:16" x14ac:dyDescent="0.4">
      <c r="A211" s="6"/>
      <c r="B211" s="57" t="s">
        <v>510</v>
      </c>
      <c r="C211" s="144" t="s">
        <v>636</v>
      </c>
      <c r="D211" s="57" t="s">
        <v>642</v>
      </c>
      <c r="E211" s="123" t="s">
        <v>217</v>
      </c>
      <c r="F211" s="122" t="s">
        <v>51</v>
      </c>
      <c r="G211" s="60" t="s">
        <v>46</v>
      </c>
      <c r="H211" s="58">
        <v>800</v>
      </c>
      <c r="I211" s="59">
        <v>0.28000000000000003</v>
      </c>
      <c r="J211" s="118"/>
      <c r="K211" s="119">
        <f t="shared" si="4"/>
        <v>0</v>
      </c>
      <c r="L211" s="59">
        <f t="shared" si="5"/>
        <v>0</v>
      </c>
      <c r="N211" s="117"/>
      <c r="P211" s="117"/>
    </row>
    <row r="212" spans="1:16" x14ac:dyDescent="0.4">
      <c r="A212" s="6"/>
      <c r="B212" s="57" t="s">
        <v>511</v>
      </c>
      <c r="C212" s="144" t="s">
        <v>636</v>
      </c>
      <c r="D212" s="57" t="s">
        <v>642</v>
      </c>
      <c r="E212" s="123" t="s">
        <v>217</v>
      </c>
      <c r="F212" s="122" t="s">
        <v>51</v>
      </c>
      <c r="G212" s="60" t="s">
        <v>45</v>
      </c>
      <c r="H212" s="58">
        <v>500</v>
      </c>
      <c r="I212" s="59">
        <v>0.32</v>
      </c>
      <c r="J212" s="118"/>
      <c r="K212" s="119">
        <f t="shared" si="4"/>
        <v>0</v>
      </c>
      <c r="L212" s="59">
        <f t="shared" si="5"/>
        <v>0</v>
      </c>
      <c r="N212" s="117"/>
      <c r="P212" s="117"/>
    </row>
    <row r="213" spans="1:16" x14ac:dyDescent="0.4">
      <c r="A213" s="6"/>
      <c r="B213" s="57" t="s">
        <v>512</v>
      </c>
      <c r="C213" s="137" t="s">
        <v>629</v>
      </c>
      <c r="D213" s="57" t="s">
        <v>67</v>
      </c>
      <c r="E213" s="123" t="s">
        <v>85</v>
      </c>
      <c r="F213" s="120"/>
      <c r="G213" s="60" t="s">
        <v>45</v>
      </c>
      <c r="H213" s="58">
        <v>500</v>
      </c>
      <c r="I213" s="59">
        <v>0.28000000000000003</v>
      </c>
      <c r="J213" s="118"/>
      <c r="K213" s="119">
        <f t="shared" si="4"/>
        <v>0</v>
      </c>
      <c r="L213" s="59">
        <f t="shared" si="5"/>
        <v>0</v>
      </c>
      <c r="N213" s="117"/>
      <c r="P213" s="117"/>
    </row>
    <row r="214" spans="1:16" x14ac:dyDescent="0.4">
      <c r="A214" s="6"/>
      <c r="B214" s="57" t="s">
        <v>513</v>
      </c>
      <c r="C214" s="126" t="s">
        <v>619</v>
      </c>
      <c r="D214" s="57" t="s">
        <v>645</v>
      </c>
      <c r="E214" s="123" t="s">
        <v>244</v>
      </c>
      <c r="F214" s="120"/>
      <c r="G214" s="60" t="s">
        <v>45</v>
      </c>
      <c r="H214" s="58">
        <v>500</v>
      </c>
      <c r="I214" s="59">
        <v>0.23</v>
      </c>
      <c r="J214" s="118"/>
      <c r="K214" s="119">
        <f t="shared" si="4"/>
        <v>0</v>
      </c>
      <c r="L214" s="59">
        <f t="shared" si="5"/>
        <v>0</v>
      </c>
      <c r="N214" s="117"/>
      <c r="P214" s="117"/>
    </row>
    <row r="215" spans="1:16" x14ac:dyDescent="0.4">
      <c r="A215" s="6"/>
      <c r="B215" s="57" t="s">
        <v>514</v>
      </c>
      <c r="C215" s="137" t="s">
        <v>629</v>
      </c>
      <c r="D215" s="57" t="s">
        <v>645</v>
      </c>
      <c r="E215" s="123" t="s">
        <v>656</v>
      </c>
      <c r="F215" s="120"/>
      <c r="G215" s="60" t="s">
        <v>46</v>
      </c>
      <c r="H215" s="58">
        <v>800</v>
      </c>
      <c r="I215" s="59">
        <v>0.28000000000000003</v>
      </c>
      <c r="J215" s="118"/>
      <c r="K215" s="119">
        <f t="shared" si="4"/>
        <v>0</v>
      </c>
      <c r="L215" s="59">
        <f t="shared" si="5"/>
        <v>0</v>
      </c>
      <c r="N215" s="117"/>
      <c r="P215" s="117"/>
    </row>
    <row r="216" spans="1:16" x14ac:dyDescent="0.4">
      <c r="A216" s="6"/>
      <c r="B216" s="57" t="s">
        <v>515</v>
      </c>
      <c r="C216" s="124" t="s">
        <v>617</v>
      </c>
      <c r="D216" s="57" t="s">
        <v>642</v>
      </c>
      <c r="E216" s="123" t="s">
        <v>86</v>
      </c>
      <c r="F216" s="121" t="s">
        <v>49</v>
      </c>
      <c r="G216" s="60" t="s">
        <v>46</v>
      </c>
      <c r="H216" s="58">
        <v>900</v>
      </c>
      <c r="I216" s="59">
        <v>0.21</v>
      </c>
      <c r="J216" s="118"/>
      <c r="K216" s="119">
        <f t="shared" si="4"/>
        <v>0</v>
      </c>
      <c r="L216" s="59">
        <f t="shared" si="5"/>
        <v>0</v>
      </c>
      <c r="N216" s="117"/>
      <c r="P216" s="117"/>
    </row>
    <row r="217" spans="1:16" x14ac:dyDescent="0.4">
      <c r="A217" s="6"/>
      <c r="B217" s="57" t="s">
        <v>516</v>
      </c>
      <c r="C217" s="124" t="s">
        <v>617</v>
      </c>
      <c r="D217" s="57" t="s">
        <v>642</v>
      </c>
      <c r="E217" s="123" t="s">
        <v>86</v>
      </c>
      <c r="F217" s="121" t="s">
        <v>49</v>
      </c>
      <c r="G217" s="60" t="s">
        <v>45</v>
      </c>
      <c r="H217" s="58">
        <v>600</v>
      </c>
      <c r="I217" s="59">
        <v>0.24</v>
      </c>
      <c r="J217" s="118"/>
      <c r="K217" s="119">
        <f t="shared" si="4"/>
        <v>0</v>
      </c>
      <c r="L217" s="59">
        <f t="shared" si="5"/>
        <v>0</v>
      </c>
      <c r="N217" s="117"/>
      <c r="P217" s="117"/>
    </row>
    <row r="218" spans="1:16" x14ac:dyDescent="0.4">
      <c r="A218" s="6"/>
      <c r="B218" s="57" t="s">
        <v>517</v>
      </c>
      <c r="C218" s="124" t="s">
        <v>617</v>
      </c>
      <c r="D218" s="57" t="s">
        <v>642</v>
      </c>
      <c r="E218" s="123" t="s">
        <v>218</v>
      </c>
      <c r="F218" s="120"/>
      <c r="G218" s="60" t="s">
        <v>45</v>
      </c>
      <c r="H218" s="58">
        <v>500</v>
      </c>
      <c r="I218" s="59">
        <v>0.28000000000000003</v>
      </c>
      <c r="J218" s="118"/>
      <c r="K218" s="119">
        <f t="shared" si="4"/>
        <v>0</v>
      </c>
      <c r="L218" s="59">
        <f t="shared" si="5"/>
        <v>0</v>
      </c>
      <c r="N218" s="117"/>
      <c r="P218" s="117"/>
    </row>
    <row r="219" spans="1:16" x14ac:dyDescent="0.4">
      <c r="A219" s="6"/>
      <c r="B219" s="57" t="s">
        <v>518</v>
      </c>
      <c r="C219" s="124" t="s">
        <v>617</v>
      </c>
      <c r="D219" s="57" t="s">
        <v>643</v>
      </c>
      <c r="E219" s="123" t="s">
        <v>87</v>
      </c>
      <c r="F219" s="121" t="s">
        <v>49</v>
      </c>
      <c r="G219" s="60" t="s">
        <v>46</v>
      </c>
      <c r="H219" s="58">
        <v>900</v>
      </c>
      <c r="I219" s="59">
        <v>0.21</v>
      </c>
      <c r="J219" s="118"/>
      <c r="K219" s="119">
        <f t="shared" si="4"/>
        <v>0</v>
      </c>
      <c r="L219" s="59">
        <f t="shared" si="5"/>
        <v>0</v>
      </c>
      <c r="N219" s="117"/>
      <c r="P219" s="117"/>
    </row>
    <row r="220" spans="1:16" x14ac:dyDescent="0.4">
      <c r="A220" s="6"/>
      <c r="B220" s="57" t="s">
        <v>519</v>
      </c>
      <c r="C220" s="124" t="s">
        <v>617</v>
      </c>
      <c r="D220" s="57" t="s">
        <v>643</v>
      </c>
      <c r="E220" s="123" t="s">
        <v>87</v>
      </c>
      <c r="F220" s="121" t="s">
        <v>49</v>
      </c>
      <c r="G220" s="60" t="s">
        <v>45</v>
      </c>
      <c r="H220" s="58">
        <v>500</v>
      </c>
      <c r="I220" s="59">
        <v>0.24</v>
      </c>
      <c r="J220" s="118"/>
      <c r="K220" s="119">
        <f t="shared" si="4"/>
        <v>0</v>
      </c>
      <c r="L220" s="59">
        <f t="shared" si="5"/>
        <v>0</v>
      </c>
      <c r="N220" s="117"/>
      <c r="P220" s="117"/>
    </row>
    <row r="221" spans="1:16" x14ac:dyDescent="0.4">
      <c r="A221" s="6"/>
      <c r="B221" s="57" t="s">
        <v>520</v>
      </c>
      <c r="C221" s="124" t="s">
        <v>617</v>
      </c>
      <c r="D221" s="57" t="s">
        <v>642</v>
      </c>
      <c r="E221" s="123" t="s">
        <v>88</v>
      </c>
      <c r="F221" s="120"/>
      <c r="G221" s="60" t="s">
        <v>45</v>
      </c>
      <c r="H221" s="58">
        <v>500</v>
      </c>
      <c r="I221" s="59">
        <v>0.3</v>
      </c>
      <c r="J221" s="118"/>
      <c r="K221" s="119">
        <f t="shared" si="4"/>
        <v>0</v>
      </c>
      <c r="L221" s="59">
        <f t="shared" si="5"/>
        <v>0</v>
      </c>
      <c r="N221" s="117"/>
      <c r="P221" s="117"/>
    </row>
    <row r="222" spans="1:16" x14ac:dyDescent="0.4">
      <c r="A222" s="6"/>
      <c r="B222" s="57" t="s">
        <v>521</v>
      </c>
      <c r="C222" s="124" t="s">
        <v>617</v>
      </c>
      <c r="D222" s="57" t="s">
        <v>643</v>
      </c>
      <c r="E222" s="123" t="s">
        <v>89</v>
      </c>
      <c r="F222" s="120"/>
      <c r="G222" s="60" t="s">
        <v>46</v>
      </c>
      <c r="H222" s="58">
        <v>900</v>
      </c>
      <c r="I222" s="59">
        <v>0.21000000000000002</v>
      </c>
      <c r="J222" s="118"/>
      <c r="K222" s="119">
        <f t="shared" si="4"/>
        <v>0</v>
      </c>
      <c r="L222" s="59">
        <f t="shared" si="5"/>
        <v>0</v>
      </c>
      <c r="N222" s="117"/>
      <c r="P222" s="117"/>
    </row>
    <row r="223" spans="1:16" x14ac:dyDescent="0.4">
      <c r="A223" s="6"/>
      <c r="B223" s="57" t="s">
        <v>522</v>
      </c>
      <c r="C223" s="124" t="s">
        <v>617</v>
      </c>
      <c r="D223" s="57" t="s">
        <v>643</v>
      </c>
      <c r="E223" s="123" t="s">
        <v>89</v>
      </c>
      <c r="F223" s="120"/>
      <c r="G223" s="60" t="s">
        <v>45</v>
      </c>
      <c r="H223" s="58">
        <v>600</v>
      </c>
      <c r="I223" s="59">
        <v>0.21000000000000002</v>
      </c>
      <c r="J223" s="118"/>
      <c r="K223" s="119">
        <f t="shared" si="4"/>
        <v>0</v>
      </c>
      <c r="L223" s="59">
        <f t="shared" si="5"/>
        <v>0</v>
      </c>
      <c r="N223" s="117"/>
      <c r="P223" s="117"/>
    </row>
    <row r="224" spans="1:16" x14ac:dyDescent="0.4">
      <c r="A224" s="6"/>
      <c r="B224" s="57" t="s">
        <v>523</v>
      </c>
      <c r="C224" s="124" t="s">
        <v>617</v>
      </c>
      <c r="D224" s="57" t="s">
        <v>642</v>
      </c>
      <c r="E224" s="123" t="s">
        <v>90</v>
      </c>
      <c r="F224" s="120"/>
      <c r="G224" s="60" t="s">
        <v>45</v>
      </c>
      <c r="H224" s="58">
        <v>500</v>
      </c>
      <c r="I224" s="59">
        <v>0.28000000000000003</v>
      </c>
      <c r="J224" s="118"/>
      <c r="K224" s="119">
        <f t="shared" si="4"/>
        <v>0</v>
      </c>
      <c r="L224" s="59">
        <f t="shared" si="5"/>
        <v>0</v>
      </c>
      <c r="N224" s="117"/>
      <c r="P224" s="117"/>
    </row>
    <row r="225" spans="1:16" x14ac:dyDescent="0.4">
      <c r="A225" s="6"/>
      <c r="B225" s="57" t="s">
        <v>524</v>
      </c>
      <c r="C225" s="124" t="s">
        <v>617</v>
      </c>
      <c r="D225" s="57" t="s">
        <v>644</v>
      </c>
      <c r="E225" s="123" t="s">
        <v>149</v>
      </c>
      <c r="F225" s="120"/>
      <c r="G225" s="60" t="s">
        <v>45</v>
      </c>
      <c r="H225" s="58">
        <v>500</v>
      </c>
      <c r="I225" s="59">
        <v>0.34</v>
      </c>
      <c r="J225" s="118"/>
      <c r="K225" s="119">
        <f t="shared" si="4"/>
        <v>0</v>
      </c>
      <c r="L225" s="59">
        <f t="shared" si="5"/>
        <v>0</v>
      </c>
      <c r="N225" s="117"/>
      <c r="P225" s="117"/>
    </row>
    <row r="226" spans="1:16" x14ac:dyDescent="0.4">
      <c r="A226" s="6"/>
      <c r="B226" s="57" t="s">
        <v>525</v>
      </c>
      <c r="C226" s="127" t="s">
        <v>232</v>
      </c>
      <c r="D226" s="57" t="s">
        <v>642</v>
      </c>
      <c r="E226" s="123" t="s">
        <v>245</v>
      </c>
      <c r="F226" s="120"/>
      <c r="G226" s="60" t="s">
        <v>45</v>
      </c>
      <c r="H226" s="58">
        <v>500</v>
      </c>
      <c r="I226" s="59">
        <v>0.36</v>
      </c>
      <c r="J226" s="118"/>
      <c r="K226" s="119">
        <f t="shared" si="4"/>
        <v>0</v>
      </c>
      <c r="L226" s="59">
        <f t="shared" si="5"/>
        <v>0</v>
      </c>
      <c r="N226" s="117"/>
      <c r="P226" s="117"/>
    </row>
    <row r="227" spans="1:16" x14ac:dyDescent="0.4">
      <c r="A227" s="6"/>
      <c r="B227" s="57" t="s">
        <v>526</v>
      </c>
      <c r="C227" s="129" t="s">
        <v>621</v>
      </c>
      <c r="D227" s="57" t="s">
        <v>644</v>
      </c>
      <c r="E227" s="123" t="s">
        <v>219</v>
      </c>
      <c r="F227" s="120"/>
      <c r="G227" s="60" t="s">
        <v>45</v>
      </c>
      <c r="H227" s="58">
        <v>500</v>
      </c>
      <c r="I227" s="59">
        <v>0.28000000000000003</v>
      </c>
      <c r="J227" s="118"/>
      <c r="K227" s="119">
        <f t="shared" si="4"/>
        <v>0</v>
      </c>
      <c r="L227" s="59">
        <f t="shared" si="5"/>
        <v>0</v>
      </c>
      <c r="N227" s="117"/>
      <c r="P227" s="117"/>
    </row>
    <row r="228" spans="1:16" x14ac:dyDescent="0.4">
      <c r="A228" s="6"/>
      <c r="B228" s="57" t="s">
        <v>527</v>
      </c>
      <c r="C228" s="134" t="s">
        <v>626</v>
      </c>
      <c r="D228" s="57" t="s">
        <v>642</v>
      </c>
      <c r="E228" s="123" t="s">
        <v>150</v>
      </c>
      <c r="F228" s="120"/>
      <c r="G228" s="60" t="s">
        <v>46</v>
      </c>
      <c r="H228" s="58">
        <v>800</v>
      </c>
      <c r="I228" s="59">
        <v>0.28000000000000003</v>
      </c>
      <c r="J228" s="118"/>
      <c r="K228" s="119">
        <f t="shared" ref="K228:K291" si="6">J228*H228</f>
        <v>0</v>
      </c>
      <c r="L228" s="59">
        <f t="shared" ref="L228:L291" si="7">K228*I228</f>
        <v>0</v>
      </c>
      <c r="N228" s="117"/>
      <c r="P228" s="117"/>
    </row>
    <row r="229" spans="1:16" x14ac:dyDescent="0.4">
      <c r="A229" s="6"/>
      <c r="B229" s="57" t="s">
        <v>528</v>
      </c>
      <c r="C229" s="137" t="s">
        <v>629</v>
      </c>
      <c r="D229" s="57" t="s">
        <v>67</v>
      </c>
      <c r="E229" s="123" t="s">
        <v>151</v>
      </c>
      <c r="F229" s="120"/>
      <c r="G229" s="60" t="s">
        <v>46</v>
      </c>
      <c r="H229" s="58">
        <v>800</v>
      </c>
      <c r="I229" s="59">
        <v>0.28000000000000003</v>
      </c>
      <c r="J229" s="118"/>
      <c r="K229" s="119">
        <f t="shared" si="6"/>
        <v>0</v>
      </c>
      <c r="L229" s="59">
        <f t="shared" si="7"/>
        <v>0</v>
      </c>
      <c r="N229" s="117"/>
      <c r="P229" s="117"/>
    </row>
    <row r="230" spans="1:16" x14ac:dyDescent="0.4">
      <c r="A230" s="6"/>
      <c r="B230" s="57" t="s">
        <v>529</v>
      </c>
      <c r="C230" s="137" t="s">
        <v>629</v>
      </c>
      <c r="D230" s="57" t="s">
        <v>67</v>
      </c>
      <c r="E230" s="123" t="s">
        <v>151</v>
      </c>
      <c r="F230" s="120"/>
      <c r="G230" s="60" t="s">
        <v>45</v>
      </c>
      <c r="H230" s="58">
        <v>500</v>
      </c>
      <c r="I230" s="59">
        <v>0.32</v>
      </c>
      <c r="J230" s="118"/>
      <c r="K230" s="119">
        <f t="shared" si="6"/>
        <v>0</v>
      </c>
      <c r="L230" s="59">
        <f t="shared" si="7"/>
        <v>0</v>
      </c>
      <c r="N230" s="117"/>
      <c r="P230" s="117"/>
    </row>
    <row r="231" spans="1:16" x14ac:dyDescent="0.4">
      <c r="A231" s="6"/>
      <c r="B231" s="57" t="s">
        <v>530</v>
      </c>
      <c r="C231" s="137" t="s">
        <v>629</v>
      </c>
      <c r="D231" s="57" t="s">
        <v>642</v>
      </c>
      <c r="E231" s="123" t="s">
        <v>152</v>
      </c>
      <c r="F231" s="120"/>
      <c r="G231" s="60" t="s">
        <v>45</v>
      </c>
      <c r="H231" s="58">
        <v>500</v>
      </c>
      <c r="I231" s="59">
        <v>0.28000000000000003</v>
      </c>
      <c r="J231" s="118"/>
      <c r="K231" s="119">
        <f t="shared" si="6"/>
        <v>0</v>
      </c>
      <c r="L231" s="59">
        <f t="shared" si="7"/>
        <v>0</v>
      </c>
      <c r="N231" s="117"/>
      <c r="P231" s="117"/>
    </row>
    <row r="232" spans="1:16" x14ac:dyDescent="0.4">
      <c r="A232" s="6"/>
      <c r="B232" s="57" t="s">
        <v>531</v>
      </c>
      <c r="C232" s="139" t="s">
        <v>631</v>
      </c>
      <c r="D232" s="57" t="s">
        <v>642</v>
      </c>
      <c r="E232" s="123" t="s">
        <v>91</v>
      </c>
      <c r="F232" s="120"/>
      <c r="G232" s="60" t="s">
        <v>45</v>
      </c>
      <c r="H232" s="58">
        <v>500</v>
      </c>
      <c r="I232" s="59">
        <v>0.28000000000000003</v>
      </c>
      <c r="J232" s="118"/>
      <c r="K232" s="119">
        <f t="shared" si="6"/>
        <v>0</v>
      </c>
      <c r="L232" s="59">
        <f t="shared" si="7"/>
        <v>0</v>
      </c>
      <c r="N232" s="117"/>
      <c r="P232" s="117"/>
    </row>
    <row r="233" spans="1:16" x14ac:dyDescent="0.4">
      <c r="A233" s="6"/>
      <c r="B233" s="57" t="s">
        <v>532</v>
      </c>
      <c r="C233" s="134" t="s">
        <v>626</v>
      </c>
      <c r="D233" s="57" t="s">
        <v>645</v>
      </c>
      <c r="E233" s="123" t="s">
        <v>92</v>
      </c>
      <c r="F233" s="120"/>
      <c r="G233" s="60" t="s">
        <v>45</v>
      </c>
      <c r="H233" s="58">
        <v>500</v>
      </c>
      <c r="I233" s="59">
        <v>0.24000000000000002</v>
      </c>
      <c r="J233" s="118"/>
      <c r="K233" s="119">
        <f t="shared" si="6"/>
        <v>0</v>
      </c>
      <c r="L233" s="59">
        <f t="shared" si="7"/>
        <v>0</v>
      </c>
      <c r="N233" s="117"/>
      <c r="P233" s="117"/>
    </row>
    <row r="234" spans="1:16" x14ac:dyDescent="0.4">
      <c r="A234" s="6"/>
      <c r="B234" s="57" t="s">
        <v>533</v>
      </c>
      <c r="C234" s="129" t="s">
        <v>621</v>
      </c>
      <c r="D234" s="57" t="s">
        <v>645</v>
      </c>
      <c r="E234" s="123" t="s">
        <v>220</v>
      </c>
      <c r="F234" s="120"/>
      <c r="G234" s="60" t="s">
        <v>45</v>
      </c>
      <c r="H234" s="58">
        <v>500</v>
      </c>
      <c r="I234" s="59">
        <v>0.27</v>
      </c>
      <c r="J234" s="118"/>
      <c r="K234" s="119">
        <f t="shared" si="6"/>
        <v>0</v>
      </c>
      <c r="L234" s="59">
        <f t="shared" si="7"/>
        <v>0</v>
      </c>
      <c r="N234" s="117"/>
      <c r="P234" s="117"/>
    </row>
    <row r="235" spans="1:16" x14ac:dyDescent="0.4">
      <c r="A235" s="61"/>
      <c r="B235" s="57" t="s">
        <v>534</v>
      </c>
      <c r="C235" s="129" t="s">
        <v>621</v>
      </c>
      <c r="D235" s="57" t="s">
        <v>642</v>
      </c>
      <c r="E235" s="123" t="s">
        <v>221</v>
      </c>
      <c r="F235" s="120"/>
      <c r="G235" s="60" t="s">
        <v>45</v>
      </c>
      <c r="H235" s="58">
        <v>500</v>
      </c>
      <c r="I235" s="59">
        <v>0.32</v>
      </c>
      <c r="J235" s="118"/>
      <c r="K235" s="119">
        <f t="shared" si="6"/>
        <v>0</v>
      </c>
      <c r="L235" s="59">
        <f t="shared" si="7"/>
        <v>0</v>
      </c>
      <c r="N235" s="117"/>
      <c r="P235" s="117"/>
    </row>
    <row r="236" spans="1:16" x14ac:dyDescent="0.4">
      <c r="A236" s="6"/>
      <c r="B236" s="57" t="s">
        <v>535</v>
      </c>
      <c r="C236" s="129" t="s">
        <v>621</v>
      </c>
      <c r="D236" s="57" t="s">
        <v>642</v>
      </c>
      <c r="E236" s="123" t="s">
        <v>222</v>
      </c>
      <c r="F236" s="120"/>
      <c r="G236" s="60" t="s">
        <v>46</v>
      </c>
      <c r="H236" s="58">
        <v>900</v>
      </c>
      <c r="I236" s="59">
        <v>0.2</v>
      </c>
      <c r="J236" s="118"/>
      <c r="K236" s="119">
        <f t="shared" si="6"/>
        <v>0</v>
      </c>
      <c r="L236" s="59">
        <f t="shared" si="7"/>
        <v>0</v>
      </c>
      <c r="N236" s="117"/>
      <c r="P236" s="117"/>
    </row>
    <row r="237" spans="1:16" x14ac:dyDescent="0.4">
      <c r="A237" s="6"/>
      <c r="B237" s="57" t="s">
        <v>536</v>
      </c>
      <c r="C237" s="129" t="s">
        <v>621</v>
      </c>
      <c r="D237" s="57" t="s">
        <v>642</v>
      </c>
      <c r="E237" s="123" t="s">
        <v>222</v>
      </c>
      <c r="F237" s="120"/>
      <c r="G237" s="60" t="s">
        <v>45</v>
      </c>
      <c r="H237" s="58">
        <v>500</v>
      </c>
      <c r="I237" s="59">
        <v>0.21000000000000002</v>
      </c>
      <c r="J237" s="118"/>
      <c r="K237" s="119">
        <f t="shared" si="6"/>
        <v>0</v>
      </c>
      <c r="L237" s="59">
        <f t="shared" si="7"/>
        <v>0</v>
      </c>
      <c r="N237" s="117"/>
      <c r="P237" s="117"/>
    </row>
    <row r="238" spans="1:16" x14ac:dyDescent="0.4">
      <c r="A238" s="6"/>
      <c r="B238" s="57" t="s">
        <v>537</v>
      </c>
      <c r="C238" s="130" t="s">
        <v>622</v>
      </c>
      <c r="D238" s="57" t="s">
        <v>644</v>
      </c>
      <c r="E238" s="123" t="s">
        <v>223</v>
      </c>
      <c r="F238" s="120"/>
      <c r="G238" s="60" t="s">
        <v>45</v>
      </c>
      <c r="H238" s="58">
        <v>500</v>
      </c>
      <c r="I238" s="59">
        <v>0.26</v>
      </c>
      <c r="J238" s="118"/>
      <c r="K238" s="119">
        <f t="shared" si="6"/>
        <v>0</v>
      </c>
      <c r="L238" s="59">
        <f t="shared" si="7"/>
        <v>0</v>
      </c>
      <c r="N238" s="117"/>
      <c r="P238" s="117"/>
    </row>
    <row r="239" spans="1:16" x14ac:dyDescent="0.4">
      <c r="A239" s="6"/>
      <c r="B239" s="57" t="s">
        <v>538</v>
      </c>
      <c r="C239" s="129" t="s">
        <v>621</v>
      </c>
      <c r="D239" s="57" t="s">
        <v>641</v>
      </c>
      <c r="E239" s="123" t="s">
        <v>224</v>
      </c>
      <c r="F239" s="121" t="s">
        <v>49</v>
      </c>
      <c r="G239" s="60" t="s">
        <v>45</v>
      </c>
      <c r="H239" s="58">
        <v>600</v>
      </c>
      <c r="I239" s="59">
        <v>0.23</v>
      </c>
      <c r="J239" s="118"/>
      <c r="K239" s="119">
        <f t="shared" si="6"/>
        <v>0</v>
      </c>
      <c r="L239" s="59">
        <f t="shared" si="7"/>
        <v>0</v>
      </c>
      <c r="N239" s="117"/>
      <c r="P239" s="117"/>
    </row>
    <row r="240" spans="1:16" x14ac:dyDescent="0.4">
      <c r="A240" s="6"/>
      <c r="B240" s="57" t="s">
        <v>539</v>
      </c>
      <c r="C240" s="129" t="s">
        <v>621</v>
      </c>
      <c r="D240" s="57" t="s">
        <v>642</v>
      </c>
      <c r="E240" s="123" t="s">
        <v>225</v>
      </c>
      <c r="F240" s="120"/>
      <c r="G240" s="60" t="s">
        <v>45</v>
      </c>
      <c r="H240" s="58">
        <v>500</v>
      </c>
      <c r="I240" s="59">
        <v>0.29000000000000004</v>
      </c>
      <c r="J240" s="118"/>
      <c r="K240" s="119">
        <f t="shared" si="6"/>
        <v>0</v>
      </c>
      <c r="L240" s="59">
        <f t="shared" si="7"/>
        <v>0</v>
      </c>
      <c r="N240" s="117"/>
      <c r="P240" s="117"/>
    </row>
    <row r="241" spans="1:16" x14ac:dyDescent="0.4">
      <c r="A241" s="6"/>
      <c r="B241" s="57" t="s">
        <v>540</v>
      </c>
      <c r="C241" s="130" t="s">
        <v>622</v>
      </c>
      <c r="D241" s="57" t="s">
        <v>67</v>
      </c>
      <c r="E241" s="123" t="s">
        <v>226</v>
      </c>
      <c r="F241" s="120"/>
      <c r="G241" s="60" t="s">
        <v>45</v>
      </c>
      <c r="H241" s="58">
        <v>500</v>
      </c>
      <c r="I241" s="59">
        <v>0.28000000000000003</v>
      </c>
      <c r="J241" s="118"/>
      <c r="K241" s="119">
        <f t="shared" si="6"/>
        <v>0</v>
      </c>
      <c r="L241" s="59">
        <f t="shared" si="7"/>
        <v>0</v>
      </c>
      <c r="N241" s="117"/>
      <c r="P241" s="117"/>
    </row>
    <row r="242" spans="1:16" x14ac:dyDescent="0.4">
      <c r="A242" s="6"/>
      <c r="B242" s="57" t="s">
        <v>541</v>
      </c>
      <c r="C242" s="134" t="s">
        <v>626</v>
      </c>
      <c r="D242" s="57" t="s">
        <v>645</v>
      </c>
      <c r="E242" s="123" t="s">
        <v>93</v>
      </c>
      <c r="F242" s="120"/>
      <c r="G242" s="60" t="s">
        <v>45</v>
      </c>
      <c r="H242" s="58">
        <v>500</v>
      </c>
      <c r="I242" s="59">
        <v>0.39</v>
      </c>
      <c r="J242" s="118"/>
      <c r="K242" s="119">
        <f t="shared" si="6"/>
        <v>0</v>
      </c>
      <c r="L242" s="59">
        <f t="shared" si="7"/>
        <v>0</v>
      </c>
      <c r="N242" s="117"/>
      <c r="P242" s="117"/>
    </row>
    <row r="243" spans="1:16" x14ac:dyDescent="0.4">
      <c r="A243" s="6"/>
      <c r="B243" s="57" t="s">
        <v>542</v>
      </c>
      <c r="C243" s="127" t="s">
        <v>232</v>
      </c>
      <c r="D243" s="57" t="s">
        <v>642</v>
      </c>
      <c r="E243" s="123" t="s">
        <v>246</v>
      </c>
      <c r="F243" s="120"/>
      <c r="G243" s="60" t="s">
        <v>46</v>
      </c>
      <c r="H243" s="58">
        <v>800</v>
      </c>
      <c r="I243" s="59">
        <v>0.36</v>
      </c>
      <c r="J243" s="118"/>
      <c r="K243" s="119">
        <f t="shared" si="6"/>
        <v>0</v>
      </c>
      <c r="L243" s="59">
        <f t="shared" si="7"/>
        <v>0</v>
      </c>
      <c r="N243" s="117"/>
      <c r="P243" s="117"/>
    </row>
    <row r="244" spans="1:16" x14ac:dyDescent="0.4">
      <c r="A244" s="6"/>
      <c r="B244" s="57" t="s">
        <v>543</v>
      </c>
      <c r="C244" s="136" t="s">
        <v>628</v>
      </c>
      <c r="D244" s="57" t="s">
        <v>645</v>
      </c>
      <c r="E244" s="123" t="s">
        <v>195</v>
      </c>
      <c r="F244" s="122" t="s">
        <v>51</v>
      </c>
      <c r="G244" s="60" t="s">
        <v>46</v>
      </c>
      <c r="H244" s="58">
        <v>800</v>
      </c>
      <c r="I244" s="59">
        <v>0.3</v>
      </c>
      <c r="J244" s="118"/>
      <c r="K244" s="119">
        <f t="shared" si="6"/>
        <v>0</v>
      </c>
      <c r="L244" s="59">
        <f t="shared" si="7"/>
        <v>0</v>
      </c>
      <c r="N244" s="117"/>
      <c r="P244" s="117"/>
    </row>
    <row r="245" spans="1:16" x14ac:dyDescent="0.4">
      <c r="A245" s="6"/>
      <c r="B245" s="57" t="s">
        <v>544</v>
      </c>
      <c r="C245" s="137" t="s">
        <v>629</v>
      </c>
      <c r="D245" s="57" t="s">
        <v>643</v>
      </c>
      <c r="E245" s="123" t="s">
        <v>153</v>
      </c>
      <c r="F245" s="120"/>
      <c r="G245" s="60" t="s">
        <v>45</v>
      </c>
      <c r="H245" s="58">
        <v>500</v>
      </c>
      <c r="I245" s="59">
        <v>0.23</v>
      </c>
      <c r="J245" s="118"/>
      <c r="K245" s="119">
        <f t="shared" si="6"/>
        <v>0</v>
      </c>
      <c r="L245" s="59">
        <f t="shared" si="7"/>
        <v>0</v>
      </c>
      <c r="N245" s="117"/>
      <c r="P245" s="117"/>
    </row>
    <row r="246" spans="1:16" x14ac:dyDescent="0.4">
      <c r="A246" s="6"/>
      <c r="B246" s="57" t="s">
        <v>545</v>
      </c>
      <c r="C246" s="137" t="s">
        <v>629</v>
      </c>
      <c r="D246" s="57" t="s">
        <v>642</v>
      </c>
      <c r="E246" s="123" t="s">
        <v>154</v>
      </c>
      <c r="F246" s="120"/>
      <c r="G246" s="60" t="s">
        <v>45</v>
      </c>
      <c r="H246" s="58">
        <v>500</v>
      </c>
      <c r="I246" s="59">
        <v>0.28000000000000003</v>
      </c>
      <c r="J246" s="118"/>
      <c r="K246" s="119">
        <f t="shared" si="6"/>
        <v>0</v>
      </c>
      <c r="L246" s="59">
        <f t="shared" si="7"/>
        <v>0</v>
      </c>
      <c r="N246" s="117"/>
      <c r="P246" s="117"/>
    </row>
    <row r="247" spans="1:16" x14ac:dyDescent="0.4">
      <c r="A247" s="6"/>
      <c r="B247" s="57" t="s">
        <v>546</v>
      </c>
      <c r="C247" s="137" t="s">
        <v>629</v>
      </c>
      <c r="D247" s="57" t="s">
        <v>642</v>
      </c>
      <c r="E247" s="123" t="s">
        <v>155</v>
      </c>
      <c r="F247" s="120"/>
      <c r="G247" s="60" t="s">
        <v>46</v>
      </c>
      <c r="H247" s="58">
        <v>700</v>
      </c>
      <c r="I247" s="59">
        <v>0.35000000000000003</v>
      </c>
      <c r="J247" s="118"/>
      <c r="K247" s="119">
        <f t="shared" si="6"/>
        <v>0</v>
      </c>
      <c r="L247" s="59">
        <f t="shared" si="7"/>
        <v>0</v>
      </c>
      <c r="N247" s="117"/>
      <c r="P247" s="117"/>
    </row>
    <row r="248" spans="1:16" x14ac:dyDescent="0.4">
      <c r="A248" s="6"/>
      <c r="B248" s="57" t="s">
        <v>547</v>
      </c>
      <c r="C248" s="137" t="s">
        <v>629</v>
      </c>
      <c r="D248" s="57" t="s">
        <v>643</v>
      </c>
      <c r="E248" s="123" t="s">
        <v>156</v>
      </c>
      <c r="F248" s="120"/>
      <c r="G248" s="60" t="s">
        <v>46</v>
      </c>
      <c r="H248" s="58">
        <v>900</v>
      </c>
      <c r="I248" s="59">
        <v>0.18000000000000002</v>
      </c>
      <c r="J248" s="118"/>
      <c r="K248" s="119">
        <f t="shared" si="6"/>
        <v>0</v>
      </c>
      <c r="L248" s="59">
        <f t="shared" si="7"/>
        <v>0</v>
      </c>
      <c r="N248" s="117"/>
      <c r="P248" s="117"/>
    </row>
    <row r="249" spans="1:16" x14ac:dyDescent="0.4">
      <c r="A249" s="6"/>
      <c r="B249" s="57" t="s">
        <v>548</v>
      </c>
      <c r="C249" s="137" t="s">
        <v>629</v>
      </c>
      <c r="D249" s="57" t="s">
        <v>643</v>
      </c>
      <c r="E249" s="123" t="s">
        <v>156</v>
      </c>
      <c r="F249" s="120"/>
      <c r="G249" s="60" t="s">
        <v>45</v>
      </c>
      <c r="H249" s="58">
        <v>600</v>
      </c>
      <c r="I249" s="59">
        <v>0.19</v>
      </c>
      <c r="J249" s="118"/>
      <c r="K249" s="119">
        <f t="shared" si="6"/>
        <v>0</v>
      </c>
      <c r="L249" s="59">
        <f t="shared" si="7"/>
        <v>0</v>
      </c>
      <c r="N249" s="117"/>
      <c r="P249" s="117"/>
    </row>
    <row r="250" spans="1:16" x14ac:dyDescent="0.4">
      <c r="A250" s="6"/>
      <c r="B250" s="57" t="s">
        <v>549</v>
      </c>
      <c r="C250" s="126" t="s">
        <v>619</v>
      </c>
      <c r="D250" s="57" t="s">
        <v>642</v>
      </c>
      <c r="E250" s="123" t="s">
        <v>157</v>
      </c>
      <c r="F250" s="120"/>
      <c r="G250" s="60" t="s">
        <v>45</v>
      </c>
      <c r="H250" s="58">
        <v>500</v>
      </c>
      <c r="I250" s="59">
        <v>0.24000000000000002</v>
      </c>
      <c r="J250" s="118"/>
      <c r="K250" s="119">
        <f t="shared" si="6"/>
        <v>0</v>
      </c>
      <c r="L250" s="59">
        <f t="shared" si="7"/>
        <v>0</v>
      </c>
      <c r="N250" s="117"/>
      <c r="P250" s="117"/>
    </row>
    <row r="251" spans="1:16" x14ac:dyDescent="0.4">
      <c r="A251" s="6"/>
      <c r="B251" s="57" t="s">
        <v>550</v>
      </c>
      <c r="C251" s="129" t="s">
        <v>621</v>
      </c>
      <c r="D251" s="57" t="s">
        <v>642</v>
      </c>
      <c r="E251" s="123" t="s">
        <v>94</v>
      </c>
      <c r="F251" s="121" t="s">
        <v>49</v>
      </c>
      <c r="G251" s="60" t="s">
        <v>46</v>
      </c>
      <c r="H251" s="58">
        <v>900</v>
      </c>
      <c r="I251" s="59">
        <v>0.26</v>
      </c>
      <c r="J251" s="118"/>
      <c r="K251" s="119">
        <f t="shared" si="6"/>
        <v>0</v>
      </c>
      <c r="L251" s="59">
        <f t="shared" si="7"/>
        <v>0</v>
      </c>
      <c r="N251" s="117"/>
      <c r="P251" s="117"/>
    </row>
    <row r="252" spans="1:16" x14ac:dyDescent="0.4">
      <c r="A252" s="6"/>
      <c r="B252" s="57" t="s">
        <v>551</v>
      </c>
      <c r="C252" s="129" t="s">
        <v>621</v>
      </c>
      <c r="D252" s="57" t="s">
        <v>642</v>
      </c>
      <c r="E252" s="123" t="s">
        <v>227</v>
      </c>
      <c r="F252" s="121" t="s">
        <v>49</v>
      </c>
      <c r="G252" s="60" t="s">
        <v>45</v>
      </c>
      <c r="H252" s="58">
        <v>500</v>
      </c>
      <c r="I252" s="59">
        <v>0.31</v>
      </c>
      <c r="J252" s="118"/>
      <c r="K252" s="119">
        <f t="shared" si="6"/>
        <v>0</v>
      </c>
      <c r="L252" s="59">
        <f t="shared" si="7"/>
        <v>0</v>
      </c>
      <c r="N252" s="117"/>
      <c r="P252" s="117"/>
    </row>
    <row r="253" spans="1:16" x14ac:dyDescent="0.4">
      <c r="A253" s="6"/>
      <c r="B253" s="57" t="s">
        <v>552</v>
      </c>
      <c r="C253" s="133" t="s">
        <v>625</v>
      </c>
      <c r="D253" s="57" t="s">
        <v>642</v>
      </c>
      <c r="E253" s="123" t="s">
        <v>158</v>
      </c>
      <c r="F253" s="120"/>
      <c r="G253" s="60" t="s">
        <v>46</v>
      </c>
      <c r="H253" s="58">
        <v>800</v>
      </c>
      <c r="I253" s="59">
        <v>0.29000000000000004</v>
      </c>
      <c r="J253" s="118"/>
      <c r="K253" s="119">
        <f t="shared" si="6"/>
        <v>0</v>
      </c>
      <c r="L253" s="59">
        <f t="shared" si="7"/>
        <v>0</v>
      </c>
      <c r="N253" s="117"/>
      <c r="P253" s="117"/>
    </row>
    <row r="254" spans="1:16" x14ac:dyDescent="0.4">
      <c r="A254" s="6"/>
      <c r="B254" s="57" t="s">
        <v>553</v>
      </c>
      <c r="C254" s="133" t="s">
        <v>625</v>
      </c>
      <c r="D254" s="57" t="s">
        <v>642</v>
      </c>
      <c r="E254" s="123" t="s">
        <v>158</v>
      </c>
      <c r="F254" s="120"/>
      <c r="G254" s="60" t="s">
        <v>45</v>
      </c>
      <c r="H254" s="58">
        <v>500</v>
      </c>
      <c r="I254" s="59">
        <v>0.37</v>
      </c>
      <c r="J254" s="118"/>
      <c r="K254" s="119">
        <f t="shared" si="6"/>
        <v>0</v>
      </c>
      <c r="L254" s="59">
        <f t="shared" si="7"/>
        <v>0</v>
      </c>
      <c r="N254" s="117"/>
      <c r="P254" s="117"/>
    </row>
    <row r="255" spans="1:16" x14ac:dyDescent="0.4">
      <c r="A255" s="6"/>
      <c r="B255" s="57" t="s">
        <v>554</v>
      </c>
      <c r="C255" s="127" t="s">
        <v>232</v>
      </c>
      <c r="D255" s="57" t="s">
        <v>642</v>
      </c>
      <c r="E255" s="123" t="s">
        <v>247</v>
      </c>
      <c r="F255" s="121" t="s">
        <v>49</v>
      </c>
      <c r="G255" s="60" t="s">
        <v>46</v>
      </c>
      <c r="H255" s="58">
        <v>900</v>
      </c>
      <c r="I255" s="59">
        <v>0.26</v>
      </c>
      <c r="J255" s="118"/>
      <c r="K255" s="119">
        <f t="shared" si="6"/>
        <v>0</v>
      </c>
      <c r="L255" s="59">
        <f t="shared" si="7"/>
        <v>0</v>
      </c>
      <c r="N255" s="117"/>
      <c r="P255" s="117"/>
    </row>
    <row r="256" spans="1:16" x14ac:dyDescent="0.4">
      <c r="A256" s="6"/>
      <c r="B256" s="57" t="s">
        <v>555</v>
      </c>
      <c r="C256" s="127" t="s">
        <v>232</v>
      </c>
      <c r="D256" s="57" t="s">
        <v>642</v>
      </c>
      <c r="E256" s="123" t="s">
        <v>247</v>
      </c>
      <c r="F256" s="121" t="s">
        <v>49</v>
      </c>
      <c r="G256" s="60" t="s">
        <v>45</v>
      </c>
      <c r="H256" s="58">
        <v>600</v>
      </c>
      <c r="I256" s="59">
        <v>0.3</v>
      </c>
      <c r="J256" s="118"/>
      <c r="K256" s="119">
        <f t="shared" si="6"/>
        <v>0</v>
      </c>
      <c r="L256" s="59">
        <f t="shared" si="7"/>
        <v>0</v>
      </c>
      <c r="N256" s="117"/>
      <c r="P256" s="117"/>
    </row>
    <row r="257" spans="1:16" x14ac:dyDescent="0.4">
      <c r="A257" s="6"/>
      <c r="B257" s="57" t="s">
        <v>556</v>
      </c>
      <c r="C257" s="129" t="s">
        <v>621</v>
      </c>
      <c r="D257" s="57" t="s">
        <v>644</v>
      </c>
      <c r="E257" s="123" t="s">
        <v>95</v>
      </c>
      <c r="F257" s="120"/>
      <c r="G257" s="60" t="s">
        <v>45</v>
      </c>
      <c r="H257" s="58">
        <v>500</v>
      </c>
      <c r="I257" s="59">
        <v>0.28000000000000003</v>
      </c>
      <c r="J257" s="118"/>
      <c r="K257" s="119">
        <f t="shared" si="6"/>
        <v>0</v>
      </c>
      <c r="L257" s="59">
        <f t="shared" si="7"/>
        <v>0</v>
      </c>
      <c r="N257" s="117"/>
      <c r="P257" s="117"/>
    </row>
    <row r="258" spans="1:16" x14ac:dyDescent="0.4">
      <c r="A258" s="6"/>
      <c r="B258" s="57" t="s">
        <v>557</v>
      </c>
      <c r="C258" s="131" t="s">
        <v>623</v>
      </c>
      <c r="D258" s="57" t="s">
        <v>643</v>
      </c>
      <c r="E258" s="123" t="s">
        <v>96</v>
      </c>
      <c r="F258" s="120"/>
      <c r="G258" s="60" t="s">
        <v>45</v>
      </c>
      <c r="H258" s="58">
        <v>600</v>
      </c>
      <c r="I258" s="59">
        <v>0.29000000000000004</v>
      </c>
      <c r="J258" s="118"/>
      <c r="K258" s="119">
        <f t="shared" si="6"/>
        <v>0</v>
      </c>
      <c r="L258" s="59">
        <f t="shared" si="7"/>
        <v>0</v>
      </c>
      <c r="N258" s="117"/>
      <c r="P258" s="117"/>
    </row>
    <row r="259" spans="1:16" x14ac:dyDescent="0.4">
      <c r="A259" s="6"/>
      <c r="B259" s="57" t="s">
        <v>558</v>
      </c>
      <c r="C259" s="132" t="s">
        <v>624</v>
      </c>
      <c r="D259" s="57" t="s">
        <v>644</v>
      </c>
      <c r="E259" s="123" t="s">
        <v>97</v>
      </c>
      <c r="F259" s="120"/>
      <c r="G259" s="60" t="s">
        <v>45</v>
      </c>
      <c r="H259" s="58">
        <v>500</v>
      </c>
      <c r="I259" s="59">
        <v>0.36</v>
      </c>
      <c r="J259" s="118"/>
      <c r="K259" s="119">
        <f t="shared" si="6"/>
        <v>0</v>
      </c>
      <c r="L259" s="59">
        <f t="shared" si="7"/>
        <v>0</v>
      </c>
      <c r="N259" s="117"/>
      <c r="P259" s="117"/>
    </row>
    <row r="260" spans="1:16" x14ac:dyDescent="0.4">
      <c r="A260" s="6"/>
      <c r="B260" s="57" t="s">
        <v>559</v>
      </c>
      <c r="C260" s="131" t="s">
        <v>623</v>
      </c>
      <c r="D260" s="57" t="s">
        <v>643</v>
      </c>
      <c r="E260" s="123" t="s">
        <v>98</v>
      </c>
      <c r="F260" s="120"/>
      <c r="G260" s="60" t="s">
        <v>46</v>
      </c>
      <c r="H260" s="58">
        <v>900</v>
      </c>
      <c r="I260" s="59">
        <v>0.18000000000000002</v>
      </c>
      <c r="J260" s="118"/>
      <c r="K260" s="119">
        <f t="shared" si="6"/>
        <v>0</v>
      </c>
      <c r="L260" s="59">
        <f t="shared" si="7"/>
        <v>0</v>
      </c>
      <c r="N260" s="117"/>
      <c r="P260" s="117"/>
    </row>
    <row r="261" spans="1:16" x14ac:dyDescent="0.4">
      <c r="A261" s="6"/>
      <c r="B261" s="57" t="s">
        <v>560</v>
      </c>
      <c r="C261" s="131" t="s">
        <v>623</v>
      </c>
      <c r="D261" s="57" t="s">
        <v>643</v>
      </c>
      <c r="E261" s="123" t="s">
        <v>98</v>
      </c>
      <c r="F261" s="120"/>
      <c r="G261" s="60" t="s">
        <v>45</v>
      </c>
      <c r="H261" s="58">
        <v>600</v>
      </c>
      <c r="I261" s="59">
        <v>0.2</v>
      </c>
      <c r="J261" s="118"/>
      <c r="K261" s="119">
        <f t="shared" si="6"/>
        <v>0</v>
      </c>
      <c r="L261" s="59">
        <f t="shared" si="7"/>
        <v>0</v>
      </c>
      <c r="N261" s="117"/>
      <c r="P261" s="117"/>
    </row>
    <row r="262" spans="1:16" x14ac:dyDescent="0.4">
      <c r="A262" s="6"/>
      <c r="B262" s="57" t="s">
        <v>561</v>
      </c>
      <c r="C262" s="130" t="s">
        <v>622</v>
      </c>
      <c r="D262" s="57" t="s">
        <v>645</v>
      </c>
      <c r="E262" s="123" t="s">
        <v>228</v>
      </c>
      <c r="F262" s="120"/>
      <c r="G262" s="60" t="s">
        <v>45</v>
      </c>
      <c r="H262" s="58">
        <v>500</v>
      </c>
      <c r="I262" s="59">
        <v>0.27</v>
      </c>
      <c r="J262" s="118"/>
      <c r="K262" s="119">
        <f t="shared" si="6"/>
        <v>0</v>
      </c>
      <c r="L262" s="59">
        <f t="shared" si="7"/>
        <v>0</v>
      </c>
      <c r="N262" s="117"/>
      <c r="P262" s="117"/>
    </row>
    <row r="263" spans="1:16" x14ac:dyDescent="0.4">
      <c r="A263" s="6"/>
      <c r="B263" s="57" t="s">
        <v>562</v>
      </c>
      <c r="C263" s="145" t="s">
        <v>637</v>
      </c>
      <c r="D263" s="57" t="s">
        <v>645</v>
      </c>
      <c r="E263" s="123" t="s">
        <v>229</v>
      </c>
      <c r="F263" s="120"/>
      <c r="G263" s="60" t="s">
        <v>45</v>
      </c>
      <c r="H263" s="58">
        <v>500</v>
      </c>
      <c r="I263" s="59">
        <v>0.28000000000000003</v>
      </c>
      <c r="J263" s="118"/>
      <c r="K263" s="119">
        <f t="shared" si="6"/>
        <v>0</v>
      </c>
      <c r="L263" s="59">
        <f t="shared" si="7"/>
        <v>0</v>
      </c>
      <c r="N263" s="117"/>
      <c r="P263" s="117"/>
    </row>
    <row r="264" spans="1:16" x14ac:dyDescent="0.4">
      <c r="A264" s="6"/>
      <c r="B264" s="57" t="s">
        <v>563</v>
      </c>
      <c r="C264" s="133" t="s">
        <v>625</v>
      </c>
      <c r="D264" s="57" t="s">
        <v>645</v>
      </c>
      <c r="E264" s="123" t="s">
        <v>159</v>
      </c>
      <c r="F264" s="120"/>
      <c r="G264" s="60" t="s">
        <v>45</v>
      </c>
      <c r="H264" s="58">
        <v>500</v>
      </c>
      <c r="I264" s="59">
        <v>0.28000000000000003</v>
      </c>
      <c r="J264" s="118"/>
      <c r="K264" s="119">
        <f t="shared" si="6"/>
        <v>0</v>
      </c>
      <c r="L264" s="59">
        <f t="shared" si="7"/>
        <v>0</v>
      </c>
      <c r="N264" s="117"/>
      <c r="P264" s="117"/>
    </row>
    <row r="265" spans="1:16" x14ac:dyDescent="0.4">
      <c r="A265" s="6"/>
      <c r="B265" s="57" t="s">
        <v>564</v>
      </c>
      <c r="C265" s="132" t="s">
        <v>624</v>
      </c>
      <c r="D265" s="57" t="s">
        <v>642</v>
      </c>
      <c r="E265" s="123" t="s">
        <v>99</v>
      </c>
      <c r="F265" s="120"/>
      <c r="G265" s="60" t="s">
        <v>46</v>
      </c>
      <c r="H265" s="58">
        <v>800</v>
      </c>
      <c r="I265" s="59">
        <v>0.29000000000000004</v>
      </c>
      <c r="J265" s="118"/>
      <c r="K265" s="119">
        <f t="shared" si="6"/>
        <v>0</v>
      </c>
      <c r="L265" s="59">
        <f t="shared" si="7"/>
        <v>0</v>
      </c>
      <c r="N265" s="117"/>
      <c r="P265" s="117"/>
    </row>
    <row r="266" spans="1:16" x14ac:dyDescent="0.4">
      <c r="A266" s="6"/>
      <c r="B266" s="57" t="s">
        <v>565</v>
      </c>
      <c r="C266" s="137" t="s">
        <v>629</v>
      </c>
      <c r="D266" s="57" t="s">
        <v>642</v>
      </c>
      <c r="E266" s="123" t="s">
        <v>160</v>
      </c>
      <c r="F266" s="120"/>
      <c r="G266" s="60" t="s">
        <v>45</v>
      </c>
      <c r="H266" s="58">
        <v>500</v>
      </c>
      <c r="I266" s="59">
        <v>0.21000000000000002</v>
      </c>
      <c r="J266" s="118"/>
      <c r="K266" s="119">
        <f t="shared" si="6"/>
        <v>0</v>
      </c>
      <c r="L266" s="59">
        <f t="shared" si="7"/>
        <v>0</v>
      </c>
      <c r="N266" s="117"/>
      <c r="P266" s="117"/>
    </row>
    <row r="267" spans="1:16" x14ac:dyDescent="0.4">
      <c r="A267" s="6"/>
      <c r="B267" s="57" t="s">
        <v>566</v>
      </c>
      <c r="C267" s="126" t="s">
        <v>619</v>
      </c>
      <c r="D267" s="57" t="s">
        <v>67</v>
      </c>
      <c r="E267" s="123" t="s">
        <v>100</v>
      </c>
      <c r="F267" s="120"/>
      <c r="G267" s="60" t="s">
        <v>45</v>
      </c>
      <c r="H267" s="58">
        <v>500</v>
      </c>
      <c r="I267" s="59">
        <v>0.28000000000000003</v>
      </c>
      <c r="J267" s="118"/>
      <c r="K267" s="119">
        <f t="shared" si="6"/>
        <v>0</v>
      </c>
      <c r="L267" s="59">
        <f t="shared" si="7"/>
        <v>0</v>
      </c>
      <c r="N267" s="117"/>
      <c r="P267" s="117"/>
    </row>
    <row r="268" spans="1:16" x14ac:dyDescent="0.4">
      <c r="A268" s="6"/>
      <c r="B268" s="57" t="s">
        <v>567</v>
      </c>
      <c r="C268" s="133" t="s">
        <v>625</v>
      </c>
      <c r="D268" s="57" t="s">
        <v>644</v>
      </c>
      <c r="E268" s="123" t="s">
        <v>248</v>
      </c>
      <c r="F268" s="120"/>
      <c r="G268" s="60" t="s">
        <v>45</v>
      </c>
      <c r="H268" s="58">
        <v>500</v>
      </c>
      <c r="I268" s="59">
        <v>0.32</v>
      </c>
      <c r="J268" s="118"/>
      <c r="K268" s="119">
        <f t="shared" si="6"/>
        <v>0</v>
      </c>
      <c r="L268" s="59">
        <f t="shared" si="7"/>
        <v>0</v>
      </c>
      <c r="N268" s="117"/>
      <c r="P268" s="117"/>
    </row>
    <row r="269" spans="1:16" x14ac:dyDescent="0.4">
      <c r="A269" s="6"/>
      <c r="B269" s="57" t="s">
        <v>568</v>
      </c>
      <c r="C269" s="134" t="s">
        <v>626</v>
      </c>
      <c r="D269" s="57" t="s">
        <v>642</v>
      </c>
      <c r="E269" s="123" t="s">
        <v>196</v>
      </c>
      <c r="F269" s="120"/>
      <c r="G269" s="60" t="s">
        <v>45</v>
      </c>
      <c r="H269" s="58">
        <v>600</v>
      </c>
      <c r="I269" s="59">
        <v>0.27</v>
      </c>
      <c r="J269" s="118"/>
      <c r="K269" s="119">
        <f t="shared" si="6"/>
        <v>0</v>
      </c>
      <c r="L269" s="59">
        <f t="shared" si="7"/>
        <v>0</v>
      </c>
      <c r="N269" s="117"/>
      <c r="P269" s="117"/>
    </row>
    <row r="270" spans="1:16" x14ac:dyDescent="0.4">
      <c r="A270" s="6"/>
      <c r="B270" s="57" t="s">
        <v>569</v>
      </c>
      <c r="C270" s="124" t="s">
        <v>617</v>
      </c>
      <c r="D270" s="57" t="s">
        <v>642</v>
      </c>
      <c r="E270" s="123" t="s">
        <v>101</v>
      </c>
      <c r="F270" s="120"/>
      <c r="G270" s="60" t="s">
        <v>45</v>
      </c>
      <c r="H270" s="58">
        <v>500</v>
      </c>
      <c r="I270" s="59">
        <v>0.47000000000000003</v>
      </c>
      <c r="J270" s="118"/>
      <c r="K270" s="119">
        <f t="shared" si="6"/>
        <v>0</v>
      </c>
      <c r="L270" s="59">
        <f t="shared" si="7"/>
        <v>0</v>
      </c>
      <c r="N270" s="117"/>
      <c r="P270" s="117"/>
    </row>
    <row r="271" spans="1:16" x14ac:dyDescent="0.4">
      <c r="A271" s="6"/>
      <c r="B271" s="57" t="s">
        <v>570</v>
      </c>
      <c r="C271" s="127" t="s">
        <v>232</v>
      </c>
      <c r="D271" s="57" t="s">
        <v>642</v>
      </c>
      <c r="E271" s="123" t="s">
        <v>249</v>
      </c>
      <c r="F271" s="120"/>
      <c r="G271" s="60" t="s">
        <v>46</v>
      </c>
      <c r="H271" s="58">
        <v>800</v>
      </c>
      <c r="I271" s="59">
        <v>0.36</v>
      </c>
      <c r="J271" s="118"/>
      <c r="K271" s="119">
        <f t="shared" si="6"/>
        <v>0</v>
      </c>
      <c r="L271" s="59">
        <f t="shared" si="7"/>
        <v>0</v>
      </c>
      <c r="N271" s="117"/>
      <c r="P271" s="117"/>
    </row>
    <row r="272" spans="1:16" x14ac:dyDescent="0.4">
      <c r="A272" s="6"/>
      <c r="B272" s="57" t="s">
        <v>571</v>
      </c>
      <c r="C272" s="127" t="s">
        <v>232</v>
      </c>
      <c r="D272" s="57" t="s">
        <v>642</v>
      </c>
      <c r="E272" s="123" t="s">
        <v>249</v>
      </c>
      <c r="F272" s="120"/>
      <c r="G272" s="60" t="s">
        <v>45</v>
      </c>
      <c r="H272" s="58">
        <v>600</v>
      </c>
      <c r="I272" s="59">
        <v>0.45</v>
      </c>
      <c r="J272" s="118"/>
      <c r="K272" s="119">
        <f t="shared" si="6"/>
        <v>0</v>
      </c>
      <c r="L272" s="59">
        <f t="shared" si="7"/>
        <v>0</v>
      </c>
      <c r="N272" s="117"/>
      <c r="P272" s="117"/>
    </row>
    <row r="273" spans="1:16" x14ac:dyDescent="0.4">
      <c r="A273" s="6"/>
      <c r="B273" s="57" t="s">
        <v>572</v>
      </c>
      <c r="C273" s="127" t="s">
        <v>232</v>
      </c>
      <c r="D273" s="57" t="s">
        <v>642</v>
      </c>
      <c r="E273" s="123" t="s">
        <v>250</v>
      </c>
      <c r="F273" s="120"/>
      <c r="G273" s="60" t="s">
        <v>45</v>
      </c>
      <c r="H273" s="58">
        <v>500</v>
      </c>
      <c r="I273" s="59">
        <v>0.41000000000000003</v>
      </c>
      <c r="J273" s="118"/>
      <c r="K273" s="119">
        <f t="shared" si="6"/>
        <v>0</v>
      </c>
      <c r="L273" s="59">
        <f t="shared" si="7"/>
        <v>0</v>
      </c>
      <c r="N273" s="117"/>
      <c r="P273" s="117"/>
    </row>
    <row r="274" spans="1:16" x14ac:dyDescent="0.4">
      <c r="A274" s="6"/>
      <c r="B274" s="57" t="s">
        <v>573</v>
      </c>
      <c r="C274" s="126" t="s">
        <v>619</v>
      </c>
      <c r="D274" s="57" t="s">
        <v>642</v>
      </c>
      <c r="E274" s="123" t="s">
        <v>161</v>
      </c>
      <c r="F274" s="120"/>
      <c r="G274" s="60" t="s">
        <v>45</v>
      </c>
      <c r="H274" s="58">
        <v>500</v>
      </c>
      <c r="I274" s="59">
        <v>0.28000000000000003</v>
      </c>
      <c r="J274" s="118"/>
      <c r="K274" s="119">
        <f t="shared" si="6"/>
        <v>0</v>
      </c>
      <c r="L274" s="59">
        <f t="shared" si="7"/>
        <v>0</v>
      </c>
      <c r="N274" s="117"/>
      <c r="P274" s="117"/>
    </row>
    <row r="275" spans="1:16" x14ac:dyDescent="0.4">
      <c r="A275" s="6"/>
      <c r="B275" s="57" t="s">
        <v>574</v>
      </c>
      <c r="C275" s="146" t="s">
        <v>638</v>
      </c>
      <c r="D275" s="57" t="s">
        <v>643</v>
      </c>
      <c r="E275" s="123" t="s">
        <v>102</v>
      </c>
      <c r="F275" s="122" t="s">
        <v>51</v>
      </c>
      <c r="G275" s="60" t="s">
        <v>45</v>
      </c>
      <c r="H275" s="58">
        <v>500</v>
      </c>
      <c r="I275" s="59">
        <v>0.28000000000000003</v>
      </c>
      <c r="J275" s="118"/>
      <c r="K275" s="119">
        <f t="shared" si="6"/>
        <v>0</v>
      </c>
      <c r="L275" s="59">
        <f t="shared" si="7"/>
        <v>0</v>
      </c>
      <c r="N275" s="117"/>
      <c r="P275" s="117"/>
    </row>
    <row r="276" spans="1:16" x14ac:dyDescent="0.4">
      <c r="A276" s="6"/>
      <c r="B276" s="57" t="s">
        <v>575</v>
      </c>
      <c r="C276" s="140" t="s">
        <v>632</v>
      </c>
      <c r="D276" s="57" t="s">
        <v>642</v>
      </c>
      <c r="E276" s="123" t="s">
        <v>103</v>
      </c>
      <c r="F276" s="120"/>
      <c r="G276" s="60" t="s">
        <v>46</v>
      </c>
      <c r="H276" s="58">
        <v>900</v>
      </c>
      <c r="I276" s="59">
        <v>0.22</v>
      </c>
      <c r="J276" s="118"/>
      <c r="K276" s="119">
        <f t="shared" si="6"/>
        <v>0</v>
      </c>
      <c r="L276" s="59">
        <f t="shared" si="7"/>
        <v>0</v>
      </c>
      <c r="N276" s="117"/>
      <c r="P276" s="117"/>
    </row>
    <row r="277" spans="1:16" x14ac:dyDescent="0.4">
      <c r="A277" s="6"/>
      <c r="B277" s="57" t="s">
        <v>576</v>
      </c>
      <c r="C277" s="140" t="s">
        <v>632</v>
      </c>
      <c r="D277" s="57" t="s">
        <v>642</v>
      </c>
      <c r="E277" s="123" t="s">
        <v>103</v>
      </c>
      <c r="F277" s="120"/>
      <c r="G277" s="60" t="s">
        <v>45</v>
      </c>
      <c r="H277" s="58">
        <v>600</v>
      </c>
      <c r="I277" s="59">
        <v>0.27</v>
      </c>
      <c r="J277" s="118"/>
      <c r="K277" s="119">
        <f t="shared" si="6"/>
        <v>0</v>
      </c>
      <c r="L277" s="59">
        <f t="shared" si="7"/>
        <v>0</v>
      </c>
      <c r="N277" s="117"/>
      <c r="P277" s="117"/>
    </row>
    <row r="278" spans="1:16" x14ac:dyDescent="0.4">
      <c r="A278" s="6"/>
      <c r="B278" s="57" t="s">
        <v>577</v>
      </c>
      <c r="C278" s="133" t="s">
        <v>625</v>
      </c>
      <c r="D278" s="57" t="s">
        <v>642</v>
      </c>
      <c r="E278" s="123" t="s">
        <v>104</v>
      </c>
      <c r="F278" s="120"/>
      <c r="G278" s="60" t="s">
        <v>45</v>
      </c>
      <c r="H278" s="58">
        <v>500</v>
      </c>
      <c r="I278" s="59">
        <v>0.27</v>
      </c>
      <c r="J278" s="118"/>
      <c r="K278" s="119">
        <f t="shared" si="6"/>
        <v>0</v>
      </c>
      <c r="L278" s="59">
        <f t="shared" si="7"/>
        <v>0</v>
      </c>
      <c r="N278" s="117"/>
      <c r="P278" s="117"/>
    </row>
    <row r="279" spans="1:16" x14ac:dyDescent="0.4">
      <c r="A279" s="6"/>
      <c r="B279" s="57" t="s">
        <v>578</v>
      </c>
      <c r="C279" s="136" t="s">
        <v>628</v>
      </c>
      <c r="D279" s="57" t="s">
        <v>642</v>
      </c>
      <c r="E279" s="123" t="s">
        <v>197</v>
      </c>
      <c r="F279" s="121" t="s">
        <v>49</v>
      </c>
      <c r="G279" s="60" t="s">
        <v>46</v>
      </c>
      <c r="H279" s="58">
        <v>600</v>
      </c>
      <c r="I279" s="59">
        <v>0.26</v>
      </c>
      <c r="J279" s="118"/>
      <c r="K279" s="119">
        <f t="shared" si="6"/>
        <v>0</v>
      </c>
      <c r="L279" s="59">
        <f t="shared" si="7"/>
        <v>0</v>
      </c>
      <c r="N279" s="117"/>
      <c r="P279" s="117"/>
    </row>
    <row r="280" spans="1:16" x14ac:dyDescent="0.4">
      <c r="A280" s="6"/>
      <c r="B280" s="57" t="s">
        <v>579</v>
      </c>
      <c r="C280" s="136" t="s">
        <v>628</v>
      </c>
      <c r="D280" s="57" t="s">
        <v>642</v>
      </c>
      <c r="E280" s="123" t="s">
        <v>197</v>
      </c>
      <c r="F280" s="121" t="s">
        <v>49</v>
      </c>
      <c r="G280" s="60" t="s">
        <v>45</v>
      </c>
      <c r="H280" s="58">
        <v>600</v>
      </c>
      <c r="I280" s="59">
        <v>0.27</v>
      </c>
      <c r="J280" s="118"/>
      <c r="K280" s="119">
        <f t="shared" si="6"/>
        <v>0</v>
      </c>
      <c r="L280" s="59">
        <f t="shared" si="7"/>
        <v>0</v>
      </c>
      <c r="N280" s="117"/>
      <c r="P280" s="117"/>
    </row>
    <row r="281" spans="1:16" x14ac:dyDescent="0.4">
      <c r="A281" s="6"/>
      <c r="B281" s="57" t="s">
        <v>580</v>
      </c>
      <c r="C281" s="137" t="s">
        <v>629</v>
      </c>
      <c r="D281" s="57" t="s">
        <v>642</v>
      </c>
      <c r="E281" s="123" t="s">
        <v>105</v>
      </c>
      <c r="F281" s="121" t="s">
        <v>49</v>
      </c>
      <c r="G281" s="60" t="s">
        <v>46</v>
      </c>
      <c r="H281" s="58">
        <v>600</v>
      </c>
      <c r="I281" s="59">
        <v>0.26</v>
      </c>
      <c r="J281" s="118"/>
      <c r="K281" s="119">
        <f t="shared" si="6"/>
        <v>0</v>
      </c>
      <c r="L281" s="59">
        <f t="shared" si="7"/>
        <v>0</v>
      </c>
      <c r="N281" s="117"/>
      <c r="P281" s="117"/>
    </row>
    <row r="282" spans="1:16" x14ac:dyDescent="0.4">
      <c r="A282" s="6"/>
      <c r="B282" s="57" t="s">
        <v>581</v>
      </c>
      <c r="C282" s="137" t="s">
        <v>629</v>
      </c>
      <c r="D282" s="57" t="s">
        <v>642</v>
      </c>
      <c r="E282" s="123" t="s">
        <v>105</v>
      </c>
      <c r="F282" s="121" t="s">
        <v>49</v>
      </c>
      <c r="G282" s="60" t="s">
        <v>45</v>
      </c>
      <c r="H282" s="58">
        <v>600</v>
      </c>
      <c r="I282" s="59">
        <v>0.27</v>
      </c>
      <c r="J282" s="118"/>
      <c r="K282" s="119">
        <f t="shared" si="6"/>
        <v>0</v>
      </c>
      <c r="L282" s="59">
        <f t="shared" si="7"/>
        <v>0</v>
      </c>
      <c r="N282" s="117"/>
      <c r="P282" s="117"/>
    </row>
    <row r="283" spans="1:16" x14ac:dyDescent="0.4">
      <c r="A283" s="6"/>
      <c r="B283" s="57" t="s">
        <v>582</v>
      </c>
      <c r="C283" s="137" t="s">
        <v>629</v>
      </c>
      <c r="D283" s="57" t="s">
        <v>642</v>
      </c>
      <c r="E283" s="123" t="s">
        <v>162</v>
      </c>
      <c r="F283" s="120"/>
      <c r="G283" s="60" t="s">
        <v>45</v>
      </c>
      <c r="H283" s="58">
        <v>600</v>
      </c>
      <c r="I283" s="59">
        <v>0.27</v>
      </c>
      <c r="J283" s="118"/>
      <c r="K283" s="119">
        <f t="shared" si="6"/>
        <v>0</v>
      </c>
      <c r="L283" s="59">
        <f t="shared" si="7"/>
        <v>0</v>
      </c>
      <c r="N283" s="117"/>
      <c r="P283" s="117"/>
    </row>
    <row r="284" spans="1:16" x14ac:dyDescent="0.4">
      <c r="A284" s="6"/>
      <c r="B284" s="57" t="s">
        <v>583</v>
      </c>
      <c r="C284" s="137" t="s">
        <v>629</v>
      </c>
      <c r="D284" s="57" t="s">
        <v>642</v>
      </c>
      <c r="E284" s="123" t="s">
        <v>657</v>
      </c>
      <c r="F284" s="120"/>
      <c r="G284" s="60" t="s">
        <v>45</v>
      </c>
      <c r="H284" s="58">
        <v>500</v>
      </c>
      <c r="I284" s="59">
        <v>0.25</v>
      </c>
      <c r="J284" s="118"/>
      <c r="K284" s="119">
        <f t="shared" si="6"/>
        <v>0</v>
      </c>
      <c r="L284" s="59">
        <f t="shared" si="7"/>
        <v>0</v>
      </c>
      <c r="N284" s="117"/>
      <c r="P284" s="117"/>
    </row>
    <row r="285" spans="1:16" x14ac:dyDescent="0.4">
      <c r="A285" s="6"/>
      <c r="B285" s="57" t="s">
        <v>584</v>
      </c>
      <c r="C285" s="147" t="s">
        <v>639</v>
      </c>
      <c r="D285" s="57" t="s">
        <v>642</v>
      </c>
      <c r="E285" s="123" t="s">
        <v>198</v>
      </c>
      <c r="F285" s="120"/>
      <c r="G285" s="60" t="s">
        <v>46</v>
      </c>
      <c r="H285" s="58">
        <v>800</v>
      </c>
      <c r="I285" s="59">
        <v>0.23</v>
      </c>
      <c r="J285" s="118"/>
      <c r="K285" s="119">
        <f t="shared" si="6"/>
        <v>0</v>
      </c>
      <c r="L285" s="59">
        <f t="shared" si="7"/>
        <v>0</v>
      </c>
      <c r="N285" s="117"/>
      <c r="P285" s="117"/>
    </row>
    <row r="286" spans="1:16" x14ac:dyDescent="0.4">
      <c r="A286" s="6"/>
      <c r="B286" s="57" t="s">
        <v>585</v>
      </c>
      <c r="C286" s="147" t="s">
        <v>639</v>
      </c>
      <c r="D286" s="57" t="s">
        <v>642</v>
      </c>
      <c r="E286" s="123" t="s">
        <v>198</v>
      </c>
      <c r="F286" s="120"/>
      <c r="G286" s="60" t="s">
        <v>45</v>
      </c>
      <c r="H286" s="58">
        <v>500</v>
      </c>
      <c r="I286" s="59">
        <v>0.24</v>
      </c>
      <c r="J286" s="118"/>
      <c r="K286" s="119">
        <f t="shared" si="6"/>
        <v>0</v>
      </c>
      <c r="L286" s="59">
        <f t="shared" si="7"/>
        <v>0</v>
      </c>
      <c r="N286" s="117"/>
      <c r="P286" s="117"/>
    </row>
    <row r="287" spans="1:16" x14ac:dyDescent="0.4">
      <c r="A287" s="6"/>
      <c r="B287" s="57" t="s">
        <v>586</v>
      </c>
      <c r="C287" s="134" t="s">
        <v>626</v>
      </c>
      <c r="D287" s="57" t="s">
        <v>642</v>
      </c>
      <c r="E287" s="123" t="s">
        <v>106</v>
      </c>
      <c r="F287" s="120"/>
      <c r="G287" s="60" t="s">
        <v>45</v>
      </c>
      <c r="H287" s="58">
        <v>500</v>
      </c>
      <c r="I287" s="59">
        <v>0.29000000000000004</v>
      </c>
      <c r="J287" s="118"/>
      <c r="K287" s="119">
        <f t="shared" si="6"/>
        <v>0</v>
      </c>
      <c r="L287" s="59">
        <f t="shared" si="7"/>
        <v>0</v>
      </c>
      <c r="N287" s="117"/>
      <c r="P287" s="117"/>
    </row>
    <row r="288" spans="1:16" x14ac:dyDescent="0.4">
      <c r="A288" s="6"/>
      <c r="B288" s="57" t="s">
        <v>587</v>
      </c>
      <c r="C288" s="137" t="s">
        <v>629</v>
      </c>
      <c r="D288" s="57" t="s">
        <v>642</v>
      </c>
      <c r="E288" s="123" t="s">
        <v>107</v>
      </c>
      <c r="F288" s="120"/>
      <c r="G288" s="60" t="s">
        <v>45</v>
      </c>
      <c r="H288" s="58">
        <v>500</v>
      </c>
      <c r="I288" s="59">
        <v>0.39</v>
      </c>
      <c r="J288" s="118"/>
      <c r="K288" s="119">
        <f t="shared" si="6"/>
        <v>0</v>
      </c>
      <c r="L288" s="59">
        <f t="shared" si="7"/>
        <v>0</v>
      </c>
      <c r="N288" s="117"/>
      <c r="P288" s="117"/>
    </row>
    <row r="289" spans="1:16" x14ac:dyDescent="0.4">
      <c r="A289" s="6"/>
      <c r="B289" s="57" t="s">
        <v>588</v>
      </c>
      <c r="C289" s="128" t="s">
        <v>620</v>
      </c>
      <c r="D289" s="57" t="s">
        <v>642</v>
      </c>
      <c r="E289" s="123" t="s">
        <v>230</v>
      </c>
      <c r="F289" s="120"/>
      <c r="G289" s="60" t="s">
        <v>45</v>
      </c>
      <c r="H289" s="58">
        <v>500</v>
      </c>
      <c r="I289" s="59">
        <v>0.3</v>
      </c>
      <c r="J289" s="118"/>
      <c r="K289" s="119">
        <f t="shared" si="6"/>
        <v>0</v>
      </c>
      <c r="L289" s="59">
        <f t="shared" si="7"/>
        <v>0</v>
      </c>
      <c r="N289" s="117"/>
      <c r="P289" s="117"/>
    </row>
    <row r="290" spans="1:16" x14ac:dyDescent="0.4">
      <c r="A290" s="6"/>
      <c r="B290" s="57" t="s">
        <v>589</v>
      </c>
      <c r="C290" s="131" t="s">
        <v>623</v>
      </c>
      <c r="D290" s="57" t="s">
        <v>642</v>
      </c>
      <c r="E290" s="123" t="s">
        <v>199</v>
      </c>
      <c r="F290" s="120"/>
      <c r="G290" s="60" t="s">
        <v>45</v>
      </c>
      <c r="H290" s="58">
        <v>500</v>
      </c>
      <c r="I290" s="59">
        <v>0.47000000000000003</v>
      </c>
      <c r="J290" s="118"/>
      <c r="K290" s="119">
        <f t="shared" si="6"/>
        <v>0</v>
      </c>
      <c r="L290" s="59">
        <f t="shared" si="7"/>
        <v>0</v>
      </c>
      <c r="N290" s="117"/>
      <c r="P290" s="117"/>
    </row>
    <row r="291" spans="1:16" x14ac:dyDescent="0.4">
      <c r="A291" s="6"/>
      <c r="B291" s="57" t="s">
        <v>590</v>
      </c>
      <c r="C291" s="138" t="s">
        <v>630</v>
      </c>
      <c r="D291" s="57" t="s">
        <v>642</v>
      </c>
      <c r="E291" s="123" t="s">
        <v>200</v>
      </c>
      <c r="F291" s="120"/>
      <c r="G291" s="60" t="s">
        <v>45</v>
      </c>
      <c r="H291" s="58">
        <v>500</v>
      </c>
      <c r="I291" s="59">
        <v>0.3</v>
      </c>
      <c r="J291" s="118"/>
      <c r="K291" s="119">
        <f t="shared" si="6"/>
        <v>0</v>
      </c>
      <c r="L291" s="59">
        <f t="shared" si="7"/>
        <v>0</v>
      </c>
      <c r="N291" s="117"/>
      <c r="P291" s="117"/>
    </row>
    <row r="292" spans="1:16" x14ac:dyDescent="0.4">
      <c r="A292" s="6"/>
      <c r="B292" s="57" t="s">
        <v>591</v>
      </c>
      <c r="C292" s="133" t="s">
        <v>625</v>
      </c>
      <c r="D292" s="57" t="s">
        <v>642</v>
      </c>
      <c r="E292" s="123" t="s">
        <v>163</v>
      </c>
      <c r="F292" s="120"/>
      <c r="G292" s="60" t="s">
        <v>46</v>
      </c>
      <c r="H292" s="58">
        <v>800</v>
      </c>
      <c r="I292" s="59">
        <v>0.27</v>
      </c>
      <c r="J292" s="118"/>
      <c r="K292" s="119">
        <f t="shared" ref="K292:K317" si="8">J292*H292</f>
        <v>0</v>
      </c>
      <c r="L292" s="59">
        <f t="shared" ref="L292:L317" si="9">K292*I292</f>
        <v>0</v>
      </c>
      <c r="N292" s="117"/>
      <c r="P292" s="117"/>
    </row>
    <row r="293" spans="1:16" x14ac:dyDescent="0.4">
      <c r="A293" s="6"/>
      <c r="B293" s="57" t="s">
        <v>592</v>
      </c>
      <c r="C293" s="133" t="s">
        <v>625</v>
      </c>
      <c r="D293" s="57" t="s">
        <v>642</v>
      </c>
      <c r="E293" s="123" t="s">
        <v>163</v>
      </c>
      <c r="F293" s="120"/>
      <c r="G293" s="60" t="s">
        <v>45</v>
      </c>
      <c r="H293" s="58">
        <v>500</v>
      </c>
      <c r="I293" s="59">
        <v>0.3</v>
      </c>
      <c r="J293" s="118"/>
      <c r="K293" s="119">
        <f t="shared" si="8"/>
        <v>0</v>
      </c>
      <c r="L293" s="59">
        <f t="shared" si="9"/>
        <v>0</v>
      </c>
      <c r="N293" s="117"/>
      <c r="P293" s="117"/>
    </row>
    <row r="294" spans="1:16" x14ac:dyDescent="0.4">
      <c r="A294" s="6"/>
      <c r="B294" s="57" t="s">
        <v>593</v>
      </c>
      <c r="C294" s="143" t="s">
        <v>635</v>
      </c>
      <c r="D294" s="57" t="s">
        <v>642</v>
      </c>
      <c r="E294" s="123" t="s">
        <v>108</v>
      </c>
      <c r="F294" s="120"/>
      <c r="G294" s="60" t="s">
        <v>46</v>
      </c>
      <c r="H294" s="58">
        <v>900</v>
      </c>
      <c r="I294" s="59">
        <v>0.26</v>
      </c>
      <c r="J294" s="118"/>
      <c r="K294" s="119">
        <f t="shared" si="8"/>
        <v>0</v>
      </c>
      <c r="L294" s="59">
        <f t="shared" si="9"/>
        <v>0</v>
      </c>
      <c r="N294" s="117"/>
      <c r="P294" s="117"/>
    </row>
    <row r="295" spans="1:16" x14ac:dyDescent="0.4">
      <c r="A295" s="6"/>
      <c r="B295" s="57" t="s">
        <v>594</v>
      </c>
      <c r="C295" s="143" t="s">
        <v>635</v>
      </c>
      <c r="D295" s="57" t="s">
        <v>642</v>
      </c>
      <c r="E295" s="123" t="s">
        <v>108</v>
      </c>
      <c r="F295" s="120"/>
      <c r="G295" s="60" t="s">
        <v>45</v>
      </c>
      <c r="H295" s="58">
        <v>600</v>
      </c>
      <c r="I295" s="59">
        <v>0.3</v>
      </c>
      <c r="J295" s="118"/>
      <c r="K295" s="119">
        <f t="shared" si="8"/>
        <v>0</v>
      </c>
      <c r="L295" s="59">
        <f t="shared" si="9"/>
        <v>0</v>
      </c>
      <c r="N295" s="117"/>
      <c r="P295" s="117"/>
    </row>
    <row r="296" spans="1:16" x14ac:dyDescent="0.4">
      <c r="A296" s="6"/>
      <c r="B296" s="57" t="s">
        <v>595</v>
      </c>
      <c r="C296" s="137" t="s">
        <v>629</v>
      </c>
      <c r="D296" s="57" t="s">
        <v>642</v>
      </c>
      <c r="E296" s="123" t="s">
        <v>164</v>
      </c>
      <c r="F296" s="120"/>
      <c r="G296" s="60" t="s">
        <v>45</v>
      </c>
      <c r="H296" s="58">
        <v>500</v>
      </c>
      <c r="I296" s="59">
        <v>0.3</v>
      </c>
      <c r="J296" s="118"/>
      <c r="K296" s="119">
        <f t="shared" si="8"/>
        <v>0</v>
      </c>
      <c r="L296" s="59">
        <f t="shared" si="9"/>
        <v>0</v>
      </c>
      <c r="N296" s="117"/>
      <c r="P296" s="117"/>
    </row>
    <row r="297" spans="1:16" x14ac:dyDescent="0.4">
      <c r="A297" s="6"/>
      <c r="B297" s="57" t="s">
        <v>596</v>
      </c>
      <c r="C297" s="126" t="s">
        <v>619</v>
      </c>
      <c r="D297" s="57" t="s">
        <v>645</v>
      </c>
      <c r="E297" s="123" t="s">
        <v>165</v>
      </c>
      <c r="F297" s="120"/>
      <c r="G297" s="60" t="s">
        <v>45</v>
      </c>
      <c r="H297" s="58">
        <v>500</v>
      </c>
      <c r="I297" s="59">
        <v>0.28000000000000003</v>
      </c>
      <c r="J297" s="118"/>
      <c r="K297" s="119">
        <f t="shared" si="8"/>
        <v>0</v>
      </c>
      <c r="L297" s="59">
        <f t="shared" si="9"/>
        <v>0</v>
      </c>
      <c r="N297" s="117"/>
      <c r="P297" s="117"/>
    </row>
    <row r="298" spans="1:16" x14ac:dyDescent="0.4">
      <c r="A298" s="6"/>
      <c r="B298" s="57" t="s">
        <v>597</v>
      </c>
      <c r="C298" s="124" t="s">
        <v>617</v>
      </c>
      <c r="D298" s="57" t="s">
        <v>642</v>
      </c>
      <c r="E298" s="123" t="s">
        <v>201</v>
      </c>
      <c r="F298" s="121" t="s">
        <v>49</v>
      </c>
      <c r="G298" s="60" t="s">
        <v>45</v>
      </c>
      <c r="H298" s="58">
        <v>500</v>
      </c>
      <c r="I298" s="59">
        <v>0.47000000000000003</v>
      </c>
      <c r="J298" s="118"/>
      <c r="K298" s="119">
        <f t="shared" si="8"/>
        <v>0</v>
      </c>
      <c r="L298" s="59">
        <f t="shared" si="9"/>
        <v>0</v>
      </c>
      <c r="N298" s="117"/>
      <c r="P298" s="117"/>
    </row>
    <row r="299" spans="1:16" x14ac:dyDescent="0.4">
      <c r="A299" s="6"/>
      <c r="B299" s="57" t="s">
        <v>598</v>
      </c>
      <c r="C299" s="148" t="s">
        <v>640</v>
      </c>
      <c r="D299" s="57" t="s">
        <v>643</v>
      </c>
      <c r="E299" s="123" t="s">
        <v>202</v>
      </c>
      <c r="F299" s="120"/>
      <c r="G299" s="60" t="s">
        <v>45</v>
      </c>
      <c r="H299" s="58">
        <v>500</v>
      </c>
      <c r="I299" s="59">
        <v>0.27</v>
      </c>
      <c r="J299" s="118"/>
      <c r="K299" s="119">
        <f t="shared" si="8"/>
        <v>0</v>
      </c>
      <c r="L299" s="59">
        <f t="shared" si="9"/>
        <v>0</v>
      </c>
      <c r="N299" s="117"/>
      <c r="P299" s="117"/>
    </row>
    <row r="300" spans="1:16" x14ac:dyDescent="0.4">
      <c r="A300" s="6"/>
      <c r="B300" s="57" t="s">
        <v>599</v>
      </c>
      <c r="C300" s="140" t="s">
        <v>632</v>
      </c>
      <c r="D300" s="57" t="s">
        <v>643</v>
      </c>
      <c r="E300" s="123" t="s">
        <v>109</v>
      </c>
      <c r="F300" s="120"/>
      <c r="G300" s="60" t="s">
        <v>46</v>
      </c>
      <c r="H300" s="58">
        <v>900</v>
      </c>
      <c r="I300" s="59">
        <v>0.15</v>
      </c>
      <c r="J300" s="118"/>
      <c r="K300" s="119">
        <f t="shared" si="8"/>
        <v>0</v>
      </c>
      <c r="L300" s="59">
        <f t="shared" si="9"/>
        <v>0</v>
      </c>
      <c r="N300" s="117"/>
      <c r="P300" s="117"/>
    </row>
    <row r="301" spans="1:16" x14ac:dyDescent="0.4">
      <c r="A301" s="6"/>
      <c r="B301" s="57" t="s">
        <v>600</v>
      </c>
      <c r="C301" s="140" t="s">
        <v>632</v>
      </c>
      <c r="D301" s="57" t="s">
        <v>643</v>
      </c>
      <c r="E301" s="123" t="s">
        <v>109</v>
      </c>
      <c r="F301" s="120"/>
      <c r="G301" s="60" t="s">
        <v>45</v>
      </c>
      <c r="H301" s="58">
        <v>600</v>
      </c>
      <c r="I301" s="59">
        <v>0.17</v>
      </c>
      <c r="J301" s="118"/>
      <c r="K301" s="119">
        <f t="shared" si="8"/>
        <v>0</v>
      </c>
      <c r="L301" s="59">
        <f t="shared" si="9"/>
        <v>0</v>
      </c>
      <c r="N301" s="117"/>
      <c r="P301" s="117"/>
    </row>
    <row r="302" spans="1:16" x14ac:dyDescent="0.4">
      <c r="A302" s="6"/>
      <c r="B302" s="57" t="s">
        <v>601</v>
      </c>
      <c r="C302" s="126" t="s">
        <v>619</v>
      </c>
      <c r="D302" s="57" t="s">
        <v>642</v>
      </c>
      <c r="E302" s="123" t="s">
        <v>166</v>
      </c>
      <c r="F302" s="120"/>
      <c r="G302" s="60" t="s">
        <v>45</v>
      </c>
      <c r="H302" s="58">
        <v>600</v>
      </c>
      <c r="I302" s="59">
        <v>0.21000000000000002</v>
      </c>
      <c r="J302" s="118"/>
      <c r="K302" s="119">
        <f t="shared" si="8"/>
        <v>0</v>
      </c>
      <c r="L302" s="59">
        <f t="shared" si="9"/>
        <v>0</v>
      </c>
      <c r="N302" s="117"/>
      <c r="P302" s="117"/>
    </row>
    <row r="303" spans="1:16" x14ac:dyDescent="0.4">
      <c r="A303" s="6"/>
      <c r="B303" s="57" t="s">
        <v>602</v>
      </c>
      <c r="C303" s="135" t="s">
        <v>627</v>
      </c>
      <c r="D303" s="57" t="s">
        <v>67</v>
      </c>
      <c r="E303" s="123" t="s">
        <v>203</v>
      </c>
      <c r="F303" s="120"/>
      <c r="G303" s="60" t="s">
        <v>46</v>
      </c>
      <c r="H303" s="58">
        <v>900</v>
      </c>
      <c r="I303" s="59">
        <v>0.3</v>
      </c>
      <c r="J303" s="118"/>
      <c r="K303" s="119">
        <f t="shared" si="8"/>
        <v>0</v>
      </c>
      <c r="L303" s="59">
        <f t="shared" si="9"/>
        <v>0</v>
      </c>
      <c r="N303" s="117"/>
      <c r="P303" s="117"/>
    </row>
    <row r="304" spans="1:16" x14ac:dyDescent="0.4">
      <c r="A304" s="6"/>
      <c r="B304" s="57" t="s">
        <v>603</v>
      </c>
      <c r="C304" s="135" t="s">
        <v>627</v>
      </c>
      <c r="D304" s="57" t="s">
        <v>67</v>
      </c>
      <c r="E304" s="123" t="s">
        <v>203</v>
      </c>
      <c r="F304" s="120"/>
      <c r="G304" s="60" t="s">
        <v>45</v>
      </c>
      <c r="H304" s="58">
        <v>600</v>
      </c>
      <c r="I304" s="59">
        <v>0.35000000000000003</v>
      </c>
      <c r="J304" s="118"/>
      <c r="K304" s="119">
        <f t="shared" si="8"/>
        <v>0</v>
      </c>
      <c r="L304" s="59">
        <f t="shared" si="9"/>
        <v>0</v>
      </c>
      <c r="N304" s="117"/>
      <c r="P304" s="117"/>
    </row>
    <row r="305" spans="1:16" x14ac:dyDescent="0.4">
      <c r="A305" s="6"/>
      <c r="B305" s="57" t="s">
        <v>604</v>
      </c>
      <c r="C305" s="137" t="s">
        <v>629</v>
      </c>
      <c r="D305" s="57" t="s">
        <v>67</v>
      </c>
      <c r="E305" s="123" t="s">
        <v>167</v>
      </c>
      <c r="F305" s="120"/>
      <c r="G305" s="60" t="s">
        <v>45</v>
      </c>
      <c r="H305" s="58">
        <v>500</v>
      </c>
      <c r="I305" s="59">
        <v>0.31</v>
      </c>
      <c r="J305" s="118"/>
      <c r="K305" s="119">
        <f t="shared" si="8"/>
        <v>0</v>
      </c>
      <c r="L305" s="59">
        <f t="shared" si="9"/>
        <v>0</v>
      </c>
      <c r="N305" s="117"/>
      <c r="P305" s="117"/>
    </row>
    <row r="306" spans="1:16" x14ac:dyDescent="0.4">
      <c r="A306" s="6"/>
      <c r="B306" s="57" t="s">
        <v>605</v>
      </c>
      <c r="C306" s="133" t="s">
        <v>625</v>
      </c>
      <c r="D306" s="57" t="s">
        <v>67</v>
      </c>
      <c r="E306" s="123" t="s">
        <v>168</v>
      </c>
      <c r="F306" s="120"/>
      <c r="G306" s="60" t="s">
        <v>45</v>
      </c>
      <c r="H306" s="58">
        <v>500</v>
      </c>
      <c r="I306" s="59">
        <v>0.28000000000000003</v>
      </c>
      <c r="J306" s="118"/>
      <c r="K306" s="119">
        <f t="shared" si="8"/>
        <v>0</v>
      </c>
      <c r="L306" s="59">
        <f t="shared" si="9"/>
        <v>0</v>
      </c>
      <c r="N306" s="117"/>
      <c r="P306" s="117"/>
    </row>
    <row r="307" spans="1:16" x14ac:dyDescent="0.4">
      <c r="A307" s="6"/>
      <c r="B307" s="57" t="s">
        <v>606</v>
      </c>
      <c r="C307" s="127" t="s">
        <v>232</v>
      </c>
      <c r="D307" s="57" t="s">
        <v>642</v>
      </c>
      <c r="E307" s="123" t="s">
        <v>251</v>
      </c>
      <c r="F307" s="120"/>
      <c r="G307" s="60" t="s">
        <v>46</v>
      </c>
      <c r="H307" s="58">
        <v>900</v>
      </c>
      <c r="I307" s="59">
        <v>0.3</v>
      </c>
      <c r="J307" s="118"/>
      <c r="K307" s="119">
        <f t="shared" si="8"/>
        <v>0</v>
      </c>
      <c r="L307" s="59">
        <f t="shared" si="9"/>
        <v>0</v>
      </c>
      <c r="N307" s="117"/>
      <c r="P307" s="117"/>
    </row>
    <row r="308" spans="1:16" x14ac:dyDescent="0.4">
      <c r="A308" s="6"/>
      <c r="B308" s="57" t="s">
        <v>607</v>
      </c>
      <c r="C308" s="127" t="s">
        <v>232</v>
      </c>
      <c r="D308" s="57" t="s">
        <v>642</v>
      </c>
      <c r="E308" s="123" t="s">
        <v>251</v>
      </c>
      <c r="F308" s="120"/>
      <c r="G308" s="60" t="s">
        <v>45</v>
      </c>
      <c r="H308" s="58">
        <v>600</v>
      </c>
      <c r="I308" s="59">
        <v>0.32</v>
      </c>
      <c r="J308" s="118"/>
      <c r="K308" s="119">
        <f t="shared" si="8"/>
        <v>0</v>
      </c>
      <c r="L308" s="59">
        <f t="shared" si="9"/>
        <v>0</v>
      </c>
      <c r="N308" s="117"/>
      <c r="P308" s="117"/>
    </row>
    <row r="309" spans="1:16" x14ac:dyDescent="0.4">
      <c r="A309" s="6"/>
      <c r="B309" s="57" t="s">
        <v>608</v>
      </c>
      <c r="C309" s="127" t="s">
        <v>232</v>
      </c>
      <c r="D309" s="57" t="s">
        <v>642</v>
      </c>
      <c r="E309" s="123" t="s">
        <v>252</v>
      </c>
      <c r="F309" s="120"/>
      <c r="G309" s="60" t="s">
        <v>46</v>
      </c>
      <c r="H309" s="58">
        <v>900</v>
      </c>
      <c r="I309" s="59">
        <v>0.21</v>
      </c>
      <c r="J309" s="118"/>
      <c r="K309" s="119">
        <f t="shared" si="8"/>
        <v>0</v>
      </c>
      <c r="L309" s="59">
        <f t="shared" si="9"/>
        <v>0</v>
      </c>
      <c r="N309" s="117"/>
      <c r="P309" s="117"/>
    </row>
    <row r="310" spans="1:16" x14ac:dyDescent="0.4">
      <c r="A310" s="6"/>
      <c r="B310" s="57" t="s">
        <v>609</v>
      </c>
      <c r="C310" s="127" t="s">
        <v>232</v>
      </c>
      <c r="D310" s="57" t="s">
        <v>642</v>
      </c>
      <c r="E310" s="123" t="s">
        <v>252</v>
      </c>
      <c r="F310" s="120"/>
      <c r="G310" s="60" t="s">
        <v>45</v>
      </c>
      <c r="H310" s="58">
        <v>600</v>
      </c>
      <c r="I310" s="59">
        <v>0.24</v>
      </c>
      <c r="J310" s="118"/>
      <c r="K310" s="119">
        <f t="shared" si="8"/>
        <v>0</v>
      </c>
      <c r="L310" s="59">
        <f t="shared" si="9"/>
        <v>0</v>
      </c>
      <c r="N310" s="117"/>
      <c r="P310" s="117"/>
    </row>
    <row r="311" spans="1:16" x14ac:dyDescent="0.4">
      <c r="A311" s="6"/>
      <c r="B311" s="57" t="s">
        <v>610</v>
      </c>
      <c r="C311" s="127" t="s">
        <v>232</v>
      </c>
      <c r="D311" s="57" t="s">
        <v>642</v>
      </c>
      <c r="E311" s="123" t="s">
        <v>253</v>
      </c>
      <c r="F311" s="120"/>
      <c r="G311" s="60" t="s">
        <v>45</v>
      </c>
      <c r="H311" s="58">
        <v>500</v>
      </c>
      <c r="I311" s="59">
        <v>0.47000000000000003</v>
      </c>
      <c r="J311" s="118"/>
      <c r="K311" s="119">
        <f t="shared" si="8"/>
        <v>0</v>
      </c>
      <c r="L311" s="59">
        <f t="shared" si="9"/>
        <v>0</v>
      </c>
      <c r="N311" s="117"/>
      <c r="P311" s="117"/>
    </row>
    <row r="312" spans="1:16" x14ac:dyDescent="0.4">
      <c r="A312" s="6"/>
      <c r="B312" s="57" t="s">
        <v>611</v>
      </c>
      <c r="C312" s="142" t="s">
        <v>634</v>
      </c>
      <c r="D312" s="57" t="s">
        <v>645</v>
      </c>
      <c r="E312" s="123" t="s">
        <v>254</v>
      </c>
      <c r="F312" s="120"/>
      <c r="G312" s="60" t="s">
        <v>45</v>
      </c>
      <c r="H312" s="58">
        <v>500</v>
      </c>
      <c r="I312" s="59">
        <v>0.32</v>
      </c>
      <c r="J312" s="118"/>
      <c r="K312" s="119">
        <f t="shared" si="8"/>
        <v>0</v>
      </c>
      <c r="L312" s="59">
        <f t="shared" si="9"/>
        <v>0</v>
      </c>
      <c r="N312" s="117"/>
      <c r="P312" s="117"/>
    </row>
    <row r="313" spans="1:16" x14ac:dyDescent="0.4">
      <c r="A313" s="6"/>
      <c r="B313" s="57" t="s">
        <v>612</v>
      </c>
      <c r="C313" s="127" t="s">
        <v>232</v>
      </c>
      <c r="D313" s="57" t="s">
        <v>642</v>
      </c>
      <c r="E313" s="123" t="s">
        <v>255</v>
      </c>
      <c r="F313" s="120"/>
      <c r="G313" s="60" t="s">
        <v>45</v>
      </c>
      <c r="H313" s="58">
        <v>500</v>
      </c>
      <c r="I313" s="59">
        <v>0.43</v>
      </c>
      <c r="J313" s="118"/>
      <c r="K313" s="119">
        <f t="shared" si="8"/>
        <v>0</v>
      </c>
      <c r="L313" s="59">
        <f t="shared" si="9"/>
        <v>0</v>
      </c>
      <c r="N313" s="117"/>
      <c r="P313" s="117"/>
    </row>
    <row r="314" spans="1:16" x14ac:dyDescent="0.4">
      <c r="A314" s="6"/>
      <c r="B314" s="57" t="s">
        <v>613</v>
      </c>
      <c r="C314" s="125" t="s">
        <v>618</v>
      </c>
      <c r="D314" s="57" t="s">
        <v>67</v>
      </c>
      <c r="E314" s="123" t="s">
        <v>169</v>
      </c>
      <c r="F314" s="120"/>
      <c r="G314" s="60" t="s">
        <v>45</v>
      </c>
      <c r="H314" s="58">
        <v>600</v>
      </c>
      <c r="I314" s="59">
        <v>0.28000000000000003</v>
      </c>
      <c r="J314" s="118"/>
      <c r="K314" s="119">
        <f t="shared" si="8"/>
        <v>0</v>
      </c>
      <c r="L314" s="59">
        <f t="shared" si="9"/>
        <v>0</v>
      </c>
      <c r="N314" s="117"/>
      <c r="P314" s="117"/>
    </row>
    <row r="315" spans="1:16" x14ac:dyDescent="0.4">
      <c r="A315" s="6"/>
      <c r="B315" s="57" t="s">
        <v>614</v>
      </c>
      <c r="C315" s="126" t="s">
        <v>619</v>
      </c>
      <c r="D315" s="57" t="s">
        <v>643</v>
      </c>
      <c r="E315" s="123" t="s">
        <v>170</v>
      </c>
      <c r="F315" s="121" t="s">
        <v>49</v>
      </c>
      <c r="G315" s="60" t="s">
        <v>46</v>
      </c>
      <c r="H315" s="58">
        <v>900</v>
      </c>
      <c r="I315" s="59">
        <v>0.21000000000000002</v>
      </c>
      <c r="J315" s="118"/>
      <c r="K315" s="119">
        <f t="shared" si="8"/>
        <v>0</v>
      </c>
      <c r="L315" s="59">
        <f t="shared" si="9"/>
        <v>0</v>
      </c>
      <c r="N315" s="117"/>
      <c r="P315" s="117"/>
    </row>
    <row r="316" spans="1:16" x14ac:dyDescent="0.4">
      <c r="A316" s="6"/>
      <c r="B316" s="57" t="s">
        <v>615</v>
      </c>
      <c r="C316" s="126" t="s">
        <v>619</v>
      </c>
      <c r="D316" s="57" t="s">
        <v>643</v>
      </c>
      <c r="E316" s="123" t="s">
        <v>170</v>
      </c>
      <c r="F316" s="121" t="s">
        <v>49</v>
      </c>
      <c r="G316" s="60" t="s">
        <v>45</v>
      </c>
      <c r="H316" s="58">
        <v>600</v>
      </c>
      <c r="I316" s="59">
        <v>0.21000000000000002</v>
      </c>
      <c r="J316" s="118"/>
      <c r="K316" s="119">
        <f t="shared" si="8"/>
        <v>0</v>
      </c>
      <c r="L316" s="59">
        <f t="shared" si="9"/>
        <v>0</v>
      </c>
      <c r="N316" s="117"/>
      <c r="P316" s="117"/>
    </row>
    <row r="317" spans="1:16" x14ac:dyDescent="0.4">
      <c r="A317" s="6"/>
      <c r="B317" s="57" t="s">
        <v>616</v>
      </c>
      <c r="C317" s="124" t="s">
        <v>617</v>
      </c>
      <c r="D317" s="57" t="s">
        <v>645</v>
      </c>
      <c r="E317" s="123" t="s">
        <v>110</v>
      </c>
      <c r="F317" s="120"/>
      <c r="G317" s="60" t="s">
        <v>45</v>
      </c>
      <c r="H317" s="58">
        <v>500</v>
      </c>
      <c r="I317" s="59">
        <v>0.32</v>
      </c>
      <c r="J317" s="118"/>
      <c r="K317" s="119">
        <f t="shared" si="8"/>
        <v>0</v>
      </c>
      <c r="L317" s="59">
        <f t="shared" si="9"/>
        <v>0</v>
      </c>
      <c r="N317" s="117"/>
      <c r="P317" s="117"/>
    </row>
    <row r="318" spans="1:16" x14ac:dyDescent="0.4">
      <c r="A318" s="6"/>
      <c r="B318" s="62"/>
      <c r="C318" s="63"/>
      <c r="D318" s="64" t="s">
        <v>256</v>
      </c>
      <c r="E318" s="63"/>
      <c r="F318" s="63"/>
      <c r="G318" s="65"/>
      <c r="H318" s="65"/>
      <c r="I318" s="66">
        <v>4.5</v>
      </c>
      <c r="J318" s="67">
        <f>ROUNDUP(J11,0)</f>
        <v>0</v>
      </c>
      <c r="K318" s="65"/>
      <c r="L318" s="68">
        <f>J318*I318</f>
        <v>0</v>
      </c>
      <c r="N318" s="117"/>
    </row>
    <row r="319" spans="1:16" x14ac:dyDescent="0.4">
      <c r="A319" s="6"/>
      <c r="B319" s="62"/>
      <c r="C319" s="63"/>
      <c r="D319" s="64" t="s">
        <v>257</v>
      </c>
      <c r="E319" s="63"/>
      <c r="F319" s="63"/>
      <c r="G319" s="65"/>
      <c r="H319" s="65"/>
      <c r="I319" s="65"/>
      <c r="J319" s="67" t="str">
        <f>IF(J318&gt;5,ROUNDUP(J318/35,0),"")</f>
        <v/>
      </c>
      <c r="K319" s="65"/>
      <c r="L319" s="65"/>
      <c r="N319" s="117"/>
    </row>
    <row r="320" spans="1:16" x14ac:dyDescent="0.4">
      <c r="A320" s="6"/>
      <c r="B320" s="62"/>
      <c r="C320" s="63"/>
      <c r="D320" s="64" t="s">
        <v>258</v>
      </c>
      <c r="E320" s="63"/>
      <c r="F320" s="63"/>
      <c r="G320" s="65"/>
      <c r="H320" s="65"/>
      <c r="I320" s="66">
        <v>42</v>
      </c>
      <c r="J320" s="67">
        <f>ROUNDUP(J11,0)</f>
        <v>0</v>
      </c>
      <c r="K320" s="65"/>
      <c r="L320" s="68">
        <f>J320*I320</f>
        <v>0</v>
      </c>
      <c r="N320" s="117"/>
    </row>
    <row r="321" spans="1:14" x14ac:dyDescent="0.4">
      <c r="A321" s="6"/>
      <c r="B321" s="62"/>
      <c r="C321" s="63"/>
      <c r="D321" s="64" t="s">
        <v>259</v>
      </c>
      <c r="E321" s="63"/>
      <c r="F321" s="63"/>
      <c r="G321" s="65"/>
      <c r="H321" s="65"/>
      <c r="I321" s="66">
        <v>0.01</v>
      </c>
      <c r="J321" s="67">
        <f>IF(J15&gt;0,J10,0)</f>
        <v>0</v>
      </c>
      <c r="K321" s="65"/>
      <c r="L321" s="68">
        <f>J15</f>
        <v>0</v>
      </c>
      <c r="N321" s="117"/>
    </row>
    <row r="322" spans="1:14" x14ac:dyDescent="0.4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N322" s="117"/>
    </row>
    <row r="323" spans="1:14" x14ac:dyDescent="0.4">
      <c r="A323" s="6"/>
      <c r="B323" s="6"/>
      <c r="C323" s="69" t="s">
        <v>260</v>
      </c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spans="1:14" x14ac:dyDescent="0.4">
      <c r="A324" s="6"/>
      <c r="B324" s="6"/>
      <c r="C324" s="70" t="s">
        <v>261</v>
      </c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4" x14ac:dyDescent="0.4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spans="1:14" x14ac:dyDescent="0.4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</sheetData>
  <autoFilter ref="B35:L321" xr:uid="{46832CF4-D321-43FF-97C5-6F832A330247}"/>
  <sortState xmlns:xlrd2="http://schemas.microsoft.com/office/spreadsheetml/2017/richdata2" ref="B36:N317">
    <sortCondition ref="E36:E317"/>
    <sortCondition ref="I36:I317"/>
  </sortState>
  <mergeCells count="16">
    <mergeCell ref="C33:J33"/>
    <mergeCell ref="J18:K18"/>
    <mergeCell ref="J19:K19"/>
    <mergeCell ref="C31:J31"/>
    <mergeCell ref="M2:M4"/>
    <mergeCell ref="J12:K12"/>
    <mergeCell ref="J13:K13"/>
    <mergeCell ref="J14:K14"/>
    <mergeCell ref="J15:K15"/>
    <mergeCell ref="J16:K16"/>
    <mergeCell ref="J17:K17"/>
    <mergeCell ref="E5:I5"/>
    <mergeCell ref="J8:K8"/>
    <mergeCell ref="J9:K9"/>
    <mergeCell ref="J10:K10"/>
    <mergeCell ref="J11:K11"/>
  </mergeCells>
  <conditionalFormatting sqref="A36:A317">
    <cfRule type="duplicateValues" dxfId="13" priority="15"/>
  </conditionalFormatting>
  <conditionalFormatting sqref="A1:B1048576">
    <cfRule type="duplicateValues" dxfId="12" priority="3"/>
  </conditionalFormatting>
  <conditionalFormatting sqref="A318:B326">
    <cfRule type="duplicateValues" dxfId="11" priority="56"/>
  </conditionalFormatting>
  <conditionalFormatting sqref="B1:B31 B34 B318:B326">
    <cfRule type="duplicateValues" dxfId="10" priority="57"/>
  </conditionalFormatting>
  <conditionalFormatting sqref="B1:B1048576">
    <cfRule type="duplicateValues" dxfId="9" priority="2"/>
  </conditionalFormatting>
  <conditionalFormatting sqref="B318:B326">
    <cfRule type="duplicateValues" dxfId="8" priority="60"/>
  </conditionalFormatting>
  <conditionalFormatting sqref="B322:B326 B1:B31 B34">
    <cfRule type="duplicateValues" dxfId="7" priority="61"/>
  </conditionalFormatting>
  <conditionalFormatting sqref="C10:C11">
    <cfRule type="duplicateValues" dxfId="6" priority="1"/>
  </conditionalFormatting>
  <conditionalFormatting sqref="C24:C25 C12:C18 C20 F2:F3 C4:D8 D2:D3 B19 D11:D18">
    <cfRule type="duplicateValues" dxfId="5" priority="24"/>
  </conditionalFormatting>
  <conditionalFormatting sqref="C9:D9 D10">
    <cfRule type="duplicateValues" dxfId="4" priority="7"/>
  </conditionalFormatting>
  <conditionalFormatting sqref="D32:J32 B1:B34 B318:B326 A1:A326">
    <cfRule type="duplicateValues" dxfId="3" priority="12"/>
    <cfRule type="duplicateValues" dxfId="2" priority="13"/>
  </conditionalFormatting>
  <conditionalFormatting sqref="H6">
    <cfRule type="containsText" dxfId="1" priority="4" operator="containsText" text="нет">
      <formula>NOT(ISERROR(SEARCH("нет",H6)))</formula>
    </cfRule>
    <cfRule type="iconSet" priority="5">
      <iconSet iconSet="3Symbols">
        <cfvo type="percent" val="0"/>
        <cfvo type="percent" val="33"/>
        <cfvo type="percent" val="67"/>
      </iconSet>
    </cfRule>
  </conditionalFormatting>
  <conditionalFormatting sqref="J9">
    <cfRule type="containsBlanks" dxfId="0" priority="6">
      <formula>LEN(TRIM(J9))=0</formula>
    </cfRule>
  </conditionalFormatting>
  <dataValidations count="3">
    <dataValidation type="list" allowBlank="1" showInputMessage="1" showErrorMessage="1" sqref="H6" xr:uid="{34781BD3-C8D3-41DF-B209-16CC36D322AA}">
      <formula1>"да,нет"</formula1>
    </dataValidation>
    <dataValidation type="list" allowBlank="1" showInputMessage="1" showErrorMessage="1" sqref="J9:K9" xr:uid="{6172FE59-B4BE-4C9F-BC96-0EE40C03AB4A}">
      <formula1>"Не выбрано!,37 нед. 2026 (7-11 сент.), 41 нед. 2026 (5-9 окт.), 49 нед. 2026 (1-4 дек.)"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J36:J317" xr:uid="{42273C24-1948-4C6E-A145-85BF64171E73}">
      <formula1>$H$6&lt;&gt;"нет"</formula1>
    </dataValidation>
  </dataValidations>
  <hyperlinks>
    <hyperlink ref="E5" location="'Условия работы'!A1" display="&gt;&gt;&gt; Условия работы &lt;&lt;&lt;" xr:uid="{2DA8105A-AB91-4887-9DBA-76ED811F5474}"/>
  </hyperlink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2DAB-8741-4062-91D5-B4CD538581AB}">
  <sheetPr codeName="Лист2"/>
  <dimension ref="B1:BH112"/>
  <sheetViews>
    <sheetView showGridLines="0" zoomScaleNormal="100" workbookViewId="0"/>
  </sheetViews>
  <sheetFormatPr defaultColWidth="9.3046875" defaultRowHeight="14.6" x14ac:dyDescent="0.4"/>
  <cols>
    <col min="1" max="1" width="3.3046875" style="74" customWidth="1"/>
    <col min="2" max="2" width="5.84375" style="74" customWidth="1"/>
    <col min="3" max="15" width="9.3046875" style="74"/>
    <col min="16" max="16" width="10" style="74" customWidth="1"/>
    <col min="17" max="16384" width="9.3046875" style="74"/>
  </cols>
  <sheetData>
    <row r="1" spans="2:16" ht="15" thickTop="1" x14ac:dyDescent="0.4"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3"/>
    </row>
    <row r="2" spans="2:16" x14ac:dyDescent="0.4">
      <c r="B2" s="75"/>
      <c r="P2" s="76"/>
    </row>
    <row r="3" spans="2:16" x14ac:dyDescent="0.4">
      <c r="B3" s="75"/>
      <c r="P3" s="76"/>
    </row>
    <row r="4" spans="2:16" x14ac:dyDescent="0.4">
      <c r="B4" s="75"/>
      <c r="P4" s="76"/>
    </row>
    <row r="5" spans="2:16" x14ac:dyDescent="0.4">
      <c r="B5" s="75"/>
      <c r="P5" s="76"/>
    </row>
    <row r="6" spans="2:16" s="79" customFormat="1" ht="16.5" customHeight="1" x14ac:dyDescent="0.35">
      <c r="B6" s="77"/>
      <c r="C6" s="78"/>
      <c r="P6" s="80"/>
    </row>
    <row r="7" spans="2:16" s="81" customFormat="1" ht="12" customHeight="1" x14ac:dyDescent="0.35">
      <c r="B7" s="77"/>
      <c r="C7" s="78"/>
      <c r="P7" s="82"/>
    </row>
    <row r="8" spans="2:16" ht="12" customHeight="1" x14ac:dyDescent="0.4">
      <c r="B8" s="75"/>
      <c r="C8" s="78"/>
      <c r="P8" s="76"/>
    </row>
    <row r="9" spans="2:16" ht="12" customHeight="1" x14ac:dyDescent="0.55000000000000004">
      <c r="B9" s="83"/>
      <c r="C9" s="78"/>
      <c r="P9" s="76"/>
    </row>
    <row r="10" spans="2:16" ht="12" customHeight="1" x14ac:dyDescent="0.55000000000000004">
      <c r="B10" s="83"/>
      <c r="C10" s="78"/>
      <c r="P10" s="76"/>
    </row>
    <row r="11" spans="2:16" ht="16.5" customHeight="1" x14ac:dyDescent="0.4">
      <c r="B11" s="75"/>
      <c r="P11" s="76"/>
    </row>
    <row r="12" spans="2:16" ht="20.25" customHeight="1" x14ac:dyDescent="0.4">
      <c r="B12" s="75"/>
      <c r="P12" s="76"/>
    </row>
    <row r="13" spans="2:16" s="86" customFormat="1" ht="17.25" customHeight="1" x14ac:dyDescent="0.35">
      <c r="B13" s="84" t="s">
        <v>262</v>
      </c>
      <c r="C13" s="85" t="s">
        <v>263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P13" s="87"/>
    </row>
    <row r="14" spans="2:16" s="92" customFormat="1" ht="15.45" x14ac:dyDescent="0.4">
      <c r="B14" s="88" t="s">
        <v>264</v>
      </c>
      <c r="C14" s="89"/>
      <c r="D14" s="90"/>
      <c r="E14" s="90"/>
      <c r="F14" s="90"/>
      <c r="G14" s="90"/>
      <c r="H14" s="91" t="s">
        <v>265</v>
      </c>
      <c r="I14" s="89"/>
      <c r="J14" s="90"/>
      <c r="K14" s="90"/>
      <c r="L14" s="90"/>
      <c r="M14" s="90"/>
      <c r="N14" s="90"/>
      <c r="P14" s="93"/>
    </row>
    <row r="15" spans="2:16" s="92" customFormat="1" x14ac:dyDescent="0.4">
      <c r="B15" s="94"/>
      <c r="C15" s="95" t="s">
        <v>266</v>
      </c>
      <c r="D15" s="90"/>
      <c r="E15" s="90"/>
      <c r="F15" s="90"/>
      <c r="G15" s="90"/>
      <c r="H15" s="96" t="s">
        <v>267</v>
      </c>
      <c r="I15" s="97" t="s">
        <v>268</v>
      </c>
      <c r="J15" s="90"/>
      <c r="K15" s="90"/>
      <c r="L15" s="90"/>
      <c r="M15" s="90"/>
      <c r="N15" s="90"/>
      <c r="P15" s="93"/>
    </row>
    <row r="16" spans="2:16" s="92" customFormat="1" x14ac:dyDescent="0.4">
      <c r="B16" s="94"/>
      <c r="C16" s="95" t="s">
        <v>269</v>
      </c>
      <c r="D16" s="90"/>
      <c r="E16" s="90"/>
      <c r="F16" s="90"/>
      <c r="G16" s="90"/>
      <c r="H16" s="96" t="s">
        <v>267</v>
      </c>
      <c r="I16" s="97" t="s">
        <v>270</v>
      </c>
      <c r="J16" s="90"/>
      <c r="K16" s="90"/>
      <c r="L16" s="90"/>
      <c r="M16" s="90"/>
      <c r="N16" s="90"/>
      <c r="P16" s="93"/>
    </row>
    <row r="17" spans="2:22" s="92" customFormat="1" x14ac:dyDescent="0.4">
      <c r="B17" s="94"/>
      <c r="C17" s="95" t="s">
        <v>271</v>
      </c>
      <c r="D17" s="90"/>
      <c r="E17" s="90"/>
      <c r="F17" s="90"/>
      <c r="G17" s="90"/>
      <c r="H17" s="96" t="s">
        <v>267</v>
      </c>
      <c r="I17" s="97" t="s">
        <v>272</v>
      </c>
      <c r="J17" s="90"/>
      <c r="K17" s="90"/>
      <c r="L17" s="90"/>
      <c r="M17" s="90"/>
      <c r="N17" s="90"/>
      <c r="P17" s="93"/>
    </row>
    <row r="18" spans="2:22" s="92" customFormat="1" x14ac:dyDescent="0.4">
      <c r="B18" s="94"/>
      <c r="C18" s="95" t="s">
        <v>273</v>
      </c>
      <c r="D18" s="90"/>
      <c r="E18" s="90"/>
      <c r="F18" s="90"/>
      <c r="G18" s="90"/>
      <c r="H18" s="96" t="s">
        <v>267</v>
      </c>
      <c r="I18" s="97" t="s">
        <v>274</v>
      </c>
      <c r="J18" s="90"/>
      <c r="K18" s="90"/>
      <c r="L18" s="90"/>
      <c r="M18" s="90"/>
      <c r="N18" s="90"/>
      <c r="P18" s="93"/>
      <c r="V18" s="98"/>
    </row>
    <row r="19" spans="2:22" x14ac:dyDescent="0.4">
      <c r="B19" s="99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P19" s="76"/>
    </row>
    <row r="20" spans="2:22" ht="15.45" x14ac:dyDescent="0.4">
      <c r="B20" s="84" t="s">
        <v>262</v>
      </c>
      <c r="C20" s="85" t="s">
        <v>275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P20" s="76"/>
    </row>
    <row r="21" spans="2:22" s="92" customFormat="1" x14ac:dyDescent="0.4">
      <c r="B21" s="94"/>
      <c r="C21" s="95" t="s">
        <v>276</v>
      </c>
      <c r="D21" s="90"/>
      <c r="E21" s="90"/>
      <c r="F21" s="90"/>
      <c r="G21" s="90"/>
      <c r="H21" s="96"/>
      <c r="I21" s="97"/>
      <c r="J21" s="90"/>
      <c r="K21" s="90"/>
      <c r="L21" s="90"/>
      <c r="M21" s="90"/>
      <c r="N21" s="90"/>
      <c r="P21" s="93"/>
    </row>
    <row r="22" spans="2:22" x14ac:dyDescent="0.4">
      <c r="B22" s="99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P22" s="76"/>
    </row>
    <row r="23" spans="2:22" x14ac:dyDescent="0.4">
      <c r="B23" s="101"/>
      <c r="P23" s="76"/>
    </row>
    <row r="24" spans="2:22" x14ac:dyDescent="0.4">
      <c r="B24" s="101"/>
      <c r="P24" s="76"/>
    </row>
    <row r="25" spans="2:22" x14ac:dyDescent="0.4">
      <c r="B25" s="101"/>
      <c r="P25" s="76"/>
    </row>
    <row r="26" spans="2:22" s="104" customFormat="1" ht="15.45" x14ac:dyDescent="0.4">
      <c r="B26" s="102" t="s">
        <v>262</v>
      </c>
      <c r="C26" s="103" t="s">
        <v>277</v>
      </c>
      <c r="P26" s="105"/>
    </row>
    <row r="27" spans="2:22" x14ac:dyDescent="0.4">
      <c r="B27" s="101"/>
      <c r="C27" s="95" t="s">
        <v>278</v>
      </c>
      <c r="P27" s="76"/>
    </row>
    <row r="28" spans="2:22" x14ac:dyDescent="0.4">
      <c r="B28" s="101"/>
      <c r="C28" s="95" t="s">
        <v>279</v>
      </c>
      <c r="P28" s="76"/>
    </row>
    <row r="29" spans="2:22" s="104" customFormat="1" ht="15.45" x14ac:dyDescent="0.4">
      <c r="B29" s="102" t="s">
        <v>262</v>
      </c>
      <c r="C29" s="103" t="s">
        <v>280</v>
      </c>
      <c r="P29" s="105"/>
    </row>
    <row r="30" spans="2:22" s="108" customFormat="1" ht="45" customHeight="1" x14ac:dyDescent="0.4">
      <c r="B30" s="106" t="s">
        <v>262</v>
      </c>
      <c r="C30" s="166" t="s">
        <v>281</v>
      </c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07"/>
    </row>
    <row r="31" spans="2:22" x14ac:dyDescent="0.4">
      <c r="B31" s="101"/>
      <c r="C31" s="167" t="s">
        <v>282</v>
      </c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76"/>
    </row>
    <row r="32" spans="2:22" ht="29.25" customHeight="1" x14ac:dyDescent="0.4">
      <c r="B32" s="101"/>
      <c r="C32" s="169" t="s">
        <v>283</v>
      </c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76"/>
    </row>
    <row r="33" spans="2:16" ht="30" customHeight="1" x14ac:dyDescent="0.4">
      <c r="B33" s="101"/>
      <c r="C33" s="169" t="s">
        <v>284</v>
      </c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76"/>
    </row>
    <row r="34" spans="2:16" ht="29.25" customHeight="1" x14ac:dyDescent="0.4">
      <c r="B34" s="101"/>
      <c r="C34" s="167" t="s">
        <v>285</v>
      </c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76"/>
    </row>
    <row r="35" spans="2:16" s="104" customFormat="1" ht="30.75" customHeight="1" x14ac:dyDescent="0.4">
      <c r="B35" s="106" t="s">
        <v>262</v>
      </c>
      <c r="C35" s="166" t="s">
        <v>286</v>
      </c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05"/>
    </row>
    <row r="36" spans="2:16" ht="29.25" customHeight="1" x14ac:dyDescent="0.4">
      <c r="B36" s="101"/>
      <c r="C36" s="167" t="s">
        <v>287</v>
      </c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76"/>
    </row>
    <row r="37" spans="2:16" ht="29.25" customHeight="1" x14ac:dyDescent="0.4">
      <c r="B37" s="101"/>
      <c r="C37" s="167" t="s">
        <v>288</v>
      </c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76"/>
    </row>
    <row r="38" spans="2:16" s="104" customFormat="1" ht="30.75" customHeight="1" x14ac:dyDescent="0.4">
      <c r="B38" s="106" t="s">
        <v>262</v>
      </c>
      <c r="C38" s="166" t="s">
        <v>289</v>
      </c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05"/>
    </row>
    <row r="39" spans="2:16" x14ac:dyDescent="0.4">
      <c r="B39" s="101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76"/>
    </row>
    <row r="40" spans="2:16" x14ac:dyDescent="0.4">
      <c r="B40" s="101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76"/>
    </row>
    <row r="41" spans="2:16" x14ac:dyDescent="0.4">
      <c r="B41" s="101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76"/>
    </row>
    <row r="42" spans="2:16" ht="28.5" customHeight="1" x14ac:dyDescent="0.4">
      <c r="B42" s="106" t="s">
        <v>262</v>
      </c>
      <c r="C42" s="166" t="s">
        <v>290</v>
      </c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76"/>
    </row>
    <row r="43" spans="2:16" s="108" customFormat="1" ht="30" customHeight="1" x14ac:dyDescent="0.4">
      <c r="B43" s="106" t="s">
        <v>262</v>
      </c>
      <c r="C43" s="166" t="s">
        <v>291</v>
      </c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07"/>
    </row>
    <row r="44" spans="2:16" ht="30" customHeight="1" x14ac:dyDescent="0.4">
      <c r="B44" s="101"/>
      <c r="C44" s="167" t="s">
        <v>292</v>
      </c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76"/>
    </row>
    <row r="45" spans="2:16" ht="29.25" customHeight="1" x14ac:dyDescent="0.4">
      <c r="B45" s="101"/>
      <c r="C45" s="167" t="s">
        <v>293</v>
      </c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76"/>
    </row>
    <row r="46" spans="2:16" s="108" customFormat="1" ht="15" x14ac:dyDescent="0.4">
      <c r="B46" s="106" t="s">
        <v>262</v>
      </c>
      <c r="C46" s="166" t="s">
        <v>294</v>
      </c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07"/>
    </row>
    <row r="47" spans="2:16" ht="44.25" customHeight="1" x14ac:dyDescent="0.4">
      <c r="B47" s="101"/>
      <c r="C47" s="167" t="s">
        <v>295</v>
      </c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76"/>
    </row>
    <row r="48" spans="2:16" s="108" customFormat="1" ht="15" x14ac:dyDescent="0.4">
      <c r="B48" s="106" t="s">
        <v>262</v>
      </c>
      <c r="C48" s="166" t="s">
        <v>296</v>
      </c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07"/>
    </row>
    <row r="49" spans="2:16" ht="29.25" customHeight="1" x14ac:dyDescent="0.4">
      <c r="B49" s="101"/>
      <c r="C49" s="167" t="s">
        <v>297</v>
      </c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76"/>
    </row>
    <row r="50" spans="2:16" s="108" customFormat="1" ht="34.4" customHeight="1" x14ac:dyDescent="0.4">
      <c r="B50" s="106" t="s">
        <v>262</v>
      </c>
      <c r="C50" s="173" t="s">
        <v>298</v>
      </c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07"/>
    </row>
    <row r="51" spans="2:16" ht="30.75" customHeight="1" x14ac:dyDescent="0.4">
      <c r="B51" s="101"/>
      <c r="C51" s="167" t="s">
        <v>299</v>
      </c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76"/>
    </row>
    <row r="52" spans="2:16" ht="30.75" customHeight="1" x14ac:dyDescent="0.4">
      <c r="B52" s="101"/>
      <c r="C52" s="167" t="s">
        <v>300</v>
      </c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76"/>
    </row>
    <row r="53" spans="2:16" ht="30.75" customHeight="1" x14ac:dyDescent="0.4">
      <c r="B53" s="101"/>
      <c r="C53" s="167" t="s">
        <v>301</v>
      </c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76"/>
    </row>
    <row r="54" spans="2:16" ht="42" customHeight="1" x14ac:dyDescent="0.4">
      <c r="B54" s="106" t="s">
        <v>262</v>
      </c>
      <c r="C54" s="166" t="s">
        <v>302</v>
      </c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76"/>
    </row>
    <row r="55" spans="2:16" x14ac:dyDescent="0.4">
      <c r="B55" s="101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76"/>
    </row>
    <row r="56" spans="2:16" ht="12.75" customHeight="1" x14ac:dyDescent="0.4">
      <c r="B56" s="101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76"/>
    </row>
    <row r="57" spans="2:16" x14ac:dyDescent="0.4">
      <c r="B57" s="101"/>
      <c r="P57" s="76"/>
    </row>
    <row r="58" spans="2:16" x14ac:dyDescent="0.4">
      <c r="B58" s="101"/>
      <c r="P58" s="76"/>
    </row>
    <row r="59" spans="2:16" x14ac:dyDescent="0.4">
      <c r="B59" s="101"/>
      <c r="P59" s="76"/>
    </row>
    <row r="60" spans="2:16" ht="17.25" customHeight="1" x14ac:dyDescent="0.4">
      <c r="B60" s="106" t="s">
        <v>262</v>
      </c>
      <c r="C60" s="173" t="s">
        <v>303</v>
      </c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76"/>
    </row>
    <row r="61" spans="2:16" ht="15" customHeight="1" x14ac:dyDescent="0.4">
      <c r="B61" s="101"/>
      <c r="C61" s="172" t="s">
        <v>304</v>
      </c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76"/>
    </row>
    <row r="62" spans="2:16" ht="15" customHeight="1" x14ac:dyDescent="0.4">
      <c r="B62" s="101"/>
      <c r="C62" s="172" t="s">
        <v>305</v>
      </c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76"/>
    </row>
    <row r="63" spans="2:16" ht="15" customHeight="1" x14ac:dyDescent="0.4">
      <c r="B63" s="101"/>
      <c r="C63" s="172" t="s">
        <v>306</v>
      </c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76"/>
    </row>
    <row r="64" spans="2:16" ht="31.5" customHeight="1" x14ac:dyDescent="0.4">
      <c r="B64" s="106" t="s">
        <v>262</v>
      </c>
      <c r="C64" s="166" t="s">
        <v>307</v>
      </c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76"/>
    </row>
    <row r="65" spans="2:60" ht="31.5" customHeight="1" x14ac:dyDescent="0.4">
      <c r="B65" s="106"/>
      <c r="C65" s="167" t="s">
        <v>308</v>
      </c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76"/>
    </row>
    <row r="66" spans="2:60" ht="29.25" customHeight="1" x14ac:dyDescent="0.4">
      <c r="B66" s="106"/>
      <c r="C66" s="167" t="s">
        <v>309</v>
      </c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76"/>
    </row>
    <row r="67" spans="2:60" x14ac:dyDescent="0.4">
      <c r="B67" s="101"/>
      <c r="C67" s="167" t="s">
        <v>310</v>
      </c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76"/>
    </row>
    <row r="68" spans="2:60" x14ac:dyDescent="0.4">
      <c r="B68" s="101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76"/>
    </row>
    <row r="69" spans="2:60" x14ac:dyDescent="0.4">
      <c r="B69" s="101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76"/>
    </row>
    <row r="70" spans="2:60" x14ac:dyDescent="0.4">
      <c r="B70" s="101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76"/>
    </row>
    <row r="71" spans="2:60" x14ac:dyDescent="0.4">
      <c r="B71" s="101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76"/>
    </row>
    <row r="72" spans="2:60" ht="45" customHeight="1" x14ac:dyDescent="0.4">
      <c r="B72" s="106" t="s">
        <v>262</v>
      </c>
      <c r="C72" s="166" t="s">
        <v>311</v>
      </c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76"/>
    </row>
    <row r="73" spans="2:60" ht="29.25" customHeight="1" x14ac:dyDescent="0.4">
      <c r="B73" s="106"/>
      <c r="C73" s="167" t="s">
        <v>312</v>
      </c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76"/>
    </row>
    <row r="74" spans="2:60" ht="15" x14ac:dyDescent="0.4">
      <c r="B74" s="106" t="s">
        <v>262</v>
      </c>
      <c r="C74" s="166" t="s">
        <v>313</v>
      </c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76"/>
    </row>
    <row r="75" spans="2:60" ht="15" x14ac:dyDescent="0.4">
      <c r="B75" s="106"/>
      <c r="C75" s="167" t="s">
        <v>314</v>
      </c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76"/>
    </row>
    <row r="76" spans="2:60" ht="59.25" customHeight="1" x14ac:dyDescent="0.4">
      <c r="B76" s="106"/>
      <c r="C76" s="167" t="s">
        <v>315</v>
      </c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76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68"/>
      <c r="AW76" s="168"/>
      <c r="AX76" s="168"/>
      <c r="AY76" s="168"/>
      <c r="AZ76" s="168"/>
      <c r="BA76" s="168"/>
      <c r="BB76" s="168"/>
      <c r="BC76" s="168"/>
      <c r="BD76" s="168"/>
      <c r="BE76" s="168"/>
      <c r="BF76" s="168"/>
      <c r="BG76" s="168"/>
      <c r="BH76" s="168"/>
    </row>
    <row r="77" spans="2:60" x14ac:dyDescent="0.4">
      <c r="B77" s="101"/>
      <c r="C77" s="167" t="s">
        <v>316</v>
      </c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76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68"/>
      <c r="AW77" s="168"/>
      <c r="AX77" s="168"/>
      <c r="AY77" s="168"/>
      <c r="AZ77" s="168"/>
      <c r="BA77" s="168"/>
      <c r="BB77" s="168"/>
      <c r="BC77" s="168"/>
      <c r="BD77" s="168"/>
      <c r="BE77" s="168"/>
      <c r="BF77" s="168"/>
      <c r="BG77" s="168"/>
      <c r="BH77" s="168"/>
    </row>
    <row r="78" spans="2:60" x14ac:dyDescent="0.4">
      <c r="B78" s="101"/>
      <c r="C78" s="171" t="s">
        <v>317</v>
      </c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76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</row>
    <row r="79" spans="2:60" x14ac:dyDescent="0.4">
      <c r="B79" s="101"/>
      <c r="C79" s="171" t="s">
        <v>318</v>
      </c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76"/>
      <c r="S79" s="168" t="s">
        <v>319</v>
      </c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68"/>
      <c r="AW79" s="168"/>
      <c r="AX79" s="168"/>
      <c r="AY79" s="168"/>
      <c r="AZ79" s="168"/>
      <c r="BA79" s="168"/>
      <c r="BB79" s="168"/>
      <c r="BC79" s="168"/>
      <c r="BD79" s="168"/>
      <c r="BE79" s="168"/>
      <c r="BF79" s="168"/>
      <c r="BG79" s="168"/>
      <c r="BH79" s="168"/>
    </row>
    <row r="80" spans="2:60" x14ac:dyDescent="0.4">
      <c r="B80" s="101"/>
      <c r="C80" s="169" t="s">
        <v>320</v>
      </c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76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  <c r="BH80" s="168"/>
    </row>
    <row r="81" spans="2:60" ht="30.75" customHeight="1" x14ac:dyDescent="0.4">
      <c r="B81" s="101"/>
      <c r="C81" s="167" t="s">
        <v>321</v>
      </c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76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68"/>
      <c r="AW81" s="168"/>
      <c r="AX81" s="168"/>
      <c r="AY81" s="168"/>
      <c r="AZ81" s="168"/>
      <c r="BA81" s="168"/>
      <c r="BB81" s="168"/>
      <c r="BC81" s="168"/>
      <c r="BD81" s="168"/>
      <c r="BE81" s="168"/>
      <c r="BF81" s="168"/>
      <c r="BG81" s="168"/>
      <c r="BH81" s="168"/>
    </row>
    <row r="82" spans="2:60" x14ac:dyDescent="0.4">
      <c r="B82" s="101"/>
      <c r="C82" s="167" t="s">
        <v>322</v>
      </c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76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68"/>
      <c r="AW82" s="168"/>
      <c r="AX82" s="168"/>
      <c r="AY82" s="168"/>
      <c r="AZ82" s="168"/>
      <c r="BA82" s="168"/>
      <c r="BB82" s="168"/>
      <c r="BC82" s="168"/>
      <c r="BD82" s="168"/>
      <c r="BE82" s="168"/>
      <c r="BF82" s="168"/>
      <c r="BG82" s="168"/>
      <c r="BH82" s="168"/>
    </row>
    <row r="83" spans="2:60" ht="45" customHeight="1" x14ac:dyDescent="0.4">
      <c r="B83" s="106" t="s">
        <v>262</v>
      </c>
      <c r="C83" s="166" t="s">
        <v>323</v>
      </c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76"/>
    </row>
    <row r="84" spans="2:60" ht="30" customHeight="1" x14ac:dyDescent="0.4">
      <c r="B84" s="101"/>
      <c r="C84" s="167" t="s">
        <v>324</v>
      </c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76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  <c r="BH84" s="168"/>
    </row>
    <row r="85" spans="2:60" ht="45" customHeight="1" x14ac:dyDescent="0.4">
      <c r="B85" s="101"/>
      <c r="C85" s="167" t="s">
        <v>325</v>
      </c>
      <c r="D85" s="167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76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68"/>
      <c r="AW85" s="168"/>
      <c r="AX85" s="168"/>
      <c r="AY85" s="168"/>
      <c r="AZ85" s="168"/>
      <c r="BA85" s="168"/>
      <c r="BB85" s="168"/>
      <c r="BC85" s="168"/>
      <c r="BD85" s="168"/>
      <c r="BE85" s="168"/>
      <c r="BF85" s="168"/>
      <c r="BG85" s="168"/>
      <c r="BH85" s="168"/>
    </row>
    <row r="86" spans="2:60" x14ac:dyDescent="0.4">
      <c r="B86" s="101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76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  <c r="BH86" s="110"/>
    </row>
    <row r="87" spans="2:60" x14ac:dyDescent="0.4">
      <c r="B87" s="101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76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  <c r="BH87" s="110"/>
    </row>
    <row r="88" spans="2:60" x14ac:dyDescent="0.4">
      <c r="B88" s="101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76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</row>
    <row r="89" spans="2:60" x14ac:dyDescent="0.4">
      <c r="B89" s="101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76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</row>
    <row r="90" spans="2:60" ht="15" x14ac:dyDescent="0.4">
      <c r="B90" s="106" t="s">
        <v>262</v>
      </c>
      <c r="C90" s="166" t="s">
        <v>326</v>
      </c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76"/>
    </row>
    <row r="91" spans="2:60" ht="15" x14ac:dyDescent="0.4">
      <c r="B91" s="106"/>
      <c r="P91" s="76"/>
    </row>
    <row r="92" spans="2:60" ht="37.75" x14ac:dyDescent="1.7">
      <c r="B92" s="114" t="s">
        <v>329</v>
      </c>
      <c r="P92" s="76"/>
    </row>
    <row r="93" spans="2:60" ht="121.75" customHeight="1" x14ac:dyDescent="0.4">
      <c r="B93" s="106" t="s">
        <v>262</v>
      </c>
      <c r="C93" s="166" t="s">
        <v>330</v>
      </c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76"/>
    </row>
    <row r="94" spans="2:60" x14ac:dyDescent="0.4">
      <c r="B94" s="75"/>
      <c r="P94" s="76"/>
    </row>
    <row r="95" spans="2:60" x14ac:dyDescent="0.4">
      <c r="B95" s="75"/>
      <c r="P95" s="76"/>
    </row>
    <row r="96" spans="2:60" x14ac:dyDescent="0.4">
      <c r="B96" s="75"/>
      <c r="P96" s="76"/>
    </row>
    <row r="97" spans="2:16" x14ac:dyDescent="0.4">
      <c r="B97" s="75"/>
      <c r="P97" s="76"/>
    </row>
    <row r="98" spans="2:16" x14ac:dyDescent="0.4">
      <c r="B98" s="75"/>
      <c r="P98" s="76"/>
    </row>
    <row r="99" spans="2:16" x14ac:dyDescent="0.4">
      <c r="B99" s="75"/>
      <c r="P99" s="76"/>
    </row>
    <row r="100" spans="2:16" x14ac:dyDescent="0.4">
      <c r="B100" s="75"/>
      <c r="P100" s="76"/>
    </row>
    <row r="101" spans="2:16" x14ac:dyDescent="0.4">
      <c r="B101" s="75"/>
      <c r="P101" s="76"/>
    </row>
    <row r="102" spans="2:16" x14ac:dyDescent="0.4">
      <c r="B102" s="75"/>
      <c r="P102" s="76"/>
    </row>
    <row r="103" spans="2:16" x14ac:dyDescent="0.4">
      <c r="B103" s="75"/>
      <c r="P103" s="76"/>
    </row>
    <row r="104" spans="2:16" x14ac:dyDescent="0.4">
      <c r="B104" s="75"/>
      <c r="P104" s="76"/>
    </row>
    <row r="105" spans="2:16" x14ac:dyDescent="0.4">
      <c r="B105" s="75"/>
      <c r="P105" s="76"/>
    </row>
    <row r="106" spans="2:16" x14ac:dyDescent="0.4">
      <c r="B106" s="75"/>
      <c r="P106" s="76"/>
    </row>
    <row r="107" spans="2:16" x14ac:dyDescent="0.4">
      <c r="B107" s="75"/>
      <c r="P107" s="76"/>
    </row>
    <row r="108" spans="2:16" x14ac:dyDescent="0.4">
      <c r="B108" s="75"/>
      <c r="P108" s="76"/>
    </row>
    <row r="109" spans="2:16" x14ac:dyDescent="0.4">
      <c r="B109" s="75"/>
      <c r="P109" s="76"/>
    </row>
    <row r="110" spans="2:16" x14ac:dyDescent="0.4">
      <c r="B110" s="75"/>
      <c r="P110" s="76"/>
    </row>
    <row r="111" spans="2:16" ht="15" thickBot="1" x14ac:dyDescent="0.45">
      <c r="B111" s="111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3"/>
    </row>
    <row r="112" spans="2:16" ht="15" thickTop="1" x14ac:dyDescent="0.4"/>
  </sheetData>
  <mergeCells count="56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60:O60"/>
    <mergeCell ref="C61:O61"/>
    <mergeCell ref="C51:O51"/>
    <mergeCell ref="C52:O52"/>
    <mergeCell ref="C53:O53"/>
    <mergeCell ref="C54:O54"/>
    <mergeCell ref="C55:O55"/>
    <mergeCell ref="S76:BH76"/>
    <mergeCell ref="C62:O62"/>
    <mergeCell ref="C63:O63"/>
    <mergeCell ref="C64:O64"/>
    <mergeCell ref="C65:O65"/>
    <mergeCell ref="C66:O66"/>
    <mergeCell ref="C67:O67"/>
    <mergeCell ref="C72:O72"/>
    <mergeCell ref="C73:O73"/>
    <mergeCell ref="C74:O74"/>
    <mergeCell ref="C75:O75"/>
    <mergeCell ref="C76:O76"/>
    <mergeCell ref="C77:O77"/>
    <mergeCell ref="S77:BH77"/>
    <mergeCell ref="C78:O78"/>
    <mergeCell ref="S78:BH78"/>
    <mergeCell ref="C79:O79"/>
    <mergeCell ref="S79:BH79"/>
    <mergeCell ref="C80:O80"/>
    <mergeCell ref="S80:BH80"/>
    <mergeCell ref="C81:O81"/>
    <mergeCell ref="S81:BH81"/>
    <mergeCell ref="C82:O82"/>
    <mergeCell ref="S82:BH82"/>
    <mergeCell ref="C93:O93"/>
    <mergeCell ref="C83:O83"/>
    <mergeCell ref="C84:O84"/>
    <mergeCell ref="S84:BH84"/>
    <mergeCell ref="C85:O85"/>
    <mergeCell ref="S85:BH85"/>
    <mergeCell ref="C90:O9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2026-05-12T07:45:25Z</dcterms:created>
  <dcterms:modified xsi:type="dcterms:W3CDTF">2026-05-25T10:10:39Z</dcterms:modified>
</cp:coreProperties>
</file>