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476CB71C-756F-4CEF-8694-DCDCACD5D338}" xr6:coauthVersionLast="47" xr6:coauthVersionMax="47" xr10:uidLastSave="{00000000-0000-0000-0000-000000000000}"/>
  <bookViews>
    <workbookView xWindow="-28920" yWindow="-2475" windowWidth="29040" windowHeight="15720" xr2:uid="{F70FB145-9AC1-4A24-BF02-1DB540942D0E}"/>
  </bookViews>
  <sheets>
    <sheet name="2025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'2025'!#REF!</definedName>
    <definedName name="_16_неделя_2021" localSheetId="1">#REF!</definedName>
    <definedName name="_16_неделя_2021">#REF!</definedName>
    <definedName name="_xlnm._FilterDatabase" localSheetId="0" hidden="1">'2025'!$B$25:$P$518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cher">#REF!</definedName>
    <definedName name="cherhug">#REF!</definedName>
    <definedName name="cherp" localSheetId="1">#REF!</definedName>
    <definedName name="cherp">#REF!</definedName>
    <definedName name="cherr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#NAME?</definedName>
    <definedName name="final">#NAME?</definedName>
    <definedName name="five" localSheetId="0">#REF!</definedName>
    <definedName name="five" localSheetId="1">#REF!</definedName>
    <definedName name="five">#REF!</definedName>
    <definedName name="ger" localSheetId="0">#REF!</definedName>
    <definedName name="ger" localSheetId="1">#REF!</definedName>
    <definedName name="ger">#REF!</definedName>
    <definedName name="hg">#REF!</definedName>
    <definedName name="hgn">#REF!</definedName>
    <definedName name="hoog">#REF!</definedName>
    <definedName name="hug" localSheetId="0">#REF!</definedName>
    <definedName name="hug" localSheetId="1">#REF!</definedName>
    <definedName name="hug">#REF!</definedName>
    <definedName name="hugeh">#REF!</definedName>
    <definedName name="hugen" localSheetId="0">#REF!</definedName>
    <definedName name="hugen" localSheetId="1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lodold" localSheetId="0">#REF!</definedName>
    <definedName name="lodold" localSheetId="1">#REF!</definedName>
    <definedName name="lodold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0">#REF!</definedName>
    <definedName name="newhugen" localSheetId="1">#REF!</definedName>
    <definedName name="newhugen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#NAME?</definedName>
    <definedName name="PDXSPR" localSheetId="1">#NAME?</definedName>
    <definedName name="PDXSPR">#NAME?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#NAME?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k" localSheetId="1">#REF!</definedName>
    <definedName name="sk">#REF!</definedName>
    <definedName name="sklad" localSheetId="1">#REF!</definedName>
    <definedName name="sklad">#REF!</definedName>
    <definedName name="ssaj" localSheetId="0">'2025'!$B$25:$I$259</definedName>
    <definedName name="ssaj" localSheetId="1">#REF!</definedName>
    <definedName name="ssaj">#REF!</definedName>
    <definedName name="st" localSheetId="0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 localSheetId="0">#REF!</definedName>
    <definedName name="tabhug">#REF!</definedName>
    <definedName name="table" localSheetId="0">'2025'!$B$25:$D$259</definedName>
    <definedName name="table" localSheetId="1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>#REF!</definedName>
    <definedName name="tabletab" localSheetId="0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0">#REF!</definedName>
    <definedName name="usp" localSheetId="1">#REF!</definedName>
    <definedName name="usp">#REF!</definedName>
    <definedName name="зкщмм" localSheetId="1">#REF!</definedName>
    <definedName name="зкщмм">#REF!</definedName>
    <definedName name="курс" localSheetId="0">[1]Рабочий!$L$1</definedName>
    <definedName name="курс" localSheetId="1">[1]Рабочий!$L$1</definedName>
    <definedName name="курс">[2]РАБОЧИЙ!$AT$5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  <definedName name="ылдфв" localSheetId="1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5" i="1" l="1"/>
  <c r="P505" i="1" s="1"/>
  <c r="O505" i="1"/>
  <c r="N505" i="1"/>
  <c r="O402" i="1"/>
  <c r="N402" i="1"/>
  <c r="K402" i="1"/>
  <c r="P402" i="1" s="1"/>
  <c r="O403" i="1"/>
  <c r="N403" i="1"/>
  <c r="K403" i="1"/>
  <c r="P403" i="1" s="1"/>
  <c r="O405" i="1" l="1"/>
  <c r="N405" i="1"/>
  <c r="K405" i="1"/>
  <c r="P405" i="1" s="1"/>
  <c r="K473" i="1"/>
  <c r="P473" i="1" s="1"/>
  <c r="O473" i="1"/>
  <c r="N473" i="1"/>
  <c r="O487" i="1" l="1"/>
  <c r="N487" i="1"/>
  <c r="K487" i="1"/>
  <c r="P487" i="1" s="1"/>
  <c r="K437" i="1"/>
  <c r="P437" i="1" s="1"/>
  <c r="O437" i="1"/>
  <c r="N437" i="1"/>
  <c r="N110" i="1" l="1"/>
  <c r="O110" i="1"/>
  <c r="K110" i="1"/>
  <c r="P110" i="1" s="1"/>
  <c r="P64" i="1"/>
  <c r="N64" i="1"/>
  <c r="P63" i="1"/>
  <c r="N63" i="1"/>
  <c r="P62" i="1"/>
  <c r="N62" i="1"/>
  <c r="P61" i="1"/>
  <c r="N61" i="1"/>
  <c r="P60" i="1"/>
  <c r="N60" i="1"/>
  <c r="P59" i="1"/>
  <c r="N59" i="1"/>
  <c r="P58" i="1"/>
  <c r="N58" i="1"/>
  <c r="P57" i="1"/>
  <c r="N57" i="1"/>
  <c r="P56" i="1"/>
  <c r="N56" i="1"/>
  <c r="P55" i="1"/>
  <c r="N55" i="1"/>
  <c r="P54" i="1"/>
  <c r="N54" i="1"/>
  <c r="P53" i="1"/>
  <c r="N53" i="1"/>
  <c r="P52" i="1"/>
  <c r="N52" i="1"/>
  <c r="P51" i="1"/>
  <c r="N51" i="1"/>
  <c r="P50" i="1"/>
  <c r="N50" i="1"/>
  <c r="P49" i="1"/>
  <c r="N49" i="1"/>
  <c r="P48" i="1"/>
  <c r="N48" i="1"/>
  <c r="P47" i="1"/>
  <c r="N47" i="1"/>
  <c r="P46" i="1"/>
  <c r="N46" i="1"/>
  <c r="P45" i="1"/>
  <c r="N45" i="1"/>
  <c r="P44" i="1"/>
  <c r="N44" i="1"/>
  <c r="P43" i="1"/>
  <c r="N43" i="1"/>
  <c r="P42" i="1"/>
  <c r="N42" i="1"/>
  <c r="P41" i="1"/>
  <c r="N41" i="1"/>
  <c r="P40" i="1"/>
  <c r="N40" i="1"/>
  <c r="P39" i="1"/>
  <c r="N39" i="1"/>
  <c r="P38" i="1"/>
  <c r="N38" i="1"/>
  <c r="P37" i="1"/>
  <c r="N37" i="1"/>
  <c r="P32" i="1"/>
  <c r="N32" i="1"/>
  <c r="P36" i="1"/>
  <c r="N36" i="1"/>
  <c r="P35" i="1"/>
  <c r="N35" i="1"/>
  <c r="P34" i="1"/>
  <c r="N34" i="1"/>
  <c r="P30" i="1"/>
  <c r="N30" i="1"/>
  <c r="P27" i="1"/>
  <c r="N27" i="1"/>
  <c r="P80" i="1"/>
  <c r="N80" i="1"/>
  <c r="P79" i="1"/>
  <c r="N79" i="1"/>
  <c r="P78" i="1"/>
  <c r="N78" i="1"/>
  <c r="P77" i="1"/>
  <c r="N77" i="1"/>
  <c r="P76" i="1"/>
  <c r="N76" i="1"/>
  <c r="P75" i="1"/>
  <c r="N75" i="1"/>
  <c r="P74" i="1"/>
  <c r="N74" i="1"/>
  <c r="P73" i="1"/>
  <c r="N73" i="1"/>
  <c r="P72" i="1"/>
  <c r="N72" i="1"/>
  <c r="P71" i="1"/>
  <c r="N71" i="1"/>
  <c r="P70" i="1"/>
  <c r="N70" i="1"/>
  <c r="P69" i="1"/>
  <c r="N69" i="1"/>
  <c r="P68" i="1"/>
  <c r="N68" i="1"/>
  <c r="P67" i="1"/>
  <c r="N67" i="1"/>
  <c r="P66" i="1"/>
  <c r="N66" i="1"/>
  <c r="J27" i="1"/>
  <c r="O27" i="1" s="1"/>
  <c r="J30" i="1"/>
  <c r="O30" i="1" s="1"/>
  <c r="J34" i="1"/>
  <c r="O34" i="1" s="1"/>
  <c r="J35" i="1"/>
  <c r="O35" i="1" s="1"/>
  <c r="J36" i="1"/>
  <c r="O36" i="1" s="1"/>
  <c r="J32" i="1"/>
  <c r="O32" i="1" s="1"/>
  <c r="J37" i="1"/>
  <c r="O37" i="1" s="1"/>
  <c r="J38" i="1"/>
  <c r="O38" i="1" s="1"/>
  <c r="J39" i="1"/>
  <c r="O39" i="1" s="1"/>
  <c r="J40" i="1"/>
  <c r="O40" i="1" s="1"/>
  <c r="J41" i="1"/>
  <c r="O41" i="1" s="1"/>
  <c r="J42" i="1"/>
  <c r="O42" i="1" s="1"/>
  <c r="J43" i="1"/>
  <c r="O43" i="1" s="1"/>
  <c r="J44" i="1"/>
  <c r="O44" i="1" s="1"/>
  <c r="J45" i="1"/>
  <c r="O45" i="1" s="1"/>
  <c r="J46" i="1"/>
  <c r="O46" i="1" s="1"/>
  <c r="J47" i="1"/>
  <c r="O47" i="1" s="1"/>
  <c r="J48" i="1"/>
  <c r="O48" i="1" s="1"/>
  <c r="J49" i="1"/>
  <c r="O49" i="1" s="1"/>
  <c r="J50" i="1"/>
  <c r="O50" i="1" s="1"/>
  <c r="J51" i="1"/>
  <c r="O51" i="1" s="1"/>
  <c r="J52" i="1"/>
  <c r="O52" i="1" s="1"/>
  <c r="J53" i="1"/>
  <c r="O53" i="1" s="1"/>
  <c r="J54" i="1"/>
  <c r="O54" i="1" s="1"/>
  <c r="J55" i="1"/>
  <c r="O55" i="1" s="1"/>
  <c r="J56" i="1"/>
  <c r="O56" i="1" s="1"/>
  <c r="J57" i="1"/>
  <c r="O57" i="1" s="1"/>
  <c r="J58" i="1"/>
  <c r="O58" i="1" s="1"/>
  <c r="J59" i="1"/>
  <c r="O59" i="1" s="1"/>
  <c r="J60" i="1"/>
  <c r="O60" i="1" s="1"/>
  <c r="J61" i="1"/>
  <c r="O61" i="1" s="1"/>
  <c r="J62" i="1"/>
  <c r="O62" i="1" s="1"/>
  <c r="J63" i="1"/>
  <c r="O63" i="1" s="1"/>
  <c r="J64" i="1"/>
  <c r="O64" i="1" s="1"/>
  <c r="J66" i="1"/>
  <c r="O66" i="1" s="1"/>
  <c r="J67" i="1"/>
  <c r="O67" i="1" s="1"/>
  <c r="J68" i="1"/>
  <c r="O68" i="1" s="1"/>
  <c r="J69" i="1"/>
  <c r="O69" i="1" s="1"/>
  <c r="J70" i="1"/>
  <c r="O70" i="1" s="1"/>
  <c r="J71" i="1"/>
  <c r="O71" i="1" s="1"/>
  <c r="J72" i="1"/>
  <c r="O72" i="1" s="1"/>
  <c r="J73" i="1"/>
  <c r="O73" i="1" s="1"/>
  <c r="J74" i="1"/>
  <c r="O74" i="1" s="1"/>
  <c r="J75" i="1"/>
  <c r="O75" i="1" s="1"/>
  <c r="J76" i="1"/>
  <c r="O76" i="1" s="1"/>
  <c r="J77" i="1"/>
  <c r="O77" i="1" s="1"/>
  <c r="J78" i="1"/>
  <c r="O78" i="1" s="1"/>
  <c r="J79" i="1"/>
  <c r="O79" i="1" s="1"/>
  <c r="J80" i="1"/>
  <c r="O80" i="1" s="1"/>
  <c r="Q10" i="1" l="1"/>
  <c r="P10" i="1"/>
  <c r="L10" i="1" l="1"/>
  <c r="J514" i="1"/>
  <c r="J512" i="1"/>
  <c r="J510" i="1"/>
  <c r="J509" i="1"/>
  <c r="J506" i="1"/>
  <c r="J499" i="1"/>
  <c r="J497" i="1"/>
  <c r="J493" i="1"/>
  <c r="J492" i="1"/>
  <c r="J491" i="1"/>
  <c r="J485" i="1"/>
  <c r="J484" i="1"/>
  <c r="J483" i="1"/>
  <c r="J480" i="1"/>
  <c r="J479" i="1"/>
  <c r="J478" i="1"/>
  <c r="J471" i="1"/>
  <c r="J470" i="1"/>
  <c r="J467" i="1"/>
  <c r="J465" i="1"/>
  <c r="J461" i="1"/>
  <c r="J458" i="1"/>
  <c r="J453" i="1"/>
  <c r="J452" i="1"/>
  <c r="J450" i="1"/>
  <c r="J448" i="1"/>
  <c r="J446" i="1"/>
  <c r="J441" i="1"/>
  <c r="J438" i="1"/>
  <c r="J433" i="1"/>
  <c r="J430" i="1"/>
  <c r="J429" i="1"/>
  <c r="J427" i="1"/>
  <c r="J426" i="1"/>
  <c r="J423" i="1"/>
  <c r="J421" i="1"/>
  <c r="J419" i="1"/>
  <c r="J408" i="1"/>
  <c r="J407" i="1"/>
  <c r="O407" i="1" s="1"/>
  <c r="J404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4" i="1"/>
  <c r="J381" i="1"/>
  <c r="J380" i="1"/>
  <c r="J378" i="1"/>
  <c r="J377" i="1"/>
  <c r="J376" i="1"/>
  <c r="O376" i="1" s="1"/>
  <c r="J375" i="1"/>
  <c r="J374" i="1"/>
  <c r="J373" i="1"/>
  <c r="J372" i="1"/>
  <c r="J371" i="1"/>
  <c r="J370" i="1"/>
  <c r="J369" i="1"/>
  <c r="J368" i="1"/>
  <c r="J367" i="1"/>
  <c r="J366" i="1"/>
  <c r="O366" i="1" s="1"/>
  <c r="J365" i="1"/>
  <c r="J364" i="1"/>
  <c r="J363" i="1"/>
  <c r="J362" i="1"/>
  <c r="J361" i="1"/>
  <c r="J359" i="1"/>
  <c r="J358" i="1"/>
  <c r="J357" i="1"/>
  <c r="J355" i="1"/>
  <c r="J354" i="1"/>
  <c r="J353" i="1"/>
  <c r="J33" i="1"/>
  <c r="J31" i="1"/>
  <c r="J351" i="1"/>
  <c r="J345" i="1"/>
  <c r="J29" i="1"/>
  <c r="J28" i="1"/>
  <c r="J344" i="1"/>
  <c r="J343" i="1"/>
  <c r="O343" i="1" s="1"/>
  <c r="J342" i="1"/>
  <c r="J337" i="1"/>
  <c r="J333" i="1"/>
  <c r="J332" i="1"/>
  <c r="J331" i="1"/>
  <c r="J330" i="1"/>
  <c r="J329" i="1"/>
  <c r="J328" i="1"/>
  <c r="J327" i="1"/>
  <c r="J326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7" i="1"/>
  <c r="J306" i="1"/>
  <c r="J305" i="1"/>
  <c r="J304" i="1"/>
  <c r="J302" i="1"/>
  <c r="O302" i="1" s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8" i="1"/>
  <c r="J287" i="1"/>
  <c r="J285" i="1"/>
  <c r="J284" i="1"/>
  <c r="J283" i="1"/>
  <c r="J282" i="1"/>
  <c r="J281" i="1"/>
  <c r="J279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59" i="1"/>
  <c r="J258" i="1"/>
  <c r="J257" i="1"/>
  <c r="J256" i="1"/>
  <c r="J255" i="1"/>
  <c r="J254" i="1"/>
  <c r="J253" i="1"/>
  <c r="J252" i="1"/>
  <c r="J251" i="1"/>
  <c r="J249" i="1"/>
  <c r="J248" i="1"/>
  <c r="J247" i="1"/>
  <c r="J245" i="1"/>
  <c r="J244" i="1"/>
  <c r="J243" i="1"/>
  <c r="J242" i="1"/>
  <c r="J241" i="1"/>
  <c r="O241" i="1" s="1"/>
  <c r="J239" i="1"/>
  <c r="J238" i="1"/>
  <c r="J237" i="1"/>
  <c r="O237" i="1" s="1"/>
  <c r="J236" i="1"/>
  <c r="J235" i="1"/>
  <c r="J234" i="1"/>
  <c r="J233" i="1"/>
  <c r="J232" i="1"/>
  <c r="J231" i="1"/>
  <c r="J230" i="1"/>
  <c r="J226" i="1"/>
  <c r="J225" i="1"/>
  <c r="J224" i="1"/>
  <c r="J223" i="1"/>
  <c r="J221" i="1"/>
  <c r="J220" i="1"/>
  <c r="J218" i="1"/>
  <c r="J217" i="1"/>
  <c r="J216" i="1"/>
  <c r="J215" i="1"/>
  <c r="J214" i="1"/>
  <c r="J213" i="1"/>
  <c r="J212" i="1"/>
  <c r="J211" i="1"/>
  <c r="J209" i="1"/>
  <c r="J208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2" i="1"/>
  <c r="J180" i="1"/>
  <c r="J179" i="1"/>
  <c r="J177" i="1"/>
  <c r="J176" i="1"/>
  <c r="J175" i="1"/>
  <c r="J173" i="1"/>
  <c r="J171" i="1"/>
  <c r="J170" i="1"/>
  <c r="J169" i="1"/>
  <c r="J168" i="1"/>
  <c r="J167" i="1"/>
  <c r="J166" i="1"/>
  <c r="J161" i="1"/>
  <c r="J159" i="1"/>
  <c r="J156" i="1"/>
  <c r="J150" i="1"/>
  <c r="J149" i="1"/>
  <c r="J147" i="1"/>
  <c r="J143" i="1"/>
  <c r="J141" i="1"/>
  <c r="J139" i="1"/>
  <c r="J137" i="1"/>
  <c r="J134" i="1"/>
  <c r="J133" i="1"/>
  <c r="J131" i="1"/>
  <c r="J122" i="1"/>
  <c r="O122" i="1" s="1"/>
  <c r="J118" i="1"/>
  <c r="J115" i="1"/>
  <c r="J114" i="1"/>
  <c r="J105" i="1"/>
  <c r="J103" i="1"/>
  <c r="J102" i="1"/>
  <c r="J101" i="1"/>
  <c r="J95" i="1"/>
  <c r="J93" i="1"/>
  <c r="J91" i="1"/>
  <c r="J88" i="1"/>
  <c r="J86" i="1"/>
  <c r="K515" i="1"/>
  <c r="K513" i="1"/>
  <c r="K511" i="1"/>
  <c r="K508" i="1"/>
  <c r="K507" i="1"/>
  <c r="K504" i="1"/>
  <c r="K503" i="1"/>
  <c r="K502" i="1"/>
  <c r="K501" i="1"/>
  <c r="K500" i="1"/>
  <c r="K498" i="1"/>
  <c r="K496" i="1"/>
  <c r="K495" i="1"/>
  <c r="K494" i="1"/>
  <c r="K490" i="1"/>
  <c r="K489" i="1"/>
  <c r="K488" i="1"/>
  <c r="K486" i="1"/>
  <c r="K482" i="1"/>
  <c r="K481" i="1"/>
  <c r="K477" i="1"/>
  <c r="K476" i="1"/>
  <c r="K475" i="1"/>
  <c r="K474" i="1"/>
  <c r="K472" i="1"/>
  <c r="K469" i="1"/>
  <c r="K468" i="1"/>
  <c r="K466" i="1"/>
  <c r="K464" i="1"/>
  <c r="K463" i="1"/>
  <c r="K462" i="1"/>
  <c r="K460" i="1"/>
  <c r="K459" i="1"/>
  <c r="K457" i="1"/>
  <c r="K456" i="1"/>
  <c r="K455" i="1"/>
  <c r="K454" i="1"/>
  <c r="K451" i="1"/>
  <c r="K449" i="1"/>
  <c r="K447" i="1"/>
  <c r="K445" i="1"/>
  <c r="K444" i="1"/>
  <c r="P444" i="1" s="1"/>
  <c r="K443" i="1"/>
  <c r="K442" i="1"/>
  <c r="K440" i="1"/>
  <c r="K439" i="1"/>
  <c r="K436" i="1"/>
  <c r="K435" i="1"/>
  <c r="K434" i="1"/>
  <c r="K432" i="1"/>
  <c r="K431" i="1"/>
  <c r="K428" i="1"/>
  <c r="K425" i="1"/>
  <c r="K424" i="1"/>
  <c r="K422" i="1"/>
  <c r="K420" i="1"/>
  <c r="K418" i="1"/>
  <c r="K417" i="1"/>
  <c r="K416" i="1"/>
  <c r="K415" i="1"/>
  <c r="K414" i="1"/>
  <c r="K413" i="1"/>
  <c r="K412" i="1"/>
  <c r="K411" i="1"/>
  <c r="K410" i="1"/>
  <c r="K409" i="1"/>
  <c r="K406" i="1"/>
  <c r="K387" i="1"/>
  <c r="K386" i="1"/>
  <c r="K385" i="1"/>
  <c r="K383" i="1"/>
  <c r="K382" i="1"/>
  <c r="K379" i="1"/>
  <c r="K360" i="1"/>
  <c r="K356" i="1"/>
  <c r="K352" i="1"/>
  <c r="K350" i="1"/>
  <c r="K349" i="1"/>
  <c r="K348" i="1"/>
  <c r="K347" i="1"/>
  <c r="K346" i="1"/>
  <c r="K341" i="1"/>
  <c r="K340" i="1"/>
  <c r="K339" i="1"/>
  <c r="K338" i="1"/>
  <c r="K336" i="1"/>
  <c r="K335" i="1"/>
  <c r="K334" i="1"/>
  <c r="K325" i="1"/>
  <c r="K324" i="1"/>
  <c r="K323" i="1"/>
  <c r="K322" i="1"/>
  <c r="K308" i="1"/>
  <c r="K303" i="1"/>
  <c r="K289" i="1"/>
  <c r="K286" i="1"/>
  <c r="K280" i="1"/>
  <c r="K278" i="1"/>
  <c r="K261" i="1"/>
  <c r="K260" i="1"/>
  <c r="K250" i="1"/>
  <c r="K246" i="1"/>
  <c r="K240" i="1"/>
  <c r="K229" i="1"/>
  <c r="K228" i="1"/>
  <c r="K227" i="1"/>
  <c r="K222" i="1"/>
  <c r="K219" i="1"/>
  <c r="K210" i="1"/>
  <c r="K207" i="1"/>
  <c r="K206" i="1"/>
  <c r="K205" i="1"/>
  <c r="K204" i="1"/>
  <c r="K203" i="1"/>
  <c r="K183" i="1"/>
  <c r="K181" i="1"/>
  <c r="K178" i="1"/>
  <c r="K174" i="1"/>
  <c r="K172" i="1"/>
  <c r="K165" i="1"/>
  <c r="K164" i="1"/>
  <c r="K163" i="1"/>
  <c r="K162" i="1"/>
  <c r="K160" i="1"/>
  <c r="K158" i="1"/>
  <c r="K157" i="1"/>
  <c r="K155" i="1"/>
  <c r="K154" i="1"/>
  <c r="K153" i="1"/>
  <c r="K152" i="1"/>
  <c r="K151" i="1"/>
  <c r="K148" i="1"/>
  <c r="K146" i="1"/>
  <c r="K145" i="1"/>
  <c r="K144" i="1"/>
  <c r="K142" i="1"/>
  <c r="K140" i="1"/>
  <c r="K138" i="1"/>
  <c r="K136" i="1"/>
  <c r="K135" i="1"/>
  <c r="K132" i="1"/>
  <c r="K130" i="1"/>
  <c r="P130" i="1" s="1"/>
  <c r="K129" i="1"/>
  <c r="K128" i="1"/>
  <c r="K127" i="1"/>
  <c r="K126" i="1"/>
  <c r="K125" i="1"/>
  <c r="K124" i="1"/>
  <c r="K123" i="1"/>
  <c r="K121" i="1"/>
  <c r="K120" i="1"/>
  <c r="K119" i="1"/>
  <c r="K117" i="1"/>
  <c r="K116" i="1"/>
  <c r="K113" i="1"/>
  <c r="K112" i="1"/>
  <c r="K111" i="1"/>
  <c r="K109" i="1"/>
  <c r="K108" i="1"/>
  <c r="P108" i="1" s="1"/>
  <c r="K107" i="1"/>
  <c r="K106" i="1"/>
  <c r="K104" i="1"/>
  <c r="K100" i="1"/>
  <c r="K99" i="1"/>
  <c r="K98" i="1"/>
  <c r="K97" i="1"/>
  <c r="K96" i="1"/>
  <c r="K94" i="1"/>
  <c r="K92" i="1"/>
  <c r="K90" i="1"/>
  <c r="K89" i="1"/>
  <c r="K87" i="1"/>
  <c r="K84" i="1"/>
  <c r="K83" i="1"/>
  <c r="K82" i="1"/>
  <c r="P407" i="1"/>
  <c r="N407" i="1"/>
  <c r="O444" i="1"/>
  <c r="N444" i="1"/>
  <c r="P376" i="1"/>
  <c r="N376" i="1"/>
  <c r="P366" i="1"/>
  <c r="N366" i="1"/>
  <c r="P343" i="1"/>
  <c r="N343" i="1"/>
  <c r="P302" i="1"/>
  <c r="N302" i="1"/>
  <c r="P241" i="1"/>
  <c r="N241" i="1"/>
  <c r="P237" i="1"/>
  <c r="N237" i="1"/>
  <c r="P122" i="1"/>
  <c r="N122" i="1"/>
  <c r="O108" i="1"/>
  <c r="N108" i="1"/>
  <c r="O130" i="1"/>
  <c r="N130" i="1"/>
  <c r="O514" i="1" l="1"/>
  <c r="O512" i="1"/>
  <c r="O510" i="1"/>
  <c r="O509" i="1"/>
  <c r="O506" i="1"/>
  <c r="O499" i="1"/>
  <c r="O497" i="1"/>
  <c r="O493" i="1"/>
  <c r="O492" i="1"/>
  <c r="O491" i="1"/>
  <c r="O485" i="1"/>
  <c r="O484" i="1"/>
  <c r="O483" i="1"/>
  <c r="O480" i="1"/>
  <c r="O479" i="1"/>
  <c r="O478" i="1"/>
  <c r="O471" i="1"/>
  <c r="O470" i="1"/>
  <c r="O467" i="1"/>
  <c r="O465" i="1"/>
  <c r="O461" i="1"/>
  <c r="O458" i="1"/>
  <c r="O453" i="1"/>
  <c r="O452" i="1"/>
  <c r="O450" i="1"/>
  <c r="O448" i="1"/>
  <c r="O446" i="1"/>
  <c r="O441" i="1"/>
  <c r="O438" i="1"/>
  <c r="O433" i="1"/>
  <c r="O430" i="1"/>
  <c r="O429" i="1"/>
  <c r="O427" i="1"/>
  <c r="O426" i="1"/>
  <c r="O423" i="1"/>
  <c r="O421" i="1"/>
  <c r="O419" i="1"/>
  <c r="O408" i="1"/>
  <c r="O404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4" i="1"/>
  <c r="O381" i="1"/>
  <c r="O380" i="1"/>
  <c r="O378" i="1"/>
  <c r="O377" i="1"/>
  <c r="O375" i="1"/>
  <c r="O374" i="1"/>
  <c r="O373" i="1"/>
  <c r="O372" i="1"/>
  <c r="O371" i="1"/>
  <c r="O370" i="1"/>
  <c r="O369" i="1"/>
  <c r="O368" i="1"/>
  <c r="O367" i="1"/>
  <c r="O365" i="1"/>
  <c r="O364" i="1"/>
  <c r="O363" i="1"/>
  <c r="O362" i="1"/>
  <c r="O361" i="1"/>
  <c r="O359" i="1"/>
  <c r="O358" i="1"/>
  <c r="O357" i="1"/>
  <c r="O355" i="1"/>
  <c r="O354" i="1"/>
  <c r="O353" i="1"/>
  <c r="O33" i="1"/>
  <c r="O31" i="1"/>
  <c r="O351" i="1"/>
  <c r="O345" i="1"/>
  <c r="O29" i="1"/>
  <c r="O28" i="1"/>
  <c r="O344" i="1"/>
  <c r="O342" i="1"/>
  <c r="O337" i="1"/>
  <c r="O333" i="1"/>
  <c r="O332" i="1"/>
  <c r="O331" i="1"/>
  <c r="O330" i="1"/>
  <c r="O329" i="1"/>
  <c r="O328" i="1"/>
  <c r="O327" i="1"/>
  <c r="O326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7" i="1"/>
  <c r="O306" i="1"/>
  <c r="O305" i="1"/>
  <c r="O304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8" i="1"/>
  <c r="O287" i="1"/>
  <c r="O285" i="1"/>
  <c r="O284" i="1"/>
  <c r="O283" i="1"/>
  <c r="O282" i="1"/>
  <c r="O281" i="1"/>
  <c r="O279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59" i="1"/>
  <c r="O258" i="1"/>
  <c r="O257" i="1"/>
  <c r="O256" i="1"/>
  <c r="O255" i="1"/>
  <c r="O254" i="1"/>
  <c r="O253" i="1"/>
  <c r="O252" i="1"/>
  <c r="O251" i="1"/>
  <c r="O249" i="1"/>
  <c r="O248" i="1"/>
  <c r="O247" i="1"/>
  <c r="O245" i="1"/>
  <c r="O244" i="1"/>
  <c r="O243" i="1"/>
  <c r="O242" i="1"/>
  <c r="O239" i="1"/>
  <c r="O238" i="1"/>
  <c r="O236" i="1"/>
  <c r="O235" i="1"/>
  <c r="O234" i="1"/>
  <c r="O233" i="1"/>
  <c r="O232" i="1"/>
  <c r="O231" i="1"/>
  <c r="O230" i="1"/>
  <c r="O226" i="1"/>
  <c r="O225" i="1"/>
  <c r="O224" i="1"/>
  <c r="O223" i="1"/>
  <c r="O221" i="1"/>
  <c r="O220" i="1"/>
  <c r="O218" i="1"/>
  <c r="O217" i="1"/>
  <c r="O216" i="1"/>
  <c r="O215" i="1"/>
  <c r="O214" i="1"/>
  <c r="O213" i="1"/>
  <c r="O212" i="1"/>
  <c r="O211" i="1"/>
  <c r="O209" i="1"/>
  <c r="O208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2" i="1"/>
  <c r="O180" i="1"/>
  <c r="O179" i="1"/>
  <c r="O177" i="1"/>
  <c r="O176" i="1"/>
  <c r="O175" i="1"/>
  <c r="O173" i="1"/>
  <c r="O171" i="1"/>
  <c r="O170" i="1"/>
  <c r="O169" i="1"/>
  <c r="O168" i="1"/>
  <c r="O167" i="1"/>
  <c r="O166" i="1"/>
  <c r="O161" i="1"/>
  <c r="O159" i="1"/>
  <c r="O156" i="1"/>
  <c r="O150" i="1"/>
  <c r="O149" i="1"/>
  <c r="O147" i="1"/>
  <c r="O143" i="1"/>
  <c r="O141" i="1"/>
  <c r="O139" i="1"/>
  <c r="O137" i="1"/>
  <c r="O134" i="1"/>
  <c r="O133" i="1"/>
  <c r="O131" i="1"/>
  <c r="O118" i="1"/>
  <c r="O115" i="1"/>
  <c r="O114" i="1"/>
  <c r="O105" i="1"/>
  <c r="O103" i="1"/>
  <c r="O102" i="1"/>
  <c r="O101" i="1"/>
  <c r="O95" i="1"/>
  <c r="O93" i="1"/>
  <c r="O91" i="1"/>
  <c r="O88" i="1"/>
  <c r="O86" i="1"/>
  <c r="J85" i="1"/>
  <c r="O85" i="1" s="1"/>
  <c r="P515" i="1"/>
  <c r="P513" i="1"/>
  <c r="P511" i="1"/>
  <c r="P508" i="1"/>
  <c r="P507" i="1"/>
  <c r="P504" i="1"/>
  <c r="P503" i="1"/>
  <c r="P502" i="1"/>
  <c r="P501" i="1"/>
  <c r="P500" i="1"/>
  <c r="P498" i="1"/>
  <c r="P496" i="1"/>
  <c r="P495" i="1"/>
  <c r="P494" i="1"/>
  <c r="P489" i="1"/>
  <c r="P488" i="1"/>
  <c r="P486" i="1"/>
  <c r="P482" i="1"/>
  <c r="P481" i="1"/>
  <c r="P477" i="1"/>
  <c r="P476" i="1"/>
  <c r="P475" i="1"/>
  <c r="P474" i="1"/>
  <c r="P472" i="1"/>
  <c r="P469" i="1"/>
  <c r="P468" i="1"/>
  <c r="P466" i="1"/>
  <c r="P464" i="1"/>
  <c r="P463" i="1"/>
  <c r="P462" i="1"/>
  <c r="P460" i="1"/>
  <c r="P459" i="1"/>
  <c r="P457" i="1"/>
  <c r="P456" i="1"/>
  <c r="P455" i="1"/>
  <c r="P454" i="1"/>
  <c r="P451" i="1"/>
  <c r="P449" i="1"/>
  <c r="P447" i="1"/>
  <c r="P445" i="1"/>
  <c r="P443" i="1"/>
  <c r="P442" i="1"/>
  <c r="P440" i="1"/>
  <c r="P439" i="1"/>
  <c r="P436" i="1"/>
  <c r="P435" i="1"/>
  <c r="P434" i="1"/>
  <c r="P432" i="1"/>
  <c r="P431" i="1"/>
  <c r="P428" i="1"/>
  <c r="P425" i="1"/>
  <c r="P424" i="1"/>
  <c r="P422" i="1"/>
  <c r="P420" i="1"/>
  <c r="P418" i="1"/>
  <c r="P417" i="1"/>
  <c r="P416" i="1"/>
  <c r="P415" i="1"/>
  <c r="P414" i="1"/>
  <c r="P413" i="1"/>
  <c r="P412" i="1"/>
  <c r="P411" i="1"/>
  <c r="P410" i="1"/>
  <c r="P409" i="1"/>
  <c r="P406" i="1"/>
  <c r="P387" i="1"/>
  <c r="P386" i="1"/>
  <c r="P385" i="1"/>
  <c r="P383" i="1"/>
  <c r="P382" i="1"/>
  <c r="P379" i="1"/>
  <c r="P360" i="1"/>
  <c r="P356" i="1"/>
  <c r="P352" i="1"/>
  <c r="P350" i="1"/>
  <c r="P349" i="1"/>
  <c r="P348" i="1"/>
  <c r="P347" i="1"/>
  <c r="P346" i="1"/>
  <c r="P341" i="1"/>
  <c r="P340" i="1"/>
  <c r="P339" i="1"/>
  <c r="P338" i="1"/>
  <c r="P336" i="1"/>
  <c r="P335" i="1"/>
  <c r="P334" i="1"/>
  <c r="P325" i="1"/>
  <c r="P324" i="1"/>
  <c r="P323" i="1"/>
  <c r="P322" i="1"/>
  <c r="P308" i="1"/>
  <c r="P303" i="1"/>
  <c r="P289" i="1"/>
  <c r="P286" i="1"/>
  <c r="P280" i="1"/>
  <c r="P278" i="1"/>
  <c r="P261" i="1"/>
  <c r="P260" i="1"/>
  <c r="P250" i="1"/>
  <c r="P246" i="1"/>
  <c r="P240" i="1"/>
  <c r="P229" i="1"/>
  <c r="P228" i="1"/>
  <c r="P227" i="1"/>
  <c r="P222" i="1"/>
  <c r="P219" i="1"/>
  <c r="P210" i="1"/>
  <c r="P207" i="1"/>
  <c r="P206" i="1"/>
  <c r="P205" i="1"/>
  <c r="P204" i="1"/>
  <c r="P203" i="1"/>
  <c r="P183" i="1"/>
  <c r="P181" i="1"/>
  <c r="P178" i="1"/>
  <c r="P174" i="1"/>
  <c r="P172" i="1"/>
  <c r="P165" i="1"/>
  <c r="P164" i="1"/>
  <c r="P163" i="1"/>
  <c r="P162" i="1"/>
  <c r="P160" i="1"/>
  <c r="P158" i="1"/>
  <c r="P157" i="1"/>
  <c r="P155" i="1"/>
  <c r="P154" i="1"/>
  <c r="P153" i="1"/>
  <c r="P152" i="1"/>
  <c r="P151" i="1"/>
  <c r="P148" i="1"/>
  <c r="P146" i="1"/>
  <c r="P145" i="1"/>
  <c r="P144" i="1"/>
  <c r="P142" i="1"/>
  <c r="P140" i="1"/>
  <c r="P138" i="1"/>
  <c r="P136" i="1"/>
  <c r="P135" i="1"/>
  <c r="P132" i="1"/>
  <c r="P129" i="1"/>
  <c r="P128" i="1"/>
  <c r="P127" i="1"/>
  <c r="P126" i="1"/>
  <c r="P125" i="1"/>
  <c r="P124" i="1"/>
  <c r="P123" i="1"/>
  <c r="P121" i="1"/>
  <c r="P120" i="1"/>
  <c r="P119" i="1"/>
  <c r="P117" i="1"/>
  <c r="P116" i="1"/>
  <c r="P113" i="1"/>
  <c r="P112" i="1"/>
  <c r="P111" i="1"/>
  <c r="P109" i="1"/>
  <c r="P107" i="1"/>
  <c r="P106" i="1"/>
  <c r="P104" i="1"/>
  <c r="P100" i="1"/>
  <c r="P99" i="1"/>
  <c r="P98" i="1"/>
  <c r="P97" i="1"/>
  <c r="P96" i="1"/>
  <c r="P94" i="1"/>
  <c r="P92" i="1"/>
  <c r="P90" i="1"/>
  <c r="P89" i="1"/>
  <c r="P87" i="1"/>
  <c r="P84" i="1"/>
  <c r="P83" i="1"/>
  <c r="P82" i="1"/>
  <c r="N404" i="1"/>
  <c r="P404" i="1"/>
  <c r="N406" i="1"/>
  <c r="O406" i="1"/>
  <c r="N408" i="1"/>
  <c r="P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P419" i="1"/>
  <c r="N420" i="1"/>
  <c r="O420" i="1"/>
  <c r="N421" i="1"/>
  <c r="P421" i="1"/>
  <c r="N422" i="1"/>
  <c r="O422" i="1"/>
  <c r="N423" i="1"/>
  <c r="P423" i="1"/>
  <c r="N424" i="1"/>
  <c r="O424" i="1"/>
  <c r="N425" i="1"/>
  <c r="O425" i="1"/>
  <c r="N426" i="1"/>
  <c r="P426" i="1"/>
  <c r="N427" i="1"/>
  <c r="P427" i="1"/>
  <c r="N428" i="1"/>
  <c r="O428" i="1"/>
  <c r="N429" i="1"/>
  <c r="P429" i="1"/>
  <c r="N430" i="1"/>
  <c r="P430" i="1"/>
  <c r="N431" i="1"/>
  <c r="O431" i="1"/>
  <c r="N432" i="1"/>
  <c r="O432" i="1"/>
  <c r="N433" i="1"/>
  <c r="P433" i="1"/>
  <c r="N434" i="1"/>
  <c r="O434" i="1"/>
  <c r="N435" i="1"/>
  <c r="O435" i="1"/>
  <c r="N436" i="1"/>
  <c r="O436" i="1"/>
  <c r="N438" i="1"/>
  <c r="P438" i="1"/>
  <c r="N439" i="1"/>
  <c r="O439" i="1"/>
  <c r="N440" i="1"/>
  <c r="O440" i="1"/>
  <c r="N441" i="1"/>
  <c r="P441" i="1"/>
  <c r="N442" i="1"/>
  <c r="O442" i="1"/>
  <c r="N443" i="1"/>
  <c r="O443" i="1"/>
  <c r="N445" i="1"/>
  <c r="O445" i="1"/>
  <c r="N446" i="1"/>
  <c r="P446" i="1"/>
  <c r="N447" i="1"/>
  <c r="O447" i="1"/>
  <c r="N448" i="1"/>
  <c r="P448" i="1"/>
  <c r="N449" i="1"/>
  <c r="O449" i="1"/>
  <c r="N450" i="1"/>
  <c r="P450" i="1"/>
  <c r="N451" i="1"/>
  <c r="O451" i="1"/>
  <c r="N452" i="1"/>
  <c r="P452" i="1"/>
  <c r="N453" i="1"/>
  <c r="P453" i="1"/>
  <c r="N454" i="1"/>
  <c r="O454" i="1"/>
  <c r="N455" i="1"/>
  <c r="O455" i="1"/>
  <c r="N456" i="1"/>
  <c r="O456" i="1"/>
  <c r="N457" i="1"/>
  <c r="O457" i="1"/>
  <c r="N458" i="1"/>
  <c r="P458" i="1"/>
  <c r="N459" i="1"/>
  <c r="O459" i="1"/>
  <c r="N460" i="1"/>
  <c r="O460" i="1"/>
  <c r="N461" i="1"/>
  <c r="P461" i="1"/>
  <c r="N462" i="1"/>
  <c r="O462" i="1"/>
  <c r="N463" i="1"/>
  <c r="O463" i="1"/>
  <c r="N464" i="1"/>
  <c r="O464" i="1"/>
  <c r="N465" i="1"/>
  <c r="P465" i="1"/>
  <c r="N466" i="1"/>
  <c r="O466" i="1"/>
  <c r="N467" i="1"/>
  <c r="P467" i="1"/>
  <c r="N468" i="1"/>
  <c r="O468" i="1"/>
  <c r="N469" i="1"/>
  <c r="O469" i="1"/>
  <c r="N470" i="1"/>
  <c r="P470" i="1"/>
  <c r="N471" i="1"/>
  <c r="P471" i="1"/>
  <c r="N472" i="1"/>
  <c r="O472" i="1"/>
  <c r="N474" i="1"/>
  <c r="O474" i="1"/>
  <c r="N475" i="1"/>
  <c r="O475" i="1"/>
  <c r="N476" i="1"/>
  <c r="O476" i="1"/>
  <c r="N477" i="1"/>
  <c r="O477" i="1"/>
  <c r="N478" i="1"/>
  <c r="P478" i="1"/>
  <c r="N479" i="1"/>
  <c r="P479" i="1"/>
  <c r="N480" i="1"/>
  <c r="P480" i="1"/>
  <c r="N481" i="1"/>
  <c r="O481" i="1"/>
  <c r="N482" i="1"/>
  <c r="O482" i="1"/>
  <c r="N483" i="1"/>
  <c r="P483" i="1"/>
  <c r="N484" i="1"/>
  <c r="P484" i="1"/>
  <c r="N485" i="1"/>
  <c r="P485" i="1"/>
  <c r="N486" i="1"/>
  <c r="O486" i="1"/>
  <c r="N488" i="1"/>
  <c r="O488" i="1"/>
  <c r="N489" i="1"/>
  <c r="O489" i="1"/>
  <c r="N490" i="1"/>
  <c r="O490" i="1"/>
  <c r="P490" i="1"/>
  <c r="N491" i="1"/>
  <c r="P491" i="1"/>
  <c r="N492" i="1"/>
  <c r="P492" i="1"/>
  <c r="N493" i="1"/>
  <c r="P493" i="1"/>
  <c r="N494" i="1"/>
  <c r="O494" i="1"/>
  <c r="N495" i="1"/>
  <c r="O495" i="1"/>
  <c r="N496" i="1"/>
  <c r="O496" i="1"/>
  <c r="N497" i="1"/>
  <c r="P497" i="1"/>
  <c r="N498" i="1"/>
  <c r="O498" i="1"/>
  <c r="N499" i="1"/>
  <c r="P499" i="1"/>
  <c r="N500" i="1"/>
  <c r="O500" i="1"/>
  <c r="N501" i="1"/>
  <c r="O501" i="1"/>
  <c r="N502" i="1"/>
  <c r="O502" i="1"/>
  <c r="N503" i="1"/>
  <c r="O503" i="1"/>
  <c r="N504" i="1"/>
  <c r="O504" i="1"/>
  <c r="N506" i="1"/>
  <c r="P506" i="1"/>
  <c r="N507" i="1"/>
  <c r="O507" i="1"/>
  <c r="N508" i="1"/>
  <c r="O508" i="1"/>
  <c r="N509" i="1"/>
  <c r="P509" i="1"/>
  <c r="N510" i="1"/>
  <c r="P510" i="1"/>
  <c r="N511" i="1"/>
  <c r="O511" i="1"/>
  <c r="N512" i="1"/>
  <c r="P512" i="1"/>
  <c r="N513" i="1"/>
  <c r="O513" i="1"/>
  <c r="N514" i="1"/>
  <c r="P514" i="1"/>
  <c r="N515" i="1"/>
  <c r="O515" i="1"/>
  <c r="N82" i="1"/>
  <c r="O82" i="1"/>
  <c r="N83" i="1"/>
  <c r="O83" i="1"/>
  <c r="N84" i="1"/>
  <c r="O84" i="1"/>
  <c r="N85" i="1"/>
  <c r="P85" i="1"/>
  <c r="N86" i="1"/>
  <c r="P86" i="1"/>
  <c r="N87" i="1"/>
  <c r="O87" i="1"/>
  <c r="N88" i="1"/>
  <c r="P88" i="1"/>
  <c r="N89" i="1"/>
  <c r="O89" i="1"/>
  <c r="N90" i="1"/>
  <c r="O90" i="1"/>
  <c r="N91" i="1"/>
  <c r="P91" i="1"/>
  <c r="N92" i="1"/>
  <c r="O92" i="1"/>
  <c r="N93" i="1"/>
  <c r="P93" i="1"/>
  <c r="N94" i="1"/>
  <c r="O94" i="1"/>
  <c r="N95" i="1"/>
  <c r="P95" i="1"/>
  <c r="N96" i="1"/>
  <c r="O96" i="1"/>
  <c r="N97" i="1"/>
  <c r="O97" i="1"/>
  <c r="N98" i="1"/>
  <c r="O98" i="1"/>
  <c r="N99" i="1"/>
  <c r="O99" i="1"/>
  <c r="N100" i="1"/>
  <c r="O100" i="1"/>
  <c r="N101" i="1"/>
  <c r="P101" i="1"/>
  <c r="N102" i="1"/>
  <c r="P102" i="1"/>
  <c r="N103" i="1"/>
  <c r="P103" i="1"/>
  <c r="N104" i="1"/>
  <c r="O104" i="1"/>
  <c r="N105" i="1"/>
  <c r="P105" i="1"/>
  <c r="N106" i="1"/>
  <c r="O106" i="1"/>
  <c r="N107" i="1"/>
  <c r="O107" i="1"/>
  <c r="N109" i="1"/>
  <c r="O109" i="1"/>
  <c r="N111" i="1"/>
  <c r="O111" i="1"/>
  <c r="N112" i="1"/>
  <c r="O112" i="1"/>
  <c r="N113" i="1"/>
  <c r="O113" i="1"/>
  <c r="N114" i="1"/>
  <c r="P114" i="1"/>
  <c r="N115" i="1"/>
  <c r="P115" i="1"/>
  <c r="N116" i="1"/>
  <c r="O116" i="1"/>
  <c r="N117" i="1"/>
  <c r="O117" i="1"/>
  <c r="N118" i="1"/>
  <c r="P118" i="1"/>
  <c r="N119" i="1"/>
  <c r="O119" i="1"/>
  <c r="N120" i="1"/>
  <c r="O120" i="1"/>
  <c r="N121" i="1"/>
  <c r="O121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1" i="1"/>
  <c r="P131" i="1"/>
  <c r="N132" i="1"/>
  <c r="O132" i="1"/>
  <c r="N133" i="1"/>
  <c r="P133" i="1"/>
  <c r="N134" i="1"/>
  <c r="P134" i="1"/>
  <c r="N135" i="1"/>
  <c r="O135" i="1"/>
  <c r="N136" i="1"/>
  <c r="O136" i="1"/>
  <c r="N137" i="1"/>
  <c r="P137" i="1"/>
  <c r="N138" i="1"/>
  <c r="O138" i="1"/>
  <c r="N139" i="1"/>
  <c r="P139" i="1"/>
  <c r="N140" i="1"/>
  <c r="O140" i="1"/>
  <c r="N141" i="1"/>
  <c r="P141" i="1"/>
  <c r="N142" i="1"/>
  <c r="O142" i="1"/>
  <c r="N143" i="1"/>
  <c r="P143" i="1"/>
  <c r="N144" i="1"/>
  <c r="O144" i="1"/>
  <c r="N145" i="1"/>
  <c r="O145" i="1"/>
  <c r="N146" i="1"/>
  <c r="O146" i="1"/>
  <c r="N147" i="1"/>
  <c r="P147" i="1"/>
  <c r="N148" i="1"/>
  <c r="O148" i="1"/>
  <c r="N149" i="1"/>
  <c r="P149" i="1"/>
  <c r="N150" i="1"/>
  <c r="P150" i="1"/>
  <c r="N151" i="1"/>
  <c r="O151" i="1"/>
  <c r="N152" i="1"/>
  <c r="O152" i="1"/>
  <c r="N153" i="1"/>
  <c r="O153" i="1"/>
  <c r="N154" i="1"/>
  <c r="O154" i="1"/>
  <c r="N155" i="1"/>
  <c r="O155" i="1"/>
  <c r="N156" i="1"/>
  <c r="P156" i="1"/>
  <c r="N157" i="1"/>
  <c r="O157" i="1"/>
  <c r="N158" i="1"/>
  <c r="O158" i="1"/>
  <c r="N159" i="1"/>
  <c r="P159" i="1"/>
  <c r="N160" i="1"/>
  <c r="O160" i="1"/>
  <c r="N161" i="1"/>
  <c r="P161" i="1"/>
  <c r="N162" i="1"/>
  <c r="O162" i="1"/>
  <c r="N163" i="1"/>
  <c r="O163" i="1"/>
  <c r="N164" i="1"/>
  <c r="O164" i="1"/>
  <c r="N165" i="1"/>
  <c r="O165" i="1"/>
  <c r="N166" i="1"/>
  <c r="P166" i="1"/>
  <c r="N167" i="1"/>
  <c r="P167" i="1"/>
  <c r="N168" i="1"/>
  <c r="P168" i="1"/>
  <c r="N169" i="1"/>
  <c r="P169" i="1"/>
  <c r="N170" i="1"/>
  <c r="P170" i="1"/>
  <c r="N171" i="1"/>
  <c r="P171" i="1"/>
  <c r="N172" i="1"/>
  <c r="O172" i="1"/>
  <c r="N173" i="1"/>
  <c r="P173" i="1"/>
  <c r="N174" i="1"/>
  <c r="O174" i="1"/>
  <c r="N175" i="1"/>
  <c r="P175" i="1"/>
  <c r="N176" i="1"/>
  <c r="P176" i="1"/>
  <c r="N177" i="1"/>
  <c r="P177" i="1"/>
  <c r="N178" i="1"/>
  <c r="O178" i="1"/>
  <c r="N179" i="1"/>
  <c r="P179" i="1"/>
  <c r="N180" i="1"/>
  <c r="P180" i="1"/>
  <c r="N181" i="1"/>
  <c r="O181" i="1"/>
  <c r="N182" i="1"/>
  <c r="P182" i="1"/>
  <c r="N183" i="1"/>
  <c r="O183" i="1"/>
  <c r="N184" i="1"/>
  <c r="P184" i="1"/>
  <c r="N185" i="1"/>
  <c r="P185" i="1"/>
  <c r="N186" i="1"/>
  <c r="P186" i="1"/>
  <c r="N187" i="1"/>
  <c r="P187" i="1"/>
  <c r="N188" i="1"/>
  <c r="P188" i="1"/>
  <c r="N189" i="1"/>
  <c r="P189" i="1"/>
  <c r="N190" i="1"/>
  <c r="P190" i="1"/>
  <c r="N191" i="1"/>
  <c r="P191" i="1"/>
  <c r="N192" i="1"/>
  <c r="P192" i="1"/>
  <c r="N193" i="1"/>
  <c r="P193" i="1"/>
  <c r="N194" i="1"/>
  <c r="P194" i="1"/>
  <c r="N195" i="1"/>
  <c r="P195" i="1"/>
  <c r="N196" i="1"/>
  <c r="P196" i="1"/>
  <c r="N197" i="1"/>
  <c r="P197" i="1"/>
  <c r="N198" i="1"/>
  <c r="P198" i="1"/>
  <c r="N199" i="1"/>
  <c r="P199" i="1"/>
  <c r="N200" i="1"/>
  <c r="P200" i="1"/>
  <c r="N201" i="1"/>
  <c r="P201" i="1"/>
  <c r="N202" i="1"/>
  <c r="P202" i="1"/>
  <c r="N203" i="1"/>
  <c r="O203" i="1"/>
  <c r="N204" i="1"/>
  <c r="O204" i="1"/>
  <c r="N205" i="1"/>
  <c r="O205" i="1"/>
  <c r="N206" i="1"/>
  <c r="O206" i="1"/>
  <c r="N207" i="1"/>
  <c r="O207" i="1"/>
  <c r="N208" i="1"/>
  <c r="P208" i="1"/>
  <c r="N209" i="1"/>
  <c r="P209" i="1"/>
  <c r="N210" i="1"/>
  <c r="O210" i="1"/>
  <c r="N211" i="1"/>
  <c r="P211" i="1"/>
  <c r="N212" i="1"/>
  <c r="P212" i="1"/>
  <c r="N213" i="1"/>
  <c r="P213" i="1"/>
  <c r="N214" i="1"/>
  <c r="P214" i="1"/>
  <c r="N215" i="1"/>
  <c r="P215" i="1"/>
  <c r="N216" i="1"/>
  <c r="P216" i="1"/>
  <c r="N217" i="1"/>
  <c r="P217" i="1"/>
  <c r="N218" i="1"/>
  <c r="P218" i="1"/>
  <c r="N219" i="1"/>
  <c r="O219" i="1"/>
  <c r="N220" i="1"/>
  <c r="P220" i="1"/>
  <c r="N221" i="1"/>
  <c r="P221" i="1"/>
  <c r="N222" i="1"/>
  <c r="O222" i="1"/>
  <c r="N223" i="1"/>
  <c r="P223" i="1"/>
  <c r="N224" i="1"/>
  <c r="P224" i="1"/>
  <c r="N225" i="1"/>
  <c r="P225" i="1"/>
  <c r="N226" i="1"/>
  <c r="P226" i="1"/>
  <c r="N227" i="1"/>
  <c r="O227" i="1"/>
  <c r="N228" i="1"/>
  <c r="O228" i="1"/>
  <c r="N229" i="1"/>
  <c r="O229" i="1"/>
  <c r="N230" i="1"/>
  <c r="P230" i="1"/>
  <c r="N231" i="1"/>
  <c r="P231" i="1"/>
  <c r="N232" i="1"/>
  <c r="P232" i="1"/>
  <c r="N233" i="1"/>
  <c r="P233" i="1"/>
  <c r="N234" i="1"/>
  <c r="P234" i="1"/>
  <c r="N235" i="1"/>
  <c r="P235" i="1"/>
  <c r="N236" i="1"/>
  <c r="P236" i="1"/>
  <c r="N238" i="1"/>
  <c r="P238" i="1"/>
  <c r="N239" i="1"/>
  <c r="P239" i="1"/>
  <c r="N240" i="1"/>
  <c r="O240" i="1"/>
  <c r="N242" i="1"/>
  <c r="P242" i="1"/>
  <c r="N243" i="1"/>
  <c r="P243" i="1"/>
  <c r="N244" i="1"/>
  <c r="P244" i="1"/>
  <c r="N245" i="1"/>
  <c r="P245" i="1"/>
  <c r="N246" i="1"/>
  <c r="O246" i="1"/>
  <c r="N247" i="1"/>
  <c r="P247" i="1"/>
  <c r="N248" i="1"/>
  <c r="P248" i="1"/>
  <c r="N249" i="1"/>
  <c r="P249" i="1"/>
  <c r="N250" i="1"/>
  <c r="O250" i="1"/>
  <c r="N251" i="1"/>
  <c r="P251" i="1"/>
  <c r="N252" i="1"/>
  <c r="P252" i="1"/>
  <c r="N253" i="1"/>
  <c r="P253" i="1"/>
  <c r="N254" i="1"/>
  <c r="P254" i="1"/>
  <c r="N255" i="1"/>
  <c r="P255" i="1"/>
  <c r="N256" i="1"/>
  <c r="P256" i="1"/>
  <c r="N257" i="1"/>
  <c r="P257" i="1"/>
  <c r="N258" i="1"/>
  <c r="P258" i="1"/>
  <c r="N259" i="1"/>
  <c r="P259" i="1"/>
  <c r="N260" i="1"/>
  <c r="O260" i="1"/>
  <c r="N261" i="1"/>
  <c r="O261" i="1"/>
  <c r="N262" i="1"/>
  <c r="P262" i="1"/>
  <c r="N263" i="1"/>
  <c r="P263" i="1"/>
  <c r="N264" i="1"/>
  <c r="P264" i="1"/>
  <c r="N265" i="1"/>
  <c r="P265" i="1"/>
  <c r="N266" i="1"/>
  <c r="P266" i="1"/>
  <c r="N267" i="1"/>
  <c r="P267" i="1"/>
  <c r="N268" i="1"/>
  <c r="P268" i="1"/>
  <c r="N269" i="1"/>
  <c r="P269" i="1"/>
  <c r="N270" i="1"/>
  <c r="P270" i="1"/>
  <c r="N271" i="1"/>
  <c r="P271" i="1"/>
  <c r="N272" i="1"/>
  <c r="P272" i="1"/>
  <c r="N273" i="1"/>
  <c r="P273" i="1"/>
  <c r="N274" i="1"/>
  <c r="P274" i="1"/>
  <c r="N275" i="1"/>
  <c r="P275" i="1"/>
  <c r="N276" i="1"/>
  <c r="P276" i="1"/>
  <c r="N277" i="1"/>
  <c r="P277" i="1"/>
  <c r="N278" i="1"/>
  <c r="O278" i="1"/>
  <c r="N279" i="1"/>
  <c r="P279" i="1"/>
  <c r="N280" i="1"/>
  <c r="O280" i="1"/>
  <c r="N281" i="1"/>
  <c r="P281" i="1"/>
  <c r="N282" i="1"/>
  <c r="P282" i="1"/>
  <c r="N283" i="1"/>
  <c r="P283" i="1"/>
  <c r="N284" i="1"/>
  <c r="P284" i="1"/>
  <c r="N285" i="1"/>
  <c r="P285" i="1"/>
  <c r="N286" i="1"/>
  <c r="O286" i="1"/>
  <c r="N287" i="1"/>
  <c r="P287" i="1"/>
  <c r="N288" i="1"/>
  <c r="P288" i="1"/>
  <c r="N289" i="1"/>
  <c r="O289" i="1"/>
  <c r="N290" i="1"/>
  <c r="P290" i="1"/>
  <c r="N291" i="1"/>
  <c r="P291" i="1"/>
  <c r="N292" i="1"/>
  <c r="P292" i="1"/>
  <c r="N293" i="1"/>
  <c r="P293" i="1"/>
  <c r="N294" i="1"/>
  <c r="P294" i="1"/>
  <c r="N295" i="1"/>
  <c r="P295" i="1"/>
  <c r="N296" i="1"/>
  <c r="P296" i="1"/>
  <c r="N297" i="1"/>
  <c r="P297" i="1"/>
  <c r="N298" i="1"/>
  <c r="P298" i="1"/>
  <c r="N299" i="1"/>
  <c r="P299" i="1"/>
  <c r="N300" i="1"/>
  <c r="P300" i="1"/>
  <c r="N301" i="1"/>
  <c r="P301" i="1"/>
  <c r="N303" i="1"/>
  <c r="O303" i="1"/>
  <c r="N304" i="1"/>
  <c r="P304" i="1"/>
  <c r="N305" i="1"/>
  <c r="P305" i="1"/>
  <c r="N306" i="1"/>
  <c r="P306" i="1"/>
  <c r="N307" i="1"/>
  <c r="P307" i="1"/>
  <c r="N308" i="1"/>
  <c r="O308" i="1"/>
  <c r="N309" i="1"/>
  <c r="P309" i="1"/>
  <c r="N310" i="1"/>
  <c r="P310" i="1"/>
  <c r="N311" i="1"/>
  <c r="P311" i="1"/>
  <c r="N312" i="1"/>
  <c r="P312" i="1"/>
  <c r="N313" i="1"/>
  <c r="P313" i="1"/>
  <c r="N314" i="1"/>
  <c r="P314" i="1"/>
  <c r="N315" i="1"/>
  <c r="P315" i="1"/>
  <c r="N316" i="1"/>
  <c r="P316" i="1"/>
  <c r="N317" i="1"/>
  <c r="P317" i="1"/>
  <c r="N318" i="1"/>
  <c r="P318" i="1"/>
  <c r="N319" i="1"/>
  <c r="P319" i="1"/>
  <c r="N320" i="1"/>
  <c r="P320" i="1"/>
  <c r="N321" i="1"/>
  <c r="P321" i="1"/>
  <c r="N322" i="1"/>
  <c r="O322" i="1"/>
  <c r="N323" i="1"/>
  <c r="O323" i="1"/>
  <c r="N324" i="1"/>
  <c r="O324" i="1"/>
  <c r="N325" i="1"/>
  <c r="O325" i="1"/>
  <c r="N326" i="1"/>
  <c r="P326" i="1"/>
  <c r="N327" i="1"/>
  <c r="P327" i="1"/>
  <c r="N328" i="1"/>
  <c r="P328" i="1"/>
  <c r="N329" i="1"/>
  <c r="P329" i="1"/>
  <c r="N330" i="1"/>
  <c r="P330" i="1"/>
  <c r="N331" i="1"/>
  <c r="P331" i="1"/>
  <c r="N332" i="1"/>
  <c r="P332" i="1"/>
  <c r="N333" i="1"/>
  <c r="P333" i="1"/>
  <c r="N334" i="1"/>
  <c r="O334" i="1"/>
  <c r="N335" i="1"/>
  <c r="O335" i="1"/>
  <c r="N336" i="1"/>
  <c r="O336" i="1"/>
  <c r="N337" i="1"/>
  <c r="P337" i="1"/>
  <c r="N338" i="1"/>
  <c r="O338" i="1"/>
  <c r="N339" i="1"/>
  <c r="O339" i="1"/>
  <c r="N340" i="1"/>
  <c r="O340" i="1"/>
  <c r="N341" i="1"/>
  <c r="O341" i="1"/>
  <c r="N342" i="1"/>
  <c r="P342" i="1"/>
  <c r="N344" i="1"/>
  <c r="P344" i="1"/>
  <c r="N28" i="1"/>
  <c r="P28" i="1"/>
  <c r="N29" i="1"/>
  <c r="P29" i="1"/>
  <c r="N345" i="1"/>
  <c r="P345" i="1"/>
  <c r="N346" i="1"/>
  <c r="O346" i="1"/>
  <c r="N347" i="1"/>
  <c r="O347" i="1"/>
  <c r="N348" i="1"/>
  <c r="O348" i="1"/>
  <c r="N349" i="1"/>
  <c r="O349" i="1"/>
  <c r="N350" i="1"/>
  <c r="O350" i="1"/>
  <c r="N351" i="1"/>
  <c r="P351" i="1"/>
  <c r="N31" i="1"/>
  <c r="P31" i="1"/>
  <c r="N352" i="1"/>
  <c r="O352" i="1"/>
  <c r="N33" i="1"/>
  <c r="P33" i="1"/>
  <c r="N353" i="1"/>
  <c r="P353" i="1"/>
  <c r="N354" i="1"/>
  <c r="P354" i="1"/>
  <c r="N355" i="1"/>
  <c r="P355" i="1"/>
  <c r="N356" i="1"/>
  <c r="O356" i="1"/>
  <c r="N357" i="1"/>
  <c r="P357" i="1"/>
  <c r="N358" i="1"/>
  <c r="P358" i="1"/>
  <c r="N359" i="1"/>
  <c r="P359" i="1"/>
  <c r="N360" i="1"/>
  <c r="O360" i="1"/>
  <c r="N361" i="1"/>
  <c r="P361" i="1"/>
  <c r="N362" i="1"/>
  <c r="P362" i="1"/>
  <c r="N363" i="1"/>
  <c r="P363" i="1"/>
  <c r="N364" i="1"/>
  <c r="P364" i="1"/>
  <c r="N365" i="1"/>
  <c r="P365" i="1"/>
  <c r="N367" i="1"/>
  <c r="P367" i="1"/>
  <c r="N368" i="1"/>
  <c r="P368" i="1"/>
  <c r="N369" i="1"/>
  <c r="P369" i="1"/>
  <c r="N370" i="1"/>
  <c r="P370" i="1"/>
  <c r="N371" i="1"/>
  <c r="P371" i="1"/>
  <c r="N372" i="1"/>
  <c r="P372" i="1"/>
  <c r="N373" i="1"/>
  <c r="P373" i="1"/>
  <c r="N374" i="1"/>
  <c r="P374" i="1"/>
  <c r="N375" i="1"/>
  <c r="P375" i="1"/>
  <c r="N377" i="1"/>
  <c r="P377" i="1"/>
  <c r="N378" i="1"/>
  <c r="P378" i="1"/>
  <c r="N379" i="1"/>
  <c r="O379" i="1"/>
  <c r="N380" i="1"/>
  <c r="P380" i="1"/>
  <c r="N381" i="1"/>
  <c r="P381" i="1"/>
  <c r="N382" i="1"/>
  <c r="O382" i="1"/>
  <c r="N383" i="1"/>
  <c r="O383" i="1"/>
  <c r="N384" i="1"/>
  <c r="P384" i="1"/>
  <c r="N385" i="1"/>
  <c r="O385" i="1"/>
  <c r="N386" i="1"/>
  <c r="O386" i="1"/>
  <c r="N387" i="1"/>
  <c r="O387" i="1"/>
  <c r="N388" i="1"/>
  <c r="P388" i="1"/>
  <c r="N389" i="1"/>
  <c r="P389" i="1"/>
  <c r="N390" i="1"/>
  <c r="P390" i="1"/>
  <c r="N391" i="1"/>
  <c r="P391" i="1"/>
  <c r="N392" i="1"/>
  <c r="P392" i="1"/>
  <c r="N393" i="1"/>
  <c r="P393" i="1"/>
  <c r="N394" i="1"/>
  <c r="P394" i="1"/>
  <c r="N395" i="1"/>
  <c r="P395" i="1"/>
  <c r="N396" i="1"/>
  <c r="P396" i="1"/>
  <c r="N397" i="1"/>
  <c r="P397" i="1"/>
  <c r="N398" i="1"/>
  <c r="P398" i="1"/>
  <c r="N399" i="1"/>
  <c r="P399" i="1"/>
  <c r="N400" i="1"/>
  <c r="P400" i="1"/>
  <c r="M517" i="1" l="1"/>
  <c r="M516" i="1" s="1"/>
  <c r="M518" i="1" s="1"/>
  <c r="P12" i="1"/>
  <c r="Q12" i="1"/>
  <c r="D24" i="1"/>
  <c r="L12" i="1" l="1"/>
  <c r="L13" i="1"/>
  <c r="P14" i="1" l="1"/>
  <c r="Q14" i="1"/>
  <c r="L14" i="1" l="1"/>
</calcChain>
</file>

<file path=xl/sharedStrings.xml><?xml version="1.0" encoding="utf-8"?>
<sst xmlns="http://schemas.openxmlformats.org/spreadsheetml/2006/main" count="4033" uniqueCount="1221">
  <si>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</si>
  <si>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</si>
  <si>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</si>
  <si>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</si>
  <si>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64"/>
        <rFont val="Arial"/>
        <family val="2"/>
        <charset val="204"/>
      </rPr>
      <t>Владимирская область, Киржачский район, пос. Знаменское</t>
    </r>
  </si>
  <si>
    <t>Выдача заказов:</t>
  </si>
  <si>
    <t>Не выбрано!</t>
  </si>
  <si>
    <t>← Выберите неделю выдачи</t>
  </si>
  <si>
    <t>Количество растений</t>
  </si>
  <si>
    <t>Общий минимальный заказ: 900 € При заказе от 600-899 € действует торговая надбавка 10%</t>
  </si>
  <si>
    <t>Система скидок: при заказе более 2000 € - 1%, 3000 €  - 3%, 4500 € - 5%</t>
  </si>
  <si>
    <t>Тара бесплатно</t>
  </si>
  <si>
    <t>Итоговая сумма заказа</t>
  </si>
  <si>
    <t>Бесплатная доставка до ближайшего к нашему складу терминала ТК: ПЭК, ЖелДорЭкспедиция,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</si>
  <si>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</si>
  <si>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</si>
  <si>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Сорт</t>
  </si>
  <si>
    <t>Контейнер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</si>
  <si>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</si>
  <si>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</si>
  <si>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</si>
  <si>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</si>
  <si>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</si>
  <si>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Кол-во ящиков</t>
  </si>
  <si>
    <t>Сумма, € предварительно</t>
  </si>
  <si>
    <t>Сумма, ₽ предварительно</t>
  </si>
  <si>
    <t>*</t>
  </si>
  <si>
    <t>Лиственные кустарники и деревья, многолетники, плодово-ягодные</t>
  </si>
  <si>
    <t>руб</t>
  </si>
  <si>
    <t>P9</t>
  </si>
  <si>
    <t>RUS</t>
  </si>
  <si>
    <t>87-07-1283</t>
  </si>
  <si>
    <t>евро</t>
  </si>
  <si>
    <t>Berberis ottawensis</t>
  </si>
  <si>
    <t>Барбарис оттавский</t>
  </si>
  <si>
    <t>Silver Miles</t>
  </si>
  <si>
    <t>87-07-1284</t>
  </si>
  <si>
    <t>Superba</t>
  </si>
  <si>
    <t>Berberis thunbergii</t>
  </si>
  <si>
    <t>Барбарис тунберга</t>
  </si>
  <si>
    <t>Atropurpurea</t>
  </si>
  <si>
    <t>87-07-1306</t>
  </si>
  <si>
    <t>Aurea</t>
  </si>
  <si>
    <t>87-07-1310</t>
  </si>
  <si>
    <t>Bagatelle</t>
  </si>
  <si>
    <t>87-07-10441</t>
  </si>
  <si>
    <t>Carmen</t>
  </si>
  <si>
    <t>87-07-7614</t>
  </si>
  <si>
    <t>Chicquita</t>
  </si>
  <si>
    <t>Chocolate Summer</t>
  </si>
  <si>
    <t>87-07-0774</t>
  </si>
  <si>
    <t>Concorde</t>
  </si>
  <si>
    <t>87-07-0707</t>
  </si>
  <si>
    <t>Coral</t>
  </si>
  <si>
    <t>87-07-1314</t>
  </si>
  <si>
    <t>Coronita</t>
  </si>
  <si>
    <t>87-07-1315</t>
  </si>
  <si>
    <t>Dart's Red Lady</t>
  </si>
  <si>
    <t>87-07-11503</t>
  </si>
  <si>
    <t>Deep Purple</t>
  </si>
  <si>
    <t>87-07-1318</t>
  </si>
  <si>
    <t>Erecta</t>
  </si>
  <si>
    <t>Evita</t>
  </si>
  <si>
    <t>Flamingo</t>
  </si>
  <si>
    <t>Florence</t>
  </si>
  <si>
    <t>87-07-1330</t>
  </si>
  <si>
    <t>Goldalita</t>
  </si>
  <si>
    <t>Golden Horizon</t>
  </si>
  <si>
    <t>87-07-9887</t>
  </si>
  <si>
    <t>Golden Pillar</t>
  </si>
  <si>
    <t>87-07-1333</t>
  </si>
  <si>
    <t>Golden Ring</t>
  </si>
  <si>
    <t>87-07-7178</t>
  </si>
  <si>
    <t>Golden Torch</t>
  </si>
  <si>
    <t>87-07-1327</t>
  </si>
  <si>
    <t>Green Carpet</t>
  </si>
  <si>
    <t>87-07-1342</t>
  </si>
  <si>
    <t>Harlequin</t>
  </si>
  <si>
    <t>87-07-1345</t>
  </si>
  <si>
    <t>Helmond Pillar</t>
  </si>
  <si>
    <t>Kelleris</t>
  </si>
  <si>
    <t>87-07-1348</t>
  </si>
  <si>
    <t>Kobold</t>
  </si>
  <si>
    <t>87-07-1349</t>
  </si>
  <si>
    <t>Lutin Rouge</t>
  </si>
  <si>
    <t>87-07-1351</t>
  </si>
  <si>
    <t>Maria</t>
  </si>
  <si>
    <t>87-07-1353</t>
  </si>
  <si>
    <t>Natasza</t>
  </si>
  <si>
    <t>87-07-11507</t>
  </si>
  <si>
    <t>Neon</t>
  </si>
  <si>
    <t>87-07-11508</t>
  </si>
  <si>
    <t>Neon Gold</t>
  </si>
  <si>
    <t>87-07-9133</t>
  </si>
  <si>
    <t>Orange Alf</t>
  </si>
  <si>
    <t>87-07-1355</t>
  </si>
  <si>
    <t>Orange Carpet</t>
  </si>
  <si>
    <t>87-07-9351</t>
  </si>
  <si>
    <t>Orange Ice</t>
  </si>
  <si>
    <t>87-07-7662</t>
  </si>
  <si>
    <t>Pink Attraction</t>
  </si>
  <si>
    <t>Pink Bird</t>
  </si>
  <si>
    <t>87-07-1358</t>
  </si>
  <si>
    <t>Powwow</t>
  </si>
  <si>
    <t>87-07-9135</t>
  </si>
  <si>
    <t>87-07-1364</t>
  </si>
  <si>
    <t>Red Chief</t>
  </si>
  <si>
    <t>87-07-9353</t>
  </si>
  <si>
    <t>Red Compact</t>
  </si>
  <si>
    <t>Red DJ</t>
  </si>
  <si>
    <t>87-07-11510</t>
  </si>
  <si>
    <t>Red Hot Chili</t>
  </si>
  <si>
    <t>Red Pillar</t>
  </si>
  <si>
    <t>87-07-1372</t>
  </si>
  <si>
    <t>Red Rocket</t>
  </si>
  <si>
    <t>87-07-1368</t>
  </si>
  <si>
    <t>Rose Glow</t>
  </si>
  <si>
    <t>87-07-9809</t>
  </si>
  <si>
    <t>Rosetta</t>
  </si>
  <si>
    <t>87-07-7825</t>
  </si>
  <si>
    <t>Ruby Star</t>
  </si>
  <si>
    <t>Silver Beauty</t>
  </si>
  <si>
    <t>87-07-7260</t>
  </si>
  <si>
    <t>Summer Sunset</t>
  </si>
  <si>
    <t>87-07-9356</t>
  </si>
  <si>
    <t>Sunny</t>
  </si>
  <si>
    <t>87-07-10447</t>
  </si>
  <si>
    <t>Sunsation</t>
  </si>
  <si>
    <t>87-07-7261</t>
  </si>
  <si>
    <t>Venice</t>
  </si>
  <si>
    <t>87-07-11512</t>
  </si>
  <si>
    <t>Volcano</t>
  </si>
  <si>
    <t>87-07-8356</t>
  </si>
  <si>
    <t>white</t>
  </si>
  <si>
    <t>Yellow Bird</t>
  </si>
  <si>
    <t>87-07-1827</t>
  </si>
  <si>
    <t>Euonymus fortunei</t>
  </si>
  <si>
    <t>Euonymus japonica</t>
  </si>
  <si>
    <t>Бересклет японский</t>
  </si>
  <si>
    <t>Sambucus racemosa</t>
  </si>
  <si>
    <t>Бузина красная</t>
  </si>
  <si>
    <t>Plumosa Aurea</t>
  </si>
  <si>
    <t>Sutherland Gold</t>
  </si>
  <si>
    <t>Sambucus nigra</t>
  </si>
  <si>
    <t>Бузина черная</t>
  </si>
  <si>
    <t>87-07-9249</t>
  </si>
  <si>
    <t>Haidegg 17</t>
  </si>
  <si>
    <t>87-07-0740</t>
  </si>
  <si>
    <t>Madonna</t>
  </si>
  <si>
    <t>Serenade</t>
  </si>
  <si>
    <t>87-07-9261</t>
  </si>
  <si>
    <t>Big Love</t>
  </si>
  <si>
    <t>Picobella Rosa</t>
  </si>
  <si>
    <t>Vintage Love</t>
  </si>
  <si>
    <t>Weigela florida</t>
  </si>
  <si>
    <t>Вейгела цветущая</t>
  </si>
  <si>
    <t>87-07-10603</t>
  </si>
  <si>
    <t>Magical Rainbow</t>
  </si>
  <si>
    <t>Marjorie</t>
  </si>
  <si>
    <t>Wings of Fire</t>
  </si>
  <si>
    <t>Vitex agnus-castus</t>
  </si>
  <si>
    <t>Blue Puffball</t>
  </si>
  <si>
    <t>Delta Blues</t>
  </si>
  <si>
    <t>Magical Summertime Blues</t>
  </si>
  <si>
    <t>Hibiscus syriacus</t>
  </si>
  <si>
    <t>Гибискус сирийский</t>
  </si>
  <si>
    <t>Admiral Dewey</t>
  </si>
  <si>
    <t>Ardens</t>
  </si>
  <si>
    <t>Duc de Brabant</t>
  </si>
  <si>
    <t>Flower Tower Purple</t>
  </si>
  <si>
    <t>Flower Tower Ruby</t>
  </si>
  <si>
    <t>Flower Tower White</t>
  </si>
  <si>
    <t>87-07-1988</t>
  </si>
  <si>
    <t>Hydrangea arborescens</t>
  </si>
  <si>
    <t>Гортензия древовидная</t>
  </si>
  <si>
    <t>Annabelle</t>
  </si>
  <si>
    <t>87-07-9025</t>
  </si>
  <si>
    <t>87-07-9006</t>
  </si>
  <si>
    <t>Candybelle Marshmallow</t>
  </si>
  <si>
    <t>87-07-0731</t>
  </si>
  <si>
    <t>Hydrangea quercifolia</t>
  </si>
  <si>
    <t>Гортензия дуболистная</t>
  </si>
  <si>
    <t>Alice</t>
  </si>
  <si>
    <t>P12</t>
  </si>
  <si>
    <t>Jetstream</t>
  </si>
  <si>
    <t>87-07-10543</t>
  </si>
  <si>
    <t>Sike's Dwarf</t>
  </si>
  <si>
    <t>87-07-11367</t>
  </si>
  <si>
    <t>Tara</t>
  </si>
  <si>
    <t>Tennessee Clone</t>
  </si>
  <si>
    <t>Hydrangea macrophylla</t>
  </si>
  <si>
    <t>Гортензия крупнолистная</t>
  </si>
  <si>
    <t>Tiffany Pink</t>
  </si>
  <si>
    <t>Hydrangea paniculata</t>
  </si>
  <si>
    <t>Гортензия метельчатая</t>
  </si>
  <si>
    <t>Bee Green</t>
  </si>
  <si>
    <t>P8</t>
  </si>
  <si>
    <t>Magical Lime Sparkle</t>
  </si>
  <si>
    <t>Magical Vesuvio</t>
  </si>
  <si>
    <t>Petite Star</t>
  </si>
  <si>
    <t>46-310-0100</t>
  </si>
  <si>
    <t>Phantom</t>
  </si>
  <si>
    <t>Polar Bear</t>
  </si>
  <si>
    <t>87-07-2193</t>
  </si>
  <si>
    <t>Skyfall</t>
  </si>
  <si>
    <t>46-38-1802</t>
  </si>
  <si>
    <t>Wim's Red</t>
  </si>
  <si>
    <t>87-07-2246</t>
  </si>
  <si>
    <t>Rasberry Sundae</t>
  </si>
  <si>
    <t>Deutzia hybrida</t>
  </si>
  <si>
    <t>Дейция гибридная</t>
  </si>
  <si>
    <t>Mont Rose</t>
  </si>
  <si>
    <t>Strawberry Fields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</si>
  <si>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</si>
  <si>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</si>
  <si>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</si>
  <si>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</si>
  <si>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</si>
  <si>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</si>
  <si>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87-07-1756</t>
  </si>
  <si>
    <t>Deutzia purpurascens</t>
  </si>
  <si>
    <t>Дейция пурпурная</t>
  </si>
  <si>
    <t>Kalmiiflora</t>
  </si>
  <si>
    <t>Deutzia rosea</t>
  </si>
  <si>
    <t>Дейция розовая</t>
  </si>
  <si>
    <t>46-38-1593</t>
  </si>
  <si>
    <t>Cornus alba</t>
  </si>
  <si>
    <t>Дерен белый</t>
  </si>
  <si>
    <t>Elegantissima</t>
  </si>
  <si>
    <t>87-07-1591</t>
  </si>
  <si>
    <t>Ivory Halo</t>
  </si>
  <si>
    <t>87-07-9156</t>
  </si>
  <si>
    <t>Miracle</t>
  </si>
  <si>
    <t>Neon Burst</t>
  </si>
  <si>
    <t>87-07-8384</t>
  </si>
  <si>
    <t>Nightfall</t>
  </si>
  <si>
    <t>Siberian Pearls</t>
  </si>
  <si>
    <t>Cornus amomum</t>
  </si>
  <si>
    <t>Дерен душистый</t>
  </si>
  <si>
    <t>Blue Cloud</t>
  </si>
  <si>
    <t>Cornus sanguinea</t>
  </si>
  <si>
    <t>Дерен кроваво-красный</t>
  </si>
  <si>
    <t>Midwinter Fire</t>
  </si>
  <si>
    <t>Cornus stolonifera</t>
  </si>
  <si>
    <t>Дерен отпрысковый</t>
  </si>
  <si>
    <t>Flaviramea</t>
  </si>
  <si>
    <t>Jasminum nudiflorum</t>
  </si>
  <si>
    <t>Жасмин голоцветковый</t>
  </si>
  <si>
    <t>Fragaria/Pineberry ananassa</t>
  </si>
  <si>
    <t>Земляника садовая</t>
  </si>
  <si>
    <t>46-38-2141</t>
  </si>
  <si>
    <t>Salix purpurea</t>
  </si>
  <si>
    <t>Ива пурпурная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</si>
  <si>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</si>
  <si>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</si>
  <si>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</si>
  <si>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</si>
  <si>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</si>
  <si>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</si>
  <si>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</si>
  <si>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87-07-4084</t>
  </si>
  <si>
    <t>Viburnum opulus</t>
  </si>
  <si>
    <t>Калина обыкновенная</t>
  </si>
  <si>
    <t>Roseum</t>
  </si>
  <si>
    <t>Viburnum plicatum</t>
  </si>
  <si>
    <t>Калина складчатая</t>
  </si>
  <si>
    <t>Magical Spring Glory</t>
  </si>
  <si>
    <t>46-38-3288</t>
  </si>
  <si>
    <t>Potentilla fruticosa</t>
  </si>
  <si>
    <t>Лапчатка кустарниковая</t>
  </si>
  <si>
    <t>Abbotswood</t>
  </si>
  <si>
    <t>Primrose Beauty</t>
  </si>
  <si>
    <t>46-38-6235</t>
  </si>
  <si>
    <t>Snowflake</t>
  </si>
  <si>
    <t>46-303-0132</t>
  </si>
  <si>
    <t>Schizandra chinensis</t>
  </si>
  <si>
    <t>Лимонник китайский</t>
  </si>
  <si>
    <t>Rubus idaeus</t>
  </si>
  <si>
    <t>Малина обыкновенная</t>
  </si>
  <si>
    <t>Golden Bliss</t>
  </si>
  <si>
    <t>46-38-5121</t>
  </si>
  <si>
    <t>Physocarpus opulifolius</t>
  </si>
  <si>
    <t>Пузыреплодник калинолистный</t>
  </si>
  <si>
    <t>Dart's Gold</t>
  </si>
  <si>
    <t>Little Devil</t>
  </si>
  <si>
    <t>87-07-11608</t>
  </si>
  <si>
    <t>Spicy Devil</t>
  </si>
  <si>
    <t>87-07-8197</t>
  </si>
  <si>
    <t>Sorbaria sorbifolia</t>
  </si>
  <si>
    <t>Рябинник рябинолистный</t>
  </si>
  <si>
    <t>Magical Cherry on Top</t>
  </si>
  <si>
    <t>46-38-9626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</si>
  <si>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</si>
  <si>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</si>
  <si>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</si>
  <si>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</si>
  <si>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</si>
  <si>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</si>
  <si>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</si>
  <si>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</si>
  <si>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</si>
  <si>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</si>
  <si>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</si>
  <si>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</si>
  <si>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</si>
  <si>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</si>
  <si>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Josee</t>
  </si>
  <si>
    <t>87-07-3826</t>
  </si>
  <si>
    <t>Red Pixie</t>
  </si>
  <si>
    <t>Minuet</t>
  </si>
  <si>
    <t>Miss Canada</t>
  </si>
  <si>
    <t>Сирень обыкновенная</t>
  </si>
  <si>
    <t>Syringa vulgaris</t>
  </si>
  <si>
    <t>87-07-0001</t>
  </si>
  <si>
    <t>Aucubaefolia</t>
  </si>
  <si>
    <t>Marechal Lannes</t>
  </si>
  <si>
    <t>Marshal Biruzov</t>
  </si>
  <si>
    <t>Olya</t>
  </si>
  <si>
    <t>Spiraea betulifolia</t>
  </si>
  <si>
    <t>Спирея березолистная</t>
  </si>
  <si>
    <t>Pink Sparkler</t>
  </si>
  <si>
    <t>Spiraea vanhouttei</t>
  </si>
  <si>
    <t>Спирея Вангутта</t>
  </si>
  <si>
    <t>Spiraea nipponica</t>
  </si>
  <si>
    <t>Спирея ниппонская</t>
  </si>
  <si>
    <t>Halward's Silver</t>
  </si>
  <si>
    <t>Spiraea cinerea</t>
  </si>
  <si>
    <t>Спирея серая</t>
  </si>
  <si>
    <t>Grefsheim</t>
  </si>
  <si>
    <t>Spiraea decumbens</t>
  </si>
  <si>
    <t>Спирея стелющаяся</t>
  </si>
  <si>
    <t>Spiraea thunbergii</t>
  </si>
  <si>
    <t>Спирея тунберга</t>
  </si>
  <si>
    <t>Spiraea japonica</t>
  </si>
  <si>
    <t>Спирея японская</t>
  </si>
  <si>
    <t>46-38-2329</t>
  </si>
  <si>
    <t>Firelight</t>
  </si>
  <si>
    <t>46-38-1819</t>
  </si>
  <si>
    <t>Little Princess</t>
  </si>
  <si>
    <t>Merlo Green</t>
  </si>
  <si>
    <t>87-07-9254</t>
  </si>
  <si>
    <t>Merlo Star</t>
  </si>
  <si>
    <t>46-303-0111</t>
  </si>
  <si>
    <t>Odensala</t>
  </si>
  <si>
    <t>87-07-0983</t>
  </si>
  <si>
    <t>White Gold</t>
  </si>
  <si>
    <t>Forsythia intermedia</t>
  </si>
  <si>
    <t>87-07-1872</t>
  </si>
  <si>
    <t>Lynwood</t>
  </si>
  <si>
    <t>87-07-1873</t>
  </si>
  <si>
    <t>Хвойные растения</t>
  </si>
  <si>
    <t>Ель колючая</t>
  </si>
  <si>
    <t>P11</t>
  </si>
  <si>
    <t>Fat Albert</t>
  </si>
  <si>
    <t>87-07-0668</t>
  </si>
  <si>
    <t>Glauca</t>
  </si>
  <si>
    <t>87-07-3038</t>
  </si>
  <si>
    <t>Koster</t>
  </si>
  <si>
    <t>87-07-0655</t>
  </si>
  <si>
    <t>Super Blue Seedling</t>
  </si>
  <si>
    <t>Ель обыкновенная</t>
  </si>
  <si>
    <t>87-07-3023</t>
  </si>
  <si>
    <t>Ель сербская</t>
  </si>
  <si>
    <t>Karel</t>
  </si>
  <si>
    <t>87-07-3025</t>
  </si>
  <si>
    <t>87-07-6986</t>
  </si>
  <si>
    <t>Picea glauca</t>
  </si>
  <si>
    <t>Ель сизая/канадская</t>
  </si>
  <si>
    <t>Conica</t>
  </si>
  <si>
    <t>87-07-11314</t>
  </si>
  <si>
    <t>Rainbow's End</t>
  </si>
  <si>
    <t>Chamaecyparis pisifera</t>
  </si>
  <si>
    <t>Кипарисовик горохоплодный</t>
  </si>
  <si>
    <t>87-07-10236</t>
  </si>
  <si>
    <t>Sungold</t>
  </si>
  <si>
    <t>Larix decidua</t>
  </si>
  <si>
    <t>Лиственница европейская</t>
  </si>
  <si>
    <t>87-07-4207</t>
  </si>
  <si>
    <t>Microbiota decussata</t>
  </si>
  <si>
    <t>Микробиота перекрестнопарная</t>
  </si>
  <si>
    <t>87-07-2710</t>
  </si>
  <si>
    <t>Juniperus virginiana</t>
  </si>
  <si>
    <t>Можжевельник виргинский</t>
  </si>
  <si>
    <t>Grey Owl</t>
  </si>
  <si>
    <t>87-07-2383</t>
  </si>
  <si>
    <t>Juniperus horizontalis</t>
  </si>
  <si>
    <t>Можжевельник горизонтальный</t>
  </si>
  <si>
    <t>87-07-2389</t>
  </si>
  <si>
    <t>87-07-2392</t>
  </si>
  <si>
    <t>Golden Carpet</t>
  </si>
  <si>
    <t>87-07-2402</t>
  </si>
  <si>
    <t>Limeglow</t>
  </si>
  <si>
    <t>Wiltonii</t>
  </si>
  <si>
    <t>87-07-2474</t>
  </si>
  <si>
    <t>Juniperus sabina</t>
  </si>
  <si>
    <t>Можжевельник казацкий</t>
  </si>
  <si>
    <t>Rockery Gem</t>
  </si>
  <si>
    <t>87-07-2477</t>
  </si>
  <si>
    <t>Tamariscifolia</t>
  </si>
  <si>
    <t>87-07-2431</t>
  </si>
  <si>
    <t>Juniperus procumbens</t>
  </si>
  <si>
    <t>Можжевельник лежачий</t>
  </si>
  <si>
    <t>Nana</t>
  </si>
  <si>
    <t>87-07-2346</t>
  </si>
  <si>
    <t>Juniperus communis</t>
  </si>
  <si>
    <t>Можжевельник обыкновенный</t>
  </si>
  <si>
    <t>Arnold</t>
  </si>
  <si>
    <t>87-07-2355</t>
  </si>
  <si>
    <t>87-07-2373</t>
  </si>
  <si>
    <t>Sentinel</t>
  </si>
  <si>
    <t>Suecica</t>
  </si>
  <si>
    <t>Juniperus scopulorum</t>
  </si>
  <si>
    <t>Можжевельник скальный</t>
  </si>
  <si>
    <t>Blue Arrow</t>
  </si>
  <si>
    <t>87-60-0068</t>
  </si>
  <si>
    <t>87-07-9550</t>
  </si>
  <si>
    <t>Blue Ivory</t>
  </si>
  <si>
    <t>87-07-8293</t>
  </si>
  <si>
    <t>Juniperus pfitzeriana</t>
  </si>
  <si>
    <t>Можжевельник средний</t>
  </si>
  <si>
    <t>Blue and Gold</t>
  </si>
  <si>
    <t>Gold Coast</t>
  </si>
  <si>
    <t>87-07-2424</t>
  </si>
  <si>
    <t>King of Spring</t>
  </si>
  <si>
    <t>Mint Julep</t>
  </si>
  <si>
    <t>87-07-2427</t>
  </si>
  <si>
    <t>87-07-2433</t>
  </si>
  <si>
    <t>Old Gold</t>
  </si>
  <si>
    <t>87-07-10976</t>
  </si>
  <si>
    <t>White Splash</t>
  </si>
  <si>
    <t>Juniperus squamata</t>
  </si>
  <si>
    <t>Можжевельник чешуйчатый</t>
  </si>
  <si>
    <t>Blue Carpet</t>
  </si>
  <si>
    <t>87-07-2449</t>
  </si>
  <si>
    <t>87-07-2455</t>
  </si>
  <si>
    <t>Blue Star</t>
  </si>
  <si>
    <t>Holger</t>
  </si>
  <si>
    <t>Little Joanna</t>
  </si>
  <si>
    <t>87-60-0041</t>
  </si>
  <si>
    <t>Abies koreana</t>
  </si>
  <si>
    <t>Пихта корейская</t>
  </si>
  <si>
    <t>87-07-2986</t>
  </si>
  <si>
    <t>Сосна горная</t>
  </si>
  <si>
    <t>var. pumilio</t>
  </si>
  <si>
    <t>87-07-1007</t>
  </si>
  <si>
    <t>Pinus ponderosa</t>
  </si>
  <si>
    <t>Сосна желтая</t>
  </si>
  <si>
    <t>87-07-0717</t>
  </si>
  <si>
    <t>Pinus cembra</t>
  </si>
  <si>
    <t>87-07-3014</t>
  </si>
  <si>
    <t>Pinus nigra</t>
  </si>
  <si>
    <t>subsp. nigra</t>
  </si>
  <si>
    <t>Tsuga canadensis</t>
  </si>
  <si>
    <t>Тсуга канадская</t>
  </si>
  <si>
    <t>Jeddeloh</t>
  </si>
  <si>
    <t>46-38-0743</t>
  </si>
  <si>
    <t>Thuja occidentalis</t>
  </si>
  <si>
    <t>Туя западная</t>
  </si>
  <si>
    <t>Brabant</t>
  </si>
  <si>
    <t>87-60-0038</t>
  </si>
  <si>
    <t>87-07-10693</t>
  </si>
  <si>
    <t>Bright Smaragd</t>
  </si>
  <si>
    <t>87-07-3921</t>
  </si>
  <si>
    <t>Columna</t>
  </si>
  <si>
    <t>87-60-0056</t>
  </si>
  <si>
    <t>Danica</t>
  </si>
  <si>
    <t>Golden Anne</t>
  </si>
  <si>
    <t>87-07-3673</t>
  </si>
  <si>
    <t>Golden Globe</t>
  </si>
  <si>
    <t>87-07-1174</t>
  </si>
  <si>
    <t>Golden Smaragd=Janed Gold</t>
  </si>
  <si>
    <t>87-07-3677</t>
  </si>
  <si>
    <t>87-07-7557</t>
  </si>
  <si>
    <t>87-60-0058</t>
  </si>
  <si>
    <t>Mirjam</t>
  </si>
  <si>
    <t>87-07-3944</t>
  </si>
  <si>
    <t>Mr.Bowling Ball=Bobazam</t>
  </si>
  <si>
    <t>87-07-11323</t>
  </si>
  <si>
    <t>Petit Smaragd</t>
  </si>
  <si>
    <t>46-38-0745</t>
  </si>
  <si>
    <t>87-07-3962</t>
  </si>
  <si>
    <t>Teddy</t>
  </si>
  <si>
    <t>87-60-0079</t>
  </si>
  <si>
    <t>Tiny Tim</t>
  </si>
  <si>
    <t>Yellow Ribbon</t>
  </si>
  <si>
    <t>Thuja plicata</t>
  </si>
  <si>
    <t>Туя складчатая</t>
  </si>
  <si>
    <t>87-07-4233</t>
  </si>
  <si>
    <t>Whipcord</t>
  </si>
  <si>
    <t>УТ-00003772</t>
  </si>
  <si>
    <t>Ящик пластиковый</t>
  </si>
  <si>
    <t>УТ-00051394</t>
  </si>
  <si>
    <t>Ящик фанерный Hoogen (60х40х21)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</si>
  <si>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</si>
  <si>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</si>
  <si>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</si>
  <si>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</si>
  <si>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</si>
  <si>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</si>
  <si>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</si>
  <si>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</si>
  <si>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</si>
  <si>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</si>
  <si>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</si>
  <si>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</si>
  <si>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</si>
  <si>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</si>
  <si>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</si>
  <si>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</si>
  <si>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</si>
  <si>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</si>
  <si>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</si>
  <si>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</si>
  <si>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</si>
  <si>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</si>
  <si>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</si>
  <si>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</si>
  <si>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</si>
  <si>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</si>
  <si>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</si>
  <si>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</si>
  <si>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</si>
  <si>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</si>
  <si>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</si>
  <si>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</si>
  <si>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</si>
  <si>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</si>
  <si>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</si>
  <si>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</si>
  <si>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</si>
  <si>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</si>
  <si>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</si>
  <si>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</si>
  <si>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</si>
  <si>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</si>
  <si>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</si>
  <si>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</si>
  <si>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</si>
  <si>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</si>
  <si>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 - бесплатно до ТК: ПЭК, Желдор, Вера-1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</si>
  <si>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</si>
  <si>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</si>
  <si>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</si>
  <si>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</si>
  <si>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</si>
  <si>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</si>
  <si>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</si>
  <si>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</si>
  <si>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</si>
  <si>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</si>
  <si>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</si>
  <si>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</si>
  <si>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</si>
  <si>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</si>
  <si>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</si>
  <si>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</si>
  <si>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</si>
  <si>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</si>
  <si>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</si>
  <si>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</si>
  <si>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</si>
  <si>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https://t.me/plantmarket_russia</t>
  </si>
  <si>
    <t>87-60-0040</t>
  </si>
  <si>
    <t>46-303-0092</t>
  </si>
  <si>
    <t>87-07-8187</t>
  </si>
  <si>
    <t>87-07-2177</t>
  </si>
  <si>
    <t>87-07-8996</t>
  </si>
  <si>
    <t>87-07-2205</t>
  </si>
  <si>
    <t>87-07-1173</t>
  </si>
  <si>
    <t>87-07-3817</t>
  </si>
  <si>
    <t>87-07-10234</t>
  </si>
  <si>
    <t>87-07-8151</t>
  </si>
  <si>
    <t>87-07-2421</t>
  </si>
  <si>
    <t>46-38-2461</t>
  </si>
  <si>
    <t>Sunspot</t>
  </si>
  <si>
    <t>Albomarginatus</t>
  </si>
  <si>
    <t>Magical Chicagoland Blues</t>
  </si>
  <si>
    <t>French Cabaret Red</t>
  </si>
  <si>
    <t>Magenta Chiffon</t>
  </si>
  <si>
    <t>Bonfire</t>
  </si>
  <si>
    <t>Little Spooky</t>
  </si>
  <si>
    <t>Hydrangea serrata</t>
  </si>
  <si>
    <t>Гортензия пильчатая</t>
  </si>
  <si>
    <t>Tourbillon Rouge</t>
  </si>
  <si>
    <t>Bella Apple</t>
  </si>
  <si>
    <t>Palibin</t>
  </si>
  <si>
    <t>Chaenomeles japonica</t>
  </si>
  <si>
    <t>Хеномелес/Айва японский</t>
  </si>
  <si>
    <t>Чубушник</t>
  </si>
  <si>
    <t>Lemoinei</t>
  </si>
  <si>
    <t>Philadelphus hybride</t>
  </si>
  <si>
    <t>Чубушник гибридный</t>
  </si>
  <si>
    <t>Filifera Nana</t>
  </si>
  <si>
    <t>Moonglow</t>
  </si>
  <si>
    <t>Gold Star</t>
  </si>
  <si>
    <t>Pinus mugo</t>
  </si>
  <si>
    <t>Rheingold</t>
  </si>
  <si>
    <t>46-303-0137</t>
  </si>
  <si>
    <t>46-303-0138</t>
  </si>
  <si>
    <t>46-303-0134</t>
  </si>
  <si>
    <t>46-303-0135</t>
  </si>
  <si>
    <t>Philadelphus</t>
  </si>
  <si>
    <t>Gold</t>
  </si>
  <si>
    <t>Rosace</t>
  </si>
  <si>
    <t>Philadelphus coronarius</t>
  </si>
  <si>
    <t>Чубушник венечный</t>
  </si>
  <si>
    <t>Воздушный десант</t>
  </si>
  <si>
    <t>Зоя Космодемьянская</t>
  </si>
  <si>
    <t>Укорененные черенки P9 Россия, Европа 2025-2026</t>
  </si>
  <si>
    <t>87-07-1268</t>
  </si>
  <si>
    <t>87-07-9348</t>
  </si>
  <si>
    <t>Berberis darwinii</t>
  </si>
  <si>
    <t>Барбарис дарвина</t>
  </si>
  <si>
    <t/>
  </si>
  <si>
    <t>Auricoma</t>
  </si>
  <si>
    <t>87-07-1303/п</t>
  </si>
  <si>
    <t>87-07-1306/п</t>
  </si>
  <si>
    <t>87-07-1310/п</t>
  </si>
  <si>
    <t>87-07-9131</t>
  </si>
  <si>
    <t>87-07-1313/п</t>
  </si>
  <si>
    <t>87-07-7251/п</t>
  </si>
  <si>
    <t>87-07-0707/п</t>
  </si>
  <si>
    <t>87-07-6549/п</t>
  </si>
  <si>
    <t>87-07-1321/п</t>
  </si>
  <si>
    <t>87-07-7253/п</t>
  </si>
  <si>
    <t>87-07-1329/п</t>
  </si>
  <si>
    <t>BailElla</t>
  </si>
  <si>
    <t>87-07-1346/п</t>
  </si>
  <si>
    <t>87-07-1348/п</t>
  </si>
  <si>
    <t>87-07-8083</t>
  </si>
  <si>
    <t>87-07-10441/п</t>
  </si>
  <si>
    <t>Lime Star</t>
  </si>
  <si>
    <t>Limoncello=BailErin</t>
  </si>
  <si>
    <t>87-07-7255</t>
  </si>
  <si>
    <t>87-07-7662/п</t>
  </si>
  <si>
    <t>87-07-10444/п</t>
  </si>
  <si>
    <t>Orange Sunrise</t>
  </si>
  <si>
    <t>87-07-1358/п</t>
  </si>
  <si>
    <t>87-07-1364/п</t>
  </si>
  <si>
    <t>87-07-9353/п</t>
  </si>
  <si>
    <t>87-07-1366/п</t>
  </si>
  <si>
    <t>87-07-1370/п</t>
  </si>
  <si>
    <t>Pygruzam PYGMY RUBY</t>
  </si>
  <si>
    <t>87-07-7825/п</t>
  </si>
  <si>
    <t>87-07-1374/п</t>
  </si>
  <si>
    <t>87-07-1283/п</t>
  </si>
  <si>
    <t>87-07-10446</t>
  </si>
  <si>
    <t>Somerset</t>
  </si>
  <si>
    <t>87-07-10447/п</t>
  </si>
  <si>
    <t>87-07-8356/п</t>
  </si>
  <si>
    <t>87-07-10449/п</t>
  </si>
  <si>
    <t>87-07-11750</t>
  </si>
  <si>
    <t>87-07-11500</t>
  </si>
  <si>
    <t>87-07-1803</t>
  </si>
  <si>
    <t>Yellow Tower</t>
  </si>
  <si>
    <t>Berberis frikartii</t>
  </si>
  <si>
    <t>Барбарис фрикарта</t>
  </si>
  <si>
    <t>Amstelveen</t>
  </si>
  <si>
    <t>Euonymus alatus</t>
  </si>
  <si>
    <t>Бересклет крылатый</t>
  </si>
  <si>
    <t>Compactus</t>
  </si>
  <si>
    <t>87-07-1841/п</t>
  </si>
  <si>
    <t>87-07-10486/п</t>
  </si>
  <si>
    <t>87-07-3578/п</t>
  </si>
  <si>
    <t>87-07-3583/п</t>
  </si>
  <si>
    <t>46-303-0092/п</t>
  </si>
  <si>
    <t>Бересклет форчуна</t>
  </si>
  <si>
    <t>Emerald'n'Gold</t>
  </si>
  <si>
    <t>Black Lace=Eva</t>
  </si>
  <si>
    <t>87-07-8054/п</t>
  </si>
  <si>
    <t>87-07-0740/п</t>
  </si>
  <si>
    <t>87-07-0705/п</t>
  </si>
  <si>
    <t>46-303-0318</t>
  </si>
  <si>
    <t>46-38-2145</t>
  </si>
  <si>
    <t>46-303-0364</t>
  </si>
  <si>
    <t>87-07-10603/п</t>
  </si>
  <si>
    <t>87-07-4156</t>
  </si>
  <si>
    <t>87-07-10177/п</t>
  </si>
  <si>
    <t>46-303-0365</t>
  </si>
  <si>
    <t>46-303-0094</t>
  </si>
  <si>
    <t>87-07-9263/п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</si>
  <si>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</si>
  <si>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</si>
  <si>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</si>
  <si>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</si>
  <si>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</si>
  <si>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</si>
  <si>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</si>
  <si>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87-07-1944/п</t>
  </si>
  <si>
    <t>87-07-1952/п</t>
  </si>
  <si>
    <t>87-07-9173/п</t>
  </si>
  <si>
    <t>87-07-9174/п</t>
  </si>
  <si>
    <t>87-07-9175/п</t>
  </si>
  <si>
    <t>Thundercloud</t>
  </si>
  <si>
    <t>Weigela hybrida</t>
  </si>
  <si>
    <t>Вейгела гибридная</t>
  </si>
  <si>
    <t>Bristol Ruby</t>
  </si>
  <si>
    <t>Suzanne</t>
  </si>
  <si>
    <t>Victoria</t>
  </si>
  <si>
    <t>Vitis/Parthenocissus quinquefolia</t>
  </si>
  <si>
    <t>Виноград девичий</t>
  </si>
  <si>
    <t>пятилисточковый</t>
  </si>
  <si>
    <t>Витекс/Прутняк священный</t>
  </si>
  <si>
    <t>87-07-9388/п</t>
  </si>
  <si>
    <t>87-07-9389/п</t>
  </si>
  <si>
    <t>87-07-11534/п</t>
  </si>
  <si>
    <t>87-07-6705/п</t>
  </si>
  <si>
    <t>87-07-0695/п</t>
  </si>
  <si>
    <t>87-07-7334/п</t>
  </si>
  <si>
    <t>87-113-0031/п</t>
  </si>
  <si>
    <t>30-02-0057/п</t>
  </si>
  <si>
    <t>46-303-0335</t>
  </si>
  <si>
    <t>30-02-0156/п</t>
  </si>
  <si>
    <t>87-07-11289/п</t>
  </si>
  <si>
    <t>87-07-10892/п</t>
  </si>
  <si>
    <t>46-303-0336</t>
  </si>
  <si>
    <t>46-303-0338</t>
  </si>
  <si>
    <t>46-303-0339</t>
  </si>
  <si>
    <t>87-07-2155</t>
  </si>
  <si>
    <t>46-303-0340</t>
  </si>
  <si>
    <t>46-310-0221</t>
  </si>
  <si>
    <t>46-38-11866</t>
  </si>
  <si>
    <t>46-310-0123/п</t>
  </si>
  <si>
    <t>87-07-9415</t>
  </si>
  <si>
    <t>46-310-0097/п</t>
  </si>
  <si>
    <t>30-02-0096/п</t>
  </si>
  <si>
    <t>46-38-13287/п</t>
  </si>
  <si>
    <t>87-07-11290/п</t>
  </si>
  <si>
    <t>30-02-0204/п</t>
  </si>
  <si>
    <t>46-303-0349</t>
  </si>
  <si>
    <t>46-303-0350</t>
  </si>
  <si>
    <t>30-02-0111/п</t>
  </si>
  <si>
    <t>46-38-9737</t>
  </si>
  <si>
    <t>87-07-9065</t>
  </si>
  <si>
    <t>46-310-0104/п</t>
  </si>
  <si>
    <t>30-02-0115/п</t>
  </si>
  <si>
    <t>30-02-0135/п</t>
  </si>
  <si>
    <t>87-41-0186/п</t>
  </si>
  <si>
    <t>46-303-0352</t>
  </si>
  <si>
    <t>87-07-8436/п</t>
  </si>
  <si>
    <t>30-02-0089/п</t>
  </si>
  <si>
    <t>30-02-0092/п</t>
  </si>
  <si>
    <t>30-02-0091/п</t>
  </si>
  <si>
    <t>46-38-2151</t>
  </si>
  <si>
    <t>46-303-0356</t>
  </si>
  <si>
    <t>30-02-0168/п</t>
  </si>
  <si>
    <t>30-02-0129/п</t>
  </si>
  <si>
    <t>87-07-10540/п</t>
  </si>
  <si>
    <t>87-07-2246/п</t>
  </si>
  <si>
    <t>30-02-0171/п</t>
  </si>
  <si>
    <t>87-07-8439/п</t>
  </si>
  <si>
    <t>87-07-2262/п</t>
  </si>
  <si>
    <t>87-07-11723/п</t>
  </si>
  <si>
    <t>87-07-8442/п</t>
  </si>
  <si>
    <t>87-07-6676/п</t>
  </si>
  <si>
    <t>87-07-1754/п</t>
  </si>
  <si>
    <t>87-07-1749/п</t>
  </si>
  <si>
    <t>87-07-9998/п</t>
  </si>
  <si>
    <t>87-07-1750/п</t>
  </si>
  <si>
    <t>87-07-1753/п</t>
  </si>
  <si>
    <t>87-07-7291/п</t>
  </si>
  <si>
    <t>87-07-1747/п</t>
  </si>
  <si>
    <t>87-07-1743/п</t>
  </si>
  <si>
    <t>87-07-1756/п</t>
  </si>
  <si>
    <t>87-07-1757/п</t>
  </si>
  <si>
    <t>Russian VioletFloru</t>
  </si>
  <si>
    <t>Candybelle Bubblegum=Lollypop</t>
  </si>
  <si>
    <t>Snow Queen=Flemygea</t>
  </si>
  <si>
    <t>Hydrangea arborescens subsp. radiata</t>
  </si>
  <si>
    <t>Гортензия лучистая</t>
  </si>
  <si>
    <t>Radiata</t>
  </si>
  <si>
    <t>Angels Blush=Ruby</t>
  </si>
  <si>
    <t>Blue Clouds</t>
  </si>
  <si>
    <t>Bobo</t>
  </si>
  <si>
    <t>Candy Love = Summer Love</t>
  </si>
  <si>
    <t>Confetti=Vlasveld 02</t>
  </si>
  <si>
    <t>Diamant Rouge=Rendia</t>
  </si>
  <si>
    <t>Diamantino=Ren101</t>
  </si>
  <si>
    <t>Fraise Melba=Renba</t>
  </si>
  <si>
    <t>Р9</t>
  </si>
  <si>
    <t>Framboisine = Samarskya Lydia</t>
  </si>
  <si>
    <t>Grandiflora=Pee Gee</t>
  </si>
  <si>
    <t>Hercules</t>
  </si>
  <si>
    <t>Limelight=Zwijnenburg</t>
  </si>
  <si>
    <t>Magical Himalay</t>
  </si>
  <si>
    <t>Magical Matterhorn = Bokomaho</t>
  </si>
  <si>
    <t>Magical Moonlight=Kolmagimo</t>
  </si>
  <si>
    <t>Magical Sweet Summer=Bokrathirteen</t>
  </si>
  <si>
    <t>Mojito</t>
  </si>
  <si>
    <t>Papilon</t>
  </si>
  <si>
    <t>Perle de Festival=Romantic Ace</t>
  </si>
  <si>
    <t>Pink and Rose</t>
  </si>
  <si>
    <t>Pink Diamond=Interhydia</t>
  </si>
  <si>
    <t>Pixio</t>
  </si>
  <si>
    <t>Polestar=Switch Ophelia=Breg14</t>
  </si>
  <si>
    <t>Prim Red</t>
  </si>
  <si>
    <t>Prim White=Dolprim</t>
  </si>
  <si>
    <t>Silver Dollar</t>
  </si>
  <si>
    <t>Star Rose</t>
  </si>
  <si>
    <t>Sundae Fraise=Rensun</t>
  </si>
  <si>
    <t>Tickled Pink</t>
  </si>
  <si>
    <t>Vanille Fraise=Renhy</t>
  </si>
  <si>
    <t>Barca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</si>
  <si>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</si>
  <si>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</si>
  <si>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</si>
  <si>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</si>
  <si>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</si>
  <si>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</si>
  <si>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46-310-0220</t>
  </si>
  <si>
    <t>46-303-0319</t>
  </si>
  <si>
    <t>46-303-0320</t>
  </si>
  <si>
    <t>87-07-9156/п</t>
  </si>
  <si>
    <t>87-07-10471/п</t>
  </si>
  <si>
    <t>87-07-8384/п</t>
  </si>
  <si>
    <t>87-07-1605/п</t>
  </si>
  <si>
    <t>46-38-9127</t>
  </si>
  <si>
    <t>46-303-0366</t>
  </si>
  <si>
    <t>87-07-1582/п</t>
  </si>
  <si>
    <t>87-07-1687/п</t>
  </si>
  <si>
    <t>87-07-1160/п</t>
  </si>
  <si>
    <t>87-07-2345/п</t>
  </si>
  <si>
    <t>46-303-0323</t>
  </si>
  <si>
    <t>46-303-0321</t>
  </si>
  <si>
    <t>46-303-0322</t>
  </si>
  <si>
    <t>87-07-11093/п</t>
  </si>
  <si>
    <t>Bailhalo Ivory Halo</t>
  </si>
  <si>
    <t>Kesselringii</t>
  </si>
  <si>
    <t>Sibirica</t>
  </si>
  <si>
    <t>Lonicera heckrottii</t>
  </si>
  <si>
    <t>Жимолость гекротта</t>
  </si>
  <si>
    <t>American Beauty</t>
  </si>
  <si>
    <t>Goldflame</t>
  </si>
  <si>
    <t>Strawberry Ice pbr</t>
  </si>
  <si>
    <t>Nana=Gracilis</t>
  </si>
  <si>
    <t>87-07-9902</t>
  </si>
  <si>
    <t>87-07-4055/п</t>
  </si>
  <si>
    <t>87-07-4107/п</t>
  </si>
  <si>
    <t>87-07-4108/п</t>
  </si>
  <si>
    <t>46-303-0316</t>
  </si>
  <si>
    <t>Amelanchier lamarckii/canadensis</t>
  </si>
  <si>
    <t>Ирга Ламарка/канадская</t>
  </si>
  <si>
    <t>87-07-11612/п</t>
  </si>
  <si>
    <t>46-318-2220</t>
  </si>
  <si>
    <t>46-318-2223</t>
  </si>
  <si>
    <t>46-318-2207</t>
  </si>
  <si>
    <t>46-318-2215</t>
  </si>
  <si>
    <t>Clematis</t>
  </si>
  <si>
    <t>Клематис</t>
  </si>
  <si>
    <t>Arabella</t>
  </si>
  <si>
    <t>Asao</t>
  </si>
  <si>
    <t>Baltyk</t>
  </si>
  <si>
    <t>Comtesse de Bouchaud</t>
  </si>
  <si>
    <t>46-318-2224</t>
  </si>
  <si>
    <t>46-318-2226</t>
  </si>
  <si>
    <t>46-318-2227</t>
  </si>
  <si>
    <t>59-14-0509/п</t>
  </si>
  <si>
    <t>Daniel Deronda</t>
  </si>
  <si>
    <t>Duchess of Edinburgh</t>
  </si>
  <si>
    <t>Etoile de Malicorne</t>
  </si>
  <si>
    <t>Luminous Snow</t>
  </si>
  <si>
    <t>46-318-2235</t>
  </si>
  <si>
    <t>46-318-2237</t>
  </si>
  <si>
    <t>Multi Blue</t>
  </si>
  <si>
    <t>Piilu</t>
  </si>
  <si>
    <t>46-318-2217</t>
  </si>
  <si>
    <t>87-07-10109</t>
  </si>
  <si>
    <t>87-07-9243</t>
  </si>
  <si>
    <t>87-07-3111</t>
  </si>
  <si>
    <t>Pink Fantasy</t>
  </si>
  <si>
    <t>Bella Rosa</t>
  </si>
  <si>
    <t>Bella Sol</t>
  </si>
  <si>
    <t>87-07-3165</t>
  </si>
  <si>
    <t>87-07-10128/п</t>
  </si>
  <si>
    <t>46-310-0066</t>
  </si>
  <si>
    <t>46-310-0067</t>
  </si>
  <si>
    <t>Andre</t>
  </si>
  <si>
    <t>Diabolo</t>
  </si>
  <si>
    <t>46-310-0068</t>
  </si>
  <si>
    <t>87-07-2828/п</t>
  </si>
  <si>
    <t>87-07-8500</t>
  </si>
  <si>
    <t>87-07-10927</t>
  </si>
  <si>
    <t>46-38-11450</t>
  </si>
  <si>
    <t>87-07-1726</t>
  </si>
  <si>
    <t>87-07-11567</t>
  </si>
  <si>
    <t>87-07-10140</t>
  </si>
  <si>
    <t>46-303-0107</t>
  </si>
  <si>
    <t>Little Angel</t>
  </si>
  <si>
    <t>Magic Ball</t>
  </si>
  <si>
    <t>Magical Sweet Cherry Tea</t>
  </si>
  <si>
    <t>Zdechovice</t>
  </si>
  <si>
    <t>Cytisus praecox</t>
  </si>
  <si>
    <t>Ракитник ранний</t>
  </si>
  <si>
    <t>Albus</t>
  </si>
  <si>
    <t>Rose Multiflora hybrid</t>
  </si>
  <si>
    <t>Роза гибрид мультифлоры</t>
  </si>
  <si>
    <t>Magical Delight</t>
  </si>
  <si>
    <t>Sorbus aucuparia</t>
  </si>
  <si>
    <t>Рябина обыкновенная</t>
  </si>
  <si>
    <t>Бурка</t>
  </si>
  <si>
    <t>Sem PBR</t>
  </si>
  <si>
    <t>46-38-5113</t>
  </si>
  <si>
    <t>46-303-0325</t>
  </si>
  <si>
    <t>87-07-3802/п</t>
  </si>
  <si>
    <t>Syringa hybrida</t>
  </si>
  <si>
    <t>Сирень гибридная</t>
  </si>
  <si>
    <t>Primrose</t>
  </si>
  <si>
    <t>46-303-0324</t>
  </si>
  <si>
    <t>46-38-11157</t>
  </si>
  <si>
    <t>46-303-0326</t>
  </si>
  <si>
    <t>87-07-11611/п</t>
  </si>
  <si>
    <t>46-38-6721/п</t>
  </si>
  <si>
    <t>46-38-9853/п</t>
  </si>
  <si>
    <t>87-07-0934</t>
  </si>
  <si>
    <t>46-38-9628/п</t>
  </si>
  <si>
    <t>87-07-3816/п</t>
  </si>
  <si>
    <t>87-07-3814/п</t>
  </si>
  <si>
    <t>87-07-8508</t>
  </si>
  <si>
    <t>Andenken an Ludwig Spaeth</t>
  </si>
  <si>
    <t>Anne Shiach</t>
  </si>
  <si>
    <t>Little Lady Lilac=Jeflady</t>
  </si>
  <si>
    <t>Monique Lemoine</t>
  </si>
  <si>
    <t>Syringa prestoniae</t>
  </si>
  <si>
    <t>Сирень Престона</t>
  </si>
  <si>
    <t>Ribes alpinum</t>
  </si>
  <si>
    <t>Смородина альпийская</t>
  </si>
  <si>
    <t>Schmidt</t>
  </si>
  <si>
    <t>87-07-9250/п</t>
  </si>
  <si>
    <t>46-303-0334</t>
  </si>
  <si>
    <t>Розовая</t>
  </si>
  <si>
    <t>46-303-0314</t>
  </si>
  <si>
    <t>46-38-2135</t>
  </si>
  <si>
    <t>Spiraea billiardii</t>
  </si>
  <si>
    <t>Спирея Билларда</t>
  </si>
  <si>
    <t>46-38-9931/п</t>
  </si>
  <si>
    <t>46-303-0327</t>
  </si>
  <si>
    <t>46-38-1067</t>
  </si>
  <si>
    <t>46-38-13303/п</t>
  </si>
  <si>
    <t>46-38-2335/п</t>
  </si>
  <si>
    <t>46-38-9749</t>
  </si>
  <si>
    <t>46-310-0230</t>
  </si>
  <si>
    <t>46-38-1801</t>
  </si>
  <si>
    <t>46-310-0174</t>
  </si>
  <si>
    <t>87-07-9253/п</t>
  </si>
  <si>
    <t>46-303-0328</t>
  </si>
  <si>
    <t>87-07-3768</t>
  </si>
  <si>
    <t>87-07-0983/п</t>
  </si>
  <si>
    <t>87-07-8380</t>
  </si>
  <si>
    <t>46-303-0331</t>
  </si>
  <si>
    <t>46-303-0330</t>
  </si>
  <si>
    <t>46-303-0315</t>
  </si>
  <si>
    <t>46-303-0333</t>
  </si>
  <si>
    <t>46-303-0329</t>
  </si>
  <si>
    <t>46-303-0134/п</t>
  </si>
  <si>
    <t>46-303-0332</t>
  </si>
  <si>
    <t>87-07-1792/п</t>
  </si>
  <si>
    <t>87-07-1802/п</t>
  </si>
  <si>
    <t>Albiflora</t>
  </si>
  <si>
    <t>Genpei= Shirobana</t>
  </si>
  <si>
    <t>Neon Flash</t>
  </si>
  <si>
    <t>Форзиция промежуточная</t>
  </si>
  <si>
    <t>Minigold 'Flojor'</t>
  </si>
  <si>
    <t>Lemon Sorbet</t>
  </si>
  <si>
    <t>Balet Motylkov</t>
  </si>
  <si>
    <t>Mont Blanc</t>
  </si>
  <si>
    <t>Virginal</t>
  </si>
  <si>
    <t>Снежная буря</t>
  </si>
  <si>
    <t>Philadelphus virginalis</t>
  </si>
  <si>
    <t>Чубушник виргинский</t>
  </si>
  <si>
    <t>Minnesota Snowflake</t>
  </si>
  <si>
    <t>Земляничный</t>
  </si>
  <si>
    <t>Erica darleyensis</t>
  </si>
  <si>
    <t>Эрика дарленская</t>
  </si>
  <si>
    <t>Darley Dale</t>
  </si>
  <si>
    <t>White Perfection</t>
  </si>
  <si>
    <t>Pícea pūngens</t>
  </si>
  <si>
    <t>Blue Majestic</t>
  </si>
  <si>
    <t>Pícea pungens</t>
  </si>
  <si>
    <t>Pícea ábies</t>
  </si>
  <si>
    <t>Little Gem</t>
  </si>
  <si>
    <t>Nidiformis</t>
  </si>
  <si>
    <t>Pícea omorika</t>
  </si>
  <si>
    <t>Pícea glauca</t>
  </si>
  <si>
    <t>Ель сизая, канадская</t>
  </si>
  <si>
    <t>Sanders Blue</t>
  </si>
  <si>
    <t>Daisy's White</t>
  </si>
  <si>
    <t>Larix kaempferi / japonica</t>
  </si>
  <si>
    <t>Лиственница Кемпфера / японская</t>
  </si>
  <si>
    <t>Juniperus virginiāna</t>
  </si>
  <si>
    <t>Hetz=Hetzii</t>
  </si>
  <si>
    <t>Andora Compact=Plumosa Compacta</t>
  </si>
  <si>
    <t>Andora Variegata</t>
  </si>
  <si>
    <t>Blue Chip</t>
  </si>
  <si>
    <t>Glacier</t>
  </si>
  <si>
    <t>Pancake</t>
  </si>
  <si>
    <t>Juniperus chinensis</t>
  </si>
  <si>
    <t>Можжевельник китайский</t>
  </si>
  <si>
    <t>Blue Alps</t>
  </si>
  <si>
    <t>Можжевельник пфитцера, средний</t>
  </si>
  <si>
    <t>Можжевельник пфитцера,средний</t>
  </si>
  <si>
    <t>Blue Swede=Hunnetorp</t>
  </si>
  <si>
    <t>Сосна кедровая европейская</t>
  </si>
  <si>
    <t>Сосна чёрная</t>
  </si>
  <si>
    <t>Danica Aurea</t>
  </si>
  <si>
    <t>Degroot's Spire=Degroot's Emerald Spire</t>
  </si>
  <si>
    <t>Golden Tuffet</t>
  </si>
  <si>
    <t>Holmstrup</t>
  </si>
  <si>
    <t>Little Champion</t>
  </si>
  <si>
    <t>Smaragd</t>
  </si>
  <si>
    <t>Zmatlik</t>
  </si>
  <si>
    <t>59-56-0081/п</t>
  </si>
  <si>
    <t>59-56-0082/п</t>
  </si>
  <si>
    <t>87-07-0971</t>
  </si>
  <si>
    <t>87-07-0958</t>
  </si>
  <si>
    <t>87-07-2952</t>
  </si>
  <si>
    <t>87-07-2944</t>
  </si>
  <si>
    <t>87-07-10236/п</t>
  </si>
  <si>
    <t>87-07-2507/п</t>
  </si>
  <si>
    <t>87-07-2710/п</t>
  </si>
  <si>
    <t>87-07-2480</t>
  </si>
  <si>
    <t>87-07-2482/п</t>
  </si>
  <si>
    <t>87-07-2383/п</t>
  </si>
  <si>
    <t>87-07-2386/п</t>
  </si>
  <si>
    <t>87-07-2389/п</t>
  </si>
  <si>
    <t>87-07-1146</t>
  </si>
  <si>
    <t>87-60-0063/п</t>
  </si>
  <si>
    <t>87-07-2405</t>
  </si>
  <si>
    <t>87-07-2412/п</t>
  </si>
  <si>
    <t>87-07-2445</t>
  </si>
  <si>
    <t>87-07-2477/п</t>
  </si>
  <si>
    <t>87-07-0956</t>
  </si>
  <si>
    <t>87-07-2346/п</t>
  </si>
  <si>
    <t>87-07-2355/п</t>
  </si>
  <si>
    <t>87-07-2373/п</t>
  </si>
  <si>
    <t>87-07-2379/п</t>
  </si>
  <si>
    <t>87-07-2417/п</t>
  </si>
  <si>
    <t>87-60-0049/п</t>
  </si>
  <si>
    <t>87-07-2446/п</t>
  </si>
  <si>
    <t>87-07-2449/п</t>
  </si>
  <si>
    <t>87-07-2455/п</t>
  </si>
  <si>
    <t>87-07-0800</t>
  </si>
  <si>
    <t>87-07-2462/п</t>
  </si>
  <si>
    <t>87-07-1003/п</t>
  </si>
  <si>
    <t>87-07-6486/п</t>
  </si>
  <si>
    <t>46-38-0743/п</t>
  </si>
  <si>
    <t>87-07-10693/п</t>
  </si>
  <si>
    <t>87-07-3921/п</t>
  </si>
  <si>
    <t>87-60-0082</t>
  </si>
  <si>
    <t>87-60-0083</t>
  </si>
  <si>
    <t>87-07-3672/п</t>
  </si>
  <si>
    <t>46-38-0744</t>
  </si>
  <si>
    <t>87-07-3673/п</t>
  </si>
  <si>
    <t>87-07-1176</t>
  </si>
  <si>
    <t>87-07-3677/п</t>
  </si>
  <si>
    <t>87-07-7557/п</t>
  </si>
  <si>
    <t>87-07-3678</t>
  </si>
  <si>
    <t>87-07-3962/п</t>
  </si>
  <si>
    <t>87-60-0079/п</t>
  </si>
  <si>
    <t>87-07-3683/п</t>
  </si>
  <si>
    <t>87-60-0085</t>
  </si>
  <si>
    <t>87-07-4233/п</t>
  </si>
  <si>
    <t>Подпишитесь на наш телеграм-канал, чтобы всегда быть в курсе последних новостей, предложений и акций:</t>
  </si>
  <si>
    <t>Оплата производится в рублях по курсу = ЦБ РФ+9₽ на момент зачисления денежных средств на наш р/сч</t>
  </si>
  <si>
    <t>Курс ЦБ РФ+9₽</t>
  </si>
  <si>
    <t>EU</t>
  </si>
  <si>
    <t>УТ-00141262</t>
  </si>
  <si>
    <t xml:space="preserve"> - 12-15 недели 2026 (16 марта-10 апреля)</t>
  </si>
  <si>
    <t>*новое в ассортименте</t>
  </si>
  <si>
    <t>*топовые позиции</t>
  </si>
  <si>
    <t>Задаток при бронировании: 50%; доплата 50% за 3 недели до выдачи</t>
  </si>
  <si>
    <t>Приём заказов до 15 февраля 2026</t>
  </si>
  <si>
    <t>30-07-0001</t>
  </si>
  <si>
    <t>87-07-1340</t>
  </si>
  <si>
    <t>Golden Ruby</t>
  </si>
  <si>
    <t>87-07-1351/п</t>
  </si>
  <si>
    <t>46-38-8251</t>
  </si>
  <si>
    <t>46-38-15958</t>
  </si>
  <si>
    <t>Panatella=HP220903</t>
  </si>
  <si>
    <t>46-38-6558</t>
  </si>
  <si>
    <t>Salix integra</t>
  </si>
  <si>
    <t>Ива цельнолистная</t>
  </si>
  <si>
    <t>Hakuro-Nishiki</t>
  </si>
  <si>
    <t>46-38-15053</t>
  </si>
  <si>
    <t>46-38-1068</t>
  </si>
  <si>
    <t>Snowmound</t>
  </si>
  <si>
    <t>46-38-8155</t>
  </si>
  <si>
    <t>87-07-2376</t>
  </si>
  <si>
    <t>Stricta</t>
  </si>
  <si>
    <t>59-56-0056/п</t>
  </si>
  <si>
    <t>Iseli Fastigiate</t>
  </si>
  <si>
    <t>Европа</t>
  </si>
  <si>
    <t>Россия</t>
  </si>
  <si>
    <t>Сумма заказа без скидки</t>
  </si>
  <si>
    <t>Скидка или надбавка за объем</t>
  </si>
  <si>
    <t>Доступно к заказу</t>
  </si>
  <si>
    <t>❌</t>
  </si>
  <si>
    <t>◔</t>
  </si>
  <si>
    <t>◑</t>
  </si>
  <si>
    <t>⬤</t>
  </si>
  <si>
    <t>Сирень. Специальный ассортимент</t>
  </si>
  <si>
    <t>46-05-0547</t>
  </si>
  <si>
    <t>46-05-0548</t>
  </si>
  <si>
    <t>46-05-0549</t>
  </si>
  <si>
    <t>46-05-0550</t>
  </si>
  <si>
    <t>Дмитрий Менделеев</t>
  </si>
  <si>
    <t>светло-сиреневая</t>
  </si>
  <si>
    <t>Валентин Серов</t>
  </si>
  <si>
    <t>46-05-0552</t>
  </si>
  <si>
    <t>46-05-0553</t>
  </si>
  <si>
    <t>46-05-0554</t>
  </si>
  <si>
    <t>46-05-0555</t>
  </si>
  <si>
    <t>46-05-0556</t>
  </si>
  <si>
    <t>46-05-0557</t>
  </si>
  <si>
    <t>46-05-0558</t>
  </si>
  <si>
    <t>46-05-0559</t>
  </si>
  <si>
    <t>46-05-0560</t>
  </si>
  <si>
    <t>46-05-0561</t>
  </si>
  <si>
    <t>46-05-0562</t>
  </si>
  <si>
    <t>46-05-0563</t>
  </si>
  <si>
    <t>46-05-0564</t>
  </si>
  <si>
    <t>46-05-0565</t>
  </si>
  <si>
    <t>46-05-0566</t>
  </si>
  <si>
    <t>46-05-0567</t>
  </si>
  <si>
    <t>46-05-0568</t>
  </si>
  <si>
    <t>46-05-0569</t>
  </si>
  <si>
    <t>46-05-0570</t>
  </si>
  <si>
    <t>46-05-0571</t>
  </si>
  <si>
    <t>46-05-0572</t>
  </si>
  <si>
    <t>46-05-0573</t>
  </si>
  <si>
    <t>46-05-0574</t>
  </si>
  <si>
    <t>46-05-0575</t>
  </si>
  <si>
    <t>46-05-0576</t>
  </si>
  <si>
    <t>46-05-0577</t>
  </si>
  <si>
    <t>46-05-0578</t>
  </si>
  <si>
    <t>46-05-0579</t>
  </si>
  <si>
    <t>46-05-0580</t>
  </si>
  <si>
    <t>46-05-0581</t>
  </si>
  <si>
    <t>46-05-0582</t>
  </si>
  <si>
    <t>46-05-0583</t>
  </si>
  <si>
    <t>46-05-0584</t>
  </si>
  <si>
    <t>46-05-0585</t>
  </si>
  <si>
    <t>46-05-0586</t>
  </si>
  <si>
    <t>46-05-0587</t>
  </si>
  <si>
    <t>46-05-0588</t>
  </si>
  <si>
    <t>46-05-0589</t>
  </si>
  <si>
    <t>46-05-0590</t>
  </si>
  <si>
    <t>46-05-0591</t>
  </si>
  <si>
    <t>46-05-0592</t>
  </si>
  <si>
    <t>46-05-0593</t>
  </si>
  <si>
    <t>46-05-0594</t>
  </si>
  <si>
    <t>46-05-0595</t>
  </si>
  <si>
    <t>46-05-0596</t>
  </si>
  <si>
    <t>Аделина</t>
  </si>
  <si>
    <t>Антуан де Сент-Экзюпери</t>
  </si>
  <si>
    <t>Бесконечность</t>
  </si>
  <si>
    <t>Василий Тёркин</t>
  </si>
  <si>
    <t>Вечерний звон</t>
  </si>
  <si>
    <t>Жди меня</t>
  </si>
  <si>
    <t>Знамя Ленина</t>
  </si>
  <si>
    <t>Изобилие</t>
  </si>
  <si>
    <t>Илья Муромец</t>
  </si>
  <si>
    <t>Индия</t>
  </si>
  <si>
    <t>Ирина Архипова</t>
  </si>
  <si>
    <t>Красавица Москвы</t>
  </si>
  <si>
    <t>Крылья Надежды</t>
  </si>
  <si>
    <t>Ладога</t>
  </si>
  <si>
    <t>Маршал Баграмян</t>
  </si>
  <si>
    <t>Маршал Бирюзов</t>
  </si>
  <si>
    <t>Маршал Малиновский</t>
  </si>
  <si>
    <t>Маршал Соколовский</t>
  </si>
  <si>
    <t>Михайло Ломоносов</t>
  </si>
  <si>
    <t>Московский Университет</t>
  </si>
  <si>
    <t>Огни Донбасса</t>
  </si>
  <si>
    <t>Олимпиада Колесникова</t>
  </si>
  <si>
    <t>Память о Колесникове</t>
  </si>
  <si>
    <t>Прощание Славянки</t>
  </si>
  <si>
    <t>Радмила</t>
  </si>
  <si>
    <t>Sensation</t>
  </si>
  <si>
    <t>Синенький скромный платочек</t>
  </si>
  <si>
    <t>Тишина</t>
  </si>
  <si>
    <t>Федерико Гарсиа Лорка</t>
  </si>
  <si>
    <t>Azalea wielkokwiatowa</t>
  </si>
  <si>
    <t>Азалия крупноцветковая</t>
  </si>
  <si>
    <t>Christopher Wren</t>
  </si>
  <si>
    <t>Windsor Sunbeam</t>
  </si>
  <si>
    <t>Mayaro</t>
  </si>
  <si>
    <t>Feuerwerk</t>
  </si>
  <si>
    <t>Crosswater Red</t>
  </si>
  <si>
    <t>Rhododendron hybrida</t>
  </si>
  <si>
    <t>Рододендрон гибридный</t>
  </si>
  <si>
    <t>Calsap</t>
  </si>
  <si>
    <t>Catawbiense Album</t>
  </si>
  <si>
    <t>Helsinki University</t>
  </si>
  <si>
    <t>P.J.M. Elite</t>
  </si>
  <si>
    <t>Painted Purple</t>
  </si>
  <si>
    <t>P.M.A. Tigerstedt</t>
  </si>
  <si>
    <t>Rhododendron catawbiense</t>
  </si>
  <si>
    <t xml:space="preserve">Рододендрон катевбинский </t>
  </si>
  <si>
    <t>Cunningham`s White</t>
  </si>
  <si>
    <t>Рододендрон катевбинский</t>
  </si>
  <si>
    <t>Roseum Elegans</t>
  </si>
  <si>
    <t>Rhododendron yakushimanum</t>
  </si>
  <si>
    <t>Рододендрон якушиманский</t>
  </si>
  <si>
    <t>Blurettia</t>
  </si>
  <si>
    <t>Азалии и рододендроны</t>
  </si>
  <si>
    <t>Наименование лат.</t>
  </si>
  <si>
    <t>Наименование рус.</t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</si>
  <si>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</si>
  <si>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87-07-7616</t>
  </si>
  <si>
    <t>C2</t>
  </si>
  <si>
    <t>87-60-0088</t>
  </si>
  <si>
    <t>87-60-0089</t>
  </si>
  <si>
    <t>Thuja occidentalis</t>
  </si>
  <si>
    <t>59-56-0047</t>
  </si>
  <si>
    <t>59-56-0081</t>
  </si>
  <si>
    <t>Silberlocke=Horstmanns Silberlocke</t>
  </si>
  <si>
    <t>Picea pungens</t>
  </si>
  <si>
    <t>59-56-0080</t>
  </si>
  <si>
    <t>Bialobok</t>
  </si>
  <si>
    <t>87-60-0084</t>
  </si>
  <si>
    <t>Silver Smaragd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</si>
</sst>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  <numFmt numFmtId="167" formatCode="#,##0.00\ [$€-1];\-#,##0.00\ [$€-1]"/>
    <numFmt numFmtId="168" formatCode="#,##0.00\ &quot;₽&quot;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64"/>
      <name val="Geneva"/>
    </font>
    <font>
      <sz val="11"/>
      <color theme="1"/>
      <name val="Arial"/>
      <family val="2"/>
      <charset val="204"/>
    </font>
    <font>
      <b/>
      <sz val="24"/>
      <color indexed="64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b/>
      <u/>
      <sz val="11"/>
      <color indexed="2"/>
      <name val="Calibri"/>
      <family val="2"/>
      <charset val="204"/>
      <scheme val="minor"/>
    </font>
    <font>
      <sz val="11"/>
      <color indexed="64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Courier"/>
    </font>
    <font>
      <sz val="11"/>
      <name val="Arial"/>
      <family val="2"/>
      <charset val="204"/>
    </font>
    <font>
      <sz val="12"/>
      <color theme="1"/>
      <name val="Charcoal CY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</font>
    <font>
      <sz val="10"/>
      <color indexed="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.5"/>
      <color indexed="64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.5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color rgb="FF00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2"/>
      <color rgb="FF000000"/>
      <name val="ArialMT"/>
      <family val="2"/>
      <charset val="204"/>
    </font>
    <font>
      <sz val="10"/>
      <color theme="0" tint="-0.499984740745262"/>
      <name val="Arial"/>
      <family val="2"/>
      <charset val="204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  <font>
      <b/>
      <sz val="11"/>
      <color rgb="FF00660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  <scheme val="minor"/>
    </font>
    <font>
      <sz val="16"/>
      <color theme="0" tint="-0.499984740745262"/>
      <name val="Arial"/>
      <family val="2"/>
      <charset val="204"/>
    </font>
    <font>
      <sz val="14"/>
      <color theme="0" tint="-0.49998474074526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rgb="FFE2EFDA"/>
      </patternFill>
    </fill>
    <fill>
      <patternFill patternType="solid">
        <fgColor rgb="FFE2EFDA"/>
        <bgColor rgb="FFE2EFDA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3">
    <xf numFmtId="0" fontId="0" fillId="0" borderId="0"/>
    <xf numFmtId="0" fontId="5" fillId="0" borderId="0"/>
    <xf numFmtId="0" fontId="1" fillId="0" borderId="0"/>
    <xf numFmtId="0" fontId="10" fillId="0" borderId="0" applyNumberFormat="0" applyFill="0" applyBorder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  <xf numFmtId="0" fontId="1" fillId="0" borderId="0"/>
    <xf numFmtId="0" fontId="25" fillId="0" borderId="0"/>
    <xf numFmtId="0" fontId="35" fillId="0" borderId="0"/>
    <xf numFmtId="0" fontId="3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4" fillId="0" borderId="0"/>
    <xf numFmtId="0" fontId="4" fillId="0" borderId="0" applyNumberFormat="0" applyFill="0" applyBorder="0" applyAlignment="0" applyProtection="0"/>
    <xf numFmtId="0" fontId="1" fillId="0" borderId="0"/>
    <xf numFmtId="0" fontId="66" fillId="0" borderId="0"/>
    <xf numFmtId="0" fontId="1" fillId="0" borderId="0"/>
    <xf numFmtId="0" fontId="68" fillId="0" borderId="0"/>
  </cellStyleXfs>
  <cellXfs count="192">
    <xf numFmtId="0" fontId="0" fillId="0" borderId="0" xfId="0"/>
    <xf numFmtId="14" fontId="2" fillId="0" borderId="0" xfId="1" applyNumberFormat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9" fillId="0" borderId="0" xfId="2" applyFont="1" applyAlignment="1" applyProtection="1">
      <alignment horizontal="right" vertical="center" indent="1"/>
      <protection locked="0"/>
    </xf>
    <xf numFmtId="1" fontId="3" fillId="2" borderId="1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16" fillId="0" borderId="0" xfId="6" applyFont="1" applyAlignment="1" applyProtection="1">
      <alignment horizontal="left" vertical="center" indent="1"/>
      <protection locked="0"/>
    </xf>
    <xf numFmtId="0" fontId="17" fillId="0" borderId="0" xfId="7"/>
    <xf numFmtId="0" fontId="18" fillId="4" borderId="0" xfId="4" applyFont="1" applyFill="1" applyAlignment="1">
      <alignment horizontal="left" vertical="center"/>
    </xf>
    <xf numFmtId="0" fontId="21" fillId="0" borderId="0" xfId="4" applyFont="1" applyAlignment="1">
      <alignment horizontal="left" vertical="center" indent="1"/>
    </xf>
    <xf numFmtId="0" fontId="3" fillId="0" borderId="0" xfId="1" applyFont="1"/>
    <xf numFmtId="0" fontId="22" fillId="6" borderId="0" xfId="9" applyFont="1" applyFill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6" fillId="0" borderId="0" xfId="10" applyFont="1" applyAlignment="1">
      <alignment horizontal="left" vertical="center"/>
    </xf>
    <xf numFmtId="0" fontId="29" fillId="6" borderId="0" xfId="9" applyFont="1" applyFill="1" applyAlignment="1">
      <alignment horizontal="left" vertical="center"/>
    </xf>
    <xf numFmtId="0" fontId="28" fillId="0" borderId="0" xfId="6" applyFont="1" applyAlignment="1" applyProtection="1">
      <alignment horizontal="left" vertical="center" indent="1"/>
      <protection locked="0"/>
    </xf>
    <xf numFmtId="44" fontId="14" fillId="0" borderId="0" xfId="5" applyNumberFormat="1" applyFont="1" applyAlignment="1">
      <alignment horizontal="right" vertical="center"/>
    </xf>
    <xf numFmtId="14" fontId="31" fillId="0" borderId="0" xfId="4" applyNumberFormat="1" applyFont="1" applyAlignment="1">
      <alignment horizontal="center"/>
    </xf>
    <xf numFmtId="0" fontId="32" fillId="0" borderId="0" xfId="10" applyFont="1" applyAlignment="1">
      <alignment vertical="center"/>
    </xf>
    <xf numFmtId="0" fontId="27" fillId="0" borderId="0" xfId="1" applyFont="1" applyAlignment="1">
      <alignment horizontal="left"/>
    </xf>
    <xf numFmtId="0" fontId="9" fillId="0" borderId="4" xfId="4" applyFont="1" applyBorder="1" applyAlignment="1">
      <alignment horizontal="center" vertical="top" wrapText="1"/>
    </xf>
    <xf numFmtId="0" fontId="16" fillId="8" borderId="5" xfId="4" applyFont="1" applyFill="1" applyBorder="1" applyAlignment="1">
      <alignment horizontal="left" vertical="top" wrapText="1" indent="1"/>
    </xf>
    <xf numFmtId="0" fontId="16" fillId="8" borderId="5" xfId="4" applyFont="1" applyFill="1" applyBorder="1" applyAlignment="1">
      <alignment horizontal="center" vertical="top" wrapText="1"/>
    </xf>
    <xf numFmtId="0" fontId="28" fillId="8" borderId="6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left" vertical="top" wrapText="1" indent="1"/>
    </xf>
    <xf numFmtId="0" fontId="33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3" borderId="1" xfId="4" applyFont="1" applyFill="1" applyBorder="1" applyAlignment="1" applyProtection="1">
      <alignment horizontal="left" vertical="center"/>
      <protection locked="0"/>
    </xf>
    <xf numFmtId="0" fontId="34" fillId="3" borderId="1" xfId="4" applyFont="1" applyFill="1" applyBorder="1" applyAlignment="1" applyProtection="1">
      <alignment horizontal="left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11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/>
      <protection locked="0"/>
    </xf>
    <xf numFmtId="0" fontId="36" fillId="3" borderId="1" xfId="4" applyFont="1" applyFill="1" applyBorder="1" applyProtection="1">
      <protection locked="0"/>
    </xf>
    <xf numFmtId="0" fontId="16" fillId="0" borderId="5" xfId="4" applyFont="1" applyBorder="1"/>
    <xf numFmtId="0" fontId="36" fillId="0" borderId="5" xfId="4" applyFont="1" applyBorder="1" applyAlignment="1">
      <alignment horizontal="left" indent="1"/>
    </xf>
    <xf numFmtId="2" fontId="36" fillId="0" borderId="5" xfId="4" applyNumberFormat="1" applyFont="1" applyBorder="1" applyAlignment="1">
      <alignment horizontal="center"/>
    </xf>
    <xf numFmtId="1" fontId="36" fillId="0" borderId="5" xfId="4" applyNumberFormat="1" applyFont="1" applyBorder="1" applyAlignment="1">
      <alignment horizontal="center"/>
    </xf>
    <xf numFmtId="166" fontId="9" fillId="0" borderId="5" xfId="4" applyNumberFormat="1" applyFont="1" applyBorder="1" applyAlignment="1">
      <alignment horizontal="center"/>
    </xf>
    <xf numFmtId="0" fontId="36" fillId="9" borderId="7" xfId="12" applyFont="1" applyFill="1" applyBorder="1" applyAlignment="1" applyProtection="1">
      <alignment horizontal="center"/>
      <protection locked="0"/>
    </xf>
    <xf numFmtId="165" fontId="36" fillId="0" borderId="5" xfId="4" applyNumberFormat="1" applyFont="1" applyBorder="1" applyAlignment="1">
      <alignment horizontal="center"/>
    </xf>
    <xf numFmtId="44" fontId="36" fillId="0" borderId="5" xfId="4" applyNumberFormat="1" applyFont="1" applyBorder="1" applyAlignment="1" applyProtection="1">
      <alignment horizontal="center"/>
      <protection locked="0"/>
    </xf>
    <xf numFmtId="0" fontId="27" fillId="0" borderId="0" xfId="1" applyFont="1" applyAlignment="1">
      <alignment horizontal="left" vertical="center"/>
    </xf>
    <xf numFmtId="165" fontId="9" fillId="0" borderId="5" xfId="4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center" vertical="top" wrapText="1"/>
    </xf>
    <xf numFmtId="0" fontId="37" fillId="10" borderId="1" xfId="13" applyFont="1" applyFill="1" applyBorder="1" applyProtection="1">
      <protection locked="0"/>
    </xf>
    <xf numFmtId="0" fontId="37" fillId="10" borderId="1" xfId="13" applyFont="1" applyFill="1" applyBorder="1" applyAlignment="1" applyProtection="1">
      <alignment horizontal="left" indent="1"/>
      <protection locked="0"/>
    </xf>
    <xf numFmtId="0" fontId="37" fillId="10" borderId="2" xfId="13" applyFont="1" applyFill="1" applyBorder="1" applyAlignment="1" applyProtection="1">
      <alignment horizontal="left" indent="1"/>
      <protection locked="0"/>
    </xf>
    <xf numFmtId="0" fontId="37" fillId="10" borderId="8" xfId="13" applyFont="1" applyFill="1" applyBorder="1" applyAlignment="1" applyProtection="1">
      <alignment horizontal="left" indent="1"/>
      <protection locked="0"/>
    </xf>
    <xf numFmtId="0" fontId="37" fillId="10" borderId="3" xfId="13" applyFont="1" applyFill="1" applyBorder="1" applyAlignment="1" applyProtection="1">
      <alignment horizontal="left" indent="1"/>
      <protection locked="0"/>
    </xf>
    <xf numFmtId="1" fontId="22" fillId="11" borderId="1" xfId="13" applyNumberFormat="1" applyFont="1" applyFill="1" applyBorder="1" applyAlignment="1" applyProtection="1">
      <alignment horizontal="center"/>
      <protection hidden="1"/>
    </xf>
    <xf numFmtId="1" fontId="1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1" fillId="0" borderId="0" xfId="4"/>
    <xf numFmtId="1" fontId="1" fillId="0" borderId="0" xfId="2" applyNumberForma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8" fillId="0" borderId="12" xfId="0" applyFont="1" applyBorder="1"/>
    <xf numFmtId="0" fontId="38" fillId="0" borderId="0" xfId="0" applyFont="1"/>
    <xf numFmtId="0" fontId="39" fillId="0" borderId="0" xfId="0" applyFont="1"/>
    <xf numFmtId="0" fontId="39" fillId="0" borderId="13" xfId="0" applyFont="1" applyBorder="1"/>
    <xf numFmtId="0" fontId="40" fillId="0" borderId="0" xfId="0" applyFont="1"/>
    <xf numFmtId="0" fontId="40" fillId="0" borderId="13" xfId="0" applyFont="1" applyBorder="1"/>
    <xf numFmtId="0" fontId="41" fillId="0" borderId="12" xfId="0" applyFont="1" applyBorder="1"/>
    <xf numFmtId="0" fontId="42" fillId="12" borderId="12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3" fillId="0" borderId="13" xfId="0" applyFont="1" applyBorder="1"/>
    <xf numFmtId="0" fontId="44" fillId="12" borderId="12" xfId="0" applyFont="1" applyFill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4" fillId="0" borderId="0" xfId="0" applyFont="1" applyAlignment="1">
      <alignment horizontal="left"/>
    </xf>
    <xf numFmtId="0" fontId="48" fillId="0" borderId="0" xfId="0" applyFont="1"/>
    <xf numFmtId="0" fontId="48" fillId="0" borderId="13" xfId="0" applyFont="1" applyBorder="1"/>
    <xf numFmtId="0" fontId="47" fillId="12" borderId="12" xfId="0" applyFont="1" applyFill="1" applyBorder="1"/>
    <xf numFmtId="0" fontId="49" fillId="0" borderId="0" xfId="0" applyFont="1" applyAlignment="1">
      <alignment horizontal="left" indent="2"/>
    </xf>
    <xf numFmtId="0" fontId="50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52" fillId="12" borderId="12" xfId="0" applyFont="1" applyFill="1" applyBorder="1"/>
    <xf numFmtId="0" fontId="52" fillId="0" borderId="0" xfId="0" applyFont="1"/>
    <xf numFmtId="0" fontId="0" fillId="12" borderId="12" xfId="0" applyFill="1" applyBorder="1"/>
    <xf numFmtId="0" fontId="43" fillId="12" borderId="12" xfId="0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3" fillId="0" borderId="0" xfId="0" applyFont="1"/>
    <xf numFmtId="0" fontId="3" fillId="0" borderId="13" xfId="0" applyFont="1" applyBorder="1"/>
    <xf numFmtId="0" fontId="43" fillId="12" borderId="12" xfId="0" applyFont="1" applyFill="1" applyBorder="1" applyAlignment="1">
      <alignment horizontal="right" vertical="top"/>
    </xf>
    <xf numFmtId="0" fontId="3" fillId="0" borderId="13" xfId="0" applyFont="1" applyBorder="1" applyAlignment="1">
      <alignment vertical="top"/>
    </xf>
    <xf numFmtId="0" fontId="3" fillId="0" borderId="0" xfId="0" applyFont="1" applyAlignment="1">
      <alignment vertical="top"/>
    </xf>
    <xf numFmtId="0" fontId="49" fillId="0" borderId="0" xfId="0" applyFont="1" applyAlignment="1">
      <alignment horizontal="left" vertical="top" wrapText="1" indent="2"/>
    </xf>
    <xf numFmtId="0" fontId="43" fillId="12" borderId="12" xfId="15" applyFont="1" applyFill="1" applyBorder="1" applyAlignment="1">
      <alignment horizontal="right" vertical="top"/>
    </xf>
    <xf numFmtId="0" fontId="1" fillId="0" borderId="13" xfId="15" applyBorder="1"/>
    <xf numFmtId="0" fontId="1" fillId="0" borderId="0" xfId="15"/>
    <xf numFmtId="0" fontId="1" fillId="12" borderId="12" xfId="15" applyFill="1" applyBorder="1"/>
    <xf numFmtId="0" fontId="33" fillId="0" borderId="0" xfId="16" applyFont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5" fillId="0" borderId="0" xfId="1" applyFont="1"/>
    <xf numFmtId="0" fontId="57" fillId="0" borderId="0" xfId="18" applyFont="1" applyAlignment="1" applyProtection="1">
      <alignment horizontal="left" vertical="top"/>
      <protection locked="0"/>
    </xf>
    <xf numFmtId="0" fontId="28" fillId="0" borderId="0" xfId="9" applyFont="1" applyAlignment="1">
      <alignment horizontal="left" vertical="center"/>
    </xf>
    <xf numFmtId="0" fontId="36" fillId="0" borderId="4" xfId="4" applyFont="1" applyBorder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36" fillId="0" borderId="0" xfId="4" applyFont="1" applyAlignment="1">
      <alignment horizontal="center"/>
    </xf>
    <xf numFmtId="0" fontId="59" fillId="13" borderId="0" xfId="4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60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left" indent="1"/>
    </xf>
    <xf numFmtId="2" fontId="61" fillId="0" borderId="5" xfId="4" applyNumberFormat="1" applyFont="1" applyBorder="1" applyAlignment="1">
      <alignment horizontal="center"/>
    </xf>
    <xf numFmtId="0" fontId="62" fillId="0" borderId="4" xfId="4" applyFont="1" applyBorder="1" applyAlignment="1">
      <alignment horizontal="center" vertical="top" wrapText="1"/>
    </xf>
    <xf numFmtId="0" fontId="63" fillId="0" borderId="5" xfId="4" applyFont="1" applyBorder="1"/>
    <xf numFmtId="0" fontId="62" fillId="0" borderId="5" xfId="4" applyFont="1" applyBorder="1" applyAlignment="1">
      <alignment horizontal="left" indent="1"/>
    </xf>
    <xf numFmtId="2" fontId="62" fillId="0" borderId="5" xfId="4" applyNumberFormat="1" applyFont="1" applyBorder="1" applyAlignment="1">
      <alignment horizontal="center"/>
    </xf>
    <xf numFmtId="1" fontId="62" fillId="0" borderId="5" xfId="4" applyNumberFormat="1" applyFont="1" applyBorder="1" applyAlignment="1">
      <alignment horizontal="center"/>
    </xf>
    <xf numFmtId="165" fontId="64" fillId="0" borderId="5" xfId="4" applyNumberFormat="1" applyFont="1" applyBorder="1" applyAlignment="1">
      <alignment horizontal="center"/>
    </xf>
    <xf numFmtId="166" fontId="64" fillId="0" borderId="5" xfId="4" applyNumberFormat="1" applyFont="1" applyBorder="1" applyAlignment="1">
      <alignment horizontal="center"/>
    </xf>
    <xf numFmtId="0" fontId="62" fillId="9" borderId="7" xfId="12" applyFont="1" applyFill="1" applyBorder="1" applyAlignment="1" applyProtection="1">
      <alignment horizontal="center"/>
      <protection locked="0"/>
    </xf>
    <xf numFmtId="165" fontId="62" fillId="0" borderId="5" xfId="4" applyNumberFormat="1" applyFont="1" applyBorder="1" applyAlignment="1">
      <alignment horizontal="center"/>
    </xf>
    <xf numFmtId="44" fontId="62" fillId="0" borderId="5" xfId="4" applyNumberFormat="1" applyFont="1" applyBorder="1" applyAlignment="1" applyProtection="1">
      <alignment horizontal="center"/>
      <protection locked="0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 wrapText="1"/>
    </xf>
    <xf numFmtId="0" fontId="64" fillId="0" borderId="5" xfId="4" applyFont="1" applyBorder="1" applyAlignment="1">
      <alignment horizontal="left" indent="1"/>
    </xf>
    <xf numFmtId="2" fontId="64" fillId="0" borderId="5" xfId="4" applyNumberFormat="1" applyFont="1" applyBorder="1" applyAlignment="1">
      <alignment horizontal="center"/>
    </xf>
    <xf numFmtId="0" fontId="62" fillId="0" borderId="0" xfId="4" applyFont="1" applyAlignment="1">
      <alignment horizontal="center"/>
    </xf>
    <xf numFmtId="166" fontId="62" fillId="0" borderId="5" xfId="4" applyNumberFormat="1" applyFont="1" applyBorder="1" applyAlignment="1">
      <alignment horizontal="center"/>
    </xf>
    <xf numFmtId="165" fontId="65" fillId="0" borderId="5" xfId="4" applyNumberFormat="1" applyFont="1" applyBorder="1" applyAlignment="1">
      <alignment horizontal="center"/>
    </xf>
    <xf numFmtId="166" fontId="65" fillId="0" borderId="5" xfId="4" applyNumberFormat="1" applyFont="1" applyBorder="1" applyAlignment="1">
      <alignment horizontal="center"/>
    </xf>
    <xf numFmtId="0" fontId="7" fillId="0" borderId="0" xfId="4" applyFont="1"/>
    <xf numFmtId="1" fontId="3" fillId="0" borderId="1" xfId="0" applyNumberFormat="1" applyFont="1" applyBorder="1"/>
    <xf numFmtId="0" fontId="3" fillId="0" borderId="1" xfId="0" applyFont="1" applyBorder="1"/>
    <xf numFmtId="167" fontId="67" fillId="0" borderId="1" xfId="21" applyNumberFormat="1" applyFont="1" applyBorder="1" applyAlignment="1">
      <alignment vertical="center"/>
    </xf>
    <xf numFmtId="168" fontId="67" fillId="0" borderId="1" xfId="21" applyNumberFormat="1" applyFont="1" applyBorder="1"/>
    <xf numFmtId="0" fontId="0" fillId="0" borderId="1" xfId="0" applyBorder="1"/>
    <xf numFmtId="0" fontId="69" fillId="0" borderId="1" xfId="14" applyFont="1" applyBorder="1" applyAlignment="1">
      <alignment horizontal="center" vertical="center"/>
    </xf>
    <xf numFmtId="0" fontId="9" fillId="0" borderId="5" xfId="4" applyFont="1" applyBorder="1" applyAlignment="1">
      <alignment horizontal="left" indent="1"/>
    </xf>
    <xf numFmtId="2" fontId="9" fillId="0" borderId="5" xfId="4" applyNumberFormat="1" applyFont="1" applyBorder="1" applyAlignment="1">
      <alignment horizontal="center"/>
    </xf>
    <xf numFmtId="0" fontId="70" fillId="0" borderId="1" xfId="14" applyFont="1" applyBorder="1" applyAlignment="1">
      <alignment horizontal="center" vertical="center"/>
    </xf>
    <xf numFmtId="0" fontId="71" fillId="0" borderId="1" xfId="14" applyFont="1" applyBorder="1" applyAlignment="1">
      <alignment horizontal="center" vertical="center"/>
    </xf>
    <xf numFmtId="0" fontId="72" fillId="0" borderId="1" xfId="14" applyFont="1" applyBorder="1" applyAlignment="1">
      <alignment horizontal="center" vertical="center"/>
    </xf>
    <xf numFmtId="0" fontId="73" fillId="0" borderId="5" xfId="4" applyFont="1" applyBorder="1" applyAlignment="1">
      <alignment horizontal="left" indent="1"/>
    </xf>
    <xf numFmtId="2" fontId="73" fillId="0" borderId="5" xfId="4" applyNumberFormat="1" applyFont="1" applyBorder="1" applyAlignment="1">
      <alignment horizontal="center"/>
    </xf>
    <xf numFmtId="0" fontId="74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center"/>
    </xf>
    <xf numFmtId="0" fontId="69" fillId="0" borderId="0" xfId="1" applyFont="1" applyAlignment="1">
      <alignment horizontal="center" vertical="center" wrapText="1"/>
    </xf>
    <xf numFmtId="166" fontId="36" fillId="0" borderId="5" xfId="4" applyNumberFormat="1" applyFont="1" applyBorder="1" applyAlignment="1">
      <alignment horizontal="center"/>
    </xf>
    <xf numFmtId="0" fontId="30" fillId="7" borderId="0" xfId="6" applyFont="1" applyFill="1" applyAlignment="1" applyProtection="1">
      <alignment horizontal="left" vertical="top" wrapText="1"/>
      <protection locked="0"/>
    </xf>
    <xf numFmtId="0" fontId="56" fillId="0" borderId="0" xfId="8" applyFont="1" applyAlignment="1" applyProtection="1">
      <alignment horizontal="left" vertical="top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164" fontId="14" fillId="3" borderId="2" xfId="5" applyNumberFormat="1" applyFont="1" applyFill="1" applyBorder="1" applyAlignment="1" applyProtection="1">
      <alignment horizontal="center" vertical="center"/>
      <protection locked="0"/>
    </xf>
    <xf numFmtId="164" fontId="14" fillId="3" borderId="3" xfId="5" applyNumberFormat="1" applyFont="1" applyFill="1" applyBorder="1" applyAlignment="1" applyProtection="1">
      <alignment horizontal="center" vertical="center"/>
      <protection locked="0"/>
    </xf>
    <xf numFmtId="0" fontId="20" fillId="5" borderId="2" xfId="8" applyFont="1" applyFill="1" applyBorder="1" applyAlignment="1">
      <alignment horizontal="left" vertical="center"/>
    </xf>
    <xf numFmtId="0" fontId="20" fillId="5" borderId="3" xfId="8" applyFont="1" applyFill="1" applyBorder="1" applyAlignment="1">
      <alignment horizontal="left" vertical="center"/>
    </xf>
    <xf numFmtId="0" fontId="9" fillId="0" borderId="2" xfId="20" applyFont="1" applyBorder="1" applyAlignment="1" applyProtection="1">
      <alignment horizontal="left" vertical="center" indent="1"/>
      <protection locked="0"/>
    </xf>
    <xf numFmtId="0" fontId="9" fillId="0" borderId="3" xfId="20" applyFont="1" applyBorder="1" applyAlignment="1" applyProtection="1">
      <alignment horizontal="left" vertical="center" indent="1"/>
      <protection locked="0"/>
    </xf>
    <xf numFmtId="0" fontId="67" fillId="0" borderId="2" xfId="20" applyFont="1" applyBorder="1" applyAlignment="1" applyProtection="1">
      <alignment horizontal="left" vertical="center" indent="1"/>
      <protection locked="0"/>
    </xf>
    <xf numFmtId="0" fontId="67" fillId="0" borderId="3" xfId="20" applyFont="1" applyBorder="1" applyAlignment="1" applyProtection="1">
      <alignment horizontal="left" vertical="center" indent="1"/>
      <protection locked="0"/>
    </xf>
    <xf numFmtId="0" fontId="67" fillId="0" borderId="2" xfId="21" applyFont="1" applyBorder="1" applyAlignment="1" applyProtection="1">
      <alignment horizontal="left" vertical="center" indent="1"/>
      <protection locked="0"/>
    </xf>
    <xf numFmtId="0" fontId="67" fillId="0" borderId="3" xfId="21" applyFont="1" applyBorder="1" applyAlignment="1" applyProtection="1">
      <alignment horizontal="left" vertical="center" indent="1"/>
      <protection locked="0"/>
    </xf>
    <xf numFmtId="1" fontId="24" fillId="0" borderId="2" xfId="5" applyNumberFormat="1" applyFont="1" applyBorder="1" applyAlignment="1">
      <alignment vertical="center"/>
    </xf>
    <xf numFmtId="1" fontId="24" fillId="0" borderId="3" xfId="5" applyNumberFormat="1" applyFont="1" applyBorder="1" applyAlignment="1">
      <alignment vertical="center"/>
    </xf>
    <xf numFmtId="44" fontId="24" fillId="0" borderId="2" xfId="5" applyNumberFormat="1" applyFont="1" applyBorder="1" applyAlignment="1">
      <alignment horizontal="right" vertical="center"/>
    </xf>
    <xf numFmtId="44" fontId="24" fillId="0" borderId="3" xfId="5" applyNumberFormat="1" applyFont="1" applyBorder="1" applyAlignment="1">
      <alignment horizontal="right" vertical="center"/>
    </xf>
    <xf numFmtId="9" fontId="24" fillId="0" borderId="2" xfId="5" applyNumberFormat="1" applyFont="1" applyBorder="1" applyAlignment="1">
      <alignment horizontal="right"/>
    </xf>
    <xf numFmtId="9" fontId="24" fillId="0" borderId="3" xfId="5" applyNumberFormat="1" applyFont="1" applyBorder="1" applyAlignment="1">
      <alignment horizontal="right"/>
    </xf>
    <xf numFmtId="44" fontId="14" fillId="0" borderId="2" xfId="5" applyNumberFormat="1" applyFont="1" applyBorder="1" applyAlignment="1">
      <alignment horizontal="right" vertical="center"/>
    </xf>
    <xf numFmtId="44" fontId="14" fillId="0" borderId="3" xfId="5" applyNumberFormat="1" applyFont="1" applyBorder="1" applyAlignment="1">
      <alignment horizontal="right" vertical="center"/>
    </xf>
    <xf numFmtId="0" fontId="53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2"/>
    </xf>
    <xf numFmtId="0" fontId="33" fillId="0" borderId="0" xfId="16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3"/>
    </xf>
    <xf numFmtId="0" fontId="49" fillId="0" borderId="0" xfId="0" quotePrefix="1" applyFont="1" applyAlignment="1">
      <alignment horizontal="left" vertical="top" wrapText="1" indent="4"/>
    </xf>
    <xf numFmtId="0" fontId="49" fillId="0" borderId="0" xfId="0" applyFont="1" applyAlignment="1">
      <alignment horizontal="left" vertical="top" wrapText="1" indent="4"/>
    </xf>
    <xf numFmtId="0" fontId="53" fillId="0" borderId="0" xfId="14" applyFont="1" applyAlignment="1">
      <alignment horizontal="left" vertical="top" wrapText="1"/>
    </xf>
    <xf numFmtId="0" fontId="49" fillId="0" borderId="0" xfId="14" applyFont="1" applyAlignment="1">
      <alignment horizontal="left" vertical="top" wrapText="1" indent="2"/>
    </xf>
    <xf numFmtId="0" fontId="53" fillId="0" borderId="0" xfId="15" applyFont="1" applyAlignment="1">
      <alignment horizontal="left" vertical="top" wrapText="1"/>
    </xf>
    <xf numFmtId="0" fontId="49" fillId="0" borderId="0" xfId="15" applyFont="1" applyAlignment="1">
      <alignment horizontal="left" vertical="top" wrapText="1" indent="2"/>
    </xf>
    <xf numFmtId="0" fontId="75" fillId="0" borderId="1" xfId="14" applyFont="1" applyBorder="1" applyAlignment="1">
      <alignment horizontal="center" vertical="center"/>
    </xf>
    <xf numFmtId="0" fontId="76" fillId="0" borderId="1" xfId="14" applyFont="1" applyBorder="1" applyAlignment="1">
      <alignment horizontal="center" vertical="center"/>
    </xf>
  </cellXfs>
  <cellStyles count="23">
    <cellStyle name="Гиперссылка 2 3" xfId="3" xr:uid="{EDE3DFD5-A597-44D9-8FCD-2FE6B22E415F}"/>
    <cellStyle name="Гиперссылка 3" xfId="18" xr:uid="{02F8FED3-CE9B-4C41-8E12-7038E765ED17}"/>
    <cellStyle name="Обычный" xfId="0" builtinId="0"/>
    <cellStyle name="Обычный 11" xfId="21" xr:uid="{A40D688B-0528-4894-9638-89801A87E782}"/>
    <cellStyle name="Обычный 2 2 2" xfId="17" xr:uid="{58867595-6884-40D5-BDAC-24556C6281E8}"/>
    <cellStyle name="Обычный 2 2 2 2" xfId="4" xr:uid="{FEB5076F-8FEF-4225-9746-C5D940994997}"/>
    <cellStyle name="Обычный 2 2 2 2 2" xfId="9" xr:uid="{E6DA6BD1-D818-4F20-8054-F00D337036DB}"/>
    <cellStyle name="Обычный 2 2 2 2 2 2" xfId="10" xr:uid="{6927FA17-511C-4133-9422-09992CBBBE3F}"/>
    <cellStyle name="Обычный 2 2 2 3" xfId="22" xr:uid="{75BD37FB-FAC8-4A8D-9721-16A0C1153BC9}"/>
    <cellStyle name="Обычный 2 2 3" xfId="8" xr:uid="{6DAF583B-BF20-4E90-9DEE-C896DA4F008D}"/>
    <cellStyle name="Обычный 2 4" xfId="12" xr:uid="{2C27C22A-B748-40F4-9C2E-B1A8F25AE941}"/>
    <cellStyle name="Обычный 3 2" xfId="5" xr:uid="{91CE20FD-69E5-4DFB-8700-02E9066E399D}"/>
    <cellStyle name="Обычный 3 2 2" xfId="14" xr:uid="{3F7DCD1E-5844-459E-BE4A-469276E776F7}"/>
    <cellStyle name="Обычный 3 2 3" xfId="1" xr:uid="{A7381B80-4CC4-4621-8D1B-137E2F50D355}"/>
    <cellStyle name="Обычный 3 2 4" xfId="16" xr:uid="{C45156AE-BE4E-4C4C-BDB5-BF8BE90E8C61}"/>
    <cellStyle name="Обычный 3 3" xfId="15" xr:uid="{0FFA6B07-CAB3-4E26-9387-A2824FE4415F}"/>
    <cellStyle name="Обычный 3 4" xfId="13" xr:uid="{F3424E8F-921A-4EEF-8B49-D58E5701E047}"/>
    <cellStyle name="Обычный 3 4 2" xfId="2" xr:uid="{8EB0A485-2ADF-4A4F-AE01-8FB1F1903EC5}"/>
    <cellStyle name="Обычный 5 2" xfId="19" xr:uid="{195F3585-76FC-4569-8D47-5B8C282E3347}"/>
    <cellStyle name="Обычный 5 3" xfId="7" xr:uid="{9CC630CC-AE71-46F5-B0AB-2A05F73F4005}"/>
    <cellStyle name="Обычный_Лист1" xfId="20" xr:uid="{E947CA9A-0DC5-41A8-A822-3E9E0C55BD59}"/>
    <cellStyle name="Обычный_Лист1 2" xfId="6" xr:uid="{25D1ECFF-1E71-45A7-8738-5684BC9620B4}"/>
    <cellStyle name="Обычный_наличие" xfId="11" xr:uid="{8D91417C-4086-4946-8002-606D1A772B1B}"/>
  </cellStyles>
  <dxfs count="1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70758</xdr:colOff>
      <xdr:row>0</xdr:row>
      <xdr:rowOff>141514</xdr:rowOff>
    </xdr:from>
    <xdr:to>
      <xdr:col>16</xdr:col>
      <xdr:colOff>1652</xdr:colOff>
      <xdr:row>5</xdr:row>
      <xdr:rowOff>17528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75AAB3-31D2-4886-B258-9860040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1" y="141514"/>
          <a:ext cx="1151999" cy="1153453"/>
        </a:xfrm>
        <a:prstGeom prst="rect">
          <a:avLst/>
        </a:prstGeom>
      </xdr:spPr>
    </xdr:pic>
    <xdr:clientData/>
  </xdr:twoCellAnchor>
  <xdr:twoCellAnchor>
    <xdr:from>
      <xdr:col>3</xdr:col>
      <xdr:colOff>21772</xdr:colOff>
      <xdr:row>1</xdr:row>
      <xdr:rowOff>223158</xdr:rowOff>
    </xdr:from>
    <xdr:to>
      <xdr:col>4</xdr:col>
      <xdr:colOff>32658</xdr:colOff>
      <xdr:row>2</xdr:row>
      <xdr:rowOff>116173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3F43D1-CD0C-42E3-8B98-68E9C3EA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413658"/>
          <a:ext cx="1480458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E400F-78FB-4B1D-93F5-E4B952921BE6}"/>
            </a:ext>
          </a:extLst>
        </xdr:cNvPr>
        <xdr:cNvSpPr txBox="1"/>
      </xdr:nvSpPr>
      <xdr:spPr bwMode="auto">
        <a:xfrm>
          <a:off x="253093" y="22151"/>
          <a:ext cx="9542689" cy="1542037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</a:t>
          </a:r>
          <a:r>
            <a:rPr lang="ru-RU" sz="1000">
              <a:solidFill>
                <a:schemeClr val="bg1"/>
              </a:solidFill>
              <a:latin typeface="Arial"/>
              <a:ea typeface="+mn-ea"/>
              <a:cs typeface="Arial"/>
            </a:rPr>
            <a:t>   8 (495) 280-08-97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0A1A08-3B71-4E9F-A77B-05CBBD00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4167" y="1760004"/>
          <a:ext cx="750804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64F6C09-B054-4417-AC70-770036F9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3093" y="16170729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152812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4B932-1474-4C51-A63D-D6968E68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3093" y="19050000"/>
          <a:ext cx="315999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247C0F-638C-4947-9C53-7306175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3093" y="4159102"/>
          <a:ext cx="7732587" cy="51936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F3B2A-0061-4BA1-90D1-1EED8F0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3093" y="8833947"/>
          <a:ext cx="6730974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474182-E48D-4176-8057-6CE25D0E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3093" y="24699686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161924</xdr:rowOff>
    </xdr:from>
    <xdr:to>
      <xdr:col>15</xdr:col>
      <xdr:colOff>647699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49C125-6C90-44FD-BEE2-CBFF12E1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2143" y="25792338"/>
          <a:ext cx="9514113" cy="28942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157070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FC49994-2E63-4450-AEFE-59A395D9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48342" y="50726"/>
          <a:ext cx="3570846" cy="8520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9809358-70E0-4D35-A7C5-194A3FFF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2618" y="14705239"/>
          <a:ext cx="5639534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хуген дистр"/>
      <sheetName val="NEW 2023"/>
      <sheetName val="Лист9"/>
      <sheetName val="Лист8"/>
      <sheetName val="Лист6"/>
      <sheetName val="Лист7"/>
      <sheetName val="Лист5"/>
      <sheetName val="Рабочий"/>
      <sheetName val="объем"/>
      <sheetName val="бронь"/>
      <sheetName val="Лист14"/>
      <sheetName val="2024"/>
      <sheetName val="срезы"/>
      <sheetName val="Лист12"/>
      <sheetName val="Лист13"/>
      <sheetName val="Лист10"/>
      <sheetName val="ИТОГИ"/>
      <sheetName val="Лист3"/>
      <sheetName val="продажи 23"/>
      <sheetName val="Лист4"/>
      <sheetName val="Лист1"/>
      <sheetName val="Лист2"/>
      <sheetName val="Bloemendaal P9 хвойные"/>
      <sheetName val="Vromans P9 хвойные"/>
      <sheetName val="Vandeputte P9 хвойные"/>
      <sheetName val="Hoogenraad P9"/>
      <sheetName val="АСТ Р9"/>
      <sheetName val="Федяшовы Р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>
            <v>109.3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4"/>
      <sheetName val="2025"/>
      <sheetName val="РАБОЧИЙ"/>
      <sheetName val="Лист10"/>
      <sheetName val="Лист8"/>
      <sheetName val="Лист7"/>
      <sheetName val="статистика"/>
      <sheetName val="стат. другие арт"/>
      <sheetName val="Лист2"/>
      <sheetName val="Хуген дистр"/>
      <sheetName val="Лист5"/>
      <sheetName val="Лист4"/>
      <sheetName val="остатки склада"/>
      <sheetName val="EP Plants"/>
      <sheetName val="АСТ"/>
      <sheetName val="Заречное"/>
      <sheetName val="Хуген и Блюм"/>
    </sheetNames>
    <sheetDataSet>
      <sheetData sheetId="0"/>
      <sheetData sheetId="1"/>
      <sheetData sheetId="2"/>
      <sheetData sheetId="3">
        <row r="1">
          <cell r="T1" t="str">
            <v>курс</v>
          </cell>
        </row>
        <row r="5">
          <cell r="AT5">
            <v>103.5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B658-22E4-4F51-87B7-CE42AC20FF7B}">
  <sheetPr filterMode="1"/>
  <dimension ref="A1:IN521"/>
  <sheetViews>
    <sheetView showGridLines="0" tabSelected="1" workbookViewId="0">
      <selection activeCell="M27" sqref="M27"/>
    </sheetView>
  </sheetViews>
  <sheetFormatPr defaultColWidth="8.88671875" defaultRowHeight="14.4" outlineLevelCol="1"/>
  <cols>
    <col min="1" max="1" width="4.6640625" style="63" customWidth="1"/>
    <col min="2" max="2" width="14.21875" style="11" hidden="1" customWidth="1" outlineLevel="1"/>
    <col min="3" max="3" width="7.6640625" style="11" hidden="1" customWidth="1" outlineLevel="1"/>
    <col min="4" max="4" width="20.77734375" style="11" customWidth="1" collapsed="1"/>
    <col min="5" max="5" width="24.6640625" style="11" customWidth="1"/>
    <col min="6" max="6" width="26.109375" style="11" customWidth="1"/>
    <col min="7" max="7" width="7.109375" style="11" customWidth="1"/>
    <col min="8" max="8" width="6.6640625" style="11" customWidth="1"/>
    <col min="9" max="9" width="6.88671875" style="11" customWidth="1"/>
    <col min="10" max="10" width="9.44140625" style="11" customWidth="1"/>
    <col min="11" max="11" width="11" style="11" customWidth="1"/>
    <col min="12" max="12" width="7.6640625" style="11" customWidth="1"/>
    <col min="13" max="13" width="10.109375" style="11" customWidth="1"/>
    <col min="14" max="14" width="7.77734375" style="11" customWidth="1"/>
    <col min="15" max="15" width="13.44140625" style="65" customWidth="1"/>
    <col min="16" max="16" width="16.6640625" style="11" customWidth="1"/>
    <col min="17" max="18" width="15.33203125" style="11" customWidth="1"/>
    <col min="19" max="16384" width="8.88671875" style="11"/>
  </cols>
  <sheetData>
    <row r="1" spans="1:17" s="3" customFormat="1" ht="15" customHeight="1">
      <c r="A1" s="1">
        <v>46056</v>
      </c>
      <c r="B1" s="2"/>
      <c r="C1" s="2"/>
      <c r="G1" s="4"/>
      <c r="H1" s="4"/>
      <c r="I1" s="4"/>
      <c r="J1" s="4"/>
      <c r="K1" s="4"/>
      <c r="L1" s="4"/>
      <c r="M1" s="4"/>
      <c r="N1" s="4"/>
      <c r="O1" s="5"/>
      <c r="P1" s="6"/>
      <c r="Q1" s="6"/>
    </row>
    <row r="2" spans="1:17" s="8" customFormat="1" ht="45.75" customHeight="1">
      <c r="A2" s="7"/>
      <c r="D2" s="9"/>
      <c r="E2" s="9"/>
      <c r="H2" s="9" t="s">
        <v>608</v>
      </c>
      <c r="J2" s="9"/>
      <c r="K2" s="9"/>
      <c r="L2" s="9"/>
      <c r="M2" s="9"/>
      <c r="N2" s="9"/>
      <c r="O2" s="9"/>
      <c r="P2" s="9"/>
      <c r="Q2" s="160" t="s">
        <v>1061</v>
      </c>
    </row>
    <row r="3" spans="1:17" s="8" customFormat="1" ht="13.5" customHeight="1">
      <c r="A3" s="7"/>
      <c r="B3" s="9"/>
      <c r="C3" s="9"/>
      <c r="D3" s="9"/>
      <c r="E3" s="9"/>
      <c r="F3" s="9"/>
      <c r="H3" s="10" t="s">
        <v>0</v>
      </c>
      <c r="J3" s="11"/>
      <c r="K3" s="11"/>
      <c r="L3" s="10"/>
      <c r="M3" s="11"/>
      <c r="N3" s="11"/>
      <c r="O3" s="9"/>
      <c r="P3" s="9"/>
      <c r="Q3" s="160"/>
    </row>
    <row r="4" spans="1:17" s="8" customFormat="1" ht="13.5" customHeight="1">
      <c r="A4" s="7"/>
      <c r="B4" s="9"/>
      <c r="C4" s="9"/>
      <c r="D4" s="9"/>
      <c r="E4" s="9"/>
      <c r="G4" s="161" t="s">
        <v>1</v>
      </c>
      <c r="H4" s="161"/>
      <c r="I4" s="161"/>
      <c r="J4" s="161"/>
      <c r="K4" s="9"/>
      <c r="L4" s="9"/>
      <c r="M4" s="9"/>
      <c r="N4" s="9"/>
      <c r="O4" s="9"/>
      <c r="P4" s="9"/>
      <c r="Q4" s="160"/>
    </row>
    <row r="5" spans="1:17" s="8" customFormat="1" ht="13.5" customHeight="1">
      <c r="A5" s="7"/>
      <c r="B5" s="9"/>
      <c r="C5" s="9"/>
      <c r="D5" s="9"/>
      <c r="E5" s="9"/>
      <c r="F5" s="9"/>
      <c r="I5" s="12" t="s">
        <v>2</v>
      </c>
      <c r="J5" s="13" t="s">
        <v>3</v>
      </c>
      <c r="O5" s="9"/>
      <c r="P5" s="9"/>
      <c r="Q5" s="113" t="s">
        <v>561</v>
      </c>
    </row>
    <row r="6" spans="1:17" s="8" customFormat="1" ht="19.350000000000001" customHeight="1">
      <c r="A6" s="7"/>
      <c r="B6" s="9"/>
      <c r="C6" s="9"/>
      <c r="D6" s="9"/>
      <c r="E6" s="9"/>
      <c r="F6" s="9"/>
      <c r="G6" s="9"/>
      <c r="I6" s="9"/>
      <c r="J6" s="9"/>
      <c r="K6" s="9"/>
      <c r="M6" s="9"/>
      <c r="N6" s="9"/>
    </row>
    <row r="7" spans="1:17" s="8" customFormat="1" ht="13.5" customHeight="1">
      <c r="A7" s="7"/>
      <c r="B7" s="9"/>
      <c r="C7" s="9"/>
      <c r="D7" s="14" t="s">
        <v>4</v>
      </c>
      <c r="E7" s="9"/>
      <c r="F7" s="9"/>
      <c r="G7" s="9"/>
      <c r="H7" s="9"/>
      <c r="I7" s="9"/>
      <c r="J7" s="9"/>
      <c r="K7" s="9"/>
      <c r="L7" s="162">
        <v>100.247</v>
      </c>
      <c r="M7" s="163"/>
      <c r="N7" s="15" t="s">
        <v>1063</v>
      </c>
      <c r="O7" s="15"/>
      <c r="P7" s="16"/>
    </row>
    <row r="8" spans="1:17" s="8" customFormat="1" ht="13.5" customHeight="1">
      <c r="A8" s="7"/>
      <c r="B8" s="9"/>
      <c r="C8" s="9"/>
      <c r="D8" s="17" t="s">
        <v>5</v>
      </c>
      <c r="E8" s="9"/>
      <c r="F8" s="9"/>
      <c r="G8" s="9"/>
      <c r="H8" s="9"/>
      <c r="I8" s="9"/>
      <c r="J8" s="9"/>
      <c r="K8" s="9"/>
      <c r="L8" s="164" t="s">
        <v>6</v>
      </c>
      <c r="M8" s="165"/>
      <c r="N8" s="18" t="s">
        <v>7</v>
      </c>
      <c r="O8" s="18"/>
      <c r="P8" s="16"/>
    </row>
    <row r="9" spans="1:17" s="3" customFormat="1" ht="16.5" customHeight="1">
      <c r="A9" s="19"/>
      <c r="D9" s="3" t="s">
        <v>1066</v>
      </c>
      <c r="E9" s="14"/>
      <c r="F9" s="14"/>
      <c r="G9" s="4"/>
      <c r="H9" s="4"/>
      <c r="I9" s="4"/>
      <c r="J9" s="4"/>
      <c r="K9" s="4"/>
      <c r="L9" s="25"/>
      <c r="M9" s="25"/>
      <c r="N9"/>
      <c r="O9" s="141"/>
      <c r="P9" s="98" t="s">
        <v>1090</v>
      </c>
      <c r="Q9" s="98" t="s">
        <v>1091</v>
      </c>
    </row>
    <row r="10" spans="1:17" s="3" customFormat="1">
      <c r="A10" s="19"/>
      <c r="D10" s="114" t="s">
        <v>1070</v>
      </c>
      <c r="E10" s="21"/>
      <c r="F10" s="21"/>
      <c r="G10" s="4"/>
      <c r="H10" s="4"/>
      <c r="I10" s="4"/>
      <c r="J10" s="4"/>
      <c r="K10" s="4"/>
      <c r="L10" s="172">
        <f>P10+Q10</f>
        <v>0</v>
      </c>
      <c r="M10" s="173"/>
      <c r="N10" s="166" t="s">
        <v>8</v>
      </c>
      <c r="O10" s="167"/>
      <c r="P10" s="142">
        <f>SUMIF(C27:C515,"евро",M27:M515)</f>
        <v>0</v>
      </c>
      <c r="Q10" s="143">
        <f>SUMIF(C27:C515,"руб",M27:M515)</f>
        <v>0</v>
      </c>
    </row>
    <row r="11" spans="1:17" s="3" customFormat="1">
      <c r="A11" s="19"/>
      <c r="E11" s="21"/>
      <c r="F11" s="21"/>
      <c r="G11" s="22"/>
      <c r="H11" s="4"/>
      <c r="I11" s="5"/>
      <c r="J11" s="5"/>
      <c r="K11" s="5"/>
      <c r="L11" s="172"/>
      <c r="M11" s="173"/>
      <c r="N11" s="166"/>
      <c r="O11" s="167"/>
      <c r="P11" s="142"/>
      <c r="Q11" s="143"/>
    </row>
    <row r="12" spans="1:17" s="3" customFormat="1">
      <c r="A12" s="19"/>
      <c r="D12" s="20" t="s">
        <v>9</v>
      </c>
      <c r="E12" s="21"/>
      <c r="F12" s="21"/>
      <c r="G12" s="22"/>
      <c r="H12" s="4"/>
      <c r="I12" s="5"/>
      <c r="J12" s="5"/>
      <c r="K12" s="5"/>
      <c r="L12" s="174">
        <f>P12*$L$7+Q12</f>
        <v>0</v>
      </c>
      <c r="M12" s="175"/>
      <c r="N12" s="168" t="s">
        <v>1092</v>
      </c>
      <c r="O12" s="169"/>
      <c r="P12" s="144">
        <f>SUMIF(C27:C515,"евро",O27:O515)</f>
        <v>0</v>
      </c>
      <c r="Q12" s="145">
        <f>SUMIF(C27:C515,"руб",P27:P515)</f>
        <v>0</v>
      </c>
    </row>
    <row r="13" spans="1:17" s="3" customFormat="1">
      <c r="A13" s="19"/>
      <c r="D13" s="14" t="s">
        <v>10</v>
      </c>
      <c r="E13" s="21"/>
      <c r="F13" s="21"/>
      <c r="G13" s="22"/>
      <c r="H13" s="4"/>
      <c r="I13" s="5"/>
      <c r="J13" s="5"/>
      <c r="K13" s="5"/>
      <c r="L13" s="176">
        <f>IF((P12+Q12/L7)&gt;=4500,-0.05,IF((P12+Q12/L7)&gt;=3000,-0.03,IF((P12+Q12/L7)&gt;=2000,-0.01,IF((P12+Q12/L7)&gt;=900,0,IF((P12+Q12/L7)&gt;0,0.1,0)))))</f>
        <v>0</v>
      </c>
      <c r="M13" s="177"/>
      <c r="N13" s="170" t="s">
        <v>1093</v>
      </c>
      <c r="O13" s="171"/>
      <c r="P13" s="146"/>
      <c r="Q13" s="146"/>
    </row>
    <row r="14" spans="1:17" s="3" customFormat="1">
      <c r="A14" s="19"/>
      <c r="E14" s="21"/>
      <c r="F14" s="21"/>
      <c r="G14" s="22"/>
      <c r="H14" s="4"/>
      <c r="I14" s="5"/>
      <c r="J14" s="5"/>
      <c r="K14" s="5"/>
      <c r="L14" s="178">
        <f>P14*$L$7+Q14</f>
        <v>0</v>
      </c>
      <c r="M14" s="179"/>
      <c r="N14" s="168" t="s">
        <v>12</v>
      </c>
      <c r="O14" s="169"/>
      <c r="P14" s="144">
        <f>P12+P12*L13</f>
        <v>0</v>
      </c>
      <c r="Q14" s="145">
        <f>Q12+Q12*L13</f>
        <v>0</v>
      </c>
    </row>
    <row r="15" spans="1:17" s="3" customFormat="1">
      <c r="A15" s="19"/>
      <c r="D15" s="112" t="s">
        <v>1062</v>
      </c>
      <c r="E15" s="14"/>
      <c r="F15" s="14"/>
      <c r="G15" s="22"/>
      <c r="H15" s="4"/>
      <c r="I15" s="5"/>
      <c r="J15" s="5"/>
      <c r="K15" s="5"/>
      <c r="L15" s="4"/>
      <c r="M15" s="23"/>
      <c r="N15" s="23"/>
      <c r="O15" s="15"/>
      <c r="P15" s="24"/>
      <c r="Q15" s="23"/>
    </row>
    <row r="16" spans="1:17" s="3" customFormat="1">
      <c r="A16" s="19"/>
      <c r="D16" s="118" t="s">
        <v>1069</v>
      </c>
      <c r="E16" s="14"/>
      <c r="F16" s="14"/>
      <c r="G16" s="22"/>
      <c r="H16" s="4"/>
      <c r="I16" s="5"/>
      <c r="J16" s="5"/>
      <c r="K16" s="5"/>
      <c r="L16" s="4"/>
      <c r="M16" s="23"/>
      <c r="N16" s="23"/>
      <c r="O16" s="15"/>
      <c r="P16" s="24"/>
      <c r="Q16" s="23"/>
    </row>
    <row r="17" spans="1:248" s="3" customFormat="1" ht="15.6">
      <c r="A17" s="19"/>
      <c r="E17" s="14"/>
      <c r="F17" s="14"/>
      <c r="G17" s="22"/>
      <c r="H17" s="4"/>
      <c r="L17" s="4"/>
      <c r="M17" s="4"/>
      <c r="N17" s="4"/>
      <c r="O17" s="4"/>
      <c r="P17" s="24"/>
      <c r="Q17" s="16"/>
    </row>
    <row r="18" spans="1:248" s="3" customFormat="1">
      <c r="A18" s="19"/>
      <c r="D18" s="14" t="s">
        <v>11</v>
      </c>
      <c r="E18" s="14"/>
      <c r="F18" s="14"/>
      <c r="G18" s="22"/>
      <c r="H18" s="4"/>
      <c r="L18" s="4"/>
    </row>
    <row r="19" spans="1:248" s="3" customFormat="1">
      <c r="A19" s="19"/>
      <c r="D19" s="14" t="s">
        <v>13</v>
      </c>
      <c r="E19" s="14"/>
      <c r="F19" s="14"/>
      <c r="G19" s="22"/>
      <c r="H19" s="4"/>
      <c r="L19" s="4"/>
    </row>
    <row r="20" spans="1:248" s="3" customFormat="1">
      <c r="A20" s="19"/>
      <c r="E20" s="14"/>
      <c r="F20" s="14"/>
      <c r="G20" s="22"/>
      <c r="H20" s="4"/>
      <c r="L20" s="4"/>
    </row>
    <row r="21" spans="1:248" s="3" customFormat="1" ht="70.05" customHeight="1">
      <c r="A21" s="19"/>
      <c r="D21" s="159" t="s">
        <v>14</v>
      </c>
      <c r="E21" s="159"/>
      <c r="F21" s="159"/>
      <c r="G21" s="159"/>
      <c r="H21" s="159"/>
      <c r="I21" s="159"/>
      <c r="J21" s="159"/>
    </row>
    <row r="22" spans="1:248" s="3" customFormat="1">
      <c r="A22" s="26"/>
      <c r="B22" s="27"/>
      <c r="C22" s="27"/>
      <c r="D22" s="119"/>
      <c r="E22" s="4"/>
      <c r="F22" s="4"/>
      <c r="G22" s="4"/>
      <c r="H22" s="4"/>
      <c r="I22" s="4"/>
      <c r="J22" s="4"/>
      <c r="K22" s="4"/>
      <c r="L22" s="4"/>
    </row>
    <row r="23" spans="1:248" s="3" customFormat="1">
      <c r="A23" s="26"/>
      <c r="B23" s="27"/>
      <c r="C23" s="27"/>
      <c r="D23" s="120" t="s">
        <v>1067</v>
      </c>
      <c r="E23" s="155" t="s">
        <v>1068</v>
      </c>
      <c r="F23" s="4"/>
      <c r="G23" s="4"/>
      <c r="H23" s="4"/>
      <c r="I23" s="4"/>
      <c r="J23" s="4"/>
      <c r="K23" s="4"/>
      <c r="L23" s="4"/>
    </row>
    <row r="24" spans="1:248" s="3" customFormat="1">
      <c r="A24" s="26"/>
      <c r="B24" s="27"/>
      <c r="C24" s="27"/>
      <c r="D24" s="28" t="str">
        <f>IF(COUNTIF(R82:R515,"Ошибка! Не соблюдена кратность заказа на позицию!")&gt;0,"Пожалуйста, проверьте заказ на соблюдение кратности!","")</f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248" s="36" customFormat="1" ht="66.75" customHeight="1">
      <c r="A25" s="29"/>
      <c r="B25" s="30" t="s">
        <v>15</v>
      </c>
      <c r="C25" s="30"/>
      <c r="D25" s="30" t="s">
        <v>1205</v>
      </c>
      <c r="E25" s="30" t="s">
        <v>1206</v>
      </c>
      <c r="F25" s="30" t="s">
        <v>16</v>
      </c>
      <c r="G25" s="31" t="s">
        <v>17</v>
      </c>
      <c r="H25" s="32" t="s">
        <v>18</v>
      </c>
      <c r="I25" s="33" t="s">
        <v>19</v>
      </c>
      <c r="J25" s="34" t="s">
        <v>20</v>
      </c>
      <c r="K25" s="34" t="s">
        <v>21</v>
      </c>
      <c r="L25" s="32" t="s">
        <v>1094</v>
      </c>
      <c r="M25" s="31" t="s">
        <v>22</v>
      </c>
      <c r="N25" s="31" t="s">
        <v>23</v>
      </c>
      <c r="O25" s="31" t="s">
        <v>24</v>
      </c>
      <c r="P25" s="31" t="s">
        <v>25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</row>
    <row r="26" spans="1:248" s="36" customFormat="1" ht="18">
      <c r="A26" s="29"/>
      <c r="B26" s="37" t="s">
        <v>26</v>
      </c>
      <c r="C26" s="37"/>
      <c r="D26" s="38" t="s">
        <v>1099</v>
      </c>
      <c r="E26" s="37"/>
      <c r="F26" s="39"/>
      <c r="G26" s="40"/>
      <c r="H26" s="40"/>
      <c r="I26" s="39"/>
      <c r="J26" s="39"/>
      <c r="K26" s="39"/>
      <c r="L26" s="40"/>
      <c r="M26" s="41"/>
      <c r="N26" s="42"/>
      <c r="O26" s="43"/>
      <c r="P26" s="4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</row>
    <row r="27" spans="1:248" s="36" customFormat="1" ht="15" customHeight="1">
      <c r="A27" s="115"/>
      <c r="B27" s="44" t="s">
        <v>1100</v>
      </c>
      <c r="C27" s="44" t="s">
        <v>28</v>
      </c>
      <c r="D27" s="45" t="s">
        <v>292</v>
      </c>
      <c r="E27" s="45" t="s">
        <v>293</v>
      </c>
      <c r="F27" s="45" t="s">
        <v>294</v>
      </c>
      <c r="G27" s="46" t="s">
        <v>196</v>
      </c>
      <c r="H27" s="47" t="s">
        <v>30</v>
      </c>
      <c r="I27" s="47">
        <v>35</v>
      </c>
      <c r="J27" s="139">
        <f t="shared" ref="J27:J64" si="0">K27/L$7</f>
        <v>1.9651460891597754</v>
      </c>
      <c r="K27" s="48">
        <v>197</v>
      </c>
      <c r="L27" s="152" t="s">
        <v>1098</v>
      </c>
      <c r="M27" s="49"/>
      <c r="N27" s="46" t="str">
        <f t="shared" ref="N27:N64" si="1">IF(M27="","-",M27/I27)</f>
        <v>-</v>
      </c>
      <c r="O27" s="50">
        <f t="shared" ref="O27:O64" si="2">J27*M27</f>
        <v>0</v>
      </c>
      <c r="P27" s="51">
        <f>K27*M27</f>
        <v>0</v>
      </c>
      <c r="Q27" s="35"/>
      <c r="R27" s="116"/>
    </row>
    <row r="28" spans="1:248" s="134" customFormat="1" ht="15" customHeight="1">
      <c r="A28" s="123"/>
      <c r="B28" s="44" t="s">
        <v>901</v>
      </c>
      <c r="C28" s="44" t="s">
        <v>28</v>
      </c>
      <c r="D28" s="153" t="s">
        <v>904</v>
      </c>
      <c r="E28" s="153" t="s">
        <v>905</v>
      </c>
      <c r="F28" s="153" t="s">
        <v>906</v>
      </c>
      <c r="G28" s="154" t="s">
        <v>29</v>
      </c>
      <c r="H28" s="153" t="s">
        <v>30</v>
      </c>
      <c r="I28" s="47">
        <v>24</v>
      </c>
      <c r="J28" s="139">
        <f t="shared" si="0"/>
        <v>1.9651460891597754</v>
      </c>
      <c r="K28" s="48">
        <v>197</v>
      </c>
      <c r="L28" s="152" t="s">
        <v>1098</v>
      </c>
      <c r="M28" s="49"/>
      <c r="N28" s="46" t="str">
        <f t="shared" si="1"/>
        <v>-</v>
      </c>
      <c r="O28" s="50">
        <f t="shared" si="2"/>
        <v>0</v>
      </c>
      <c r="P28" s="51">
        <f>K28*M28</f>
        <v>0</v>
      </c>
      <c r="Q28" s="35"/>
      <c r="R28" s="133"/>
    </row>
    <row r="29" spans="1:248" s="36" customFormat="1" ht="15" customHeight="1">
      <c r="A29" s="115"/>
      <c r="B29" s="44" t="s">
        <v>902</v>
      </c>
      <c r="C29" s="44" t="s">
        <v>28</v>
      </c>
      <c r="D29" s="153" t="s">
        <v>904</v>
      </c>
      <c r="E29" s="153" t="s">
        <v>905</v>
      </c>
      <c r="F29" s="153" t="s">
        <v>906</v>
      </c>
      <c r="G29" s="154" t="s">
        <v>29</v>
      </c>
      <c r="H29" s="153" t="s">
        <v>30</v>
      </c>
      <c r="I29" s="47">
        <v>24</v>
      </c>
      <c r="J29" s="139">
        <f t="shared" si="0"/>
        <v>1.9651460891597754</v>
      </c>
      <c r="K29" s="48">
        <v>197</v>
      </c>
      <c r="L29" s="152" t="s">
        <v>1098</v>
      </c>
      <c r="M29" s="49"/>
      <c r="N29" s="46" t="str">
        <f t="shared" si="1"/>
        <v>-</v>
      </c>
      <c r="O29" s="50">
        <f t="shared" si="2"/>
        <v>0</v>
      </c>
      <c r="P29" s="51">
        <f>K29*M29</f>
        <v>0</v>
      </c>
      <c r="Q29" s="35"/>
      <c r="R29" s="116"/>
    </row>
    <row r="30" spans="1:248" s="36" customFormat="1" ht="15" customHeight="1">
      <c r="A30" s="115"/>
      <c r="B30" s="44" t="s">
        <v>1102</v>
      </c>
      <c r="C30" s="44" t="s">
        <v>28</v>
      </c>
      <c r="D30" s="45" t="s">
        <v>295</v>
      </c>
      <c r="E30" s="45" t="s">
        <v>296</v>
      </c>
      <c r="F30" s="45" t="s">
        <v>1105</v>
      </c>
      <c r="G30" s="46" t="s">
        <v>196</v>
      </c>
      <c r="H30" s="47" t="s">
        <v>30</v>
      </c>
      <c r="I30" s="47">
        <v>35</v>
      </c>
      <c r="J30" s="139">
        <f t="shared" si="0"/>
        <v>1.9651460891597754</v>
      </c>
      <c r="K30" s="48">
        <v>197</v>
      </c>
      <c r="L30" s="152" t="s">
        <v>1098</v>
      </c>
      <c r="M30" s="49"/>
      <c r="N30" s="46" t="str">
        <f t="shared" si="1"/>
        <v>-</v>
      </c>
      <c r="O30" s="50">
        <f t="shared" si="2"/>
        <v>0</v>
      </c>
      <c r="P30" s="51">
        <f t="shared" ref="P30:P64" si="3">K30*M30</f>
        <v>0</v>
      </c>
      <c r="Q30" s="35"/>
      <c r="R30" s="116"/>
    </row>
    <row r="31" spans="1:248" s="134" customFormat="1" ht="15" customHeight="1">
      <c r="A31" s="123"/>
      <c r="B31" s="44" t="s">
        <v>908</v>
      </c>
      <c r="C31" s="44" t="s">
        <v>28</v>
      </c>
      <c r="D31" s="121" t="s">
        <v>312</v>
      </c>
      <c r="E31" s="121" t="s">
        <v>311</v>
      </c>
      <c r="F31" s="121" t="s">
        <v>919</v>
      </c>
      <c r="G31" s="156" t="s">
        <v>29</v>
      </c>
      <c r="H31" s="47" t="s">
        <v>30</v>
      </c>
      <c r="I31" s="47">
        <v>24</v>
      </c>
      <c r="J31" s="139">
        <f t="shared" si="0"/>
        <v>2.0848504194639239</v>
      </c>
      <c r="K31" s="48">
        <v>209</v>
      </c>
      <c r="L31" s="152" t="s">
        <v>1098</v>
      </c>
      <c r="M31" s="49"/>
      <c r="N31" s="46" t="str">
        <f t="shared" si="1"/>
        <v>-</v>
      </c>
      <c r="O31" s="50">
        <f t="shared" si="2"/>
        <v>0</v>
      </c>
      <c r="P31" s="51">
        <f>K31*M31</f>
        <v>0</v>
      </c>
      <c r="Q31" s="35"/>
      <c r="R31" s="133"/>
    </row>
    <row r="32" spans="1:248" s="36" customFormat="1" ht="15" customHeight="1">
      <c r="A32" s="115"/>
      <c r="B32" s="44" t="s">
        <v>1109</v>
      </c>
      <c r="C32" s="44" t="s">
        <v>28</v>
      </c>
      <c r="D32" s="45" t="s">
        <v>312</v>
      </c>
      <c r="E32" s="45" t="s">
        <v>311</v>
      </c>
      <c r="F32" s="45" t="s">
        <v>314</v>
      </c>
      <c r="G32" s="46" t="s">
        <v>196</v>
      </c>
      <c r="H32" s="47" t="s">
        <v>30</v>
      </c>
      <c r="I32" s="47">
        <v>35</v>
      </c>
      <c r="J32" s="139">
        <f t="shared" si="0"/>
        <v>1.9651460891597754</v>
      </c>
      <c r="K32" s="48">
        <v>197</v>
      </c>
      <c r="L32" s="152" t="s">
        <v>1098</v>
      </c>
      <c r="M32" s="49"/>
      <c r="N32" s="46" t="str">
        <f t="shared" si="1"/>
        <v>-</v>
      </c>
      <c r="O32" s="50">
        <f t="shared" si="2"/>
        <v>0</v>
      </c>
      <c r="P32" s="51">
        <f>K32*M32</f>
        <v>0</v>
      </c>
      <c r="Q32" s="35"/>
      <c r="R32" s="116"/>
    </row>
    <row r="33" spans="1:18" s="36" customFormat="1" ht="15" customHeight="1">
      <c r="A33" s="115"/>
      <c r="B33" s="44" t="s">
        <v>909</v>
      </c>
      <c r="C33" s="44" t="s">
        <v>28</v>
      </c>
      <c r="D33" s="45" t="s">
        <v>312</v>
      </c>
      <c r="E33" s="45" t="s">
        <v>311</v>
      </c>
      <c r="F33" s="45" t="s">
        <v>306</v>
      </c>
      <c r="G33" s="46" t="s">
        <v>29</v>
      </c>
      <c r="H33" s="47" t="s">
        <v>30</v>
      </c>
      <c r="I33" s="47">
        <v>24</v>
      </c>
      <c r="J33" s="139">
        <f t="shared" si="0"/>
        <v>2.0848504194639239</v>
      </c>
      <c r="K33" s="48">
        <v>209</v>
      </c>
      <c r="L33" s="152" t="s">
        <v>1098</v>
      </c>
      <c r="M33" s="49"/>
      <c r="N33" s="46" t="str">
        <f t="shared" si="1"/>
        <v>-</v>
      </c>
      <c r="O33" s="50">
        <f t="shared" si="2"/>
        <v>0</v>
      </c>
      <c r="P33" s="51">
        <f>K33*M33</f>
        <v>0</v>
      </c>
      <c r="Q33" s="35"/>
      <c r="R33" s="116"/>
    </row>
    <row r="34" spans="1:18" s="36" customFormat="1" ht="15" customHeight="1">
      <c r="A34" s="115"/>
      <c r="B34" s="44" t="s">
        <v>1133</v>
      </c>
      <c r="C34" s="44" t="s">
        <v>28</v>
      </c>
      <c r="D34" s="45" t="s">
        <v>312</v>
      </c>
      <c r="E34" s="45" t="s">
        <v>311</v>
      </c>
      <c r="F34" s="45" t="s">
        <v>1177</v>
      </c>
      <c r="G34" s="46" t="s">
        <v>196</v>
      </c>
      <c r="H34" s="47" t="s">
        <v>30</v>
      </c>
      <c r="I34" s="47">
        <v>35</v>
      </c>
      <c r="J34" s="139">
        <f t="shared" si="0"/>
        <v>1.9651460891597754</v>
      </c>
      <c r="K34" s="48">
        <v>197</v>
      </c>
      <c r="L34" s="152" t="s">
        <v>1098</v>
      </c>
      <c r="M34" s="49"/>
      <c r="N34" s="46" t="str">
        <f t="shared" si="1"/>
        <v>-</v>
      </c>
      <c r="O34" s="50">
        <f t="shared" si="2"/>
        <v>0</v>
      </c>
      <c r="P34" s="51">
        <f t="shared" si="3"/>
        <v>0</v>
      </c>
      <c r="Q34" s="35"/>
      <c r="R34" s="116"/>
    </row>
    <row r="35" spans="1:18" s="36" customFormat="1" ht="15" customHeight="1">
      <c r="A35" s="115"/>
      <c r="B35" s="44" t="s">
        <v>1107</v>
      </c>
      <c r="C35" s="44" t="s">
        <v>28</v>
      </c>
      <c r="D35" s="45" t="s">
        <v>312</v>
      </c>
      <c r="E35" s="45" t="s">
        <v>311</v>
      </c>
      <c r="F35" s="45" t="s">
        <v>1152</v>
      </c>
      <c r="G35" s="46" t="s">
        <v>196</v>
      </c>
      <c r="H35" s="47" t="s">
        <v>30</v>
      </c>
      <c r="I35" s="47">
        <v>35</v>
      </c>
      <c r="J35" s="139">
        <f t="shared" si="0"/>
        <v>1.9651460891597754</v>
      </c>
      <c r="K35" s="48">
        <v>197</v>
      </c>
      <c r="L35" s="152" t="s">
        <v>1098</v>
      </c>
      <c r="M35" s="49"/>
      <c r="N35" s="46" t="str">
        <f t="shared" si="1"/>
        <v>-</v>
      </c>
      <c r="O35" s="50">
        <f t="shared" si="2"/>
        <v>0</v>
      </c>
      <c r="P35" s="51">
        <f t="shared" si="3"/>
        <v>0</v>
      </c>
      <c r="Q35" s="35"/>
      <c r="R35" s="116"/>
    </row>
    <row r="36" spans="1:18" s="36" customFormat="1" ht="15" customHeight="1">
      <c r="A36" s="115"/>
      <c r="B36" s="44" t="s">
        <v>1108</v>
      </c>
      <c r="C36" s="44" t="s">
        <v>28</v>
      </c>
      <c r="D36" s="121" t="s">
        <v>312</v>
      </c>
      <c r="E36" s="121" t="s">
        <v>311</v>
      </c>
      <c r="F36" s="121" t="s">
        <v>1153</v>
      </c>
      <c r="G36" s="156" t="s">
        <v>196</v>
      </c>
      <c r="H36" s="47" t="s">
        <v>30</v>
      </c>
      <c r="I36" s="47">
        <v>35</v>
      </c>
      <c r="J36" s="139">
        <f t="shared" si="0"/>
        <v>1.9651460891597754</v>
      </c>
      <c r="K36" s="48">
        <v>197</v>
      </c>
      <c r="L36" s="152" t="s">
        <v>1098</v>
      </c>
      <c r="M36" s="49"/>
      <c r="N36" s="46" t="str">
        <f t="shared" si="1"/>
        <v>-</v>
      </c>
      <c r="O36" s="50">
        <f t="shared" si="2"/>
        <v>0</v>
      </c>
      <c r="P36" s="51">
        <f t="shared" si="3"/>
        <v>0</v>
      </c>
      <c r="Q36" s="35"/>
      <c r="R36" s="116"/>
    </row>
    <row r="37" spans="1:18" s="36" customFormat="1" ht="15" customHeight="1">
      <c r="A37" s="115"/>
      <c r="B37" s="44" t="s">
        <v>1110</v>
      </c>
      <c r="C37" s="44" t="s">
        <v>28</v>
      </c>
      <c r="D37" s="121" t="s">
        <v>312</v>
      </c>
      <c r="E37" s="121" t="s">
        <v>311</v>
      </c>
      <c r="F37" s="121" t="s">
        <v>1154</v>
      </c>
      <c r="G37" s="156" t="s">
        <v>196</v>
      </c>
      <c r="H37" s="47" t="s">
        <v>30</v>
      </c>
      <c r="I37" s="47">
        <v>35</v>
      </c>
      <c r="J37" s="139">
        <f t="shared" si="0"/>
        <v>1.9651460891597754</v>
      </c>
      <c r="K37" s="48">
        <v>197</v>
      </c>
      <c r="L37" s="152" t="s">
        <v>1098</v>
      </c>
      <c r="M37" s="49"/>
      <c r="N37" s="46" t="str">
        <f t="shared" si="1"/>
        <v>-</v>
      </c>
      <c r="O37" s="50">
        <f t="shared" si="2"/>
        <v>0</v>
      </c>
      <c r="P37" s="51">
        <f>K37*M37</f>
        <v>0</v>
      </c>
      <c r="Q37" s="35"/>
      <c r="R37" s="116"/>
    </row>
    <row r="38" spans="1:18" s="36" customFormat="1" ht="15" customHeight="1">
      <c r="A38" s="115"/>
      <c r="B38" s="44" t="s">
        <v>1103</v>
      </c>
      <c r="C38" s="44" t="s">
        <v>28</v>
      </c>
      <c r="D38" s="121" t="s">
        <v>312</v>
      </c>
      <c r="E38" s="121" t="s">
        <v>311</v>
      </c>
      <c r="F38" s="121" t="s">
        <v>1106</v>
      </c>
      <c r="G38" s="156" t="s">
        <v>196</v>
      </c>
      <c r="H38" s="47" t="s">
        <v>30</v>
      </c>
      <c r="I38" s="47">
        <v>35</v>
      </c>
      <c r="J38" s="139">
        <f t="shared" si="0"/>
        <v>2.0848504194639239</v>
      </c>
      <c r="K38" s="48">
        <v>209</v>
      </c>
      <c r="L38" s="152" t="s">
        <v>1098</v>
      </c>
      <c r="M38" s="49"/>
      <c r="N38" s="46" t="str">
        <f t="shared" si="1"/>
        <v>-</v>
      </c>
      <c r="O38" s="50">
        <f t="shared" si="2"/>
        <v>0</v>
      </c>
      <c r="P38" s="51">
        <f t="shared" si="3"/>
        <v>0</v>
      </c>
      <c r="Q38" s="35"/>
      <c r="R38" s="116"/>
    </row>
    <row r="39" spans="1:18" s="36" customFormat="1" ht="15" customHeight="1">
      <c r="A39" s="115"/>
      <c r="B39" s="44" t="s">
        <v>1111</v>
      </c>
      <c r="C39" s="44" t="s">
        <v>28</v>
      </c>
      <c r="D39" s="45" t="s">
        <v>312</v>
      </c>
      <c r="E39" s="45" t="s">
        <v>311</v>
      </c>
      <c r="F39" s="45" t="s">
        <v>1155</v>
      </c>
      <c r="G39" s="46" t="s">
        <v>196</v>
      </c>
      <c r="H39" s="47" t="s">
        <v>30</v>
      </c>
      <c r="I39" s="47">
        <v>35</v>
      </c>
      <c r="J39" s="139">
        <f t="shared" si="0"/>
        <v>1.9651460891597754</v>
      </c>
      <c r="K39" s="48">
        <v>197</v>
      </c>
      <c r="L39" s="152" t="s">
        <v>1098</v>
      </c>
      <c r="M39" s="49"/>
      <c r="N39" s="46" t="str">
        <f t="shared" si="1"/>
        <v>-</v>
      </c>
      <c r="O39" s="50">
        <f t="shared" si="2"/>
        <v>0</v>
      </c>
      <c r="P39" s="51">
        <f t="shared" si="3"/>
        <v>0</v>
      </c>
      <c r="Q39" s="35"/>
      <c r="R39" s="116"/>
    </row>
    <row r="40" spans="1:18" s="36" customFormat="1" ht="15" customHeight="1">
      <c r="A40" s="115"/>
      <c r="B40" s="44" t="s">
        <v>1112</v>
      </c>
      <c r="C40" s="44" t="s">
        <v>28</v>
      </c>
      <c r="D40" s="45" t="s">
        <v>312</v>
      </c>
      <c r="E40" s="45" t="s">
        <v>311</v>
      </c>
      <c r="F40" s="45" t="s">
        <v>1156</v>
      </c>
      <c r="G40" s="46" t="s">
        <v>196</v>
      </c>
      <c r="H40" s="47" t="s">
        <v>30</v>
      </c>
      <c r="I40" s="47">
        <v>35</v>
      </c>
      <c r="J40" s="139">
        <f t="shared" si="0"/>
        <v>1.9651460891597754</v>
      </c>
      <c r="K40" s="48">
        <v>197</v>
      </c>
      <c r="L40" s="152" t="s">
        <v>1098</v>
      </c>
      <c r="M40" s="49"/>
      <c r="N40" s="46" t="str">
        <f t="shared" si="1"/>
        <v>-</v>
      </c>
      <c r="O40" s="50">
        <f t="shared" si="2"/>
        <v>0</v>
      </c>
      <c r="P40" s="51">
        <f t="shared" si="3"/>
        <v>0</v>
      </c>
      <c r="Q40" s="35"/>
      <c r="R40" s="116"/>
    </row>
    <row r="41" spans="1:18" s="36" customFormat="1" ht="15" customHeight="1">
      <c r="A41" s="115"/>
      <c r="B41" s="44" t="s">
        <v>1101</v>
      </c>
      <c r="C41" s="44" t="s">
        <v>28</v>
      </c>
      <c r="D41" s="121" t="s">
        <v>312</v>
      </c>
      <c r="E41" s="121" t="s">
        <v>311</v>
      </c>
      <c r="F41" s="121" t="s">
        <v>1104</v>
      </c>
      <c r="G41" s="156" t="s">
        <v>196</v>
      </c>
      <c r="H41" s="47" t="s">
        <v>30</v>
      </c>
      <c r="I41" s="47">
        <v>35</v>
      </c>
      <c r="J41" s="139">
        <f t="shared" si="0"/>
        <v>1.9651460891597754</v>
      </c>
      <c r="K41" s="48">
        <v>197</v>
      </c>
      <c r="L41" s="152" t="s">
        <v>1098</v>
      </c>
      <c r="M41" s="49"/>
      <c r="N41" s="46" t="str">
        <f t="shared" si="1"/>
        <v>-</v>
      </c>
      <c r="O41" s="50">
        <f t="shared" si="2"/>
        <v>0</v>
      </c>
      <c r="P41" s="51">
        <f t="shared" si="3"/>
        <v>0</v>
      </c>
      <c r="Q41" s="35"/>
      <c r="R41" s="116"/>
    </row>
    <row r="42" spans="1:18" s="36" customFormat="1" ht="15" customHeight="1">
      <c r="A42" s="115"/>
      <c r="B42" s="44" t="s">
        <v>1113</v>
      </c>
      <c r="C42" s="44" t="s">
        <v>28</v>
      </c>
      <c r="D42" s="121" t="s">
        <v>312</v>
      </c>
      <c r="E42" s="121" t="s">
        <v>311</v>
      </c>
      <c r="F42" s="121" t="s">
        <v>1157</v>
      </c>
      <c r="G42" s="156" t="s">
        <v>196</v>
      </c>
      <c r="H42" s="47" t="s">
        <v>30</v>
      </c>
      <c r="I42" s="47">
        <v>35</v>
      </c>
      <c r="J42" s="139">
        <f t="shared" si="0"/>
        <v>1.9651460891597754</v>
      </c>
      <c r="K42" s="48">
        <v>197</v>
      </c>
      <c r="L42" s="152" t="s">
        <v>1098</v>
      </c>
      <c r="M42" s="49"/>
      <c r="N42" s="46" t="str">
        <f t="shared" si="1"/>
        <v>-</v>
      </c>
      <c r="O42" s="50">
        <f t="shared" si="2"/>
        <v>0</v>
      </c>
      <c r="P42" s="51">
        <f t="shared" si="3"/>
        <v>0</v>
      </c>
      <c r="Q42" s="35"/>
      <c r="R42" s="116"/>
    </row>
    <row r="43" spans="1:18" s="36" customFormat="1" ht="15" customHeight="1">
      <c r="A43" s="115"/>
      <c r="B43" s="44" t="s">
        <v>1114</v>
      </c>
      <c r="C43" s="44" t="s">
        <v>28</v>
      </c>
      <c r="D43" s="45" t="s">
        <v>312</v>
      </c>
      <c r="E43" s="45" t="s">
        <v>311</v>
      </c>
      <c r="F43" s="45" t="s">
        <v>1158</v>
      </c>
      <c r="G43" s="46" t="s">
        <v>196</v>
      </c>
      <c r="H43" s="47" t="s">
        <v>30</v>
      </c>
      <c r="I43" s="47">
        <v>35</v>
      </c>
      <c r="J43" s="139">
        <f t="shared" si="0"/>
        <v>1.9651460891597754</v>
      </c>
      <c r="K43" s="48">
        <v>197</v>
      </c>
      <c r="L43" s="152" t="s">
        <v>1098</v>
      </c>
      <c r="M43" s="49"/>
      <c r="N43" s="46" t="str">
        <f t="shared" si="1"/>
        <v>-</v>
      </c>
      <c r="O43" s="50">
        <f t="shared" si="2"/>
        <v>0</v>
      </c>
      <c r="P43" s="51">
        <f t="shared" si="3"/>
        <v>0</v>
      </c>
      <c r="Q43" s="35"/>
      <c r="R43" s="116"/>
    </row>
    <row r="44" spans="1:18" s="36" customFormat="1" ht="15" customHeight="1">
      <c r="A44" s="115"/>
      <c r="B44" s="44" t="s">
        <v>1115</v>
      </c>
      <c r="C44" s="44" t="s">
        <v>28</v>
      </c>
      <c r="D44" s="121" t="s">
        <v>312</v>
      </c>
      <c r="E44" s="121" t="s">
        <v>311</v>
      </c>
      <c r="F44" s="121" t="s">
        <v>1159</v>
      </c>
      <c r="G44" s="156" t="s">
        <v>196</v>
      </c>
      <c r="H44" s="47" t="s">
        <v>30</v>
      </c>
      <c r="I44" s="47">
        <v>35</v>
      </c>
      <c r="J44" s="139">
        <f t="shared" si="0"/>
        <v>1.9651460891597754</v>
      </c>
      <c r="K44" s="48">
        <v>197</v>
      </c>
      <c r="L44" s="152" t="s">
        <v>1098</v>
      </c>
      <c r="M44" s="49"/>
      <c r="N44" s="46" t="str">
        <f t="shared" si="1"/>
        <v>-</v>
      </c>
      <c r="O44" s="50">
        <f t="shared" si="2"/>
        <v>0</v>
      </c>
      <c r="P44" s="51">
        <f t="shared" si="3"/>
        <v>0</v>
      </c>
      <c r="Q44" s="35"/>
      <c r="R44" s="116"/>
    </row>
    <row r="45" spans="1:18" s="36" customFormat="1" ht="15" customHeight="1">
      <c r="A45" s="115"/>
      <c r="B45" s="44" t="s">
        <v>1116</v>
      </c>
      <c r="C45" s="44" t="s">
        <v>28</v>
      </c>
      <c r="D45" s="121" t="s">
        <v>312</v>
      </c>
      <c r="E45" s="121" t="s">
        <v>311</v>
      </c>
      <c r="F45" s="121" t="s">
        <v>1160</v>
      </c>
      <c r="G45" s="156" t="s">
        <v>196</v>
      </c>
      <c r="H45" s="47" t="s">
        <v>30</v>
      </c>
      <c r="I45" s="47">
        <v>35</v>
      </c>
      <c r="J45" s="139">
        <f t="shared" si="0"/>
        <v>1.9651460891597754</v>
      </c>
      <c r="K45" s="48">
        <v>197</v>
      </c>
      <c r="L45" s="152" t="s">
        <v>1098</v>
      </c>
      <c r="M45" s="49"/>
      <c r="N45" s="46" t="str">
        <f t="shared" si="1"/>
        <v>-</v>
      </c>
      <c r="O45" s="50">
        <f t="shared" si="2"/>
        <v>0</v>
      </c>
      <c r="P45" s="51">
        <f t="shared" si="3"/>
        <v>0</v>
      </c>
      <c r="Q45" s="35"/>
      <c r="R45" s="116"/>
    </row>
    <row r="46" spans="1:18" s="36" customFormat="1" ht="15" customHeight="1">
      <c r="A46" s="115"/>
      <c r="B46" s="44" t="s">
        <v>1117</v>
      </c>
      <c r="C46" s="44" t="s">
        <v>28</v>
      </c>
      <c r="D46" s="121" t="s">
        <v>312</v>
      </c>
      <c r="E46" s="121" t="s">
        <v>311</v>
      </c>
      <c r="F46" s="121" t="s">
        <v>1161</v>
      </c>
      <c r="G46" s="156" t="s">
        <v>196</v>
      </c>
      <c r="H46" s="47" t="s">
        <v>30</v>
      </c>
      <c r="I46" s="47">
        <v>35</v>
      </c>
      <c r="J46" s="139">
        <f t="shared" si="0"/>
        <v>1.9651460891597754</v>
      </c>
      <c r="K46" s="48">
        <v>197</v>
      </c>
      <c r="L46" s="152" t="s">
        <v>1098</v>
      </c>
      <c r="M46" s="49"/>
      <c r="N46" s="46" t="str">
        <f t="shared" si="1"/>
        <v>-</v>
      </c>
      <c r="O46" s="50">
        <f t="shared" si="2"/>
        <v>0</v>
      </c>
      <c r="P46" s="51">
        <f t="shared" si="3"/>
        <v>0</v>
      </c>
      <c r="Q46" s="35"/>
      <c r="R46" s="116"/>
    </row>
    <row r="47" spans="1:18" s="36" customFormat="1" ht="15" customHeight="1">
      <c r="A47" s="115"/>
      <c r="B47" s="44" t="s">
        <v>1118</v>
      </c>
      <c r="C47" s="44" t="s">
        <v>28</v>
      </c>
      <c r="D47" s="121" t="s">
        <v>312</v>
      </c>
      <c r="E47" s="121" t="s">
        <v>311</v>
      </c>
      <c r="F47" s="121" t="s">
        <v>1162</v>
      </c>
      <c r="G47" s="156" t="s">
        <v>196</v>
      </c>
      <c r="H47" s="47" t="s">
        <v>30</v>
      </c>
      <c r="I47" s="47">
        <v>35</v>
      </c>
      <c r="J47" s="139">
        <f t="shared" si="0"/>
        <v>1.9651460891597754</v>
      </c>
      <c r="K47" s="48">
        <v>197</v>
      </c>
      <c r="L47" s="152" t="s">
        <v>1098</v>
      </c>
      <c r="M47" s="49"/>
      <c r="N47" s="46" t="str">
        <f t="shared" si="1"/>
        <v>-</v>
      </c>
      <c r="O47" s="50">
        <f t="shared" si="2"/>
        <v>0</v>
      </c>
      <c r="P47" s="51">
        <f t="shared" si="3"/>
        <v>0</v>
      </c>
      <c r="Q47" s="35"/>
      <c r="R47" s="116"/>
    </row>
    <row r="48" spans="1:18" s="36" customFormat="1" ht="15" customHeight="1">
      <c r="A48" s="115"/>
      <c r="B48" s="44" t="s">
        <v>1119</v>
      </c>
      <c r="C48" s="44" t="s">
        <v>28</v>
      </c>
      <c r="D48" s="153" t="s">
        <v>312</v>
      </c>
      <c r="E48" s="153" t="s">
        <v>311</v>
      </c>
      <c r="F48" s="153" t="s">
        <v>1163</v>
      </c>
      <c r="G48" s="154" t="s">
        <v>196</v>
      </c>
      <c r="H48" s="47" t="s">
        <v>30</v>
      </c>
      <c r="I48" s="47">
        <v>35</v>
      </c>
      <c r="J48" s="139">
        <f t="shared" si="0"/>
        <v>1.9651460891597754</v>
      </c>
      <c r="K48" s="48">
        <v>197</v>
      </c>
      <c r="L48" s="152" t="s">
        <v>1098</v>
      </c>
      <c r="M48" s="49"/>
      <c r="N48" s="46" t="str">
        <f t="shared" si="1"/>
        <v>-</v>
      </c>
      <c r="O48" s="50">
        <f t="shared" si="2"/>
        <v>0</v>
      </c>
      <c r="P48" s="51">
        <f t="shared" si="3"/>
        <v>0</v>
      </c>
      <c r="Q48" s="35"/>
      <c r="R48" s="116"/>
    </row>
    <row r="49" spans="1:18" s="36" customFormat="1" ht="15" customHeight="1">
      <c r="A49" s="115"/>
      <c r="B49" s="44" t="s">
        <v>1120</v>
      </c>
      <c r="C49" s="44" t="s">
        <v>28</v>
      </c>
      <c r="D49" s="121" t="s">
        <v>312</v>
      </c>
      <c r="E49" s="121" t="s">
        <v>311</v>
      </c>
      <c r="F49" s="121" t="s">
        <v>1164</v>
      </c>
      <c r="G49" s="156" t="s">
        <v>196</v>
      </c>
      <c r="H49" s="47" t="s">
        <v>30</v>
      </c>
      <c r="I49" s="47">
        <v>35</v>
      </c>
      <c r="J49" s="139">
        <f t="shared" si="0"/>
        <v>1.9651460891597754</v>
      </c>
      <c r="K49" s="48">
        <v>197</v>
      </c>
      <c r="L49" s="152" t="s">
        <v>1098</v>
      </c>
      <c r="M49" s="49"/>
      <c r="N49" s="46" t="str">
        <f t="shared" si="1"/>
        <v>-</v>
      </c>
      <c r="O49" s="50">
        <f t="shared" si="2"/>
        <v>0</v>
      </c>
      <c r="P49" s="51">
        <f t="shared" si="3"/>
        <v>0</v>
      </c>
      <c r="Q49" s="35"/>
      <c r="R49" s="116"/>
    </row>
    <row r="50" spans="1:18" s="36" customFormat="1" ht="15" customHeight="1">
      <c r="A50" s="115"/>
      <c r="B50" s="44" t="s">
        <v>1121</v>
      </c>
      <c r="C50" s="44" t="s">
        <v>28</v>
      </c>
      <c r="D50" s="45" t="s">
        <v>312</v>
      </c>
      <c r="E50" s="45" t="s">
        <v>311</v>
      </c>
      <c r="F50" s="45" t="s">
        <v>1165</v>
      </c>
      <c r="G50" s="46" t="s">
        <v>196</v>
      </c>
      <c r="H50" s="47" t="s">
        <v>30</v>
      </c>
      <c r="I50" s="47">
        <v>35</v>
      </c>
      <c r="J50" s="139">
        <f t="shared" si="0"/>
        <v>1.9651460891597754</v>
      </c>
      <c r="K50" s="48">
        <v>197</v>
      </c>
      <c r="L50" s="152" t="s">
        <v>1098</v>
      </c>
      <c r="M50" s="49"/>
      <c r="N50" s="46" t="str">
        <f t="shared" si="1"/>
        <v>-</v>
      </c>
      <c r="O50" s="50">
        <f t="shared" si="2"/>
        <v>0</v>
      </c>
      <c r="P50" s="51">
        <f t="shared" si="3"/>
        <v>0</v>
      </c>
      <c r="Q50" s="35"/>
      <c r="R50" s="116"/>
    </row>
    <row r="51" spans="1:18" s="36" customFormat="1" ht="15" customHeight="1">
      <c r="A51" s="115"/>
      <c r="B51" s="44" t="s">
        <v>1122</v>
      </c>
      <c r="C51" s="44" t="s">
        <v>28</v>
      </c>
      <c r="D51" s="121" t="s">
        <v>312</v>
      </c>
      <c r="E51" s="121" t="s">
        <v>311</v>
      </c>
      <c r="F51" s="121" t="s">
        <v>1166</v>
      </c>
      <c r="G51" s="156" t="s">
        <v>196</v>
      </c>
      <c r="H51" s="47" t="s">
        <v>30</v>
      </c>
      <c r="I51" s="47">
        <v>35</v>
      </c>
      <c r="J51" s="139">
        <f t="shared" si="0"/>
        <v>1.9651460891597754</v>
      </c>
      <c r="K51" s="48">
        <v>197</v>
      </c>
      <c r="L51" s="152" t="s">
        <v>1098</v>
      </c>
      <c r="M51" s="49"/>
      <c r="N51" s="46" t="str">
        <f t="shared" si="1"/>
        <v>-</v>
      </c>
      <c r="O51" s="50">
        <f t="shared" si="2"/>
        <v>0</v>
      </c>
      <c r="P51" s="51">
        <f t="shared" si="3"/>
        <v>0</v>
      </c>
      <c r="Q51" s="35"/>
      <c r="R51" s="116"/>
    </row>
    <row r="52" spans="1:18" s="36" customFormat="1" ht="15" customHeight="1">
      <c r="A52" s="115"/>
      <c r="B52" s="44" t="s">
        <v>1123</v>
      </c>
      <c r="C52" s="44" t="s">
        <v>28</v>
      </c>
      <c r="D52" s="45" t="s">
        <v>312</v>
      </c>
      <c r="E52" s="45" t="s">
        <v>311</v>
      </c>
      <c r="F52" s="45" t="s">
        <v>1167</v>
      </c>
      <c r="G52" s="46" t="s">
        <v>196</v>
      </c>
      <c r="H52" s="47" t="s">
        <v>30</v>
      </c>
      <c r="I52" s="47">
        <v>35</v>
      </c>
      <c r="J52" s="139">
        <f t="shared" si="0"/>
        <v>1.9651460891597754</v>
      </c>
      <c r="K52" s="48">
        <v>197</v>
      </c>
      <c r="L52" s="152" t="s">
        <v>1098</v>
      </c>
      <c r="M52" s="49"/>
      <c r="N52" s="46" t="str">
        <f t="shared" si="1"/>
        <v>-</v>
      </c>
      <c r="O52" s="50">
        <f t="shared" si="2"/>
        <v>0</v>
      </c>
      <c r="P52" s="51">
        <f t="shared" si="3"/>
        <v>0</v>
      </c>
      <c r="Q52" s="35"/>
      <c r="R52" s="116"/>
    </row>
    <row r="53" spans="1:18" s="36" customFormat="1" ht="15" customHeight="1">
      <c r="A53" s="115"/>
      <c r="B53" s="44" t="s">
        <v>1124</v>
      </c>
      <c r="C53" s="44" t="s">
        <v>28</v>
      </c>
      <c r="D53" s="45" t="s">
        <v>312</v>
      </c>
      <c r="E53" s="45" t="s">
        <v>311</v>
      </c>
      <c r="F53" s="45" t="s">
        <v>1168</v>
      </c>
      <c r="G53" s="46" t="s">
        <v>196</v>
      </c>
      <c r="H53" s="47" t="s">
        <v>30</v>
      </c>
      <c r="I53" s="47">
        <v>35</v>
      </c>
      <c r="J53" s="139">
        <f t="shared" si="0"/>
        <v>1.9651460891597754</v>
      </c>
      <c r="K53" s="48">
        <v>197</v>
      </c>
      <c r="L53" s="152" t="s">
        <v>1098</v>
      </c>
      <c r="M53" s="49"/>
      <c r="N53" s="46" t="str">
        <f t="shared" si="1"/>
        <v>-</v>
      </c>
      <c r="O53" s="50">
        <f t="shared" si="2"/>
        <v>0</v>
      </c>
      <c r="P53" s="51">
        <f t="shared" si="3"/>
        <v>0</v>
      </c>
      <c r="Q53" s="35"/>
      <c r="R53" s="116"/>
    </row>
    <row r="54" spans="1:18" s="36" customFormat="1" ht="15" customHeight="1">
      <c r="A54" s="115"/>
      <c r="B54" s="44" t="s">
        <v>1125</v>
      </c>
      <c r="C54" s="44" t="s">
        <v>28</v>
      </c>
      <c r="D54" s="45" t="s">
        <v>312</v>
      </c>
      <c r="E54" s="45" t="s">
        <v>311</v>
      </c>
      <c r="F54" s="45" t="s">
        <v>1169</v>
      </c>
      <c r="G54" s="46" t="s">
        <v>196</v>
      </c>
      <c r="H54" s="47" t="s">
        <v>30</v>
      </c>
      <c r="I54" s="47">
        <v>35</v>
      </c>
      <c r="J54" s="139">
        <f t="shared" si="0"/>
        <v>1.9651460891597754</v>
      </c>
      <c r="K54" s="48">
        <v>197</v>
      </c>
      <c r="L54" s="152" t="s">
        <v>1098</v>
      </c>
      <c r="M54" s="49"/>
      <c r="N54" s="46" t="str">
        <f t="shared" si="1"/>
        <v>-</v>
      </c>
      <c r="O54" s="50">
        <f t="shared" si="2"/>
        <v>0</v>
      </c>
      <c r="P54" s="51">
        <f t="shared" si="3"/>
        <v>0</v>
      </c>
      <c r="Q54" s="35"/>
      <c r="R54" s="116"/>
    </row>
    <row r="55" spans="1:18" s="36" customFormat="1" ht="15" customHeight="1">
      <c r="A55" s="115"/>
      <c r="B55" s="44" t="s">
        <v>1126</v>
      </c>
      <c r="C55" s="44" t="s">
        <v>28</v>
      </c>
      <c r="D55" s="121" t="s">
        <v>312</v>
      </c>
      <c r="E55" s="121" t="s">
        <v>311</v>
      </c>
      <c r="F55" s="121" t="s">
        <v>1170</v>
      </c>
      <c r="G55" s="156" t="s">
        <v>196</v>
      </c>
      <c r="H55" s="47" t="s">
        <v>30</v>
      </c>
      <c r="I55" s="47">
        <v>35</v>
      </c>
      <c r="J55" s="139">
        <f t="shared" si="0"/>
        <v>2.0848504194639239</v>
      </c>
      <c r="K55" s="48">
        <v>209</v>
      </c>
      <c r="L55" s="152" t="s">
        <v>1098</v>
      </c>
      <c r="M55" s="49"/>
      <c r="N55" s="46" t="str">
        <f t="shared" si="1"/>
        <v>-</v>
      </c>
      <c r="O55" s="50">
        <f t="shared" si="2"/>
        <v>0</v>
      </c>
      <c r="P55" s="51">
        <f t="shared" si="3"/>
        <v>0</v>
      </c>
      <c r="Q55" s="35"/>
      <c r="R55" s="116"/>
    </row>
    <row r="56" spans="1:18" s="36" customFormat="1" ht="15" customHeight="1">
      <c r="A56" s="115"/>
      <c r="B56" s="44" t="s">
        <v>1127</v>
      </c>
      <c r="C56" s="44" t="s">
        <v>28</v>
      </c>
      <c r="D56" s="45" t="s">
        <v>312</v>
      </c>
      <c r="E56" s="45" t="s">
        <v>311</v>
      </c>
      <c r="F56" s="45" t="s">
        <v>1171</v>
      </c>
      <c r="G56" s="46" t="s">
        <v>196</v>
      </c>
      <c r="H56" s="47" t="s">
        <v>30</v>
      </c>
      <c r="I56" s="47">
        <v>35</v>
      </c>
      <c r="J56" s="139">
        <f t="shared" si="0"/>
        <v>1.9651460891597754</v>
      </c>
      <c r="K56" s="48">
        <v>197</v>
      </c>
      <c r="L56" s="152" t="s">
        <v>1098</v>
      </c>
      <c r="M56" s="49"/>
      <c r="N56" s="46" t="str">
        <f t="shared" si="1"/>
        <v>-</v>
      </c>
      <c r="O56" s="50">
        <f t="shared" si="2"/>
        <v>0</v>
      </c>
      <c r="P56" s="51">
        <f t="shared" si="3"/>
        <v>0</v>
      </c>
      <c r="Q56" s="35"/>
      <c r="R56" s="116"/>
    </row>
    <row r="57" spans="1:18" s="36" customFormat="1" ht="15" customHeight="1">
      <c r="A57" s="115"/>
      <c r="B57" s="44" t="s">
        <v>1128</v>
      </c>
      <c r="C57" s="44" t="s">
        <v>28</v>
      </c>
      <c r="D57" s="121" t="s">
        <v>312</v>
      </c>
      <c r="E57" s="121" t="s">
        <v>311</v>
      </c>
      <c r="F57" s="121" t="s">
        <v>1172</v>
      </c>
      <c r="G57" s="156" t="s">
        <v>196</v>
      </c>
      <c r="H57" s="47" t="s">
        <v>30</v>
      </c>
      <c r="I57" s="47">
        <v>35</v>
      </c>
      <c r="J57" s="139">
        <f t="shared" si="0"/>
        <v>1.9651460891597754</v>
      </c>
      <c r="K57" s="48">
        <v>197</v>
      </c>
      <c r="L57" s="152" t="s">
        <v>1098</v>
      </c>
      <c r="M57" s="49"/>
      <c r="N57" s="46" t="str">
        <f t="shared" si="1"/>
        <v>-</v>
      </c>
      <c r="O57" s="50">
        <f t="shared" si="2"/>
        <v>0</v>
      </c>
      <c r="P57" s="51">
        <f t="shared" si="3"/>
        <v>0</v>
      </c>
      <c r="Q57" s="35"/>
      <c r="R57" s="116"/>
    </row>
    <row r="58" spans="1:18" s="36" customFormat="1" ht="15" customHeight="1">
      <c r="A58" s="115"/>
      <c r="B58" s="44" t="s">
        <v>1129</v>
      </c>
      <c r="C58" s="44" t="s">
        <v>28</v>
      </c>
      <c r="D58" s="45" t="s">
        <v>312</v>
      </c>
      <c r="E58" s="45" t="s">
        <v>311</v>
      </c>
      <c r="F58" s="45" t="s">
        <v>1173</v>
      </c>
      <c r="G58" s="46" t="s">
        <v>196</v>
      </c>
      <c r="H58" s="47" t="s">
        <v>30</v>
      </c>
      <c r="I58" s="47">
        <v>35</v>
      </c>
      <c r="J58" s="139">
        <f t="shared" si="0"/>
        <v>1.9651460891597754</v>
      </c>
      <c r="K58" s="48">
        <v>197</v>
      </c>
      <c r="L58" s="152" t="s">
        <v>1098</v>
      </c>
      <c r="M58" s="49"/>
      <c r="N58" s="46" t="str">
        <f t="shared" si="1"/>
        <v>-</v>
      </c>
      <c r="O58" s="50">
        <f t="shared" si="2"/>
        <v>0</v>
      </c>
      <c r="P58" s="51">
        <f t="shared" si="3"/>
        <v>0</v>
      </c>
      <c r="Q58" s="35"/>
      <c r="R58" s="116"/>
    </row>
    <row r="59" spans="1:18" s="36" customFormat="1" ht="15" customHeight="1">
      <c r="A59" s="115"/>
      <c r="B59" s="44" t="s">
        <v>1130</v>
      </c>
      <c r="C59" s="44" t="s">
        <v>28</v>
      </c>
      <c r="D59" s="45" t="s">
        <v>312</v>
      </c>
      <c r="E59" s="45" t="s">
        <v>311</v>
      </c>
      <c r="F59" s="45" t="s">
        <v>1174</v>
      </c>
      <c r="G59" s="46" t="s">
        <v>196</v>
      </c>
      <c r="H59" s="47" t="s">
        <v>30</v>
      </c>
      <c r="I59" s="47">
        <v>35</v>
      </c>
      <c r="J59" s="139">
        <f t="shared" si="0"/>
        <v>1.9651460891597754</v>
      </c>
      <c r="K59" s="48">
        <v>197</v>
      </c>
      <c r="L59" s="152" t="s">
        <v>1098</v>
      </c>
      <c r="M59" s="49"/>
      <c r="N59" s="46" t="str">
        <f t="shared" si="1"/>
        <v>-</v>
      </c>
      <c r="O59" s="50">
        <f t="shared" si="2"/>
        <v>0</v>
      </c>
      <c r="P59" s="51">
        <f t="shared" si="3"/>
        <v>0</v>
      </c>
      <c r="Q59" s="35"/>
      <c r="R59" s="116"/>
    </row>
    <row r="60" spans="1:18" s="36" customFormat="1" ht="15" customHeight="1">
      <c r="A60" s="115"/>
      <c r="B60" s="44" t="s">
        <v>1131</v>
      </c>
      <c r="C60" s="44" t="s">
        <v>28</v>
      </c>
      <c r="D60" s="121" t="s">
        <v>312</v>
      </c>
      <c r="E60" s="121" t="s">
        <v>311</v>
      </c>
      <c r="F60" s="121" t="s">
        <v>1175</v>
      </c>
      <c r="G60" s="156" t="s">
        <v>196</v>
      </c>
      <c r="H60" s="47" t="s">
        <v>30</v>
      </c>
      <c r="I60" s="47">
        <v>35</v>
      </c>
      <c r="J60" s="139">
        <f t="shared" si="0"/>
        <v>1.9651460891597754</v>
      </c>
      <c r="K60" s="48">
        <v>197</v>
      </c>
      <c r="L60" s="152" t="s">
        <v>1098</v>
      </c>
      <c r="M60" s="49"/>
      <c r="N60" s="46" t="str">
        <f t="shared" si="1"/>
        <v>-</v>
      </c>
      <c r="O60" s="50">
        <f t="shared" si="2"/>
        <v>0</v>
      </c>
      <c r="P60" s="51">
        <f t="shared" si="3"/>
        <v>0</v>
      </c>
      <c r="Q60" s="35"/>
      <c r="R60" s="116"/>
    </row>
    <row r="61" spans="1:18" s="36" customFormat="1" ht="15" customHeight="1">
      <c r="A61" s="115"/>
      <c r="B61" s="44" t="s">
        <v>1132</v>
      </c>
      <c r="C61" s="44" t="s">
        <v>28</v>
      </c>
      <c r="D61" s="121" t="s">
        <v>312</v>
      </c>
      <c r="E61" s="121" t="s">
        <v>311</v>
      </c>
      <c r="F61" s="121" t="s">
        <v>1176</v>
      </c>
      <c r="G61" s="156" t="s">
        <v>196</v>
      </c>
      <c r="H61" s="47" t="s">
        <v>30</v>
      </c>
      <c r="I61" s="47">
        <v>35</v>
      </c>
      <c r="J61" s="139">
        <f t="shared" si="0"/>
        <v>1.9651460891597754</v>
      </c>
      <c r="K61" s="48">
        <v>197</v>
      </c>
      <c r="L61" s="152" t="s">
        <v>1098</v>
      </c>
      <c r="M61" s="49"/>
      <c r="N61" s="46" t="str">
        <f t="shared" si="1"/>
        <v>-</v>
      </c>
      <c r="O61" s="50">
        <f t="shared" si="2"/>
        <v>0</v>
      </c>
      <c r="P61" s="51">
        <f t="shared" si="3"/>
        <v>0</v>
      </c>
      <c r="Q61" s="35"/>
      <c r="R61" s="116"/>
    </row>
    <row r="62" spans="1:18" s="36" customFormat="1" ht="15" customHeight="1">
      <c r="A62" s="115"/>
      <c r="B62" s="44" t="s">
        <v>1134</v>
      </c>
      <c r="C62" s="44" t="s">
        <v>28</v>
      </c>
      <c r="D62" s="121" t="s">
        <v>312</v>
      </c>
      <c r="E62" s="121" t="s">
        <v>311</v>
      </c>
      <c r="F62" s="121" t="s">
        <v>1178</v>
      </c>
      <c r="G62" s="156" t="s">
        <v>196</v>
      </c>
      <c r="H62" s="47" t="s">
        <v>30</v>
      </c>
      <c r="I62" s="47">
        <v>35</v>
      </c>
      <c r="J62" s="139">
        <f t="shared" si="0"/>
        <v>1.9651460891597754</v>
      </c>
      <c r="K62" s="48">
        <v>197</v>
      </c>
      <c r="L62" s="152" t="s">
        <v>1098</v>
      </c>
      <c r="M62" s="49"/>
      <c r="N62" s="46" t="str">
        <f t="shared" si="1"/>
        <v>-</v>
      </c>
      <c r="O62" s="50">
        <f t="shared" si="2"/>
        <v>0</v>
      </c>
      <c r="P62" s="51">
        <f t="shared" si="3"/>
        <v>0</v>
      </c>
      <c r="Q62" s="35"/>
      <c r="R62" s="116"/>
    </row>
    <row r="63" spans="1:18" s="36" customFormat="1" ht="15" customHeight="1">
      <c r="A63" s="115"/>
      <c r="B63" s="44" t="s">
        <v>1135</v>
      </c>
      <c r="C63" s="44" t="s">
        <v>28</v>
      </c>
      <c r="D63" s="121" t="s">
        <v>312</v>
      </c>
      <c r="E63" s="121" t="s">
        <v>311</v>
      </c>
      <c r="F63" s="121" t="s">
        <v>1179</v>
      </c>
      <c r="G63" s="156" t="s">
        <v>196</v>
      </c>
      <c r="H63" s="47" t="s">
        <v>30</v>
      </c>
      <c r="I63" s="47">
        <v>35</v>
      </c>
      <c r="J63" s="139">
        <f t="shared" si="0"/>
        <v>1.9651460891597754</v>
      </c>
      <c r="K63" s="48">
        <v>197</v>
      </c>
      <c r="L63" s="152" t="s">
        <v>1098</v>
      </c>
      <c r="M63" s="49"/>
      <c r="N63" s="46" t="str">
        <f t="shared" si="1"/>
        <v>-</v>
      </c>
      <c r="O63" s="50">
        <f t="shared" si="2"/>
        <v>0</v>
      </c>
      <c r="P63" s="51">
        <f t="shared" si="3"/>
        <v>0</v>
      </c>
      <c r="Q63" s="35"/>
      <c r="R63" s="116"/>
    </row>
    <row r="64" spans="1:18" s="36" customFormat="1" ht="15" customHeight="1">
      <c r="A64" s="115"/>
      <c r="B64" s="44" t="s">
        <v>1136</v>
      </c>
      <c r="C64" s="44" t="s">
        <v>28</v>
      </c>
      <c r="D64" s="121" t="s">
        <v>312</v>
      </c>
      <c r="E64" s="121" t="s">
        <v>311</v>
      </c>
      <c r="F64" s="121" t="s">
        <v>1180</v>
      </c>
      <c r="G64" s="156" t="s">
        <v>196</v>
      </c>
      <c r="H64" s="47" t="s">
        <v>30</v>
      </c>
      <c r="I64" s="47">
        <v>35</v>
      </c>
      <c r="J64" s="139">
        <f t="shared" si="0"/>
        <v>2.0848504194639239</v>
      </c>
      <c r="K64" s="48">
        <v>209</v>
      </c>
      <c r="L64" s="152" t="s">
        <v>1098</v>
      </c>
      <c r="M64" s="49"/>
      <c r="N64" s="46" t="str">
        <f t="shared" si="1"/>
        <v>-</v>
      </c>
      <c r="O64" s="50">
        <f t="shared" si="2"/>
        <v>0</v>
      </c>
      <c r="P64" s="51">
        <f t="shared" si="3"/>
        <v>0</v>
      </c>
      <c r="Q64" s="35"/>
      <c r="R64" s="116"/>
    </row>
    <row r="65" spans="1:248" s="36" customFormat="1" ht="18">
      <c r="A65" s="29"/>
      <c r="B65" s="37" t="s">
        <v>26</v>
      </c>
      <c r="C65" s="37"/>
      <c r="D65" s="38" t="s">
        <v>1204</v>
      </c>
      <c r="E65" s="37"/>
      <c r="F65" s="39"/>
      <c r="G65" s="40"/>
      <c r="H65" s="40"/>
      <c r="I65" s="39"/>
      <c r="J65" s="39"/>
      <c r="K65" s="39"/>
      <c r="L65" s="40"/>
      <c r="M65" s="41"/>
      <c r="N65" s="42"/>
      <c r="O65" s="43"/>
      <c r="P65" s="42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</row>
    <row r="66" spans="1:248" s="36" customFormat="1" ht="15" customHeight="1">
      <c r="A66" s="115"/>
      <c r="B66" s="44" t="s">
        <v>1137</v>
      </c>
      <c r="C66" s="44" t="s">
        <v>28</v>
      </c>
      <c r="D66" s="45" t="s">
        <v>1181</v>
      </c>
      <c r="E66" s="45" t="s">
        <v>1182</v>
      </c>
      <c r="F66" s="45" t="s">
        <v>1183</v>
      </c>
      <c r="G66" s="46" t="s">
        <v>29</v>
      </c>
      <c r="H66" s="47" t="s">
        <v>30</v>
      </c>
      <c r="I66" s="47">
        <v>24</v>
      </c>
      <c r="J66" s="139">
        <f t="shared" ref="J66:J80" si="4">K66/L$7</f>
        <v>2.9826328967450397</v>
      </c>
      <c r="K66" s="48">
        <v>299</v>
      </c>
      <c r="L66" s="152" t="s">
        <v>1098</v>
      </c>
      <c r="M66" s="49"/>
      <c r="N66" s="46" t="str">
        <f t="shared" ref="N66:N80" si="5">IF(M66="","-",M66/I66)</f>
        <v>-</v>
      </c>
      <c r="O66" s="50">
        <f t="shared" ref="O66:O80" si="6">J66*M66</f>
        <v>0</v>
      </c>
      <c r="P66" s="51">
        <f t="shared" ref="P66:P80" si="7">K66*M66</f>
        <v>0</v>
      </c>
      <c r="Q66" s="35"/>
      <c r="R66" s="116"/>
    </row>
    <row r="67" spans="1:248" s="36" customFormat="1" ht="15" customHeight="1">
      <c r="A67" s="115"/>
      <c r="B67" s="44" t="s">
        <v>1141</v>
      </c>
      <c r="C67" s="44" t="s">
        <v>28</v>
      </c>
      <c r="D67" s="45" t="s">
        <v>1181</v>
      </c>
      <c r="E67" s="45" t="s">
        <v>1182</v>
      </c>
      <c r="F67" s="45" t="s">
        <v>1187</v>
      </c>
      <c r="G67" s="46" t="s">
        <v>29</v>
      </c>
      <c r="H67" s="47" t="s">
        <v>30</v>
      </c>
      <c r="I67" s="47">
        <v>24</v>
      </c>
      <c r="J67" s="139">
        <f t="shared" si="4"/>
        <v>2.9826328967450397</v>
      </c>
      <c r="K67" s="48">
        <v>299</v>
      </c>
      <c r="L67" s="152" t="s">
        <v>1098</v>
      </c>
      <c r="M67" s="49"/>
      <c r="N67" s="46" t="str">
        <f t="shared" si="5"/>
        <v>-</v>
      </c>
      <c r="O67" s="50">
        <f t="shared" si="6"/>
        <v>0</v>
      </c>
      <c r="P67" s="51">
        <f t="shared" si="7"/>
        <v>0</v>
      </c>
      <c r="Q67" s="35"/>
      <c r="R67" s="116"/>
    </row>
    <row r="68" spans="1:248" s="36" customFormat="1" ht="15" customHeight="1">
      <c r="A68" s="115"/>
      <c r="B68" s="44" t="s">
        <v>1140</v>
      </c>
      <c r="C68" s="44" t="s">
        <v>28</v>
      </c>
      <c r="D68" s="45" t="s">
        <v>1181</v>
      </c>
      <c r="E68" s="45" t="s">
        <v>1182</v>
      </c>
      <c r="F68" s="45" t="s">
        <v>1186</v>
      </c>
      <c r="G68" s="46" t="s">
        <v>196</v>
      </c>
      <c r="H68" s="47" t="s">
        <v>30</v>
      </c>
      <c r="I68" s="47">
        <v>35</v>
      </c>
      <c r="J68" s="139">
        <f t="shared" si="4"/>
        <v>2.9826328967450397</v>
      </c>
      <c r="K68" s="48">
        <v>299</v>
      </c>
      <c r="L68" s="152" t="s">
        <v>1098</v>
      </c>
      <c r="M68" s="49"/>
      <c r="N68" s="46" t="str">
        <f t="shared" si="5"/>
        <v>-</v>
      </c>
      <c r="O68" s="50">
        <f t="shared" si="6"/>
        <v>0</v>
      </c>
      <c r="P68" s="51">
        <f t="shared" si="7"/>
        <v>0</v>
      </c>
      <c r="Q68" s="35"/>
      <c r="R68" s="116"/>
    </row>
    <row r="69" spans="1:248" s="36" customFormat="1" ht="15" customHeight="1">
      <c r="A69" s="115"/>
      <c r="B69" s="44" t="s">
        <v>1139</v>
      </c>
      <c r="C69" s="44" t="s">
        <v>28</v>
      </c>
      <c r="D69" s="45" t="s">
        <v>1181</v>
      </c>
      <c r="E69" s="45" t="s">
        <v>1182</v>
      </c>
      <c r="F69" s="45" t="s">
        <v>1185</v>
      </c>
      <c r="G69" s="46" t="s">
        <v>29</v>
      </c>
      <c r="H69" s="47" t="s">
        <v>30</v>
      </c>
      <c r="I69" s="47">
        <v>24</v>
      </c>
      <c r="J69" s="139">
        <f t="shared" si="4"/>
        <v>2.9826328967450397</v>
      </c>
      <c r="K69" s="48">
        <v>299</v>
      </c>
      <c r="L69" s="152" t="s">
        <v>1098</v>
      </c>
      <c r="M69" s="49"/>
      <c r="N69" s="46" t="str">
        <f t="shared" si="5"/>
        <v>-</v>
      </c>
      <c r="O69" s="50">
        <f t="shared" si="6"/>
        <v>0</v>
      </c>
      <c r="P69" s="51">
        <f t="shared" si="7"/>
        <v>0</v>
      </c>
      <c r="Q69" s="35"/>
      <c r="R69" s="116"/>
    </row>
    <row r="70" spans="1:248" s="36" customFormat="1" ht="15" customHeight="1">
      <c r="A70" s="115"/>
      <c r="B70" s="44" t="s">
        <v>1138</v>
      </c>
      <c r="C70" s="44" t="s">
        <v>28</v>
      </c>
      <c r="D70" s="45" t="s">
        <v>1181</v>
      </c>
      <c r="E70" s="45" t="s">
        <v>1182</v>
      </c>
      <c r="F70" s="45" t="s">
        <v>1184</v>
      </c>
      <c r="G70" s="46" t="s">
        <v>29</v>
      </c>
      <c r="H70" s="47" t="s">
        <v>30</v>
      </c>
      <c r="I70" s="47">
        <v>24</v>
      </c>
      <c r="J70" s="139">
        <f t="shared" si="4"/>
        <v>2.9826328967450397</v>
      </c>
      <c r="K70" s="48">
        <v>299</v>
      </c>
      <c r="L70" s="152" t="s">
        <v>1098</v>
      </c>
      <c r="M70" s="49"/>
      <c r="N70" s="46" t="str">
        <f t="shared" si="5"/>
        <v>-</v>
      </c>
      <c r="O70" s="50">
        <f t="shared" si="6"/>
        <v>0</v>
      </c>
      <c r="P70" s="51">
        <f t="shared" si="7"/>
        <v>0</v>
      </c>
      <c r="Q70" s="35"/>
      <c r="R70" s="116"/>
    </row>
    <row r="71" spans="1:248" s="36" customFormat="1" ht="15" customHeight="1">
      <c r="A71" s="115"/>
      <c r="B71" s="44" t="s">
        <v>1142</v>
      </c>
      <c r="C71" s="44" t="s">
        <v>28</v>
      </c>
      <c r="D71" s="45" t="s">
        <v>1188</v>
      </c>
      <c r="E71" s="45" t="s">
        <v>1189</v>
      </c>
      <c r="F71" s="45" t="s">
        <v>1190</v>
      </c>
      <c r="G71" s="46" t="s">
        <v>196</v>
      </c>
      <c r="H71" s="47" t="s">
        <v>30</v>
      </c>
      <c r="I71" s="47">
        <v>35</v>
      </c>
      <c r="J71" s="139">
        <f t="shared" si="4"/>
        <v>2.4439634103763703</v>
      </c>
      <c r="K71" s="48">
        <v>245</v>
      </c>
      <c r="L71" s="152" t="s">
        <v>1098</v>
      </c>
      <c r="M71" s="49"/>
      <c r="N71" s="46" t="str">
        <f t="shared" si="5"/>
        <v>-</v>
      </c>
      <c r="O71" s="50">
        <f t="shared" si="6"/>
        <v>0</v>
      </c>
      <c r="P71" s="51">
        <f t="shared" si="7"/>
        <v>0</v>
      </c>
      <c r="Q71" s="35"/>
      <c r="R71" s="116"/>
    </row>
    <row r="72" spans="1:248" s="36" customFormat="1" ht="15" customHeight="1">
      <c r="A72" s="115"/>
      <c r="B72" s="44" t="s">
        <v>1143</v>
      </c>
      <c r="C72" s="44" t="s">
        <v>28</v>
      </c>
      <c r="D72" s="45" t="s">
        <v>1188</v>
      </c>
      <c r="E72" s="45" t="s">
        <v>1189</v>
      </c>
      <c r="F72" s="45" t="s">
        <v>1191</v>
      </c>
      <c r="G72" s="46" t="s">
        <v>196</v>
      </c>
      <c r="H72" s="47" t="s">
        <v>30</v>
      </c>
      <c r="I72" s="47">
        <v>35</v>
      </c>
      <c r="J72" s="139">
        <f t="shared" si="4"/>
        <v>2.4439634103763703</v>
      </c>
      <c r="K72" s="48">
        <v>245</v>
      </c>
      <c r="L72" s="152" t="s">
        <v>1098</v>
      </c>
      <c r="M72" s="49"/>
      <c r="N72" s="46" t="str">
        <f t="shared" si="5"/>
        <v>-</v>
      </c>
      <c r="O72" s="50">
        <f t="shared" si="6"/>
        <v>0</v>
      </c>
      <c r="P72" s="51">
        <f t="shared" si="7"/>
        <v>0</v>
      </c>
      <c r="Q72" s="35"/>
      <c r="R72" s="116"/>
    </row>
    <row r="73" spans="1:248" s="36" customFormat="1" ht="15" customHeight="1">
      <c r="A73" s="115"/>
      <c r="B73" s="44" t="s">
        <v>1149</v>
      </c>
      <c r="C73" s="44" t="s">
        <v>28</v>
      </c>
      <c r="D73" s="45" t="s">
        <v>1188</v>
      </c>
      <c r="E73" s="45" t="s">
        <v>1189</v>
      </c>
      <c r="F73" s="45" t="s">
        <v>1198</v>
      </c>
      <c r="G73" s="46" t="s">
        <v>196</v>
      </c>
      <c r="H73" s="47" t="s">
        <v>30</v>
      </c>
      <c r="I73" s="47">
        <v>35</v>
      </c>
      <c r="J73" s="139">
        <f t="shared" si="4"/>
        <v>2.4439634103763703</v>
      </c>
      <c r="K73" s="48">
        <v>245</v>
      </c>
      <c r="L73" s="152" t="s">
        <v>1098</v>
      </c>
      <c r="M73" s="49"/>
      <c r="N73" s="46" t="str">
        <f t="shared" si="5"/>
        <v>-</v>
      </c>
      <c r="O73" s="50">
        <f t="shared" si="6"/>
        <v>0</v>
      </c>
      <c r="P73" s="51">
        <f t="shared" si="7"/>
        <v>0</v>
      </c>
      <c r="Q73" s="35"/>
      <c r="R73" s="116"/>
    </row>
    <row r="74" spans="1:248" s="36" customFormat="1" ht="15" customHeight="1">
      <c r="A74" s="115"/>
      <c r="B74" s="44" t="s">
        <v>1144</v>
      </c>
      <c r="C74" s="44" t="s">
        <v>28</v>
      </c>
      <c r="D74" s="45" t="s">
        <v>1188</v>
      </c>
      <c r="E74" s="45" t="s">
        <v>1189</v>
      </c>
      <c r="F74" s="45" t="s">
        <v>1192</v>
      </c>
      <c r="G74" s="46" t="s">
        <v>196</v>
      </c>
      <c r="H74" s="47" t="s">
        <v>30</v>
      </c>
      <c r="I74" s="47">
        <v>35</v>
      </c>
      <c r="J74" s="139">
        <f t="shared" si="4"/>
        <v>2.4439634103763703</v>
      </c>
      <c r="K74" s="48">
        <v>245</v>
      </c>
      <c r="L74" s="152" t="s">
        <v>1098</v>
      </c>
      <c r="M74" s="49"/>
      <c r="N74" s="46" t="str">
        <f t="shared" si="5"/>
        <v>-</v>
      </c>
      <c r="O74" s="50">
        <f t="shared" si="6"/>
        <v>0</v>
      </c>
      <c r="P74" s="51">
        <f t="shared" si="7"/>
        <v>0</v>
      </c>
      <c r="Q74" s="35"/>
      <c r="R74" s="116"/>
    </row>
    <row r="75" spans="1:248" s="36" customFormat="1" ht="15" customHeight="1">
      <c r="A75" s="115"/>
      <c r="B75" s="44" t="s">
        <v>1145</v>
      </c>
      <c r="C75" s="44" t="s">
        <v>28</v>
      </c>
      <c r="D75" s="45" t="s">
        <v>1188</v>
      </c>
      <c r="E75" s="45" t="s">
        <v>1189</v>
      </c>
      <c r="F75" s="45" t="s">
        <v>1193</v>
      </c>
      <c r="G75" s="46" t="s">
        <v>196</v>
      </c>
      <c r="H75" s="47" t="s">
        <v>30</v>
      </c>
      <c r="I75" s="47">
        <v>35</v>
      </c>
      <c r="J75" s="139">
        <f t="shared" si="4"/>
        <v>2.4439634103763703</v>
      </c>
      <c r="K75" s="48">
        <v>245</v>
      </c>
      <c r="L75" s="152" t="s">
        <v>1098</v>
      </c>
      <c r="M75" s="49"/>
      <c r="N75" s="46" t="str">
        <f t="shared" si="5"/>
        <v>-</v>
      </c>
      <c r="O75" s="50">
        <f t="shared" si="6"/>
        <v>0</v>
      </c>
      <c r="P75" s="51">
        <f t="shared" si="7"/>
        <v>0</v>
      </c>
      <c r="Q75" s="35"/>
      <c r="R75" s="116"/>
    </row>
    <row r="76" spans="1:248" s="36" customFormat="1" ht="15" customHeight="1">
      <c r="A76" s="115"/>
      <c r="B76" s="44" t="s">
        <v>1147</v>
      </c>
      <c r="C76" s="44" t="s">
        <v>28</v>
      </c>
      <c r="D76" s="45" t="s">
        <v>1188</v>
      </c>
      <c r="E76" s="45" t="s">
        <v>1189</v>
      </c>
      <c r="F76" s="45" t="s">
        <v>1195</v>
      </c>
      <c r="G76" s="46" t="s">
        <v>196</v>
      </c>
      <c r="H76" s="47" t="s">
        <v>30</v>
      </c>
      <c r="I76" s="47">
        <v>35</v>
      </c>
      <c r="J76" s="139">
        <f t="shared" si="4"/>
        <v>2.4439634103763703</v>
      </c>
      <c r="K76" s="48">
        <v>245</v>
      </c>
      <c r="L76" s="152" t="s">
        <v>1098</v>
      </c>
      <c r="M76" s="49"/>
      <c r="N76" s="46" t="str">
        <f t="shared" si="5"/>
        <v>-</v>
      </c>
      <c r="O76" s="50">
        <f t="shared" si="6"/>
        <v>0</v>
      </c>
      <c r="P76" s="51">
        <f t="shared" si="7"/>
        <v>0</v>
      </c>
      <c r="Q76" s="35"/>
      <c r="R76" s="116"/>
    </row>
    <row r="77" spans="1:248" s="36" customFormat="1" ht="15" customHeight="1">
      <c r="A77" s="115"/>
      <c r="B77" s="44" t="s">
        <v>1146</v>
      </c>
      <c r="C77" s="44" t="s">
        <v>28</v>
      </c>
      <c r="D77" s="45" t="s">
        <v>1188</v>
      </c>
      <c r="E77" s="45" t="s">
        <v>1189</v>
      </c>
      <c r="F77" s="45" t="s">
        <v>1194</v>
      </c>
      <c r="G77" s="46" t="s">
        <v>196</v>
      </c>
      <c r="H77" s="47" t="s">
        <v>30</v>
      </c>
      <c r="I77" s="47">
        <v>35</v>
      </c>
      <c r="J77" s="139">
        <f t="shared" si="4"/>
        <v>2.4439634103763703</v>
      </c>
      <c r="K77" s="48">
        <v>245</v>
      </c>
      <c r="L77" s="152" t="s">
        <v>1098</v>
      </c>
      <c r="M77" s="49"/>
      <c r="N77" s="46" t="str">
        <f t="shared" si="5"/>
        <v>-</v>
      </c>
      <c r="O77" s="50">
        <f t="shared" si="6"/>
        <v>0</v>
      </c>
      <c r="P77" s="51">
        <f t="shared" si="7"/>
        <v>0</v>
      </c>
      <c r="Q77" s="35"/>
      <c r="R77" s="116"/>
    </row>
    <row r="78" spans="1:248" s="36" customFormat="1" ht="15" customHeight="1">
      <c r="A78" s="115"/>
      <c r="B78" s="44" t="s">
        <v>1150</v>
      </c>
      <c r="C78" s="44" t="s">
        <v>28</v>
      </c>
      <c r="D78" s="45" t="s">
        <v>1196</v>
      </c>
      <c r="E78" s="45" t="s">
        <v>1199</v>
      </c>
      <c r="F78" s="45" t="s">
        <v>1200</v>
      </c>
      <c r="G78" s="46" t="s">
        <v>196</v>
      </c>
      <c r="H78" s="47" t="s">
        <v>30</v>
      </c>
      <c r="I78" s="47">
        <v>35</v>
      </c>
      <c r="J78" s="139">
        <f t="shared" si="4"/>
        <v>2.4439634103763703</v>
      </c>
      <c r="K78" s="48">
        <v>245</v>
      </c>
      <c r="L78" s="152" t="s">
        <v>1098</v>
      </c>
      <c r="M78" s="49"/>
      <c r="N78" s="46" t="str">
        <f t="shared" si="5"/>
        <v>-</v>
      </c>
      <c r="O78" s="50">
        <f t="shared" si="6"/>
        <v>0</v>
      </c>
      <c r="P78" s="51">
        <f t="shared" si="7"/>
        <v>0</v>
      </c>
      <c r="Q78" s="35"/>
      <c r="R78" s="116"/>
    </row>
    <row r="79" spans="1:248" s="36" customFormat="1" ht="15" customHeight="1">
      <c r="A79" s="115"/>
      <c r="B79" s="44" t="s">
        <v>1148</v>
      </c>
      <c r="C79" s="44" t="s">
        <v>28</v>
      </c>
      <c r="D79" s="45" t="s">
        <v>1196</v>
      </c>
      <c r="E79" s="45" t="s">
        <v>1197</v>
      </c>
      <c r="F79" s="45"/>
      <c r="G79" s="46" t="s">
        <v>29</v>
      </c>
      <c r="H79" s="47" t="s">
        <v>30</v>
      </c>
      <c r="I79" s="47">
        <v>24</v>
      </c>
      <c r="J79" s="139">
        <f t="shared" si="4"/>
        <v>2.4439634103763703</v>
      </c>
      <c r="K79" s="48">
        <v>245</v>
      </c>
      <c r="L79" s="152" t="s">
        <v>1098</v>
      </c>
      <c r="M79" s="49"/>
      <c r="N79" s="46" t="str">
        <f t="shared" si="5"/>
        <v>-</v>
      </c>
      <c r="O79" s="50">
        <f t="shared" si="6"/>
        <v>0</v>
      </c>
      <c r="P79" s="51">
        <f t="shared" si="7"/>
        <v>0</v>
      </c>
      <c r="Q79" s="35"/>
      <c r="R79" s="116"/>
    </row>
    <row r="80" spans="1:248" s="36" customFormat="1" ht="15" customHeight="1">
      <c r="A80" s="115"/>
      <c r="B80" s="44" t="s">
        <v>1151</v>
      </c>
      <c r="C80" s="44" t="s">
        <v>28</v>
      </c>
      <c r="D80" s="45" t="s">
        <v>1201</v>
      </c>
      <c r="E80" s="45" t="s">
        <v>1202</v>
      </c>
      <c r="F80" s="45" t="s">
        <v>1203</v>
      </c>
      <c r="G80" s="46" t="s">
        <v>196</v>
      </c>
      <c r="H80" s="47" t="s">
        <v>30</v>
      </c>
      <c r="I80" s="47">
        <v>35</v>
      </c>
      <c r="J80" s="139">
        <f t="shared" si="4"/>
        <v>2.4439634103763703</v>
      </c>
      <c r="K80" s="48">
        <v>245</v>
      </c>
      <c r="L80" s="152" t="s">
        <v>1098</v>
      </c>
      <c r="M80" s="49"/>
      <c r="N80" s="46" t="str">
        <f t="shared" si="5"/>
        <v>-</v>
      </c>
      <c r="O80" s="50">
        <f t="shared" si="6"/>
        <v>0</v>
      </c>
      <c r="P80" s="51">
        <f t="shared" si="7"/>
        <v>0</v>
      </c>
      <c r="Q80" s="35"/>
      <c r="R80" s="116"/>
    </row>
    <row r="81" spans="1:248" s="36" customFormat="1" ht="18">
      <c r="A81" s="29"/>
      <c r="B81" s="37" t="s">
        <v>26</v>
      </c>
      <c r="C81" s="37"/>
      <c r="D81" s="38" t="s">
        <v>27</v>
      </c>
      <c r="E81" s="37"/>
      <c r="F81" s="39"/>
      <c r="G81" s="40"/>
      <c r="H81" s="40"/>
      <c r="I81" s="39"/>
      <c r="J81" s="39"/>
      <c r="K81" s="39"/>
      <c r="L81" s="40"/>
      <c r="M81" s="41"/>
      <c r="N81" s="42"/>
      <c r="O81" s="43"/>
      <c r="P81" s="42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</row>
    <row r="82" spans="1:248" s="36" customFormat="1" ht="15" customHeight="1">
      <c r="A82" s="115"/>
      <c r="B82" s="44" t="s">
        <v>609</v>
      </c>
      <c r="C82" s="44" t="s">
        <v>32</v>
      </c>
      <c r="D82" s="45" t="s">
        <v>611</v>
      </c>
      <c r="E82" s="45" t="s">
        <v>612</v>
      </c>
      <c r="F82" s="45" t="s">
        <v>613</v>
      </c>
      <c r="G82" s="46" t="s">
        <v>29</v>
      </c>
      <c r="H82" s="47" t="s">
        <v>1064</v>
      </c>
      <c r="I82" s="47">
        <v>40</v>
      </c>
      <c r="J82" s="53">
        <v>2.37</v>
      </c>
      <c r="K82" s="140">
        <f>J82*L$7</f>
        <v>237.58539000000002</v>
      </c>
      <c r="L82" s="150" t="s">
        <v>1096</v>
      </c>
      <c r="M82" s="49"/>
      <c r="N82" s="46" t="str">
        <f t="shared" ref="N82:N145" si="8">IF(M82="","-",M82/I82)</f>
        <v>-</v>
      </c>
      <c r="O82" s="50">
        <f t="shared" ref="O82:O145" si="9">J82*M82</f>
        <v>0</v>
      </c>
      <c r="P82" s="51">
        <f>K82*M82</f>
        <v>0</v>
      </c>
      <c r="Q82" s="35"/>
      <c r="R82" s="116"/>
    </row>
    <row r="83" spans="1:248" s="134" customFormat="1" ht="15" hidden="1" customHeight="1">
      <c r="A83" s="123"/>
      <c r="B83" s="124" t="s">
        <v>610</v>
      </c>
      <c r="C83" s="124" t="s">
        <v>32</v>
      </c>
      <c r="D83" s="135" t="s">
        <v>33</v>
      </c>
      <c r="E83" s="135" t="s">
        <v>34</v>
      </c>
      <c r="F83" s="135" t="s">
        <v>614</v>
      </c>
      <c r="G83" s="136" t="s">
        <v>29</v>
      </c>
      <c r="H83" s="127" t="s">
        <v>1064</v>
      </c>
      <c r="I83" s="127">
        <v>40</v>
      </c>
      <c r="J83" s="128">
        <v>2.4900000000000002</v>
      </c>
      <c r="K83" s="138">
        <f>J83*L$7</f>
        <v>249.61503000000002</v>
      </c>
      <c r="L83" s="147" t="s">
        <v>1095</v>
      </c>
      <c r="M83" s="130"/>
      <c r="N83" s="126" t="str">
        <f t="shared" si="8"/>
        <v>-</v>
      </c>
      <c r="O83" s="131">
        <f t="shared" si="9"/>
        <v>0</v>
      </c>
      <c r="P83" s="132">
        <f t="shared" ref="P83:P148" si="10">K83*M83</f>
        <v>0</v>
      </c>
      <c r="Q83" s="157"/>
      <c r="R83" s="133"/>
    </row>
    <row r="84" spans="1:248" s="36" customFormat="1" ht="15" customHeight="1">
      <c r="A84" s="115"/>
      <c r="B84" s="44" t="s">
        <v>36</v>
      </c>
      <c r="C84" s="44" t="s">
        <v>32</v>
      </c>
      <c r="D84" s="45" t="s">
        <v>33</v>
      </c>
      <c r="E84" s="45" t="s">
        <v>34</v>
      </c>
      <c r="F84" s="45" t="s">
        <v>37</v>
      </c>
      <c r="G84" s="46" t="s">
        <v>29</v>
      </c>
      <c r="H84" s="47" t="s">
        <v>1064</v>
      </c>
      <c r="I84" s="47">
        <v>40</v>
      </c>
      <c r="J84" s="53">
        <v>2.4900000000000002</v>
      </c>
      <c r="K84" s="140">
        <f>J84*L$7</f>
        <v>249.61503000000002</v>
      </c>
      <c r="L84" s="150" t="s">
        <v>1096</v>
      </c>
      <c r="M84" s="49"/>
      <c r="N84" s="46" t="str">
        <f t="shared" si="8"/>
        <v>-</v>
      </c>
      <c r="O84" s="50">
        <f t="shared" si="9"/>
        <v>0</v>
      </c>
      <c r="P84" s="51">
        <f t="shared" si="10"/>
        <v>0</v>
      </c>
      <c r="Q84" s="35"/>
      <c r="R84" s="116"/>
    </row>
    <row r="85" spans="1:248" s="36" customFormat="1" ht="15" customHeight="1">
      <c r="A85" s="115"/>
      <c r="B85" s="44" t="s">
        <v>615</v>
      </c>
      <c r="C85" s="44" t="s">
        <v>28</v>
      </c>
      <c r="D85" s="45" t="s">
        <v>38</v>
      </c>
      <c r="E85" s="45" t="s">
        <v>39</v>
      </c>
      <c r="F85" s="45" t="s">
        <v>40</v>
      </c>
      <c r="G85" s="46" t="s">
        <v>29</v>
      </c>
      <c r="H85" s="47" t="s">
        <v>1064</v>
      </c>
      <c r="I85" s="47">
        <v>24</v>
      </c>
      <c r="J85" s="139">
        <f>K85/L$7</f>
        <v>2.4838648538110868</v>
      </c>
      <c r="K85" s="48">
        <v>249</v>
      </c>
      <c r="L85" s="151" t="s">
        <v>1097</v>
      </c>
      <c r="M85" s="49"/>
      <c r="N85" s="46" t="str">
        <f t="shared" si="8"/>
        <v>-</v>
      </c>
      <c r="O85" s="50">
        <f t="shared" si="9"/>
        <v>0</v>
      </c>
      <c r="P85" s="51">
        <f t="shared" si="10"/>
        <v>0</v>
      </c>
      <c r="Q85" s="35"/>
      <c r="R85" s="116"/>
    </row>
    <row r="86" spans="1:248" s="134" customFormat="1" ht="15" hidden="1" customHeight="1">
      <c r="A86" s="123"/>
      <c r="B86" s="124" t="s">
        <v>616</v>
      </c>
      <c r="C86" s="124" t="s">
        <v>28</v>
      </c>
      <c r="D86" s="135" t="s">
        <v>38</v>
      </c>
      <c r="E86" s="135" t="s">
        <v>39</v>
      </c>
      <c r="F86" s="135" t="s">
        <v>42</v>
      </c>
      <c r="G86" s="136" t="s">
        <v>29</v>
      </c>
      <c r="H86" s="127" t="s">
        <v>1064</v>
      </c>
      <c r="I86" s="127">
        <v>24</v>
      </c>
      <c r="J86" s="131">
        <f>K86/L$7</f>
        <v>2.4838648538110868</v>
      </c>
      <c r="K86" s="129">
        <v>249</v>
      </c>
      <c r="L86" s="147" t="s">
        <v>1095</v>
      </c>
      <c r="M86" s="130"/>
      <c r="N86" s="126" t="str">
        <f t="shared" si="8"/>
        <v>-</v>
      </c>
      <c r="O86" s="131">
        <f t="shared" si="9"/>
        <v>0</v>
      </c>
      <c r="P86" s="132">
        <f t="shared" si="10"/>
        <v>0</v>
      </c>
      <c r="Q86" s="157"/>
      <c r="R86" s="133"/>
    </row>
    <row r="87" spans="1:248" s="36" customFormat="1" ht="15" customHeight="1">
      <c r="A87" s="115"/>
      <c r="B87" s="44" t="s">
        <v>41</v>
      </c>
      <c r="C87" s="44" t="s">
        <v>32</v>
      </c>
      <c r="D87" s="153" t="s">
        <v>38</v>
      </c>
      <c r="E87" s="153" t="s">
        <v>39</v>
      </c>
      <c r="F87" s="153" t="s">
        <v>42</v>
      </c>
      <c r="G87" s="154" t="s">
        <v>29</v>
      </c>
      <c r="H87" s="47" t="s">
        <v>1064</v>
      </c>
      <c r="I87" s="47">
        <v>40</v>
      </c>
      <c r="J87" s="53">
        <v>2.4900000000000002</v>
      </c>
      <c r="K87" s="140">
        <f>J87*L$7</f>
        <v>249.61503000000002</v>
      </c>
      <c r="L87" s="152" t="s">
        <v>1098</v>
      </c>
      <c r="M87" s="49"/>
      <c r="N87" s="46" t="str">
        <f t="shared" si="8"/>
        <v>-</v>
      </c>
      <c r="O87" s="50">
        <f t="shared" si="9"/>
        <v>0</v>
      </c>
      <c r="P87" s="51">
        <f t="shared" si="10"/>
        <v>0</v>
      </c>
      <c r="Q87" s="35"/>
      <c r="R87" s="116"/>
    </row>
    <row r="88" spans="1:248" s="134" customFormat="1" ht="15" hidden="1" customHeight="1">
      <c r="A88" s="123"/>
      <c r="B88" s="124" t="s">
        <v>617</v>
      </c>
      <c r="C88" s="124" t="s">
        <v>28</v>
      </c>
      <c r="D88" s="125" t="s">
        <v>38</v>
      </c>
      <c r="E88" s="125" t="s">
        <v>39</v>
      </c>
      <c r="F88" s="125" t="s">
        <v>44</v>
      </c>
      <c r="G88" s="126" t="s">
        <v>29</v>
      </c>
      <c r="H88" s="127" t="s">
        <v>1064</v>
      </c>
      <c r="I88" s="127">
        <v>24</v>
      </c>
      <c r="J88" s="131">
        <f>K88/L$7</f>
        <v>2.4838648538110868</v>
      </c>
      <c r="K88" s="129">
        <v>249</v>
      </c>
      <c r="L88" s="147" t="s">
        <v>1095</v>
      </c>
      <c r="M88" s="130"/>
      <c r="N88" s="126" t="str">
        <f t="shared" si="8"/>
        <v>-</v>
      </c>
      <c r="O88" s="131">
        <f t="shared" si="9"/>
        <v>0</v>
      </c>
      <c r="P88" s="132">
        <f t="shared" si="10"/>
        <v>0</v>
      </c>
      <c r="Q88" s="157"/>
      <c r="R88" s="133"/>
    </row>
    <row r="89" spans="1:248" s="134" customFormat="1" ht="15" hidden="1" customHeight="1">
      <c r="A89" s="123"/>
      <c r="B89" s="124" t="s">
        <v>43</v>
      </c>
      <c r="C89" s="124" t="s">
        <v>32</v>
      </c>
      <c r="D89" s="125" t="s">
        <v>38</v>
      </c>
      <c r="E89" s="125" t="s">
        <v>39</v>
      </c>
      <c r="F89" s="125" t="s">
        <v>44</v>
      </c>
      <c r="G89" s="126" t="s">
        <v>29</v>
      </c>
      <c r="H89" s="127" t="s">
        <v>1064</v>
      </c>
      <c r="I89" s="127">
        <v>40</v>
      </c>
      <c r="J89" s="128">
        <v>2.4900000000000002</v>
      </c>
      <c r="K89" s="138">
        <f>J89*L$7</f>
        <v>249.61503000000002</v>
      </c>
      <c r="L89" s="190" t="s">
        <v>1096</v>
      </c>
      <c r="M89" s="130"/>
      <c r="N89" s="126" t="str">
        <f t="shared" si="8"/>
        <v>-</v>
      </c>
      <c r="O89" s="131">
        <f t="shared" si="9"/>
        <v>0</v>
      </c>
      <c r="P89" s="132">
        <f t="shared" si="10"/>
        <v>0</v>
      </c>
      <c r="Q89" s="157"/>
      <c r="R89" s="133"/>
    </row>
    <row r="90" spans="1:248" s="134" customFormat="1" ht="15" hidden="1" customHeight="1">
      <c r="A90" s="123"/>
      <c r="B90" s="124" t="s">
        <v>618</v>
      </c>
      <c r="C90" s="124" t="s">
        <v>32</v>
      </c>
      <c r="D90" s="135" t="s">
        <v>38</v>
      </c>
      <c r="E90" s="135" t="s">
        <v>39</v>
      </c>
      <c r="F90" s="135" t="s">
        <v>626</v>
      </c>
      <c r="G90" s="136" t="s">
        <v>29</v>
      </c>
      <c r="H90" s="127" t="s">
        <v>1064</v>
      </c>
      <c r="I90" s="127">
        <v>40</v>
      </c>
      <c r="J90" s="128">
        <v>4.2699999999999996</v>
      </c>
      <c r="K90" s="138">
        <f>J90*L$7</f>
        <v>428.05468999999994</v>
      </c>
      <c r="L90" s="147" t="s">
        <v>1095</v>
      </c>
      <c r="M90" s="130"/>
      <c r="N90" s="126" t="str">
        <f t="shared" si="8"/>
        <v>-</v>
      </c>
      <c r="O90" s="131">
        <f t="shared" si="9"/>
        <v>0</v>
      </c>
      <c r="P90" s="132">
        <f t="shared" si="10"/>
        <v>0</v>
      </c>
      <c r="Q90" s="157"/>
      <c r="R90" s="133"/>
    </row>
    <row r="91" spans="1:248" s="36" customFormat="1" ht="15" customHeight="1">
      <c r="A91" s="115"/>
      <c r="B91" s="44" t="s">
        <v>619</v>
      </c>
      <c r="C91" s="44" t="s">
        <v>28</v>
      </c>
      <c r="D91" s="45" t="s">
        <v>38</v>
      </c>
      <c r="E91" s="45" t="s">
        <v>39</v>
      </c>
      <c r="F91" s="45" t="s">
        <v>46</v>
      </c>
      <c r="G91" s="46" t="s">
        <v>29</v>
      </c>
      <c r="H91" s="47" t="s">
        <v>1064</v>
      </c>
      <c r="I91" s="47">
        <v>24</v>
      </c>
      <c r="J91" s="139">
        <f>K91/L$7</f>
        <v>2.4838648538110868</v>
      </c>
      <c r="K91" s="48">
        <v>249</v>
      </c>
      <c r="L91" s="150" t="s">
        <v>1096</v>
      </c>
      <c r="M91" s="49"/>
      <c r="N91" s="46" t="str">
        <f t="shared" si="8"/>
        <v>-</v>
      </c>
      <c r="O91" s="50">
        <f t="shared" si="9"/>
        <v>0</v>
      </c>
      <c r="P91" s="51">
        <f t="shared" si="10"/>
        <v>0</v>
      </c>
      <c r="Q91" s="35"/>
      <c r="R91" s="116"/>
    </row>
    <row r="92" spans="1:248" s="36" customFormat="1" ht="15" customHeight="1">
      <c r="A92" s="115"/>
      <c r="B92" s="44" t="s">
        <v>47</v>
      </c>
      <c r="C92" s="44" t="s">
        <v>32</v>
      </c>
      <c r="D92" s="45" t="s">
        <v>38</v>
      </c>
      <c r="E92" s="45" t="s">
        <v>39</v>
      </c>
      <c r="F92" s="45" t="s">
        <v>48</v>
      </c>
      <c r="G92" s="46" t="s">
        <v>29</v>
      </c>
      <c r="H92" s="47" t="s">
        <v>1064</v>
      </c>
      <c r="I92" s="47">
        <v>40</v>
      </c>
      <c r="J92" s="53">
        <v>3.35</v>
      </c>
      <c r="K92" s="140">
        <f>J92*L$7</f>
        <v>335.82745</v>
      </c>
      <c r="L92" s="150" t="s">
        <v>1096</v>
      </c>
      <c r="M92" s="49"/>
      <c r="N92" s="46" t="str">
        <f t="shared" si="8"/>
        <v>-</v>
      </c>
      <c r="O92" s="50">
        <f t="shared" si="9"/>
        <v>0</v>
      </c>
      <c r="P92" s="51">
        <f t="shared" si="10"/>
        <v>0</v>
      </c>
      <c r="Q92" s="35"/>
      <c r="R92" s="116"/>
    </row>
    <row r="93" spans="1:248" s="36" customFormat="1" ht="15" customHeight="1">
      <c r="A93" s="115"/>
      <c r="B93" s="44" t="s">
        <v>620</v>
      </c>
      <c r="C93" s="44" t="s">
        <v>28</v>
      </c>
      <c r="D93" s="45" t="s">
        <v>38</v>
      </c>
      <c r="E93" s="45" t="s">
        <v>39</v>
      </c>
      <c r="F93" s="45" t="s">
        <v>49</v>
      </c>
      <c r="G93" s="46" t="s">
        <v>29</v>
      </c>
      <c r="H93" s="47" t="s">
        <v>1064</v>
      </c>
      <c r="I93" s="47">
        <v>24</v>
      </c>
      <c r="J93" s="139">
        <f>K93/L$7</f>
        <v>3.3417458876574861</v>
      </c>
      <c r="K93" s="48">
        <v>335</v>
      </c>
      <c r="L93" s="150" t="s">
        <v>1096</v>
      </c>
      <c r="M93" s="49"/>
      <c r="N93" s="46" t="str">
        <f t="shared" si="8"/>
        <v>-</v>
      </c>
      <c r="O93" s="50">
        <f t="shared" si="9"/>
        <v>0</v>
      </c>
      <c r="P93" s="51">
        <f t="shared" si="10"/>
        <v>0</v>
      </c>
      <c r="Q93" s="35"/>
      <c r="R93" s="116"/>
    </row>
    <row r="94" spans="1:248" s="134" customFormat="1" ht="15" hidden="1" customHeight="1">
      <c r="A94" s="123"/>
      <c r="B94" s="124" t="s">
        <v>50</v>
      </c>
      <c r="C94" s="124" t="s">
        <v>32</v>
      </c>
      <c r="D94" s="135" t="s">
        <v>38</v>
      </c>
      <c r="E94" s="135" t="s">
        <v>39</v>
      </c>
      <c r="F94" s="135" t="s">
        <v>51</v>
      </c>
      <c r="G94" s="136" t="s">
        <v>29</v>
      </c>
      <c r="H94" s="127" t="s">
        <v>1064</v>
      </c>
      <c r="I94" s="127">
        <v>40</v>
      </c>
      <c r="J94" s="128">
        <v>2.4900000000000002</v>
      </c>
      <c r="K94" s="138">
        <f>J94*L$7</f>
        <v>249.61503000000002</v>
      </c>
      <c r="L94" s="147" t="s">
        <v>1095</v>
      </c>
      <c r="M94" s="130"/>
      <c r="N94" s="126" t="str">
        <f t="shared" si="8"/>
        <v>-</v>
      </c>
      <c r="O94" s="131">
        <f t="shared" si="9"/>
        <v>0</v>
      </c>
      <c r="P94" s="132">
        <f t="shared" si="10"/>
        <v>0</v>
      </c>
      <c r="Q94" s="157"/>
      <c r="R94" s="133"/>
    </row>
    <row r="95" spans="1:248" s="134" customFormat="1" ht="15" hidden="1" customHeight="1">
      <c r="A95" s="123"/>
      <c r="B95" s="124" t="s">
        <v>621</v>
      </c>
      <c r="C95" s="124" t="s">
        <v>28</v>
      </c>
      <c r="D95" s="125" t="s">
        <v>38</v>
      </c>
      <c r="E95" s="125" t="s">
        <v>39</v>
      </c>
      <c r="F95" s="125" t="s">
        <v>53</v>
      </c>
      <c r="G95" s="126" t="s">
        <v>29</v>
      </c>
      <c r="H95" s="127" t="s">
        <v>1064</v>
      </c>
      <c r="I95" s="127">
        <v>24</v>
      </c>
      <c r="J95" s="131">
        <f>K95/L$7</f>
        <v>3.3417458876574861</v>
      </c>
      <c r="K95" s="129">
        <v>335</v>
      </c>
      <c r="L95" s="147" t="s">
        <v>1095</v>
      </c>
      <c r="M95" s="130"/>
      <c r="N95" s="126" t="str">
        <f t="shared" si="8"/>
        <v>-</v>
      </c>
      <c r="O95" s="131">
        <f t="shared" si="9"/>
        <v>0</v>
      </c>
      <c r="P95" s="132">
        <f t="shared" si="10"/>
        <v>0</v>
      </c>
      <c r="Q95" s="157"/>
      <c r="R95" s="133"/>
      <c r="T95" s="36"/>
    </row>
    <row r="96" spans="1:248" s="134" customFormat="1" ht="15" hidden="1" customHeight="1">
      <c r="A96" s="123"/>
      <c r="B96" s="124" t="s">
        <v>52</v>
      </c>
      <c r="C96" s="124" t="s">
        <v>32</v>
      </c>
      <c r="D96" s="125" t="s">
        <v>38</v>
      </c>
      <c r="E96" s="125" t="s">
        <v>39</v>
      </c>
      <c r="F96" s="125" t="s">
        <v>53</v>
      </c>
      <c r="G96" s="126" t="s">
        <v>29</v>
      </c>
      <c r="H96" s="127" t="s">
        <v>1064</v>
      </c>
      <c r="I96" s="127">
        <v>40</v>
      </c>
      <c r="J96" s="128">
        <v>3.35</v>
      </c>
      <c r="K96" s="138">
        <f>J96*L$7</f>
        <v>335.82745</v>
      </c>
      <c r="L96" s="190" t="s">
        <v>1096</v>
      </c>
      <c r="M96" s="130"/>
      <c r="N96" s="126" t="str">
        <f t="shared" si="8"/>
        <v>-</v>
      </c>
      <c r="O96" s="131">
        <f t="shared" si="9"/>
        <v>0</v>
      </c>
      <c r="P96" s="132">
        <f t="shared" si="10"/>
        <v>0</v>
      </c>
      <c r="Q96" s="157"/>
      <c r="R96" s="133"/>
    </row>
    <row r="97" spans="1:20" s="134" customFormat="1" ht="15" hidden="1" customHeight="1">
      <c r="A97" s="123"/>
      <c r="B97" s="124" t="s">
        <v>54</v>
      </c>
      <c r="C97" s="124" t="s">
        <v>32</v>
      </c>
      <c r="D97" s="125" t="s">
        <v>38</v>
      </c>
      <c r="E97" s="125" t="s">
        <v>39</v>
      </c>
      <c r="F97" s="125" t="s">
        <v>55</v>
      </c>
      <c r="G97" s="126" t="s">
        <v>29</v>
      </c>
      <c r="H97" s="127" t="s">
        <v>1064</v>
      </c>
      <c r="I97" s="127">
        <v>40</v>
      </c>
      <c r="J97" s="128">
        <v>2.4900000000000002</v>
      </c>
      <c r="K97" s="138">
        <f>J97*L$7</f>
        <v>249.61503000000002</v>
      </c>
      <c r="L97" s="190" t="s">
        <v>1096</v>
      </c>
      <c r="M97" s="130"/>
      <c r="N97" s="126" t="str">
        <f t="shared" si="8"/>
        <v>-</v>
      </c>
      <c r="O97" s="131">
        <f t="shared" si="9"/>
        <v>0</v>
      </c>
      <c r="P97" s="132">
        <f t="shared" si="10"/>
        <v>0</v>
      </c>
      <c r="Q97" s="157"/>
      <c r="R97" s="133"/>
    </row>
    <row r="98" spans="1:20" s="36" customFormat="1" ht="15" customHeight="1">
      <c r="A98" s="115"/>
      <c r="B98" s="44" t="s">
        <v>56</v>
      </c>
      <c r="C98" s="44" t="s">
        <v>32</v>
      </c>
      <c r="D98" s="45" t="s">
        <v>38</v>
      </c>
      <c r="E98" s="45" t="s">
        <v>39</v>
      </c>
      <c r="F98" s="45" t="s">
        <v>57</v>
      </c>
      <c r="G98" s="46" t="s">
        <v>29</v>
      </c>
      <c r="H98" s="47" t="s">
        <v>1064</v>
      </c>
      <c r="I98" s="47">
        <v>40</v>
      </c>
      <c r="J98" s="53">
        <v>2.4900000000000002</v>
      </c>
      <c r="K98" s="140">
        <f>J98*L$7</f>
        <v>249.61503000000002</v>
      </c>
      <c r="L98" s="150" t="s">
        <v>1096</v>
      </c>
      <c r="M98" s="49"/>
      <c r="N98" s="46" t="str">
        <f t="shared" si="8"/>
        <v>-</v>
      </c>
      <c r="O98" s="50">
        <f t="shared" si="9"/>
        <v>0</v>
      </c>
      <c r="P98" s="51">
        <f t="shared" si="10"/>
        <v>0</v>
      </c>
      <c r="Q98" s="35"/>
      <c r="R98" s="116"/>
    </row>
    <row r="99" spans="1:20" s="36" customFormat="1" ht="15" customHeight="1">
      <c r="A99" s="115"/>
      <c r="B99" s="44" t="s">
        <v>58</v>
      </c>
      <c r="C99" s="44" t="s">
        <v>32</v>
      </c>
      <c r="D99" s="45" t="s">
        <v>38</v>
      </c>
      <c r="E99" s="45" t="s">
        <v>39</v>
      </c>
      <c r="F99" s="45" t="s">
        <v>59</v>
      </c>
      <c r="G99" s="46" t="s">
        <v>29</v>
      </c>
      <c r="H99" s="47" t="s">
        <v>1064</v>
      </c>
      <c r="I99" s="47">
        <v>40</v>
      </c>
      <c r="J99" s="53">
        <v>3.35</v>
      </c>
      <c r="K99" s="140">
        <f>J99*L$7</f>
        <v>335.82745</v>
      </c>
      <c r="L99" s="150" t="s">
        <v>1096</v>
      </c>
      <c r="M99" s="49"/>
      <c r="N99" s="46" t="str">
        <f t="shared" si="8"/>
        <v>-</v>
      </c>
      <c r="O99" s="50">
        <f t="shared" si="9"/>
        <v>0</v>
      </c>
      <c r="P99" s="51">
        <f t="shared" si="10"/>
        <v>0</v>
      </c>
      <c r="Q99" s="35"/>
      <c r="R99" s="116"/>
    </row>
    <row r="100" spans="1:20" s="134" customFormat="1" ht="15" hidden="1" customHeight="1">
      <c r="A100" s="123"/>
      <c r="B100" s="124" t="s">
        <v>60</v>
      </c>
      <c r="C100" s="124" t="s">
        <v>32</v>
      </c>
      <c r="D100" s="125" t="s">
        <v>38</v>
      </c>
      <c r="E100" s="125" t="s">
        <v>39</v>
      </c>
      <c r="F100" s="125" t="s">
        <v>61</v>
      </c>
      <c r="G100" s="126" t="s">
        <v>29</v>
      </c>
      <c r="H100" s="127" t="s">
        <v>1064</v>
      </c>
      <c r="I100" s="127">
        <v>40</v>
      </c>
      <c r="J100" s="128">
        <v>2.4900000000000002</v>
      </c>
      <c r="K100" s="138">
        <f>J100*L$7</f>
        <v>249.61503000000002</v>
      </c>
      <c r="L100" s="147" t="s">
        <v>1095</v>
      </c>
      <c r="M100" s="130"/>
      <c r="N100" s="126" t="str">
        <f t="shared" si="8"/>
        <v>-</v>
      </c>
      <c r="O100" s="131">
        <f t="shared" si="9"/>
        <v>0</v>
      </c>
      <c r="P100" s="132">
        <f t="shared" si="10"/>
        <v>0</v>
      </c>
      <c r="Q100" s="157"/>
      <c r="R100" s="133"/>
    </row>
    <row r="101" spans="1:20" s="36" customFormat="1" ht="15" customHeight="1">
      <c r="A101" s="115"/>
      <c r="B101" s="44" t="s">
        <v>622</v>
      </c>
      <c r="C101" s="44" t="s">
        <v>28</v>
      </c>
      <c r="D101" s="45" t="s">
        <v>38</v>
      </c>
      <c r="E101" s="45" t="s">
        <v>39</v>
      </c>
      <c r="F101" s="45" t="s">
        <v>62</v>
      </c>
      <c r="G101" s="46" t="s">
        <v>29</v>
      </c>
      <c r="H101" s="47" t="s">
        <v>1064</v>
      </c>
      <c r="I101" s="47">
        <v>24</v>
      </c>
      <c r="J101" s="139">
        <f>K101/L$7</f>
        <v>2.4838648538110868</v>
      </c>
      <c r="K101" s="48">
        <v>249</v>
      </c>
      <c r="L101" s="152" t="s">
        <v>1098</v>
      </c>
      <c r="M101" s="49"/>
      <c r="N101" s="46" t="str">
        <f t="shared" si="8"/>
        <v>-</v>
      </c>
      <c r="O101" s="50">
        <f t="shared" si="9"/>
        <v>0</v>
      </c>
      <c r="P101" s="51">
        <f t="shared" si="10"/>
        <v>0</v>
      </c>
      <c r="Q101" s="35"/>
      <c r="R101" s="116"/>
    </row>
    <row r="102" spans="1:20" s="36" customFormat="1" ht="15" customHeight="1">
      <c r="A102" s="115"/>
      <c r="B102" s="44" t="s">
        <v>623</v>
      </c>
      <c r="C102" s="44" t="s">
        <v>28</v>
      </c>
      <c r="D102" s="45" t="s">
        <v>38</v>
      </c>
      <c r="E102" s="45" t="s">
        <v>39</v>
      </c>
      <c r="F102" s="45" t="s">
        <v>63</v>
      </c>
      <c r="G102" s="46" t="s">
        <v>29</v>
      </c>
      <c r="H102" s="47" t="s">
        <v>1064</v>
      </c>
      <c r="I102" s="47">
        <v>24</v>
      </c>
      <c r="J102" s="139">
        <f>K102/L$7</f>
        <v>3.3417458876574861</v>
      </c>
      <c r="K102" s="48">
        <v>335</v>
      </c>
      <c r="L102" s="150" t="s">
        <v>1096</v>
      </c>
      <c r="M102" s="49"/>
      <c r="N102" s="46" t="str">
        <f t="shared" si="8"/>
        <v>-</v>
      </c>
      <c r="O102" s="50">
        <f t="shared" si="9"/>
        <v>0</v>
      </c>
      <c r="P102" s="51">
        <f t="shared" si="10"/>
        <v>0</v>
      </c>
      <c r="Q102" s="35"/>
      <c r="R102" s="116"/>
    </row>
    <row r="103" spans="1:20" s="134" customFormat="1" ht="15" hidden="1" customHeight="1">
      <c r="A103" s="123"/>
      <c r="B103" s="124" t="s">
        <v>624</v>
      </c>
      <c r="C103" s="124" t="s">
        <v>28</v>
      </c>
      <c r="D103" s="125" t="s">
        <v>38</v>
      </c>
      <c r="E103" s="125" t="s">
        <v>39</v>
      </c>
      <c r="F103" s="125" t="s">
        <v>64</v>
      </c>
      <c r="G103" s="126" t="s">
        <v>29</v>
      </c>
      <c r="H103" s="127" t="s">
        <v>1064</v>
      </c>
      <c r="I103" s="127">
        <v>24</v>
      </c>
      <c r="J103" s="131">
        <f>K103/L$7</f>
        <v>3.3417458876574861</v>
      </c>
      <c r="K103" s="129">
        <v>335</v>
      </c>
      <c r="L103" s="147" t="s">
        <v>1095</v>
      </c>
      <c r="M103" s="130"/>
      <c r="N103" s="126" t="str">
        <f t="shared" si="8"/>
        <v>-</v>
      </c>
      <c r="O103" s="131">
        <f t="shared" si="9"/>
        <v>0</v>
      </c>
      <c r="P103" s="132">
        <f t="shared" si="10"/>
        <v>0</v>
      </c>
      <c r="Q103" s="157"/>
      <c r="R103" s="133"/>
    </row>
    <row r="104" spans="1:20" s="134" customFormat="1" ht="15" hidden="1" customHeight="1">
      <c r="A104" s="123"/>
      <c r="B104" s="124" t="s">
        <v>65</v>
      </c>
      <c r="C104" s="124" t="s">
        <v>32</v>
      </c>
      <c r="D104" s="125" t="s">
        <v>38</v>
      </c>
      <c r="E104" s="125" t="s">
        <v>39</v>
      </c>
      <c r="F104" s="125" t="s">
        <v>66</v>
      </c>
      <c r="G104" s="126" t="s">
        <v>29</v>
      </c>
      <c r="H104" s="127" t="s">
        <v>1064</v>
      </c>
      <c r="I104" s="127">
        <v>40</v>
      </c>
      <c r="J104" s="128">
        <v>3.35</v>
      </c>
      <c r="K104" s="138">
        <f>J104*L$7</f>
        <v>335.82745</v>
      </c>
      <c r="L104" s="147" t="s">
        <v>1095</v>
      </c>
      <c r="M104" s="130"/>
      <c r="N104" s="126" t="str">
        <f t="shared" si="8"/>
        <v>-</v>
      </c>
      <c r="O104" s="131">
        <f t="shared" si="9"/>
        <v>0</v>
      </c>
      <c r="P104" s="132">
        <f t="shared" si="10"/>
        <v>0</v>
      </c>
      <c r="Q104" s="157"/>
      <c r="R104" s="133"/>
    </row>
    <row r="105" spans="1:20" s="36" customFormat="1" ht="15" customHeight="1">
      <c r="A105" s="115"/>
      <c r="B105" s="44" t="s">
        <v>625</v>
      </c>
      <c r="C105" s="44" t="s">
        <v>28</v>
      </c>
      <c r="D105" s="45" t="s">
        <v>38</v>
      </c>
      <c r="E105" s="45" t="s">
        <v>39</v>
      </c>
      <c r="F105" s="45" t="s">
        <v>67</v>
      </c>
      <c r="G105" s="46" t="s">
        <v>29</v>
      </c>
      <c r="H105" s="47" t="s">
        <v>1064</v>
      </c>
      <c r="I105" s="47">
        <v>24</v>
      </c>
      <c r="J105" s="139">
        <f>K105/L$7</f>
        <v>3.3417458876574861</v>
      </c>
      <c r="K105" s="48">
        <v>335</v>
      </c>
      <c r="L105" s="150" t="s">
        <v>1096</v>
      </c>
      <c r="M105" s="49"/>
      <c r="N105" s="46" t="str">
        <f t="shared" si="8"/>
        <v>-</v>
      </c>
      <c r="O105" s="50">
        <f t="shared" si="9"/>
        <v>0</v>
      </c>
      <c r="P105" s="51">
        <f t="shared" si="10"/>
        <v>0</v>
      </c>
      <c r="Q105" s="35"/>
      <c r="R105" s="116"/>
    </row>
    <row r="106" spans="1:20" s="134" customFormat="1" ht="15" hidden="1" customHeight="1">
      <c r="A106" s="123"/>
      <c r="B106" s="124" t="s">
        <v>68</v>
      </c>
      <c r="C106" s="124" t="s">
        <v>32</v>
      </c>
      <c r="D106" s="125" t="s">
        <v>38</v>
      </c>
      <c r="E106" s="125" t="s">
        <v>39</v>
      </c>
      <c r="F106" s="125" t="s">
        <v>69</v>
      </c>
      <c r="G106" s="126" t="s">
        <v>29</v>
      </c>
      <c r="H106" s="127" t="s">
        <v>1064</v>
      </c>
      <c r="I106" s="127">
        <v>40</v>
      </c>
      <c r="J106" s="128">
        <v>2.4900000000000002</v>
      </c>
      <c r="K106" s="138">
        <f t="shared" ref="K106:K113" si="11">J106*L$7</f>
        <v>249.61503000000002</v>
      </c>
      <c r="L106" s="147" t="s">
        <v>1095</v>
      </c>
      <c r="M106" s="130"/>
      <c r="N106" s="126" t="str">
        <f t="shared" si="8"/>
        <v>-</v>
      </c>
      <c r="O106" s="131">
        <f t="shared" si="9"/>
        <v>0</v>
      </c>
      <c r="P106" s="132">
        <f t="shared" si="10"/>
        <v>0</v>
      </c>
      <c r="Q106" s="157"/>
      <c r="R106" s="133"/>
    </row>
    <row r="107" spans="1:20" s="134" customFormat="1" ht="15" hidden="1" customHeight="1">
      <c r="A107" s="137"/>
      <c r="B107" s="124" t="s">
        <v>70</v>
      </c>
      <c r="C107" s="124" t="s">
        <v>32</v>
      </c>
      <c r="D107" s="125" t="s">
        <v>38</v>
      </c>
      <c r="E107" s="125" t="s">
        <v>39</v>
      </c>
      <c r="F107" s="125" t="s">
        <v>71</v>
      </c>
      <c r="G107" s="126" t="s">
        <v>29</v>
      </c>
      <c r="H107" s="127" t="s">
        <v>1064</v>
      </c>
      <c r="I107" s="127">
        <v>40</v>
      </c>
      <c r="J107" s="128">
        <v>2.4900000000000002</v>
      </c>
      <c r="K107" s="138">
        <f t="shared" si="11"/>
        <v>249.61503000000002</v>
      </c>
      <c r="L107" s="147" t="s">
        <v>1095</v>
      </c>
      <c r="M107" s="130"/>
      <c r="N107" s="126" t="str">
        <f t="shared" si="8"/>
        <v>-</v>
      </c>
      <c r="O107" s="131">
        <f t="shared" si="9"/>
        <v>0</v>
      </c>
      <c r="P107" s="132">
        <f t="shared" si="10"/>
        <v>0</v>
      </c>
      <c r="Q107" s="157"/>
      <c r="R107" s="133"/>
      <c r="T107" s="36"/>
    </row>
    <row r="108" spans="1:20" s="134" customFormat="1" ht="15" hidden="1" customHeight="1">
      <c r="A108" s="123"/>
      <c r="B108" s="124" t="s">
        <v>1072</v>
      </c>
      <c r="C108" s="124" t="s">
        <v>32</v>
      </c>
      <c r="D108" s="125" t="s">
        <v>38</v>
      </c>
      <c r="E108" s="125" t="s">
        <v>39</v>
      </c>
      <c r="F108" s="125" t="s">
        <v>1073</v>
      </c>
      <c r="G108" s="126" t="s">
        <v>29</v>
      </c>
      <c r="H108" s="127" t="s">
        <v>1064</v>
      </c>
      <c r="I108" s="127">
        <v>40</v>
      </c>
      <c r="J108" s="128">
        <v>3.35</v>
      </c>
      <c r="K108" s="138">
        <f t="shared" si="11"/>
        <v>335.82745</v>
      </c>
      <c r="L108" s="147" t="s">
        <v>1095</v>
      </c>
      <c r="M108" s="130"/>
      <c r="N108" s="126" t="str">
        <f t="shared" si="8"/>
        <v>-</v>
      </c>
      <c r="O108" s="131">
        <f t="shared" si="9"/>
        <v>0</v>
      </c>
      <c r="P108" s="132">
        <f t="shared" ref="P108" si="12">K108*M108</f>
        <v>0</v>
      </c>
      <c r="Q108" s="157"/>
      <c r="R108" s="133"/>
    </row>
    <row r="109" spans="1:20" s="134" customFormat="1" ht="15" hidden="1" customHeight="1">
      <c r="A109" s="123"/>
      <c r="B109" s="124" t="s">
        <v>72</v>
      </c>
      <c r="C109" s="124" t="s">
        <v>32</v>
      </c>
      <c r="D109" s="125" t="s">
        <v>38</v>
      </c>
      <c r="E109" s="125" t="s">
        <v>39</v>
      </c>
      <c r="F109" s="125" t="s">
        <v>73</v>
      </c>
      <c r="G109" s="126" t="s">
        <v>29</v>
      </c>
      <c r="H109" s="127" t="s">
        <v>1064</v>
      </c>
      <c r="I109" s="127">
        <v>40</v>
      </c>
      <c r="J109" s="128">
        <v>3.35</v>
      </c>
      <c r="K109" s="138">
        <f t="shared" si="11"/>
        <v>335.82745</v>
      </c>
      <c r="L109" s="147" t="s">
        <v>1095</v>
      </c>
      <c r="M109" s="130"/>
      <c r="N109" s="126" t="str">
        <f t="shared" si="8"/>
        <v>-</v>
      </c>
      <c r="O109" s="131">
        <f t="shared" si="9"/>
        <v>0</v>
      </c>
      <c r="P109" s="132">
        <f t="shared" si="10"/>
        <v>0</v>
      </c>
      <c r="Q109" s="157"/>
      <c r="R109" s="133"/>
    </row>
    <row r="110" spans="1:20" s="36" customFormat="1" ht="15" customHeight="1">
      <c r="A110" s="115"/>
      <c r="B110" s="44" t="s">
        <v>1208</v>
      </c>
      <c r="C110" s="44" t="s">
        <v>32</v>
      </c>
      <c r="D110" s="45" t="s">
        <v>38</v>
      </c>
      <c r="E110" s="45" t="s">
        <v>39</v>
      </c>
      <c r="F110" s="45" t="s">
        <v>73</v>
      </c>
      <c r="G110" s="46" t="s">
        <v>1209</v>
      </c>
      <c r="H110" s="47" t="s">
        <v>1064</v>
      </c>
      <c r="I110" s="47">
        <v>25</v>
      </c>
      <c r="J110" s="53">
        <v>6.15</v>
      </c>
      <c r="K110" s="158">
        <f t="shared" si="11"/>
        <v>616.51904999999999</v>
      </c>
      <c r="L110" s="150" t="s">
        <v>1096</v>
      </c>
      <c r="M110" s="49"/>
      <c r="N110" s="46" t="str">
        <f t="shared" si="8"/>
        <v>-</v>
      </c>
      <c r="O110" s="50">
        <f t="shared" si="9"/>
        <v>0</v>
      </c>
      <c r="P110" s="51">
        <f t="shared" ref="P110" si="13">K110*M110</f>
        <v>0</v>
      </c>
      <c r="Q110" s="35"/>
      <c r="R110" s="116"/>
    </row>
    <row r="111" spans="1:20" s="134" customFormat="1" ht="15" hidden="1" customHeight="1">
      <c r="A111" s="123"/>
      <c r="B111" s="124" t="s">
        <v>74</v>
      </c>
      <c r="C111" s="124" t="s">
        <v>32</v>
      </c>
      <c r="D111" s="125" t="s">
        <v>38</v>
      </c>
      <c r="E111" s="125" t="s">
        <v>39</v>
      </c>
      <c r="F111" s="125" t="s">
        <v>75</v>
      </c>
      <c r="G111" s="126" t="s">
        <v>29</v>
      </c>
      <c r="H111" s="127" t="s">
        <v>1064</v>
      </c>
      <c r="I111" s="127">
        <v>40</v>
      </c>
      <c r="J111" s="128">
        <v>2.4900000000000002</v>
      </c>
      <c r="K111" s="138">
        <f t="shared" si="11"/>
        <v>249.61503000000002</v>
      </c>
      <c r="L111" s="190" t="s">
        <v>1096</v>
      </c>
      <c r="M111" s="130"/>
      <c r="N111" s="126" t="str">
        <f t="shared" si="8"/>
        <v>-</v>
      </c>
      <c r="O111" s="131">
        <f t="shared" si="9"/>
        <v>0</v>
      </c>
      <c r="P111" s="132">
        <f t="shared" si="10"/>
        <v>0</v>
      </c>
      <c r="Q111" s="157"/>
      <c r="R111" s="133"/>
    </row>
    <row r="112" spans="1:20" s="36" customFormat="1" ht="15" customHeight="1">
      <c r="A112" s="115"/>
      <c r="B112" s="44" t="s">
        <v>76</v>
      </c>
      <c r="C112" s="44" t="s">
        <v>32</v>
      </c>
      <c r="D112" s="45" t="s">
        <v>38</v>
      </c>
      <c r="E112" s="45" t="s">
        <v>39</v>
      </c>
      <c r="F112" s="45" t="s">
        <v>77</v>
      </c>
      <c r="G112" s="46" t="s">
        <v>29</v>
      </c>
      <c r="H112" s="47" t="s">
        <v>1064</v>
      </c>
      <c r="I112" s="47">
        <v>40</v>
      </c>
      <c r="J112" s="53">
        <v>2.4900000000000002</v>
      </c>
      <c r="K112" s="140">
        <f t="shared" si="11"/>
        <v>249.61503000000002</v>
      </c>
      <c r="L112" s="151" t="s">
        <v>1097</v>
      </c>
      <c r="M112" s="49"/>
      <c r="N112" s="46" t="str">
        <f t="shared" si="8"/>
        <v>-</v>
      </c>
      <c r="O112" s="50">
        <f t="shared" si="9"/>
        <v>0</v>
      </c>
      <c r="P112" s="51">
        <f t="shared" si="10"/>
        <v>0</v>
      </c>
      <c r="Q112" s="35"/>
      <c r="R112" s="116"/>
    </row>
    <row r="113" spans="1:20" s="134" customFormat="1" ht="15" hidden="1" customHeight="1">
      <c r="A113" s="123"/>
      <c r="B113" s="124" t="s">
        <v>78</v>
      </c>
      <c r="C113" s="124" t="s">
        <v>32</v>
      </c>
      <c r="D113" s="125" t="s">
        <v>38</v>
      </c>
      <c r="E113" s="125" t="s">
        <v>39</v>
      </c>
      <c r="F113" s="125" t="s">
        <v>79</v>
      </c>
      <c r="G113" s="126" t="s">
        <v>29</v>
      </c>
      <c r="H113" s="127" t="s">
        <v>1064</v>
      </c>
      <c r="I113" s="127">
        <v>40</v>
      </c>
      <c r="J113" s="128">
        <v>2.4900000000000002</v>
      </c>
      <c r="K113" s="138">
        <f t="shared" si="11"/>
        <v>249.61503000000002</v>
      </c>
      <c r="L113" s="147" t="s">
        <v>1095</v>
      </c>
      <c r="M113" s="130"/>
      <c r="N113" s="126" t="str">
        <f t="shared" si="8"/>
        <v>-</v>
      </c>
      <c r="O113" s="131">
        <f t="shared" si="9"/>
        <v>0</v>
      </c>
      <c r="P113" s="132">
        <f t="shared" si="10"/>
        <v>0</v>
      </c>
      <c r="Q113" s="157"/>
      <c r="R113" s="133"/>
    </row>
    <row r="114" spans="1:20" s="134" customFormat="1" ht="15" hidden="1" customHeight="1">
      <c r="A114" s="123"/>
      <c r="B114" s="124" t="s">
        <v>627</v>
      </c>
      <c r="C114" s="124" t="s">
        <v>28</v>
      </c>
      <c r="D114" s="125" t="s">
        <v>38</v>
      </c>
      <c r="E114" s="125" t="s">
        <v>39</v>
      </c>
      <c r="F114" s="125" t="s">
        <v>80</v>
      </c>
      <c r="G114" s="126" t="s">
        <v>29</v>
      </c>
      <c r="H114" s="127" t="s">
        <v>1064</v>
      </c>
      <c r="I114" s="127">
        <v>24</v>
      </c>
      <c r="J114" s="131">
        <f>K114/L$7</f>
        <v>2.4838648538110868</v>
      </c>
      <c r="K114" s="129">
        <v>249</v>
      </c>
      <c r="L114" s="147" t="s">
        <v>1095</v>
      </c>
      <c r="M114" s="130"/>
      <c r="N114" s="126" t="str">
        <f t="shared" si="8"/>
        <v>-</v>
      </c>
      <c r="O114" s="131">
        <f t="shared" si="9"/>
        <v>0</v>
      </c>
      <c r="P114" s="132">
        <f t="shared" si="10"/>
        <v>0</v>
      </c>
      <c r="Q114" s="157"/>
      <c r="R114" s="133"/>
      <c r="T114" s="36"/>
    </row>
    <row r="115" spans="1:20" s="134" customFormat="1" ht="15" hidden="1" customHeight="1">
      <c r="A115" s="123"/>
      <c r="B115" s="124" t="s">
        <v>628</v>
      </c>
      <c r="C115" s="124" t="s">
        <v>28</v>
      </c>
      <c r="D115" s="125" t="s">
        <v>38</v>
      </c>
      <c r="E115" s="125" t="s">
        <v>39</v>
      </c>
      <c r="F115" s="125" t="s">
        <v>82</v>
      </c>
      <c r="G115" s="126" t="s">
        <v>29</v>
      </c>
      <c r="H115" s="127" t="s">
        <v>1064</v>
      </c>
      <c r="I115" s="127">
        <v>24</v>
      </c>
      <c r="J115" s="131">
        <f>K115/L$7</f>
        <v>2.4838648538110868</v>
      </c>
      <c r="K115" s="129">
        <v>249</v>
      </c>
      <c r="L115" s="147" t="s">
        <v>1095</v>
      </c>
      <c r="M115" s="130"/>
      <c r="N115" s="126" t="str">
        <f t="shared" si="8"/>
        <v>-</v>
      </c>
      <c r="O115" s="131">
        <f t="shared" si="9"/>
        <v>0</v>
      </c>
      <c r="P115" s="132">
        <f t="shared" si="10"/>
        <v>0</v>
      </c>
      <c r="Q115" s="157"/>
      <c r="R115" s="133"/>
    </row>
    <row r="116" spans="1:20" s="134" customFormat="1" ht="15" hidden="1" customHeight="1">
      <c r="A116" s="123"/>
      <c r="B116" s="124" t="s">
        <v>81</v>
      </c>
      <c r="C116" s="124" t="s">
        <v>32</v>
      </c>
      <c r="D116" s="125" t="s">
        <v>38</v>
      </c>
      <c r="E116" s="125" t="s">
        <v>39</v>
      </c>
      <c r="F116" s="125" t="s">
        <v>82</v>
      </c>
      <c r="G116" s="126" t="s">
        <v>29</v>
      </c>
      <c r="H116" s="127" t="s">
        <v>1064</v>
      </c>
      <c r="I116" s="127">
        <v>40</v>
      </c>
      <c r="J116" s="128">
        <v>2.4900000000000002</v>
      </c>
      <c r="K116" s="138">
        <f>J116*L$7</f>
        <v>249.61503000000002</v>
      </c>
      <c r="L116" s="190" t="s">
        <v>1096</v>
      </c>
      <c r="M116" s="130"/>
      <c r="N116" s="126" t="str">
        <f t="shared" si="8"/>
        <v>-</v>
      </c>
      <c r="O116" s="131">
        <f t="shared" si="9"/>
        <v>0</v>
      </c>
      <c r="P116" s="132">
        <f t="shared" si="10"/>
        <v>0</v>
      </c>
      <c r="Q116" s="157"/>
      <c r="R116" s="133"/>
    </row>
    <row r="117" spans="1:20" s="134" customFormat="1" ht="15" hidden="1" customHeight="1">
      <c r="A117" s="123"/>
      <c r="B117" s="124" t="s">
        <v>629</v>
      </c>
      <c r="C117" s="124" t="s">
        <v>32</v>
      </c>
      <c r="D117" s="135" t="s">
        <v>38</v>
      </c>
      <c r="E117" s="135" t="s">
        <v>39</v>
      </c>
      <c r="F117" s="135" t="s">
        <v>631</v>
      </c>
      <c r="G117" s="136" t="s">
        <v>29</v>
      </c>
      <c r="H117" s="127" t="s">
        <v>1064</v>
      </c>
      <c r="I117" s="127">
        <v>40</v>
      </c>
      <c r="J117" s="128">
        <v>3.35</v>
      </c>
      <c r="K117" s="138">
        <f>J117*L$7</f>
        <v>335.82745</v>
      </c>
      <c r="L117" s="147" t="s">
        <v>1095</v>
      </c>
      <c r="M117" s="130"/>
      <c r="N117" s="126" t="str">
        <f t="shared" si="8"/>
        <v>-</v>
      </c>
      <c r="O117" s="131">
        <f t="shared" si="9"/>
        <v>0</v>
      </c>
      <c r="P117" s="132">
        <f t="shared" si="10"/>
        <v>0</v>
      </c>
      <c r="Q117" s="157"/>
      <c r="R117" s="133"/>
    </row>
    <row r="118" spans="1:20" s="134" customFormat="1" ht="15" hidden="1" customHeight="1">
      <c r="A118" s="123"/>
      <c r="B118" s="124" t="s">
        <v>630</v>
      </c>
      <c r="C118" s="124" t="s">
        <v>28</v>
      </c>
      <c r="D118" s="135" t="s">
        <v>38</v>
      </c>
      <c r="E118" s="135" t="s">
        <v>39</v>
      </c>
      <c r="F118" s="135" t="s">
        <v>632</v>
      </c>
      <c r="G118" s="136" t="s">
        <v>29</v>
      </c>
      <c r="H118" s="127" t="s">
        <v>1064</v>
      </c>
      <c r="I118" s="127">
        <v>24</v>
      </c>
      <c r="J118" s="131">
        <f>K118/L$7</f>
        <v>4.2594790866559595</v>
      </c>
      <c r="K118" s="129">
        <v>427</v>
      </c>
      <c r="L118" s="147" t="s">
        <v>1095</v>
      </c>
      <c r="M118" s="130"/>
      <c r="N118" s="126" t="str">
        <f t="shared" si="8"/>
        <v>-</v>
      </c>
      <c r="O118" s="131">
        <f t="shared" si="9"/>
        <v>0</v>
      </c>
      <c r="P118" s="132">
        <f t="shared" si="10"/>
        <v>0</v>
      </c>
      <c r="Q118" s="157"/>
      <c r="R118" s="133"/>
    </row>
    <row r="119" spans="1:20" s="134" customFormat="1" ht="15" hidden="1" customHeight="1">
      <c r="A119" s="123"/>
      <c r="B119" s="124" t="s">
        <v>45</v>
      </c>
      <c r="C119" s="124" t="s">
        <v>32</v>
      </c>
      <c r="D119" s="135" t="s">
        <v>38</v>
      </c>
      <c r="E119" s="135" t="s">
        <v>39</v>
      </c>
      <c r="F119" s="135" t="s">
        <v>632</v>
      </c>
      <c r="G119" s="136" t="s">
        <v>29</v>
      </c>
      <c r="H119" s="127" t="s">
        <v>1064</v>
      </c>
      <c r="I119" s="127">
        <v>40</v>
      </c>
      <c r="J119" s="128">
        <v>4.2699999999999996</v>
      </c>
      <c r="K119" s="138">
        <f>J119*L$7</f>
        <v>428.05468999999994</v>
      </c>
      <c r="L119" s="147" t="s">
        <v>1095</v>
      </c>
      <c r="M119" s="130"/>
      <c r="N119" s="126" t="str">
        <f t="shared" si="8"/>
        <v>-</v>
      </c>
      <c r="O119" s="131">
        <f t="shared" si="9"/>
        <v>0</v>
      </c>
      <c r="P119" s="132">
        <f t="shared" si="10"/>
        <v>0</v>
      </c>
      <c r="Q119" s="157"/>
      <c r="R119" s="133"/>
    </row>
    <row r="120" spans="1:20" s="134" customFormat="1" ht="15" hidden="1" customHeight="1">
      <c r="A120" s="123"/>
      <c r="B120" s="124" t="s">
        <v>83</v>
      </c>
      <c r="C120" s="124" t="s">
        <v>32</v>
      </c>
      <c r="D120" s="125" t="s">
        <v>38</v>
      </c>
      <c r="E120" s="125" t="s">
        <v>39</v>
      </c>
      <c r="F120" s="125" t="s">
        <v>84</v>
      </c>
      <c r="G120" s="126" t="s">
        <v>29</v>
      </c>
      <c r="H120" s="127" t="s">
        <v>1064</v>
      </c>
      <c r="I120" s="127">
        <v>40</v>
      </c>
      <c r="J120" s="128">
        <v>3.35</v>
      </c>
      <c r="K120" s="138">
        <f>J120*L$7</f>
        <v>335.82745</v>
      </c>
      <c r="L120" s="147" t="s">
        <v>1095</v>
      </c>
      <c r="M120" s="130"/>
      <c r="N120" s="126" t="str">
        <f t="shared" si="8"/>
        <v>-</v>
      </c>
      <c r="O120" s="131">
        <f t="shared" si="9"/>
        <v>0</v>
      </c>
      <c r="P120" s="132">
        <f t="shared" si="10"/>
        <v>0</v>
      </c>
      <c r="Q120" s="157"/>
      <c r="R120" s="133"/>
    </row>
    <row r="121" spans="1:20" s="134" customFormat="1" ht="15" hidden="1" customHeight="1">
      <c r="A121" s="123"/>
      <c r="B121" s="124" t="s">
        <v>85</v>
      </c>
      <c r="C121" s="124" t="s">
        <v>32</v>
      </c>
      <c r="D121" s="135" t="s">
        <v>38</v>
      </c>
      <c r="E121" s="135" t="s">
        <v>39</v>
      </c>
      <c r="F121" s="135" t="s">
        <v>86</v>
      </c>
      <c r="G121" s="136" t="s">
        <v>29</v>
      </c>
      <c r="H121" s="127" t="s">
        <v>1064</v>
      </c>
      <c r="I121" s="127">
        <v>40</v>
      </c>
      <c r="J121" s="128">
        <v>3.35</v>
      </c>
      <c r="K121" s="138">
        <f>J121*L$7</f>
        <v>335.82745</v>
      </c>
      <c r="L121" s="147" t="s">
        <v>1095</v>
      </c>
      <c r="M121" s="130"/>
      <c r="N121" s="126" t="str">
        <f t="shared" si="8"/>
        <v>-</v>
      </c>
      <c r="O121" s="131">
        <f t="shared" si="9"/>
        <v>0</v>
      </c>
      <c r="P121" s="132">
        <f t="shared" si="10"/>
        <v>0</v>
      </c>
      <c r="Q121" s="157"/>
      <c r="R121" s="133"/>
    </row>
    <row r="122" spans="1:20" s="36" customFormat="1" ht="15" customHeight="1">
      <c r="A122" s="115"/>
      <c r="B122" s="44" t="s">
        <v>1074</v>
      </c>
      <c r="C122" s="44" t="s">
        <v>28</v>
      </c>
      <c r="D122" s="153" t="s">
        <v>38</v>
      </c>
      <c r="E122" s="153" t="s">
        <v>39</v>
      </c>
      <c r="F122" s="153" t="s">
        <v>86</v>
      </c>
      <c r="G122" s="154" t="s">
        <v>29</v>
      </c>
      <c r="H122" s="47" t="s">
        <v>1064</v>
      </c>
      <c r="I122" s="47">
        <v>24</v>
      </c>
      <c r="J122" s="139">
        <f>K122/L$7</f>
        <v>3.3417458876574861</v>
      </c>
      <c r="K122" s="48">
        <v>335</v>
      </c>
      <c r="L122" s="152" t="s">
        <v>1098</v>
      </c>
      <c r="M122" s="49"/>
      <c r="N122" s="46" t="str">
        <f t="shared" si="8"/>
        <v>-</v>
      </c>
      <c r="O122" s="50">
        <f t="shared" si="9"/>
        <v>0</v>
      </c>
      <c r="P122" s="51">
        <f t="shared" ref="P122" si="14">K122*M122</f>
        <v>0</v>
      </c>
      <c r="Q122" s="35"/>
      <c r="R122" s="116"/>
    </row>
    <row r="123" spans="1:20" s="36" customFormat="1" ht="15" customHeight="1">
      <c r="A123" s="115"/>
      <c r="B123" s="44" t="s">
        <v>87</v>
      </c>
      <c r="C123" s="44" t="s">
        <v>32</v>
      </c>
      <c r="D123" s="45" t="s">
        <v>38</v>
      </c>
      <c r="E123" s="45" t="s">
        <v>39</v>
      </c>
      <c r="F123" s="45" t="s">
        <v>88</v>
      </c>
      <c r="G123" s="46" t="s">
        <v>29</v>
      </c>
      <c r="H123" s="47" t="s">
        <v>1064</v>
      </c>
      <c r="I123" s="47">
        <v>40</v>
      </c>
      <c r="J123" s="53">
        <v>3.35</v>
      </c>
      <c r="K123" s="140">
        <f t="shared" ref="K123:K130" si="15">J123*L$7</f>
        <v>335.82745</v>
      </c>
      <c r="L123" s="150" t="s">
        <v>1096</v>
      </c>
      <c r="M123" s="49"/>
      <c r="N123" s="46" t="str">
        <f t="shared" si="8"/>
        <v>-</v>
      </c>
      <c r="O123" s="50">
        <f t="shared" si="9"/>
        <v>0</v>
      </c>
      <c r="P123" s="51">
        <f t="shared" si="10"/>
        <v>0</v>
      </c>
      <c r="Q123" s="35"/>
      <c r="R123" s="116"/>
    </row>
    <row r="124" spans="1:20" s="36" customFormat="1" ht="15" customHeight="1">
      <c r="A124" s="115"/>
      <c r="B124" s="44" t="s">
        <v>89</v>
      </c>
      <c r="C124" s="44" t="s">
        <v>32</v>
      </c>
      <c r="D124" s="45" t="s">
        <v>38</v>
      </c>
      <c r="E124" s="45" t="s">
        <v>39</v>
      </c>
      <c r="F124" s="45" t="s">
        <v>90</v>
      </c>
      <c r="G124" s="46" t="s">
        <v>29</v>
      </c>
      <c r="H124" s="47" t="s">
        <v>1064</v>
      </c>
      <c r="I124" s="47">
        <v>40</v>
      </c>
      <c r="J124" s="53">
        <v>3.35</v>
      </c>
      <c r="K124" s="140">
        <f t="shared" si="15"/>
        <v>335.82745</v>
      </c>
      <c r="L124" s="150" t="s">
        <v>1096</v>
      </c>
      <c r="M124" s="49"/>
      <c r="N124" s="46" t="str">
        <f t="shared" si="8"/>
        <v>-</v>
      </c>
      <c r="O124" s="50">
        <f t="shared" si="9"/>
        <v>0</v>
      </c>
      <c r="P124" s="51">
        <f t="shared" si="10"/>
        <v>0</v>
      </c>
      <c r="Q124" s="35"/>
      <c r="R124" s="116"/>
    </row>
    <row r="125" spans="1:20" s="134" customFormat="1" ht="15" hidden="1" customHeight="1">
      <c r="A125" s="123"/>
      <c r="B125" s="124" t="s">
        <v>91</v>
      </c>
      <c r="C125" s="124" t="s">
        <v>32</v>
      </c>
      <c r="D125" s="125" t="s">
        <v>38</v>
      </c>
      <c r="E125" s="125" t="s">
        <v>39</v>
      </c>
      <c r="F125" s="125" t="s">
        <v>92</v>
      </c>
      <c r="G125" s="126" t="s">
        <v>29</v>
      </c>
      <c r="H125" s="127" t="s">
        <v>1064</v>
      </c>
      <c r="I125" s="127">
        <v>40</v>
      </c>
      <c r="J125" s="128">
        <v>3.35</v>
      </c>
      <c r="K125" s="138">
        <f t="shared" si="15"/>
        <v>335.82745</v>
      </c>
      <c r="L125" s="147" t="s">
        <v>1095</v>
      </c>
      <c r="M125" s="130"/>
      <c r="N125" s="126" t="str">
        <f t="shared" si="8"/>
        <v>-</v>
      </c>
      <c r="O125" s="131">
        <f t="shared" si="9"/>
        <v>0</v>
      </c>
      <c r="P125" s="132">
        <f t="shared" si="10"/>
        <v>0</v>
      </c>
      <c r="Q125" s="157"/>
      <c r="R125" s="133"/>
    </row>
    <row r="126" spans="1:20" s="36" customFormat="1" ht="15" customHeight="1">
      <c r="A126" s="115"/>
      <c r="B126" s="44" t="s">
        <v>93</v>
      </c>
      <c r="C126" s="44" t="s">
        <v>32</v>
      </c>
      <c r="D126" s="153" t="s">
        <v>38</v>
      </c>
      <c r="E126" s="153" t="s">
        <v>39</v>
      </c>
      <c r="F126" s="153" t="s">
        <v>94</v>
      </c>
      <c r="G126" s="154" t="s">
        <v>29</v>
      </c>
      <c r="H126" s="47" t="s">
        <v>1064</v>
      </c>
      <c r="I126" s="47">
        <v>40</v>
      </c>
      <c r="J126" s="53">
        <v>3.35</v>
      </c>
      <c r="K126" s="140">
        <f t="shared" si="15"/>
        <v>335.82745</v>
      </c>
      <c r="L126" s="152" t="s">
        <v>1098</v>
      </c>
      <c r="M126" s="49"/>
      <c r="N126" s="46" t="str">
        <f t="shared" si="8"/>
        <v>-</v>
      </c>
      <c r="O126" s="50">
        <f t="shared" si="9"/>
        <v>0</v>
      </c>
      <c r="P126" s="51">
        <f t="shared" si="10"/>
        <v>0</v>
      </c>
      <c r="Q126" s="35"/>
      <c r="R126" s="116"/>
    </row>
    <row r="127" spans="1:20" s="134" customFormat="1" ht="15" hidden="1" customHeight="1">
      <c r="A127" s="123"/>
      <c r="B127" s="124" t="s">
        <v>95</v>
      </c>
      <c r="C127" s="124" t="s">
        <v>32</v>
      </c>
      <c r="D127" s="125" t="s">
        <v>38</v>
      </c>
      <c r="E127" s="125" t="s">
        <v>39</v>
      </c>
      <c r="F127" s="125" t="s">
        <v>96</v>
      </c>
      <c r="G127" s="126" t="s">
        <v>29</v>
      </c>
      <c r="H127" s="127" t="s">
        <v>1064</v>
      </c>
      <c r="I127" s="127">
        <v>40</v>
      </c>
      <c r="J127" s="128">
        <v>2.4900000000000002</v>
      </c>
      <c r="K127" s="138">
        <f t="shared" si="15"/>
        <v>249.61503000000002</v>
      </c>
      <c r="L127" s="147" t="s">
        <v>1095</v>
      </c>
      <c r="M127" s="130"/>
      <c r="N127" s="126" t="str">
        <f t="shared" si="8"/>
        <v>-</v>
      </c>
      <c r="O127" s="131">
        <f t="shared" si="9"/>
        <v>0</v>
      </c>
      <c r="P127" s="132">
        <f t="shared" si="10"/>
        <v>0</v>
      </c>
      <c r="Q127" s="157"/>
      <c r="R127" s="133"/>
    </row>
    <row r="128" spans="1:20" s="134" customFormat="1" ht="15" hidden="1" customHeight="1">
      <c r="A128" s="123"/>
      <c r="B128" s="124" t="s">
        <v>97</v>
      </c>
      <c r="C128" s="124" t="s">
        <v>32</v>
      </c>
      <c r="D128" s="135" t="s">
        <v>38</v>
      </c>
      <c r="E128" s="135" t="s">
        <v>39</v>
      </c>
      <c r="F128" s="135" t="s">
        <v>98</v>
      </c>
      <c r="G128" s="136" t="s">
        <v>29</v>
      </c>
      <c r="H128" s="127" t="s">
        <v>1064</v>
      </c>
      <c r="I128" s="127">
        <v>40</v>
      </c>
      <c r="J128" s="128">
        <v>3.35</v>
      </c>
      <c r="K128" s="138">
        <f t="shared" si="15"/>
        <v>335.82745</v>
      </c>
      <c r="L128" s="190" t="s">
        <v>1097</v>
      </c>
      <c r="M128" s="130"/>
      <c r="N128" s="126" t="str">
        <f t="shared" si="8"/>
        <v>-</v>
      </c>
      <c r="O128" s="131">
        <f t="shared" si="9"/>
        <v>0</v>
      </c>
      <c r="P128" s="132">
        <f t="shared" si="10"/>
        <v>0</v>
      </c>
      <c r="Q128" s="157"/>
      <c r="R128" s="133"/>
    </row>
    <row r="129" spans="1:18" s="134" customFormat="1" ht="15" hidden="1" customHeight="1">
      <c r="A129" s="123"/>
      <c r="B129" s="124" t="s">
        <v>633</v>
      </c>
      <c r="C129" s="124" t="s">
        <v>32</v>
      </c>
      <c r="D129" s="135" t="s">
        <v>38</v>
      </c>
      <c r="E129" s="135" t="s">
        <v>39</v>
      </c>
      <c r="F129" s="135" t="s">
        <v>636</v>
      </c>
      <c r="G129" s="136" t="s">
        <v>29</v>
      </c>
      <c r="H129" s="127" t="s">
        <v>1064</v>
      </c>
      <c r="I129" s="127">
        <v>40</v>
      </c>
      <c r="J129" s="128">
        <v>3.35</v>
      </c>
      <c r="K129" s="138">
        <f t="shared" si="15"/>
        <v>335.82745</v>
      </c>
      <c r="L129" s="147" t="s">
        <v>1095</v>
      </c>
      <c r="M129" s="130"/>
      <c r="N129" s="126" t="str">
        <f t="shared" si="8"/>
        <v>-</v>
      </c>
      <c r="O129" s="131">
        <f t="shared" si="9"/>
        <v>0</v>
      </c>
      <c r="P129" s="132">
        <f t="shared" si="10"/>
        <v>0</v>
      </c>
      <c r="Q129" s="157"/>
      <c r="R129" s="133"/>
    </row>
    <row r="130" spans="1:18" s="36" customFormat="1" ht="15" customHeight="1">
      <c r="A130" s="115"/>
      <c r="B130" s="44" t="s">
        <v>1071</v>
      </c>
      <c r="C130" s="44" t="s">
        <v>32</v>
      </c>
      <c r="D130" s="121" t="s">
        <v>38</v>
      </c>
      <c r="E130" s="121" t="s">
        <v>39</v>
      </c>
      <c r="F130" s="121" t="s">
        <v>636</v>
      </c>
      <c r="G130" s="122" t="s">
        <v>29</v>
      </c>
      <c r="H130" s="47" t="s">
        <v>1064</v>
      </c>
      <c r="I130" s="47">
        <v>24</v>
      </c>
      <c r="J130" s="53">
        <v>3.51</v>
      </c>
      <c r="K130" s="140">
        <f t="shared" si="15"/>
        <v>351.86696999999998</v>
      </c>
      <c r="L130" s="152" t="s">
        <v>1098</v>
      </c>
      <c r="M130" s="49"/>
      <c r="N130" s="46" t="str">
        <f t="shared" si="8"/>
        <v>-</v>
      </c>
      <c r="O130" s="50">
        <f t="shared" si="9"/>
        <v>0</v>
      </c>
      <c r="P130" s="51">
        <f t="shared" ref="P130" si="16">K130*M130</f>
        <v>0</v>
      </c>
      <c r="Q130" s="35"/>
      <c r="R130" s="116"/>
    </row>
    <row r="131" spans="1:18" s="134" customFormat="1" ht="15" hidden="1" customHeight="1">
      <c r="A131" s="123"/>
      <c r="B131" s="124" t="s">
        <v>634</v>
      </c>
      <c r="C131" s="124" t="s">
        <v>28</v>
      </c>
      <c r="D131" s="125" t="s">
        <v>38</v>
      </c>
      <c r="E131" s="125" t="s">
        <v>39</v>
      </c>
      <c r="F131" s="125" t="s">
        <v>100</v>
      </c>
      <c r="G131" s="126" t="s">
        <v>29</v>
      </c>
      <c r="H131" s="127" t="s">
        <v>1064</v>
      </c>
      <c r="I131" s="127">
        <v>24</v>
      </c>
      <c r="J131" s="131">
        <f>K131/L$7</f>
        <v>2.4838648538110868</v>
      </c>
      <c r="K131" s="129">
        <v>249</v>
      </c>
      <c r="L131" s="147" t="s">
        <v>1095</v>
      </c>
      <c r="M131" s="130"/>
      <c r="N131" s="126" t="str">
        <f t="shared" si="8"/>
        <v>-</v>
      </c>
      <c r="O131" s="131">
        <f t="shared" si="9"/>
        <v>0</v>
      </c>
      <c r="P131" s="132">
        <f t="shared" si="10"/>
        <v>0</v>
      </c>
      <c r="Q131" s="157"/>
      <c r="R131" s="133"/>
    </row>
    <row r="132" spans="1:18" s="36" customFormat="1" ht="15" customHeight="1">
      <c r="A132" s="115"/>
      <c r="B132" s="44" t="s">
        <v>99</v>
      </c>
      <c r="C132" s="44" t="s">
        <v>32</v>
      </c>
      <c r="D132" s="45" t="s">
        <v>38</v>
      </c>
      <c r="E132" s="45" t="s">
        <v>39</v>
      </c>
      <c r="F132" s="45" t="s">
        <v>100</v>
      </c>
      <c r="G132" s="46" t="s">
        <v>29</v>
      </c>
      <c r="H132" s="47" t="s">
        <v>1064</v>
      </c>
      <c r="I132" s="47">
        <v>40</v>
      </c>
      <c r="J132" s="53">
        <v>2.4900000000000002</v>
      </c>
      <c r="K132" s="140">
        <f>J132*L$7</f>
        <v>249.61503000000002</v>
      </c>
      <c r="L132" s="150" t="s">
        <v>1096</v>
      </c>
      <c r="M132" s="49"/>
      <c r="N132" s="46" t="str">
        <f t="shared" si="8"/>
        <v>-</v>
      </c>
      <c r="O132" s="50">
        <f t="shared" si="9"/>
        <v>0</v>
      </c>
      <c r="P132" s="51">
        <f t="shared" si="10"/>
        <v>0</v>
      </c>
      <c r="Q132" s="35"/>
      <c r="R132" s="116"/>
    </row>
    <row r="133" spans="1:18" s="36" customFormat="1" ht="15" customHeight="1">
      <c r="A133" s="115"/>
      <c r="B133" s="44" t="s">
        <v>635</v>
      </c>
      <c r="C133" s="44" t="s">
        <v>28</v>
      </c>
      <c r="D133" s="45" t="s">
        <v>38</v>
      </c>
      <c r="E133" s="45" t="s">
        <v>39</v>
      </c>
      <c r="F133" s="45" t="s">
        <v>101</v>
      </c>
      <c r="G133" s="46" t="s">
        <v>29</v>
      </c>
      <c r="H133" s="47" t="s">
        <v>1064</v>
      </c>
      <c r="I133" s="47">
        <v>24</v>
      </c>
      <c r="J133" s="139">
        <f>K133/L$7</f>
        <v>3.3417458876574861</v>
      </c>
      <c r="K133" s="48">
        <v>335</v>
      </c>
      <c r="L133" s="150" t="s">
        <v>1096</v>
      </c>
      <c r="M133" s="49"/>
      <c r="N133" s="46" t="str">
        <f t="shared" si="8"/>
        <v>-</v>
      </c>
      <c r="O133" s="50">
        <f t="shared" si="9"/>
        <v>0</v>
      </c>
      <c r="P133" s="51">
        <f t="shared" si="10"/>
        <v>0</v>
      </c>
      <c r="Q133" s="35"/>
      <c r="R133" s="116"/>
    </row>
    <row r="134" spans="1:18" s="134" customFormat="1" ht="15" hidden="1" customHeight="1">
      <c r="A134" s="123"/>
      <c r="B134" s="124" t="s">
        <v>637</v>
      </c>
      <c r="C134" s="124" t="s">
        <v>28</v>
      </c>
      <c r="D134" s="125" t="s">
        <v>38</v>
      </c>
      <c r="E134" s="125" t="s">
        <v>39</v>
      </c>
      <c r="F134" s="125" t="s">
        <v>103</v>
      </c>
      <c r="G134" s="126" t="s">
        <v>29</v>
      </c>
      <c r="H134" s="127" t="s">
        <v>1064</v>
      </c>
      <c r="I134" s="127">
        <v>24</v>
      </c>
      <c r="J134" s="131">
        <f>K134/L$7</f>
        <v>2.4838648538110868</v>
      </c>
      <c r="K134" s="129">
        <v>249</v>
      </c>
      <c r="L134" s="147" t="s">
        <v>1095</v>
      </c>
      <c r="M134" s="130"/>
      <c r="N134" s="126" t="str">
        <f t="shared" si="8"/>
        <v>-</v>
      </c>
      <c r="O134" s="131">
        <f t="shared" si="9"/>
        <v>0</v>
      </c>
      <c r="P134" s="132">
        <f t="shared" si="10"/>
        <v>0</v>
      </c>
      <c r="Q134" s="157"/>
      <c r="R134" s="133"/>
    </row>
    <row r="135" spans="1:18" s="36" customFormat="1" ht="15" customHeight="1">
      <c r="A135" s="115"/>
      <c r="B135" s="44" t="s">
        <v>102</v>
      </c>
      <c r="C135" s="44" t="s">
        <v>32</v>
      </c>
      <c r="D135" s="45" t="s">
        <v>38</v>
      </c>
      <c r="E135" s="45" t="s">
        <v>39</v>
      </c>
      <c r="F135" s="45" t="s">
        <v>103</v>
      </c>
      <c r="G135" s="46" t="s">
        <v>29</v>
      </c>
      <c r="H135" s="47" t="s">
        <v>1064</v>
      </c>
      <c r="I135" s="47">
        <v>40</v>
      </c>
      <c r="J135" s="53">
        <v>2.4900000000000002</v>
      </c>
      <c r="K135" s="140">
        <f>J135*L$7</f>
        <v>249.61503000000002</v>
      </c>
      <c r="L135" s="150" t="s">
        <v>1096</v>
      </c>
      <c r="M135" s="49"/>
      <c r="N135" s="46" t="str">
        <f t="shared" si="8"/>
        <v>-</v>
      </c>
      <c r="O135" s="50">
        <f t="shared" si="9"/>
        <v>0</v>
      </c>
      <c r="P135" s="51">
        <f t="shared" si="10"/>
        <v>0</v>
      </c>
      <c r="Q135" s="35"/>
      <c r="R135" s="116"/>
    </row>
    <row r="136" spans="1:18" s="134" customFormat="1" ht="15" hidden="1" customHeight="1">
      <c r="A136" s="123"/>
      <c r="B136" s="124" t="s">
        <v>104</v>
      </c>
      <c r="C136" s="124" t="s">
        <v>32</v>
      </c>
      <c r="D136" s="125" t="s">
        <v>38</v>
      </c>
      <c r="E136" s="125" t="s">
        <v>39</v>
      </c>
      <c r="F136" s="125" t="s">
        <v>642</v>
      </c>
      <c r="G136" s="126" t="s">
        <v>29</v>
      </c>
      <c r="H136" s="127" t="s">
        <v>1064</v>
      </c>
      <c r="I136" s="127">
        <v>40</v>
      </c>
      <c r="J136" s="128">
        <v>3.35</v>
      </c>
      <c r="K136" s="138">
        <f>J136*L$7</f>
        <v>335.82745</v>
      </c>
      <c r="L136" s="147" t="s">
        <v>1095</v>
      </c>
      <c r="M136" s="130"/>
      <c r="N136" s="126" t="str">
        <f t="shared" si="8"/>
        <v>-</v>
      </c>
      <c r="O136" s="131">
        <f t="shared" si="9"/>
        <v>0</v>
      </c>
      <c r="P136" s="132">
        <f t="shared" si="10"/>
        <v>0</v>
      </c>
      <c r="Q136" s="157"/>
      <c r="R136" s="133"/>
    </row>
    <row r="137" spans="1:18" s="134" customFormat="1" ht="15" hidden="1" customHeight="1">
      <c r="A137" s="123"/>
      <c r="B137" s="124" t="s">
        <v>638</v>
      </c>
      <c r="C137" s="124" t="s">
        <v>28</v>
      </c>
      <c r="D137" s="125" t="s">
        <v>38</v>
      </c>
      <c r="E137" s="125" t="s">
        <v>39</v>
      </c>
      <c r="F137" s="125" t="s">
        <v>106</v>
      </c>
      <c r="G137" s="126" t="s">
        <v>29</v>
      </c>
      <c r="H137" s="127" t="s">
        <v>1064</v>
      </c>
      <c r="I137" s="127">
        <v>24</v>
      </c>
      <c r="J137" s="131">
        <f>K137/L$7</f>
        <v>2.4838648538110868</v>
      </c>
      <c r="K137" s="129">
        <v>249</v>
      </c>
      <c r="L137" s="147" t="s">
        <v>1095</v>
      </c>
      <c r="M137" s="130"/>
      <c r="N137" s="126" t="str">
        <f t="shared" si="8"/>
        <v>-</v>
      </c>
      <c r="O137" s="131">
        <f t="shared" si="9"/>
        <v>0</v>
      </c>
      <c r="P137" s="132">
        <f t="shared" si="10"/>
        <v>0</v>
      </c>
      <c r="Q137" s="157"/>
      <c r="R137" s="133"/>
    </row>
    <row r="138" spans="1:18" s="134" customFormat="1" ht="15" hidden="1" customHeight="1">
      <c r="A138" s="123"/>
      <c r="B138" s="124" t="s">
        <v>105</v>
      </c>
      <c r="C138" s="124" t="s">
        <v>32</v>
      </c>
      <c r="D138" s="125" t="s">
        <v>38</v>
      </c>
      <c r="E138" s="125" t="s">
        <v>39</v>
      </c>
      <c r="F138" s="125" t="s">
        <v>106</v>
      </c>
      <c r="G138" s="126" t="s">
        <v>29</v>
      </c>
      <c r="H138" s="127" t="s">
        <v>1064</v>
      </c>
      <c r="I138" s="127">
        <v>40</v>
      </c>
      <c r="J138" s="128">
        <v>2.4900000000000002</v>
      </c>
      <c r="K138" s="138">
        <f>J138*L$7</f>
        <v>249.61503000000002</v>
      </c>
      <c r="L138" s="190" t="s">
        <v>1096</v>
      </c>
      <c r="M138" s="130"/>
      <c r="N138" s="126" t="str">
        <f t="shared" si="8"/>
        <v>-</v>
      </c>
      <c r="O138" s="131">
        <f t="shared" si="9"/>
        <v>0</v>
      </c>
      <c r="P138" s="132">
        <f t="shared" si="10"/>
        <v>0</v>
      </c>
      <c r="Q138" s="157"/>
      <c r="R138" s="133"/>
    </row>
    <row r="139" spans="1:18" s="134" customFormat="1" ht="15" hidden="1" customHeight="1">
      <c r="A139" s="123"/>
      <c r="B139" s="124" t="s">
        <v>639</v>
      </c>
      <c r="C139" s="124" t="s">
        <v>28</v>
      </c>
      <c r="D139" s="125" t="s">
        <v>38</v>
      </c>
      <c r="E139" s="125" t="s">
        <v>39</v>
      </c>
      <c r="F139" s="125" t="s">
        <v>108</v>
      </c>
      <c r="G139" s="126" t="s">
        <v>29</v>
      </c>
      <c r="H139" s="127" t="s">
        <v>1064</v>
      </c>
      <c r="I139" s="127">
        <v>24</v>
      </c>
      <c r="J139" s="131">
        <f>K139/L$7</f>
        <v>3.3417458876574861</v>
      </c>
      <c r="K139" s="129">
        <v>335</v>
      </c>
      <c r="L139" s="147" t="s">
        <v>1095</v>
      </c>
      <c r="M139" s="130"/>
      <c r="N139" s="126" t="str">
        <f t="shared" si="8"/>
        <v>-</v>
      </c>
      <c r="O139" s="131">
        <f t="shared" si="9"/>
        <v>0</v>
      </c>
      <c r="P139" s="132">
        <f t="shared" si="10"/>
        <v>0</v>
      </c>
      <c r="Q139" s="157"/>
      <c r="R139" s="133"/>
    </row>
    <row r="140" spans="1:18" s="134" customFormat="1" ht="15" hidden="1" customHeight="1">
      <c r="A140" s="123"/>
      <c r="B140" s="124" t="s">
        <v>107</v>
      </c>
      <c r="C140" s="124" t="s">
        <v>32</v>
      </c>
      <c r="D140" s="125" t="s">
        <v>38</v>
      </c>
      <c r="E140" s="125" t="s">
        <v>39</v>
      </c>
      <c r="F140" s="125" t="s">
        <v>108</v>
      </c>
      <c r="G140" s="126" t="s">
        <v>29</v>
      </c>
      <c r="H140" s="127" t="s">
        <v>1064</v>
      </c>
      <c r="I140" s="127">
        <v>40</v>
      </c>
      <c r="J140" s="128">
        <v>3.35</v>
      </c>
      <c r="K140" s="138">
        <f>J140*L$7</f>
        <v>335.82745</v>
      </c>
      <c r="L140" s="147" t="s">
        <v>1095</v>
      </c>
      <c r="M140" s="130"/>
      <c r="N140" s="126" t="str">
        <f t="shared" si="8"/>
        <v>-</v>
      </c>
      <c r="O140" s="131">
        <f t="shared" si="9"/>
        <v>0</v>
      </c>
      <c r="P140" s="132">
        <f t="shared" si="10"/>
        <v>0</v>
      </c>
      <c r="Q140" s="157"/>
      <c r="R140" s="133"/>
    </row>
    <row r="141" spans="1:18" s="134" customFormat="1" ht="15" hidden="1" customHeight="1">
      <c r="A141" s="123"/>
      <c r="B141" s="124" t="s">
        <v>640</v>
      </c>
      <c r="C141" s="124" t="s">
        <v>28</v>
      </c>
      <c r="D141" s="125" t="s">
        <v>38</v>
      </c>
      <c r="E141" s="125" t="s">
        <v>39</v>
      </c>
      <c r="F141" s="125" t="s">
        <v>109</v>
      </c>
      <c r="G141" s="126" t="s">
        <v>29</v>
      </c>
      <c r="H141" s="127" t="s">
        <v>1064</v>
      </c>
      <c r="I141" s="127">
        <v>24</v>
      </c>
      <c r="J141" s="131">
        <f>K141/L$7</f>
        <v>2.4838648538110868</v>
      </c>
      <c r="K141" s="129">
        <v>249</v>
      </c>
      <c r="L141" s="147" t="s">
        <v>1095</v>
      </c>
      <c r="M141" s="130"/>
      <c r="N141" s="126" t="str">
        <f t="shared" si="8"/>
        <v>-</v>
      </c>
      <c r="O141" s="131">
        <f t="shared" si="9"/>
        <v>0</v>
      </c>
      <c r="P141" s="132">
        <f t="shared" si="10"/>
        <v>0</v>
      </c>
      <c r="Q141" s="157"/>
      <c r="R141" s="133"/>
    </row>
    <row r="142" spans="1:18" s="134" customFormat="1" ht="15" hidden="1" customHeight="1">
      <c r="A142" s="123"/>
      <c r="B142" s="124" t="s">
        <v>110</v>
      </c>
      <c r="C142" s="124" t="s">
        <v>32</v>
      </c>
      <c r="D142" s="125" t="s">
        <v>38</v>
      </c>
      <c r="E142" s="125" t="s">
        <v>39</v>
      </c>
      <c r="F142" s="125" t="s">
        <v>111</v>
      </c>
      <c r="G142" s="126" t="s">
        <v>29</v>
      </c>
      <c r="H142" s="127" t="s">
        <v>1064</v>
      </c>
      <c r="I142" s="127">
        <v>40</v>
      </c>
      <c r="J142" s="128">
        <v>3.35</v>
      </c>
      <c r="K142" s="138">
        <f>J142*L$7</f>
        <v>335.82745</v>
      </c>
      <c r="L142" s="147" t="s">
        <v>1095</v>
      </c>
      <c r="M142" s="130"/>
      <c r="N142" s="126" t="str">
        <f t="shared" si="8"/>
        <v>-</v>
      </c>
      <c r="O142" s="131">
        <f t="shared" si="9"/>
        <v>0</v>
      </c>
      <c r="P142" s="132">
        <f t="shared" si="10"/>
        <v>0</v>
      </c>
      <c r="Q142" s="157"/>
      <c r="R142" s="133"/>
    </row>
    <row r="143" spans="1:18" s="36" customFormat="1" ht="15" customHeight="1">
      <c r="A143" s="115"/>
      <c r="B143" s="44" t="s">
        <v>641</v>
      </c>
      <c r="C143" s="44" t="s">
        <v>28</v>
      </c>
      <c r="D143" s="45" t="s">
        <v>38</v>
      </c>
      <c r="E143" s="45" t="s">
        <v>39</v>
      </c>
      <c r="F143" s="45" t="s">
        <v>112</v>
      </c>
      <c r="G143" s="46" t="s">
        <v>29</v>
      </c>
      <c r="H143" s="47" t="s">
        <v>1064</v>
      </c>
      <c r="I143" s="47">
        <v>24</v>
      </c>
      <c r="J143" s="139">
        <f>K143/L$7</f>
        <v>2.4838648538110868</v>
      </c>
      <c r="K143" s="48">
        <v>249</v>
      </c>
      <c r="L143" s="150" t="s">
        <v>1096</v>
      </c>
      <c r="M143" s="49"/>
      <c r="N143" s="46" t="str">
        <f t="shared" si="8"/>
        <v>-</v>
      </c>
      <c r="O143" s="50">
        <f t="shared" si="9"/>
        <v>0</v>
      </c>
      <c r="P143" s="51">
        <f t="shared" si="10"/>
        <v>0</v>
      </c>
      <c r="Q143" s="35"/>
      <c r="R143" s="116"/>
    </row>
    <row r="144" spans="1:18" s="134" customFormat="1" ht="15" hidden="1" customHeight="1">
      <c r="A144" s="123"/>
      <c r="B144" s="124" t="s">
        <v>113</v>
      </c>
      <c r="C144" s="124" t="s">
        <v>32</v>
      </c>
      <c r="D144" s="125" t="s">
        <v>38</v>
      </c>
      <c r="E144" s="125" t="s">
        <v>39</v>
      </c>
      <c r="F144" s="125" t="s">
        <v>114</v>
      </c>
      <c r="G144" s="126" t="s">
        <v>29</v>
      </c>
      <c r="H144" s="127" t="s">
        <v>1064</v>
      </c>
      <c r="I144" s="127">
        <v>40</v>
      </c>
      <c r="J144" s="128">
        <v>2.4900000000000002</v>
      </c>
      <c r="K144" s="138">
        <f>J144*L$7</f>
        <v>249.61503000000002</v>
      </c>
      <c r="L144" s="147" t="s">
        <v>1095</v>
      </c>
      <c r="M144" s="130"/>
      <c r="N144" s="126" t="str">
        <f t="shared" si="8"/>
        <v>-</v>
      </c>
      <c r="O144" s="131">
        <f t="shared" si="9"/>
        <v>0</v>
      </c>
      <c r="P144" s="132">
        <f t="shared" si="10"/>
        <v>0</v>
      </c>
      <c r="Q144" s="157"/>
      <c r="R144" s="133"/>
    </row>
    <row r="145" spans="1:20" s="134" customFormat="1" ht="15" hidden="1" customHeight="1">
      <c r="A145" s="123"/>
      <c r="B145" s="124" t="s">
        <v>115</v>
      </c>
      <c r="C145" s="124" t="s">
        <v>32</v>
      </c>
      <c r="D145" s="125" t="s">
        <v>38</v>
      </c>
      <c r="E145" s="125" t="s">
        <v>39</v>
      </c>
      <c r="F145" s="125" t="s">
        <v>116</v>
      </c>
      <c r="G145" s="126" t="s">
        <v>29</v>
      </c>
      <c r="H145" s="127" t="s">
        <v>1064</v>
      </c>
      <c r="I145" s="127">
        <v>40</v>
      </c>
      <c r="J145" s="128">
        <v>2.4900000000000002</v>
      </c>
      <c r="K145" s="138">
        <f>J145*L$7</f>
        <v>249.61503000000002</v>
      </c>
      <c r="L145" s="147" t="s">
        <v>1095</v>
      </c>
      <c r="M145" s="130"/>
      <c r="N145" s="126" t="str">
        <f t="shared" si="8"/>
        <v>-</v>
      </c>
      <c r="O145" s="131">
        <f t="shared" si="9"/>
        <v>0</v>
      </c>
      <c r="P145" s="132">
        <f t="shared" si="10"/>
        <v>0</v>
      </c>
      <c r="Q145" s="157"/>
      <c r="R145" s="133"/>
    </row>
    <row r="146" spans="1:20" s="134" customFormat="1" ht="15" hidden="1" customHeight="1">
      <c r="A146" s="123"/>
      <c r="B146" s="124" t="s">
        <v>117</v>
      </c>
      <c r="C146" s="124" t="s">
        <v>32</v>
      </c>
      <c r="D146" s="125" t="s">
        <v>38</v>
      </c>
      <c r="E146" s="125" t="s">
        <v>39</v>
      </c>
      <c r="F146" s="125" t="s">
        <v>118</v>
      </c>
      <c r="G146" s="126" t="s">
        <v>29</v>
      </c>
      <c r="H146" s="127" t="s">
        <v>1064</v>
      </c>
      <c r="I146" s="127">
        <v>40</v>
      </c>
      <c r="J146" s="128">
        <v>2.4900000000000002</v>
      </c>
      <c r="K146" s="138">
        <f>J146*L$7</f>
        <v>249.61503000000002</v>
      </c>
      <c r="L146" s="147" t="s">
        <v>1095</v>
      </c>
      <c r="M146" s="130"/>
      <c r="N146" s="126" t="str">
        <f t="shared" ref="N146:N209" si="17">IF(M146="","-",M146/I146)</f>
        <v>-</v>
      </c>
      <c r="O146" s="131">
        <f t="shared" ref="O146:O209" si="18">J146*M146</f>
        <v>0</v>
      </c>
      <c r="P146" s="132">
        <f t="shared" si="10"/>
        <v>0</v>
      </c>
      <c r="Q146" s="157"/>
      <c r="R146" s="133"/>
    </row>
    <row r="147" spans="1:20" s="134" customFormat="1" ht="15" hidden="1" customHeight="1">
      <c r="A147" s="137"/>
      <c r="B147" s="124" t="s">
        <v>643</v>
      </c>
      <c r="C147" s="124" t="s">
        <v>28</v>
      </c>
      <c r="D147" s="125" t="s">
        <v>38</v>
      </c>
      <c r="E147" s="125" t="s">
        <v>39</v>
      </c>
      <c r="F147" s="125" t="s">
        <v>120</v>
      </c>
      <c r="G147" s="126" t="s">
        <v>29</v>
      </c>
      <c r="H147" s="127" t="s">
        <v>1064</v>
      </c>
      <c r="I147" s="127">
        <v>24</v>
      </c>
      <c r="J147" s="131">
        <f>K147/L$7</f>
        <v>3.3417458876574861</v>
      </c>
      <c r="K147" s="129">
        <v>335</v>
      </c>
      <c r="L147" s="147" t="s">
        <v>1095</v>
      </c>
      <c r="M147" s="130"/>
      <c r="N147" s="126" t="str">
        <f t="shared" si="17"/>
        <v>-</v>
      </c>
      <c r="O147" s="131">
        <f t="shared" si="18"/>
        <v>0</v>
      </c>
      <c r="P147" s="132">
        <f t="shared" si="10"/>
        <v>0</v>
      </c>
      <c r="Q147" s="157"/>
      <c r="R147" s="133"/>
      <c r="T147" s="36"/>
    </row>
    <row r="148" spans="1:20" s="134" customFormat="1" ht="15" hidden="1" customHeight="1">
      <c r="A148" s="123"/>
      <c r="B148" s="124" t="s">
        <v>119</v>
      </c>
      <c r="C148" s="124" t="s">
        <v>32</v>
      </c>
      <c r="D148" s="135" t="s">
        <v>38</v>
      </c>
      <c r="E148" s="135" t="s">
        <v>39</v>
      </c>
      <c r="F148" s="135" t="s">
        <v>120</v>
      </c>
      <c r="G148" s="136" t="s">
        <v>29</v>
      </c>
      <c r="H148" s="127" t="s">
        <v>1064</v>
      </c>
      <c r="I148" s="127">
        <v>40</v>
      </c>
      <c r="J148" s="128">
        <v>3.35</v>
      </c>
      <c r="K148" s="138">
        <f>J148*L$7</f>
        <v>335.82745</v>
      </c>
      <c r="L148" s="147" t="s">
        <v>1095</v>
      </c>
      <c r="M148" s="130"/>
      <c r="N148" s="126" t="str">
        <f t="shared" si="17"/>
        <v>-</v>
      </c>
      <c r="O148" s="131">
        <f t="shared" si="18"/>
        <v>0</v>
      </c>
      <c r="P148" s="132">
        <f t="shared" si="10"/>
        <v>0</v>
      </c>
      <c r="Q148" s="157"/>
      <c r="R148" s="133"/>
    </row>
    <row r="149" spans="1:20" s="134" customFormat="1" ht="15" hidden="1" customHeight="1">
      <c r="A149" s="123"/>
      <c r="B149" s="124" t="s">
        <v>644</v>
      </c>
      <c r="C149" s="124" t="s">
        <v>28</v>
      </c>
      <c r="D149" s="125" t="s">
        <v>38</v>
      </c>
      <c r="E149" s="125" t="s">
        <v>39</v>
      </c>
      <c r="F149" s="125" t="s">
        <v>121</v>
      </c>
      <c r="G149" s="126" t="s">
        <v>29</v>
      </c>
      <c r="H149" s="127" t="s">
        <v>1064</v>
      </c>
      <c r="I149" s="127">
        <v>24</v>
      </c>
      <c r="J149" s="131">
        <f>K149/L$7</f>
        <v>2.4838648538110868</v>
      </c>
      <c r="K149" s="129">
        <v>249</v>
      </c>
      <c r="L149" s="147" t="s">
        <v>1095</v>
      </c>
      <c r="M149" s="130"/>
      <c r="N149" s="126" t="str">
        <f t="shared" si="17"/>
        <v>-</v>
      </c>
      <c r="O149" s="131">
        <f t="shared" si="18"/>
        <v>0</v>
      </c>
      <c r="P149" s="132">
        <f t="shared" ref="P149:P212" si="19">K149*M149</f>
        <v>0</v>
      </c>
      <c r="Q149" s="157"/>
      <c r="R149" s="133"/>
      <c r="T149" s="36"/>
    </row>
    <row r="150" spans="1:20" s="36" customFormat="1" ht="15" customHeight="1">
      <c r="A150" s="115"/>
      <c r="B150" s="44" t="s">
        <v>645</v>
      </c>
      <c r="C150" s="44" t="s">
        <v>28</v>
      </c>
      <c r="D150" s="45" t="s">
        <v>38</v>
      </c>
      <c r="E150" s="45" t="s">
        <v>39</v>
      </c>
      <c r="F150" s="45" t="s">
        <v>35</v>
      </c>
      <c r="G150" s="46" t="s">
        <v>29</v>
      </c>
      <c r="H150" s="47" t="s">
        <v>1064</v>
      </c>
      <c r="I150" s="47">
        <v>24</v>
      </c>
      <c r="J150" s="139">
        <f>K150/L$7</f>
        <v>2.4838648538110868</v>
      </c>
      <c r="K150" s="48">
        <v>249</v>
      </c>
      <c r="L150" s="150" t="s">
        <v>1096</v>
      </c>
      <c r="M150" s="49"/>
      <c r="N150" s="46" t="str">
        <f t="shared" si="17"/>
        <v>-</v>
      </c>
      <c r="O150" s="50">
        <f t="shared" si="18"/>
        <v>0</v>
      </c>
      <c r="P150" s="51">
        <f t="shared" si="19"/>
        <v>0</v>
      </c>
      <c r="Q150" s="35"/>
      <c r="R150" s="116"/>
    </row>
    <row r="151" spans="1:20" s="36" customFormat="1" ht="15" customHeight="1">
      <c r="A151" s="117"/>
      <c r="B151" s="44" t="s">
        <v>31</v>
      </c>
      <c r="C151" s="44" t="s">
        <v>32</v>
      </c>
      <c r="D151" s="45" t="s">
        <v>38</v>
      </c>
      <c r="E151" s="45" t="s">
        <v>39</v>
      </c>
      <c r="F151" s="45" t="s">
        <v>35</v>
      </c>
      <c r="G151" s="46" t="s">
        <v>29</v>
      </c>
      <c r="H151" s="47" t="s">
        <v>1064</v>
      </c>
      <c r="I151" s="47">
        <v>40</v>
      </c>
      <c r="J151" s="53">
        <v>2.4900000000000002</v>
      </c>
      <c r="K151" s="140">
        <f>J151*L$7</f>
        <v>249.61503000000002</v>
      </c>
      <c r="L151" s="150" t="s">
        <v>1096</v>
      </c>
      <c r="M151" s="49"/>
      <c r="N151" s="46" t="str">
        <f t="shared" si="17"/>
        <v>-</v>
      </c>
      <c r="O151" s="50">
        <f t="shared" si="18"/>
        <v>0</v>
      </c>
      <c r="P151" s="51">
        <f t="shared" si="19"/>
        <v>0</v>
      </c>
      <c r="Q151" s="35"/>
      <c r="R151" s="116"/>
    </row>
    <row r="152" spans="1:20" s="134" customFormat="1" ht="15" hidden="1" customHeight="1">
      <c r="A152" s="123"/>
      <c r="B152" s="124" t="s">
        <v>646</v>
      </c>
      <c r="C152" s="124" t="s">
        <v>32</v>
      </c>
      <c r="D152" s="135" t="s">
        <v>38</v>
      </c>
      <c r="E152" s="135" t="s">
        <v>39</v>
      </c>
      <c r="F152" s="135" t="s">
        <v>647</v>
      </c>
      <c r="G152" s="136" t="s">
        <v>29</v>
      </c>
      <c r="H152" s="127" t="s">
        <v>1064</v>
      </c>
      <c r="I152" s="127">
        <v>40</v>
      </c>
      <c r="J152" s="128">
        <v>2.4900000000000002</v>
      </c>
      <c r="K152" s="138">
        <f>J152*L$7</f>
        <v>249.61503000000002</v>
      </c>
      <c r="L152" s="147" t="s">
        <v>1095</v>
      </c>
      <c r="M152" s="130"/>
      <c r="N152" s="126" t="str">
        <f t="shared" si="17"/>
        <v>-</v>
      </c>
      <c r="O152" s="131">
        <f t="shared" si="18"/>
        <v>0</v>
      </c>
      <c r="P152" s="132">
        <f t="shared" si="19"/>
        <v>0</v>
      </c>
      <c r="Q152" s="157"/>
      <c r="R152" s="133"/>
    </row>
    <row r="153" spans="1:20" s="134" customFormat="1" ht="15" hidden="1" customHeight="1">
      <c r="A153" s="123"/>
      <c r="B153" s="124" t="s">
        <v>122</v>
      </c>
      <c r="C153" s="124" t="s">
        <v>32</v>
      </c>
      <c r="D153" s="125" t="s">
        <v>38</v>
      </c>
      <c r="E153" s="125" t="s">
        <v>39</v>
      </c>
      <c r="F153" s="125" t="s">
        <v>123</v>
      </c>
      <c r="G153" s="126" t="s">
        <v>29</v>
      </c>
      <c r="H153" s="127" t="s">
        <v>1064</v>
      </c>
      <c r="I153" s="127">
        <v>40</v>
      </c>
      <c r="J153" s="128">
        <v>3.35</v>
      </c>
      <c r="K153" s="138">
        <f>J153*L$7</f>
        <v>335.82745</v>
      </c>
      <c r="L153" s="147" t="s">
        <v>1095</v>
      </c>
      <c r="M153" s="130"/>
      <c r="N153" s="126" t="str">
        <f t="shared" si="17"/>
        <v>-</v>
      </c>
      <c r="O153" s="131">
        <f t="shared" si="18"/>
        <v>0</v>
      </c>
      <c r="P153" s="132">
        <f t="shared" si="19"/>
        <v>0</v>
      </c>
      <c r="Q153" s="157"/>
      <c r="R153" s="133"/>
    </row>
    <row r="154" spans="1:20" s="134" customFormat="1" ht="15" hidden="1" customHeight="1">
      <c r="A154" s="123"/>
      <c r="B154" s="124" t="s">
        <v>124</v>
      </c>
      <c r="C154" s="124" t="s">
        <v>32</v>
      </c>
      <c r="D154" s="125" t="s">
        <v>38</v>
      </c>
      <c r="E154" s="125" t="s">
        <v>39</v>
      </c>
      <c r="F154" s="125" t="s">
        <v>125</v>
      </c>
      <c r="G154" s="126" t="s">
        <v>29</v>
      </c>
      <c r="H154" s="127" t="s">
        <v>1064</v>
      </c>
      <c r="I154" s="127">
        <v>40</v>
      </c>
      <c r="J154" s="128">
        <v>2.4900000000000002</v>
      </c>
      <c r="K154" s="138">
        <f>J154*L$7</f>
        <v>249.61503000000002</v>
      </c>
      <c r="L154" s="147" t="s">
        <v>1095</v>
      </c>
      <c r="M154" s="130"/>
      <c r="N154" s="126" t="str">
        <f t="shared" si="17"/>
        <v>-</v>
      </c>
      <c r="O154" s="131">
        <f t="shared" si="18"/>
        <v>0</v>
      </c>
      <c r="P154" s="132">
        <f t="shared" si="19"/>
        <v>0</v>
      </c>
      <c r="Q154" s="157"/>
      <c r="R154" s="133"/>
    </row>
    <row r="155" spans="1:20" s="134" customFormat="1" ht="15" hidden="1" customHeight="1">
      <c r="A155" s="123"/>
      <c r="B155" s="124" t="s">
        <v>126</v>
      </c>
      <c r="C155" s="124" t="s">
        <v>32</v>
      </c>
      <c r="D155" s="125" t="s">
        <v>38</v>
      </c>
      <c r="E155" s="125" t="s">
        <v>39</v>
      </c>
      <c r="F155" s="125" t="s">
        <v>127</v>
      </c>
      <c r="G155" s="126" t="s">
        <v>29</v>
      </c>
      <c r="H155" s="127" t="s">
        <v>1064</v>
      </c>
      <c r="I155" s="127">
        <v>40</v>
      </c>
      <c r="J155" s="128">
        <v>3.35</v>
      </c>
      <c r="K155" s="138">
        <f>J155*L$7</f>
        <v>335.82745</v>
      </c>
      <c r="L155" s="147" t="s">
        <v>1095</v>
      </c>
      <c r="M155" s="130"/>
      <c r="N155" s="126" t="str">
        <f t="shared" si="17"/>
        <v>-</v>
      </c>
      <c r="O155" s="131">
        <f t="shared" si="18"/>
        <v>0</v>
      </c>
      <c r="P155" s="132">
        <f t="shared" si="19"/>
        <v>0</v>
      </c>
      <c r="Q155" s="157"/>
      <c r="R155" s="133"/>
    </row>
    <row r="156" spans="1:20" s="134" customFormat="1" ht="15" hidden="1" customHeight="1">
      <c r="A156" s="123"/>
      <c r="B156" s="124" t="s">
        <v>648</v>
      </c>
      <c r="C156" s="124" t="s">
        <v>28</v>
      </c>
      <c r="D156" s="125" t="s">
        <v>38</v>
      </c>
      <c r="E156" s="125" t="s">
        <v>39</v>
      </c>
      <c r="F156" s="125" t="s">
        <v>127</v>
      </c>
      <c r="G156" s="126" t="s">
        <v>29</v>
      </c>
      <c r="H156" s="127" t="s">
        <v>1064</v>
      </c>
      <c r="I156" s="127">
        <v>24</v>
      </c>
      <c r="J156" s="131">
        <f>K156/L$7</f>
        <v>3.3417458876574861</v>
      </c>
      <c r="K156" s="129">
        <v>335</v>
      </c>
      <c r="L156" s="147" t="s">
        <v>1095</v>
      </c>
      <c r="M156" s="130"/>
      <c r="N156" s="126" t="str">
        <f t="shared" si="17"/>
        <v>-</v>
      </c>
      <c r="O156" s="131">
        <f t="shared" si="18"/>
        <v>0</v>
      </c>
      <c r="P156" s="132">
        <f t="shared" si="19"/>
        <v>0</v>
      </c>
      <c r="Q156" s="157"/>
      <c r="R156" s="133"/>
      <c r="T156" s="36"/>
    </row>
    <row r="157" spans="1:20" s="134" customFormat="1" ht="15" hidden="1" customHeight="1">
      <c r="A157" s="123"/>
      <c r="B157" s="124" t="s">
        <v>128</v>
      </c>
      <c r="C157" s="124" t="s">
        <v>32</v>
      </c>
      <c r="D157" s="125" t="s">
        <v>38</v>
      </c>
      <c r="E157" s="125" t="s">
        <v>39</v>
      </c>
      <c r="F157" s="125" t="s">
        <v>129</v>
      </c>
      <c r="G157" s="126" t="s">
        <v>29</v>
      </c>
      <c r="H157" s="127" t="s">
        <v>1064</v>
      </c>
      <c r="I157" s="127">
        <v>40</v>
      </c>
      <c r="J157" s="128">
        <v>3.35</v>
      </c>
      <c r="K157" s="138">
        <f>J157*L$7</f>
        <v>335.82745</v>
      </c>
      <c r="L157" s="147" t="s">
        <v>1095</v>
      </c>
      <c r="M157" s="130"/>
      <c r="N157" s="126" t="str">
        <f t="shared" si="17"/>
        <v>-</v>
      </c>
      <c r="O157" s="131">
        <f t="shared" si="18"/>
        <v>0</v>
      </c>
      <c r="P157" s="132">
        <f t="shared" si="19"/>
        <v>0</v>
      </c>
      <c r="Q157" s="157"/>
      <c r="R157" s="133"/>
    </row>
    <row r="158" spans="1:20" s="134" customFormat="1" ht="15" hidden="1" customHeight="1">
      <c r="A158" s="123"/>
      <c r="B158" s="124" t="s">
        <v>130</v>
      </c>
      <c r="C158" s="124" t="s">
        <v>32</v>
      </c>
      <c r="D158" s="135" t="s">
        <v>38</v>
      </c>
      <c r="E158" s="135" t="s">
        <v>39</v>
      </c>
      <c r="F158" s="135" t="s">
        <v>131</v>
      </c>
      <c r="G158" s="136" t="s">
        <v>29</v>
      </c>
      <c r="H158" s="127" t="s">
        <v>1064</v>
      </c>
      <c r="I158" s="127">
        <v>40</v>
      </c>
      <c r="J158" s="128">
        <v>3.35</v>
      </c>
      <c r="K158" s="138">
        <f>J158*L$7</f>
        <v>335.82745</v>
      </c>
      <c r="L158" s="147" t="s">
        <v>1095</v>
      </c>
      <c r="M158" s="130"/>
      <c r="N158" s="126" t="str">
        <f t="shared" si="17"/>
        <v>-</v>
      </c>
      <c r="O158" s="131">
        <f t="shared" si="18"/>
        <v>0</v>
      </c>
      <c r="P158" s="132">
        <f t="shared" si="19"/>
        <v>0</v>
      </c>
      <c r="Q158" s="157"/>
      <c r="R158" s="133"/>
    </row>
    <row r="159" spans="1:20" s="36" customFormat="1" ht="15" customHeight="1">
      <c r="A159" s="115"/>
      <c r="B159" s="44" t="s">
        <v>649</v>
      </c>
      <c r="C159" s="44" t="s">
        <v>28</v>
      </c>
      <c r="D159" s="45" t="s">
        <v>38</v>
      </c>
      <c r="E159" s="45" t="s">
        <v>39</v>
      </c>
      <c r="F159" s="45" t="s">
        <v>133</v>
      </c>
      <c r="G159" s="46" t="s">
        <v>29</v>
      </c>
      <c r="H159" s="47" t="s">
        <v>1064</v>
      </c>
      <c r="I159" s="47">
        <v>24</v>
      </c>
      <c r="J159" s="139">
        <f>K159/L$7</f>
        <v>3.3417458876574861</v>
      </c>
      <c r="K159" s="48">
        <v>335</v>
      </c>
      <c r="L159" s="150" t="s">
        <v>1096</v>
      </c>
      <c r="M159" s="49"/>
      <c r="N159" s="46" t="str">
        <f t="shared" si="17"/>
        <v>-</v>
      </c>
      <c r="O159" s="50">
        <f t="shared" si="18"/>
        <v>0</v>
      </c>
      <c r="P159" s="51">
        <f t="shared" si="19"/>
        <v>0</v>
      </c>
      <c r="Q159" s="35"/>
      <c r="R159" s="116"/>
    </row>
    <row r="160" spans="1:20" s="134" customFormat="1" ht="15" hidden="1" customHeight="1">
      <c r="A160" s="123"/>
      <c r="B160" s="124" t="s">
        <v>132</v>
      </c>
      <c r="C160" s="124" t="s">
        <v>32</v>
      </c>
      <c r="D160" s="125" t="s">
        <v>38</v>
      </c>
      <c r="E160" s="125" t="s">
        <v>39</v>
      </c>
      <c r="F160" s="125" t="s">
        <v>133</v>
      </c>
      <c r="G160" s="126" t="s">
        <v>29</v>
      </c>
      <c r="H160" s="127" t="s">
        <v>1064</v>
      </c>
      <c r="I160" s="127">
        <v>40</v>
      </c>
      <c r="J160" s="128">
        <v>3.35</v>
      </c>
      <c r="K160" s="138">
        <f>J160*L$7</f>
        <v>335.82745</v>
      </c>
      <c r="L160" s="147" t="s">
        <v>1095</v>
      </c>
      <c r="M160" s="130"/>
      <c r="N160" s="126" t="str">
        <f t="shared" si="17"/>
        <v>-</v>
      </c>
      <c r="O160" s="131">
        <f t="shared" si="18"/>
        <v>0</v>
      </c>
      <c r="P160" s="132">
        <f t="shared" si="19"/>
        <v>0</v>
      </c>
      <c r="Q160" s="157"/>
      <c r="R160" s="133"/>
    </row>
    <row r="161" spans="1:18" s="134" customFormat="1" ht="15" hidden="1" customHeight="1">
      <c r="A161" s="123"/>
      <c r="B161" s="124" t="s">
        <v>650</v>
      </c>
      <c r="C161" s="124" t="s">
        <v>28</v>
      </c>
      <c r="D161" s="125" t="s">
        <v>38</v>
      </c>
      <c r="E161" s="125" t="s">
        <v>39</v>
      </c>
      <c r="F161" s="125" t="s">
        <v>134</v>
      </c>
      <c r="G161" s="126" t="s">
        <v>29</v>
      </c>
      <c r="H161" s="127" t="s">
        <v>1064</v>
      </c>
      <c r="I161" s="127">
        <v>24</v>
      </c>
      <c r="J161" s="131">
        <f>K161/L$7</f>
        <v>3.3417458876574861</v>
      </c>
      <c r="K161" s="129">
        <v>335</v>
      </c>
      <c r="L161" s="147" t="s">
        <v>1095</v>
      </c>
      <c r="M161" s="130"/>
      <c r="N161" s="126" t="str">
        <f t="shared" si="17"/>
        <v>-</v>
      </c>
      <c r="O161" s="131">
        <f t="shared" si="18"/>
        <v>0</v>
      </c>
      <c r="P161" s="132">
        <f t="shared" si="19"/>
        <v>0</v>
      </c>
      <c r="Q161" s="157"/>
      <c r="R161" s="133"/>
    </row>
    <row r="162" spans="1:18" s="36" customFormat="1" ht="15" customHeight="1">
      <c r="A162" s="115"/>
      <c r="B162" s="44" t="s">
        <v>651</v>
      </c>
      <c r="C162" s="44" t="s">
        <v>32</v>
      </c>
      <c r="D162" s="121" t="s">
        <v>38</v>
      </c>
      <c r="E162" s="121" t="s">
        <v>39</v>
      </c>
      <c r="F162" s="121" t="s">
        <v>654</v>
      </c>
      <c r="G162" s="122" t="s">
        <v>29</v>
      </c>
      <c r="H162" s="47" t="s">
        <v>1064</v>
      </c>
      <c r="I162" s="47">
        <v>40</v>
      </c>
      <c r="J162" s="53">
        <v>3.35</v>
      </c>
      <c r="K162" s="140">
        <f>J162*L$7</f>
        <v>335.82745</v>
      </c>
      <c r="L162" s="150" t="s">
        <v>1096</v>
      </c>
      <c r="M162" s="49"/>
      <c r="N162" s="46" t="str">
        <f t="shared" si="17"/>
        <v>-</v>
      </c>
      <c r="O162" s="50">
        <f t="shared" si="18"/>
        <v>0</v>
      </c>
      <c r="P162" s="51">
        <f t="shared" si="19"/>
        <v>0</v>
      </c>
      <c r="Q162" s="35"/>
      <c r="R162" s="116"/>
    </row>
    <row r="163" spans="1:18" s="134" customFormat="1" ht="15" hidden="1" customHeight="1">
      <c r="A163" s="123"/>
      <c r="B163" s="124" t="s">
        <v>652</v>
      </c>
      <c r="C163" s="124" t="s">
        <v>32</v>
      </c>
      <c r="D163" s="135" t="s">
        <v>655</v>
      </c>
      <c r="E163" s="135" t="s">
        <v>656</v>
      </c>
      <c r="F163" s="135" t="s">
        <v>657</v>
      </c>
      <c r="G163" s="136" t="s">
        <v>29</v>
      </c>
      <c r="H163" s="127" t="s">
        <v>1064</v>
      </c>
      <c r="I163" s="127">
        <v>40</v>
      </c>
      <c r="J163" s="128">
        <v>2.4900000000000002</v>
      </c>
      <c r="K163" s="138">
        <f>J163*L$7</f>
        <v>249.61503000000002</v>
      </c>
      <c r="L163" s="147" t="s">
        <v>1095</v>
      </c>
      <c r="M163" s="130"/>
      <c r="N163" s="126" t="str">
        <f t="shared" si="17"/>
        <v>-</v>
      </c>
      <c r="O163" s="131">
        <f t="shared" si="18"/>
        <v>0</v>
      </c>
      <c r="P163" s="132">
        <f t="shared" si="19"/>
        <v>0</v>
      </c>
      <c r="Q163" s="157"/>
      <c r="R163" s="133"/>
    </row>
    <row r="164" spans="1:18" s="134" customFormat="1" ht="15" hidden="1" customHeight="1">
      <c r="A164" s="123"/>
      <c r="B164" s="124" t="s">
        <v>653</v>
      </c>
      <c r="C164" s="124" t="s">
        <v>32</v>
      </c>
      <c r="D164" s="135" t="s">
        <v>658</v>
      </c>
      <c r="E164" s="135" t="s">
        <v>659</v>
      </c>
      <c r="F164" s="135" t="s">
        <v>660</v>
      </c>
      <c r="G164" s="136" t="s">
        <v>29</v>
      </c>
      <c r="H164" s="127" t="s">
        <v>1064</v>
      </c>
      <c r="I164" s="127">
        <v>40</v>
      </c>
      <c r="J164" s="128">
        <v>2.75</v>
      </c>
      <c r="K164" s="138">
        <f>J164*L$7</f>
        <v>275.67925000000002</v>
      </c>
      <c r="L164" s="147" t="s">
        <v>1095</v>
      </c>
      <c r="M164" s="130"/>
      <c r="N164" s="126" t="str">
        <f t="shared" si="17"/>
        <v>-</v>
      </c>
      <c r="O164" s="131">
        <f t="shared" si="18"/>
        <v>0</v>
      </c>
      <c r="P164" s="132">
        <f t="shared" si="19"/>
        <v>0</v>
      </c>
      <c r="Q164" s="157"/>
      <c r="R164" s="133"/>
    </row>
    <row r="165" spans="1:18" s="134" customFormat="1" ht="15" hidden="1" customHeight="1">
      <c r="A165" s="123"/>
      <c r="B165" s="124" t="s">
        <v>135</v>
      </c>
      <c r="C165" s="124" t="s">
        <v>32</v>
      </c>
      <c r="D165" s="125" t="s">
        <v>136</v>
      </c>
      <c r="E165" s="125" t="s">
        <v>666</v>
      </c>
      <c r="F165" s="125" t="s">
        <v>667</v>
      </c>
      <c r="G165" s="126" t="s">
        <v>29</v>
      </c>
      <c r="H165" s="127" t="s">
        <v>1064</v>
      </c>
      <c r="I165" s="127">
        <v>40</v>
      </c>
      <c r="J165" s="128">
        <v>2.2899999999999996</v>
      </c>
      <c r="K165" s="138">
        <f>J165*L$7</f>
        <v>229.56562999999997</v>
      </c>
      <c r="L165" s="147" t="s">
        <v>1095</v>
      </c>
      <c r="M165" s="130"/>
      <c r="N165" s="126" t="str">
        <f t="shared" si="17"/>
        <v>-</v>
      </c>
      <c r="O165" s="131">
        <f t="shared" si="18"/>
        <v>0</v>
      </c>
      <c r="P165" s="132">
        <f t="shared" si="19"/>
        <v>0</v>
      </c>
      <c r="Q165" s="157"/>
      <c r="R165" s="133"/>
    </row>
    <row r="166" spans="1:18" s="134" customFormat="1" ht="15" hidden="1" customHeight="1">
      <c r="A166" s="123"/>
      <c r="B166" s="124" t="s">
        <v>661</v>
      </c>
      <c r="C166" s="124" t="s">
        <v>28</v>
      </c>
      <c r="D166" s="125" t="s">
        <v>136</v>
      </c>
      <c r="E166" s="125" t="s">
        <v>666</v>
      </c>
      <c r="F166" s="125" t="s">
        <v>574</v>
      </c>
      <c r="G166" s="126" t="s">
        <v>29</v>
      </c>
      <c r="H166" s="127" t="s">
        <v>1064</v>
      </c>
      <c r="I166" s="127">
        <v>24</v>
      </c>
      <c r="J166" s="131">
        <f t="shared" ref="J166:J171" si="20">K166/L$7</f>
        <v>2.2843576366375054</v>
      </c>
      <c r="K166" s="129">
        <v>229</v>
      </c>
      <c r="L166" s="147" t="s">
        <v>1095</v>
      </c>
      <c r="M166" s="130"/>
      <c r="N166" s="126" t="str">
        <f t="shared" si="17"/>
        <v>-</v>
      </c>
      <c r="O166" s="131">
        <f t="shared" si="18"/>
        <v>0</v>
      </c>
      <c r="P166" s="132">
        <f t="shared" si="19"/>
        <v>0</v>
      </c>
      <c r="Q166" s="157"/>
      <c r="R166" s="133"/>
    </row>
    <row r="167" spans="1:18" s="36" customFormat="1" ht="15" customHeight="1">
      <c r="A167" s="115"/>
      <c r="B167" s="44" t="s">
        <v>662</v>
      </c>
      <c r="C167" s="44" t="s">
        <v>28</v>
      </c>
      <c r="D167" s="45" t="s">
        <v>137</v>
      </c>
      <c r="E167" s="45" t="s">
        <v>138</v>
      </c>
      <c r="F167" s="45" t="s">
        <v>575</v>
      </c>
      <c r="G167" s="46" t="s">
        <v>29</v>
      </c>
      <c r="H167" s="47" t="s">
        <v>1064</v>
      </c>
      <c r="I167" s="47">
        <v>24</v>
      </c>
      <c r="J167" s="139">
        <f t="shared" si="20"/>
        <v>2.2843576366375054</v>
      </c>
      <c r="K167" s="48">
        <v>229</v>
      </c>
      <c r="L167" s="150" t="s">
        <v>1096</v>
      </c>
      <c r="M167" s="49"/>
      <c r="N167" s="46" t="str">
        <f t="shared" si="17"/>
        <v>-</v>
      </c>
      <c r="O167" s="50">
        <f t="shared" si="18"/>
        <v>0</v>
      </c>
      <c r="P167" s="51">
        <f t="shared" si="19"/>
        <v>0</v>
      </c>
      <c r="Q167" s="35"/>
      <c r="R167" s="116"/>
    </row>
    <row r="168" spans="1:18" s="36" customFormat="1" ht="15" customHeight="1">
      <c r="A168" s="115"/>
      <c r="B168" s="44" t="s">
        <v>663</v>
      </c>
      <c r="C168" s="44" t="s">
        <v>28</v>
      </c>
      <c r="D168" s="45" t="s">
        <v>139</v>
      </c>
      <c r="E168" s="45" t="s">
        <v>140</v>
      </c>
      <c r="F168" s="45" t="s">
        <v>141</v>
      </c>
      <c r="G168" s="46" t="s">
        <v>29</v>
      </c>
      <c r="H168" s="47" t="s">
        <v>1064</v>
      </c>
      <c r="I168" s="47">
        <v>24</v>
      </c>
      <c r="J168" s="139">
        <f t="shared" si="20"/>
        <v>3.7407603220046486</v>
      </c>
      <c r="K168" s="48">
        <v>375</v>
      </c>
      <c r="L168" s="150" t="s">
        <v>1096</v>
      </c>
      <c r="M168" s="49"/>
      <c r="N168" s="46" t="str">
        <f t="shared" si="17"/>
        <v>-</v>
      </c>
      <c r="O168" s="50">
        <f t="shared" si="18"/>
        <v>0</v>
      </c>
      <c r="P168" s="51">
        <f t="shared" si="19"/>
        <v>0</v>
      </c>
      <c r="Q168" s="35"/>
      <c r="R168" s="116"/>
    </row>
    <row r="169" spans="1:18" s="134" customFormat="1" ht="15" hidden="1" customHeight="1">
      <c r="A169" s="123"/>
      <c r="B169" s="124" t="s">
        <v>664</v>
      </c>
      <c r="C169" s="124" t="s">
        <v>28</v>
      </c>
      <c r="D169" s="125" t="s">
        <v>139</v>
      </c>
      <c r="E169" s="125" t="s">
        <v>140</v>
      </c>
      <c r="F169" s="125" t="s">
        <v>142</v>
      </c>
      <c r="G169" s="126" t="s">
        <v>29</v>
      </c>
      <c r="H169" s="127" t="s">
        <v>1064</v>
      </c>
      <c r="I169" s="127">
        <v>24</v>
      </c>
      <c r="J169" s="131">
        <f t="shared" si="20"/>
        <v>3.7407603220046486</v>
      </c>
      <c r="K169" s="129">
        <v>375</v>
      </c>
      <c r="L169" s="147" t="s">
        <v>1095</v>
      </c>
      <c r="M169" s="130"/>
      <c r="N169" s="126" t="str">
        <f t="shared" si="17"/>
        <v>-</v>
      </c>
      <c r="O169" s="131">
        <f t="shared" si="18"/>
        <v>0</v>
      </c>
      <c r="P169" s="132">
        <f t="shared" si="19"/>
        <v>0</v>
      </c>
      <c r="Q169" s="157"/>
      <c r="R169" s="133"/>
    </row>
    <row r="170" spans="1:18" s="36" customFormat="1" ht="15" customHeight="1">
      <c r="A170" s="115"/>
      <c r="B170" s="44" t="s">
        <v>563</v>
      </c>
      <c r="C170" s="44" t="s">
        <v>28</v>
      </c>
      <c r="D170" s="45" t="s">
        <v>143</v>
      </c>
      <c r="E170" s="45" t="s">
        <v>144</v>
      </c>
      <c r="F170" s="45" t="s">
        <v>42</v>
      </c>
      <c r="G170" s="46" t="s">
        <v>29</v>
      </c>
      <c r="H170" s="47" t="s">
        <v>30</v>
      </c>
      <c r="I170" s="47">
        <v>24</v>
      </c>
      <c r="J170" s="139">
        <f t="shared" si="20"/>
        <v>1.5461809330952547</v>
      </c>
      <c r="K170" s="48">
        <v>155</v>
      </c>
      <c r="L170" s="151" t="s">
        <v>1097</v>
      </c>
      <c r="M170" s="49"/>
      <c r="N170" s="46" t="str">
        <f t="shared" si="17"/>
        <v>-</v>
      </c>
      <c r="O170" s="50">
        <f t="shared" si="18"/>
        <v>0</v>
      </c>
      <c r="P170" s="51">
        <f t="shared" si="19"/>
        <v>0</v>
      </c>
      <c r="Q170" s="35"/>
      <c r="R170" s="116"/>
    </row>
    <row r="171" spans="1:18" s="134" customFormat="1" ht="15" hidden="1" customHeight="1">
      <c r="A171" s="123"/>
      <c r="B171" s="124" t="s">
        <v>665</v>
      </c>
      <c r="C171" s="124" t="s">
        <v>28</v>
      </c>
      <c r="D171" s="125" t="s">
        <v>143</v>
      </c>
      <c r="E171" s="125" t="s">
        <v>144</v>
      </c>
      <c r="F171" s="125" t="s">
        <v>42</v>
      </c>
      <c r="G171" s="126" t="s">
        <v>29</v>
      </c>
      <c r="H171" s="127" t="s">
        <v>30</v>
      </c>
      <c r="I171" s="127">
        <v>24</v>
      </c>
      <c r="J171" s="131">
        <f t="shared" si="20"/>
        <v>1.5461809330952547</v>
      </c>
      <c r="K171" s="129">
        <v>155</v>
      </c>
      <c r="L171" s="147" t="s">
        <v>1095</v>
      </c>
      <c r="M171" s="130"/>
      <c r="N171" s="126" t="str">
        <f t="shared" si="17"/>
        <v>-</v>
      </c>
      <c r="O171" s="131">
        <f t="shared" si="18"/>
        <v>0</v>
      </c>
      <c r="P171" s="132">
        <f t="shared" si="19"/>
        <v>0</v>
      </c>
      <c r="Q171" s="157"/>
      <c r="R171" s="133"/>
    </row>
    <row r="172" spans="1:18" s="36" customFormat="1" ht="15" customHeight="1">
      <c r="A172" s="115"/>
      <c r="B172" s="44" t="s">
        <v>145</v>
      </c>
      <c r="C172" s="44" t="s">
        <v>32</v>
      </c>
      <c r="D172" s="45" t="s">
        <v>143</v>
      </c>
      <c r="E172" s="45" t="s">
        <v>144</v>
      </c>
      <c r="F172" s="45" t="s">
        <v>668</v>
      </c>
      <c r="G172" s="46" t="s">
        <v>29</v>
      </c>
      <c r="H172" s="47" t="s">
        <v>1064</v>
      </c>
      <c r="I172" s="47">
        <v>40</v>
      </c>
      <c r="J172" s="53">
        <v>3.8699999999999997</v>
      </c>
      <c r="K172" s="140">
        <f>J172*L$7</f>
        <v>387.95588999999995</v>
      </c>
      <c r="L172" s="150" t="s">
        <v>1096</v>
      </c>
      <c r="M172" s="49"/>
      <c r="N172" s="46" t="str">
        <f t="shared" si="17"/>
        <v>-</v>
      </c>
      <c r="O172" s="50">
        <f t="shared" si="18"/>
        <v>0</v>
      </c>
      <c r="P172" s="51">
        <f t="shared" si="19"/>
        <v>0</v>
      </c>
      <c r="Q172" s="35"/>
      <c r="R172" s="116"/>
    </row>
    <row r="173" spans="1:18" s="36" customFormat="1" ht="15" customHeight="1">
      <c r="A173" s="115"/>
      <c r="B173" s="44" t="s">
        <v>669</v>
      </c>
      <c r="C173" s="44" t="s">
        <v>28</v>
      </c>
      <c r="D173" s="45" t="s">
        <v>143</v>
      </c>
      <c r="E173" s="45" t="s">
        <v>144</v>
      </c>
      <c r="F173" s="45" t="s">
        <v>146</v>
      </c>
      <c r="G173" s="46" t="s">
        <v>29</v>
      </c>
      <c r="H173" s="47" t="s">
        <v>1064</v>
      </c>
      <c r="I173" s="47">
        <v>24</v>
      </c>
      <c r="J173" s="139">
        <f>K173/L$7</f>
        <v>3.7407603220046486</v>
      </c>
      <c r="K173" s="48">
        <v>375</v>
      </c>
      <c r="L173" s="150" t="s">
        <v>1096</v>
      </c>
      <c r="M173" s="49"/>
      <c r="N173" s="46" t="str">
        <f t="shared" si="17"/>
        <v>-</v>
      </c>
      <c r="O173" s="50">
        <f t="shared" si="18"/>
        <v>0</v>
      </c>
      <c r="P173" s="51">
        <f t="shared" si="19"/>
        <v>0</v>
      </c>
      <c r="Q173" s="35"/>
      <c r="R173" s="116"/>
    </row>
    <row r="174" spans="1:18" s="134" customFormat="1" ht="15" hidden="1" customHeight="1">
      <c r="A174" s="123"/>
      <c r="B174" s="124" t="s">
        <v>147</v>
      </c>
      <c r="C174" s="124" t="s">
        <v>32</v>
      </c>
      <c r="D174" s="125" t="s">
        <v>143</v>
      </c>
      <c r="E174" s="125" t="s">
        <v>144</v>
      </c>
      <c r="F174" s="125" t="s">
        <v>148</v>
      </c>
      <c r="G174" s="126" t="s">
        <v>29</v>
      </c>
      <c r="H174" s="127" t="s">
        <v>1064</v>
      </c>
      <c r="I174" s="127">
        <v>40</v>
      </c>
      <c r="J174" s="128">
        <v>3.75</v>
      </c>
      <c r="K174" s="138">
        <f>J174*L$7</f>
        <v>375.92624999999998</v>
      </c>
      <c r="L174" s="147" t="s">
        <v>1095</v>
      </c>
      <c r="M174" s="130"/>
      <c r="N174" s="126" t="str">
        <f t="shared" si="17"/>
        <v>-</v>
      </c>
      <c r="O174" s="131">
        <f t="shared" si="18"/>
        <v>0</v>
      </c>
      <c r="P174" s="132">
        <f t="shared" si="19"/>
        <v>0</v>
      </c>
      <c r="Q174" s="157"/>
      <c r="R174" s="133"/>
    </row>
    <row r="175" spans="1:18" s="36" customFormat="1" ht="15" customHeight="1">
      <c r="A175" s="115"/>
      <c r="B175" s="44" t="s">
        <v>670</v>
      </c>
      <c r="C175" s="44" t="s">
        <v>28</v>
      </c>
      <c r="D175" s="45" t="s">
        <v>143</v>
      </c>
      <c r="E175" s="45" t="s">
        <v>144</v>
      </c>
      <c r="F175" s="45" t="s">
        <v>148</v>
      </c>
      <c r="G175" s="46" t="s">
        <v>29</v>
      </c>
      <c r="H175" s="47" t="s">
        <v>1064</v>
      </c>
      <c r="I175" s="47">
        <v>24</v>
      </c>
      <c r="J175" s="139">
        <f>K175/L$7</f>
        <v>3.7407603220046486</v>
      </c>
      <c r="K175" s="48">
        <v>375</v>
      </c>
      <c r="L175" s="150" t="s">
        <v>1096</v>
      </c>
      <c r="M175" s="49"/>
      <c r="N175" s="46" t="str">
        <f t="shared" si="17"/>
        <v>-</v>
      </c>
      <c r="O175" s="50">
        <f t="shared" si="18"/>
        <v>0</v>
      </c>
      <c r="P175" s="51">
        <f t="shared" si="19"/>
        <v>0</v>
      </c>
      <c r="Q175" s="35"/>
      <c r="R175" s="116"/>
    </row>
    <row r="176" spans="1:18" s="36" customFormat="1" ht="15" customHeight="1">
      <c r="A176" s="115"/>
      <c r="B176" s="44" t="s">
        <v>671</v>
      </c>
      <c r="C176" s="44" t="s">
        <v>28</v>
      </c>
      <c r="D176" s="45" t="s">
        <v>143</v>
      </c>
      <c r="E176" s="45" t="s">
        <v>144</v>
      </c>
      <c r="F176" s="45" t="s">
        <v>149</v>
      </c>
      <c r="G176" s="46" t="s">
        <v>29</v>
      </c>
      <c r="H176" s="47" t="s">
        <v>1064</v>
      </c>
      <c r="I176" s="47">
        <v>24</v>
      </c>
      <c r="J176" s="139">
        <f>K176/L$7</f>
        <v>3.7407603220046486</v>
      </c>
      <c r="K176" s="48">
        <v>375</v>
      </c>
      <c r="L176" s="150" t="s">
        <v>1096</v>
      </c>
      <c r="M176" s="49"/>
      <c r="N176" s="46" t="str">
        <f t="shared" si="17"/>
        <v>-</v>
      </c>
      <c r="O176" s="50">
        <f t="shared" si="18"/>
        <v>0</v>
      </c>
      <c r="P176" s="51">
        <f t="shared" si="19"/>
        <v>0</v>
      </c>
      <c r="Q176" s="35"/>
      <c r="R176" s="116"/>
    </row>
    <row r="177" spans="1:20" s="134" customFormat="1" ht="15" hidden="1" customHeight="1">
      <c r="A177" s="123"/>
      <c r="B177" s="124" t="s">
        <v>672</v>
      </c>
      <c r="C177" s="124" t="s">
        <v>28</v>
      </c>
      <c r="D177" s="135" t="s">
        <v>143</v>
      </c>
      <c r="E177" s="135" t="s">
        <v>144</v>
      </c>
      <c r="F177" s="135" t="s">
        <v>693</v>
      </c>
      <c r="G177" s="136" t="s">
        <v>29</v>
      </c>
      <c r="H177" s="127" t="s">
        <v>30</v>
      </c>
      <c r="I177" s="127">
        <v>24</v>
      </c>
      <c r="J177" s="131">
        <f>K177/L$7</f>
        <v>1.586082376529971</v>
      </c>
      <c r="K177" s="129">
        <v>159</v>
      </c>
      <c r="L177" s="147" t="s">
        <v>1095</v>
      </c>
      <c r="M177" s="130"/>
      <c r="N177" s="126" t="str">
        <f t="shared" si="17"/>
        <v>-</v>
      </c>
      <c r="O177" s="131">
        <f t="shared" si="18"/>
        <v>0</v>
      </c>
      <c r="P177" s="132">
        <f t="shared" si="19"/>
        <v>0</v>
      </c>
      <c r="Q177" s="157"/>
      <c r="R177" s="133"/>
      <c r="T177" s="36"/>
    </row>
    <row r="178" spans="1:20" s="36" customFormat="1" ht="15" customHeight="1">
      <c r="A178" s="115"/>
      <c r="B178" s="44" t="s">
        <v>150</v>
      </c>
      <c r="C178" s="44" t="s">
        <v>32</v>
      </c>
      <c r="D178" s="45" t="s">
        <v>694</v>
      </c>
      <c r="E178" s="45" t="s">
        <v>695</v>
      </c>
      <c r="F178" s="45" t="s">
        <v>151</v>
      </c>
      <c r="G178" s="46" t="s">
        <v>29</v>
      </c>
      <c r="H178" s="47" t="s">
        <v>1064</v>
      </c>
      <c r="I178" s="47">
        <v>40</v>
      </c>
      <c r="J178" s="53">
        <v>3.19</v>
      </c>
      <c r="K178" s="140">
        <f>J178*L$7</f>
        <v>319.78793000000002</v>
      </c>
      <c r="L178" s="150" t="s">
        <v>1096</v>
      </c>
      <c r="M178" s="49"/>
      <c r="N178" s="46" t="str">
        <f t="shared" si="17"/>
        <v>-</v>
      </c>
      <c r="O178" s="50">
        <f t="shared" si="18"/>
        <v>0</v>
      </c>
      <c r="P178" s="51">
        <f t="shared" si="19"/>
        <v>0</v>
      </c>
      <c r="Q178" s="35"/>
      <c r="R178" s="116"/>
    </row>
    <row r="179" spans="1:20" s="134" customFormat="1" ht="15" customHeight="1">
      <c r="A179" s="123"/>
      <c r="B179" s="44" t="s">
        <v>673</v>
      </c>
      <c r="C179" s="44" t="s">
        <v>28</v>
      </c>
      <c r="D179" s="148" t="s">
        <v>154</v>
      </c>
      <c r="E179" s="148" t="s">
        <v>155</v>
      </c>
      <c r="F179" s="148" t="s">
        <v>696</v>
      </c>
      <c r="G179" s="149" t="s">
        <v>29</v>
      </c>
      <c r="H179" s="47" t="s">
        <v>30</v>
      </c>
      <c r="I179" s="47">
        <v>24</v>
      </c>
      <c r="J179" s="139">
        <f>K179/L$7</f>
        <v>1.4863287679431803</v>
      </c>
      <c r="K179" s="48">
        <v>149</v>
      </c>
      <c r="L179" s="151" t="s">
        <v>1097</v>
      </c>
      <c r="M179" s="49"/>
      <c r="N179" s="46" t="str">
        <f t="shared" si="17"/>
        <v>-</v>
      </c>
      <c r="O179" s="50">
        <f t="shared" si="18"/>
        <v>0</v>
      </c>
      <c r="P179" s="51">
        <f t="shared" si="19"/>
        <v>0</v>
      </c>
      <c r="Q179" s="35"/>
      <c r="R179" s="133"/>
      <c r="T179" s="36"/>
    </row>
    <row r="180" spans="1:20" s="36" customFormat="1" ht="15" customHeight="1">
      <c r="A180" s="115"/>
      <c r="B180" s="44" t="s">
        <v>674</v>
      </c>
      <c r="C180" s="44" t="s">
        <v>28</v>
      </c>
      <c r="D180" s="121" t="s">
        <v>154</v>
      </c>
      <c r="E180" s="121" t="s">
        <v>155</v>
      </c>
      <c r="F180" s="121" t="s">
        <v>696</v>
      </c>
      <c r="G180" s="122" t="s">
        <v>29</v>
      </c>
      <c r="H180" s="47" t="s">
        <v>30</v>
      </c>
      <c r="I180" s="47">
        <v>24</v>
      </c>
      <c r="J180" s="139">
        <f>K180/L$7</f>
        <v>1.4863287679431803</v>
      </c>
      <c r="K180" s="48">
        <v>149</v>
      </c>
      <c r="L180" s="152" t="s">
        <v>1098</v>
      </c>
      <c r="M180" s="49"/>
      <c r="N180" s="46" t="str">
        <f t="shared" si="17"/>
        <v>-</v>
      </c>
      <c r="O180" s="50">
        <f t="shared" si="18"/>
        <v>0</v>
      </c>
      <c r="P180" s="51">
        <f t="shared" si="19"/>
        <v>0</v>
      </c>
      <c r="Q180" s="35"/>
      <c r="R180" s="116"/>
    </row>
    <row r="181" spans="1:20" s="36" customFormat="1" ht="15" customHeight="1">
      <c r="A181" s="115"/>
      <c r="B181" s="44" t="s">
        <v>156</v>
      </c>
      <c r="C181" s="44" t="s">
        <v>32</v>
      </c>
      <c r="D181" s="45" t="s">
        <v>154</v>
      </c>
      <c r="E181" s="45" t="s">
        <v>155</v>
      </c>
      <c r="F181" s="45" t="s">
        <v>157</v>
      </c>
      <c r="G181" s="46" t="s">
        <v>29</v>
      </c>
      <c r="H181" s="47" t="s">
        <v>1064</v>
      </c>
      <c r="I181" s="47">
        <v>40</v>
      </c>
      <c r="J181" s="53">
        <v>3.19</v>
      </c>
      <c r="K181" s="140">
        <f>J181*L$7</f>
        <v>319.78793000000002</v>
      </c>
      <c r="L181" s="150" t="s">
        <v>1096</v>
      </c>
      <c r="M181" s="49"/>
      <c r="N181" s="46" t="str">
        <f t="shared" si="17"/>
        <v>-</v>
      </c>
      <c r="O181" s="50">
        <f t="shared" si="18"/>
        <v>0</v>
      </c>
      <c r="P181" s="51">
        <f t="shared" si="19"/>
        <v>0</v>
      </c>
      <c r="Q181" s="35"/>
      <c r="R181" s="116"/>
    </row>
    <row r="182" spans="1:20" s="134" customFormat="1" ht="15" hidden="1" customHeight="1">
      <c r="A182" s="123"/>
      <c r="B182" s="124" t="s">
        <v>675</v>
      </c>
      <c r="C182" s="124" t="s">
        <v>28</v>
      </c>
      <c r="D182" s="125" t="s">
        <v>154</v>
      </c>
      <c r="E182" s="125" t="s">
        <v>155</v>
      </c>
      <c r="F182" s="125" t="s">
        <v>157</v>
      </c>
      <c r="G182" s="126" t="s">
        <v>29</v>
      </c>
      <c r="H182" s="127" t="s">
        <v>1064</v>
      </c>
      <c r="I182" s="127">
        <v>24</v>
      </c>
      <c r="J182" s="131">
        <f>K182/L$7</f>
        <v>3.1821401139186212</v>
      </c>
      <c r="K182" s="129">
        <v>319</v>
      </c>
      <c r="L182" s="147" t="s">
        <v>1095</v>
      </c>
      <c r="M182" s="130"/>
      <c r="N182" s="126" t="str">
        <f t="shared" si="17"/>
        <v>-</v>
      </c>
      <c r="O182" s="131">
        <f t="shared" si="18"/>
        <v>0</v>
      </c>
      <c r="P182" s="132">
        <f t="shared" si="19"/>
        <v>0</v>
      </c>
      <c r="Q182" s="157"/>
      <c r="R182" s="133"/>
    </row>
    <row r="183" spans="1:20" s="134" customFormat="1" ht="15" hidden="1" customHeight="1">
      <c r="A183" s="123"/>
      <c r="B183" s="124" t="s">
        <v>676</v>
      </c>
      <c r="C183" s="124" t="s">
        <v>32</v>
      </c>
      <c r="D183" s="125" t="s">
        <v>154</v>
      </c>
      <c r="E183" s="125" t="s">
        <v>155</v>
      </c>
      <c r="F183" s="125" t="s">
        <v>158</v>
      </c>
      <c r="G183" s="126" t="s">
        <v>29</v>
      </c>
      <c r="H183" s="127" t="s">
        <v>1064</v>
      </c>
      <c r="I183" s="127">
        <v>40</v>
      </c>
      <c r="J183" s="128">
        <v>2.3699999999999997</v>
      </c>
      <c r="K183" s="138">
        <f>J183*L$7</f>
        <v>237.58538999999996</v>
      </c>
      <c r="L183" s="147" t="s">
        <v>1095</v>
      </c>
      <c r="M183" s="130"/>
      <c r="N183" s="126" t="str">
        <f t="shared" si="17"/>
        <v>-</v>
      </c>
      <c r="O183" s="131">
        <f t="shared" si="18"/>
        <v>0</v>
      </c>
      <c r="P183" s="132">
        <f t="shared" si="19"/>
        <v>0</v>
      </c>
      <c r="Q183" s="157"/>
      <c r="R183" s="133"/>
    </row>
    <row r="184" spans="1:20" s="36" customFormat="1" ht="15" customHeight="1">
      <c r="A184" s="115"/>
      <c r="B184" s="44" t="s">
        <v>677</v>
      </c>
      <c r="C184" s="44" t="s">
        <v>28</v>
      </c>
      <c r="D184" s="45" t="s">
        <v>154</v>
      </c>
      <c r="E184" s="45" t="s">
        <v>155</v>
      </c>
      <c r="F184" s="45" t="s">
        <v>152</v>
      </c>
      <c r="G184" s="46" t="s">
        <v>29</v>
      </c>
      <c r="H184" s="47" t="s">
        <v>1064</v>
      </c>
      <c r="I184" s="47">
        <v>24</v>
      </c>
      <c r="J184" s="139">
        <f t="shared" ref="J184:J202" si="21">K184/L$7</f>
        <v>3.1821401139186212</v>
      </c>
      <c r="K184" s="48">
        <v>319</v>
      </c>
      <c r="L184" s="150" t="s">
        <v>1096</v>
      </c>
      <c r="M184" s="49"/>
      <c r="N184" s="46" t="str">
        <f t="shared" si="17"/>
        <v>-</v>
      </c>
      <c r="O184" s="50">
        <f t="shared" si="18"/>
        <v>0</v>
      </c>
      <c r="P184" s="51">
        <f t="shared" si="19"/>
        <v>0</v>
      </c>
      <c r="Q184" s="35"/>
      <c r="R184" s="116"/>
    </row>
    <row r="185" spans="1:20" s="36" customFormat="1" ht="15" customHeight="1">
      <c r="A185" s="115"/>
      <c r="B185" s="44" t="s">
        <v>678</v>
      </c>
      <c r="C185" s="44" t="s">
        <v>28</v>
      </c>
      <c r="D185" s="121" t="s">
        <v>154</v>
      </c>
      <c r="E185" s="121" t="s">
        <v>155</v>
      </c>
      <c r="F185" s="121" t="s">
        <v>697</v>
      </c>
      <c r="G185" s="122" t="s">
        <v>29</v>
      </c>
      <c r="H185" s="47" t="s">
        <v>30</v>
      </c>
      <c r="I185" s="47">
        <v>24</v>
      </c>
      <c r="J185" s="139">
        <f t="shared" si="21"/>
        <v>1.4863287679431803</v>
      </c>
      <c r="K185" s="48">
        <v>149</v>
      </c>
      <c r="L185" s="152" t="s">
        <v>1098</v>
      </c>
      <c r="M185" s="49"/>
      <c r="N185" s="46" t="str">
        <f t="shared" si="17"/>
        <v>-</v>
      </c>
      <c r="O185" s="50">
        <f t="shared" si="18"/>
        <v>0</v>
      </c>
      <c r="P185" s="51">
        <f t="shared" si="19"/>
        <v>0</v>
      </c>
      <c r="Q185" s="35"/>
      <c r="R185" s="116"/>
    </row>
    <row r="186" spans="1:20" s="36" customFormat="1" ht="15" customHeight="1">
      <c r="A186" s="115"/>
      <c r="B186" s="44" t="s">
        <v>679</v>
      </c>
      <c r="C186" s="44" t="s">
        <v>28</v>
      </c>
      <c r="D186" s="121" t="s">
        <v>154</v>
      </c>
      <c r="E186" s="121" t="s">
        <v>155</v>
      </c>
      <c r="F186" s="121" t="s">
        <v>698</v>
      </c>
      <c r="G186" s="122" t="s">
        <v>29</v>
      </c>
      <c r="H186" s="47" t="s">
        <v>30</v>
      </c>
      <c r="I186" s="47">
        <v>24</v>
      </c>
      <c r="J186" s="139">
        <f t="shared" si="21"/>
        <v>1.4863287679431803</v>
      </c>
      <c r="K186" s="48">
        <v>149</v>
      </c>
      <c r="L186" s="152" t="s">
        <v>1098</v>
      </c>
      <c r="M186" s="49"/>
      <c r="N186" s="46" t="str">
        <f t="shared" si="17"/>
        <v>-</v>
      </c>
      <c r="O186" s="50">
        <f t="shared" si="18"/>
        <v>0</v>
      </c>
      <c r="P186" s="51">
        <f t="shared" si="19"/>
        <v>0</v>
      </c>
      <c r="Q186" s="35"/>
      <c r="R186" s="116"/>
    </row>
    <row r="187" spans="1:20" s="134" customFormat="1" ht="15" hidden="1" customHeight="1">
      <c r="A187" s="123"/>
      <c r="B187" s="124" t="s">
        <v>680</v>
      </c>
      <c r="C187" s="124" t="s">
        <v>28</v>
      </c>
      <c r="D187" s="125" t="s">
        <v>154</v>
      </c>
      <c r="E187" s="125" t="s">
        <v>155</v>
      </c>
      <c r="F187" s="125" t="s">
        <v>153</v>
      </c>
      <c r="G187" s="126" t="s">
        <v>29</v>
      </c>
      <c r="H187" s="127" t="s">
        <v>1064</v>
      </c>
      <c r="I187" s="127">
        <v>24</v>
      </c>
      <c r="J187" s="131">
        <f t="shared" si="21"/>
        <v>3.1821401139186212</v>
      </c>
      <c r="K187" s="129">
        <v>319</v>
      </c>
      <c r="L187" s="147" t="s">
        <v>1095</v>
      </c>
      <c r="M187" s="130"/>
      <c r="N187" s="126" t="str">
        <f t="shared" si="17"/>
        <v>-</v>
      </c>
      <c r="O187" s="131">
        <f t="shared" si="18"/>
        <v>0</v>
      </c>
      <c r="P187" s="132">
        <f t="shared" si="19"/>
        <v>0</v>
      </c>
      <c r="Q187" s="157"/>
      <c r="R187" s="133"/>
    </row>
    <row r="188" spans="1:20" s="36" customFormat="1" ht="15" customHeight="1">
      <c r="A188" s="115"/>
      <c r="B188" s="44" t="s">
        <v>681</v>
      </c>
      <c r="C188" s="44" t="s">
        <v>28</v>
      </c>
      <c r="D188" s="45" t="s">
        <v>154</v>
      </c>
      <c r="E188" s="45" t="s">
        <v>155</v>
      </c>
      <c r="F188" s="45" t="s">
        <v>159</v>
      </c>
      <c r="G188" s="46" t="s">
        <v>29</v>
      </c>
      <c r="H188" s="47" t="s">
        <v>1064</v>
      </c>
      <c r="I188" s="47">
        <v>24</v>
      </c>
      <c r="J188" s="139">
        <f t="shared" si="21"/>
        <v>3.1821401139186212</v>
      </c>
      <c r="K188" s="48">
        <v>319</v>
      </c>
      <c r="L188" s="150" t="s">
        <v>1096</v>
      </c>
      <c r="M188" s="49"/>
      <c r="N188" s="46" t="str">
        <f t="shared" si="17"/>
        <v>-</v>
      </c>
      <c r="O188" s="50">
        <f t="shared" si="18"/>
        <v>0</v>
      </c>
      <c r="P188" s="51">
        <f t="shared" si="19"/>
        <v>0</v>
      </c>
      <c r="Q188" s="35"/>
      <c r="R188" s="116"/>
    </row>
    <row r="189" spans="1:20" s="36" customFormat="1" ht="15" customHeight="1">
      <c r="A189" s="115"/>
      <c r="B189" s="44" t="s">
        <v>682</v>
      </c>
      <c r="C189" s="44" t="s">
        <v>28</v>
      </c>
      <c r="D189" s="45" t="s">
        <v>699</v>
      </c>
      <c r="E189" s="45" t="s">
        <v>700</v>
      </c>
      <c r="F189" s="45" t="s">
        <v>701</v>
      </c>
      <c r="G189" s="46" t="s">
        <v>29</v>
      </c>
      <c r="H189" s="47" t="s">
        <v>30</v>
      </c>
      <c r="I189" s="47">
        <v>24</v>
      </c>
      <c r="J189" s="139">
        <f t="shared" si="21"/>
        <v>0.82795495127036223</v>
      </c>
      <c r="K189" s="48">
        <v>83</v>
      </c>
      <c r="L189" s="152" t="s">
        <v>1098</v>
      </c>
      <c r="M189" s="49"/>
      <c r="N189" s="46" t="str">
        <f t="shared" si="17"/>
        <v>-</v>
      </c>
      <c r="O189" s="50">
        <f t="shared" si="18"/>
        <v>0</v>
      </c>
      <c r="P189" s="51">
        <f t="shared" si="19"/>
        <v>0</v>
      </c>
      <c r="Q189" s="35"/>
      <c r="R189" s="116"/>
    </row>
    <row r="190" spans="1:20" s="36" customFormat="1" ht="15" customHeight="1">
      <c r="A190" s="115"/>
      <c r="B190" s="44" t="s">
        <v>683</v>
      </c>
      <c r="C190" s="44" t="s">
        <v>28</v>
      </c>
      <c r="D190" s="45" t="s">
        <v>160</v>
      </c>
      <c r="E190" s="45" t="s">
        <v>702</v>
      </c>
      <c r="F190" s="45" t="s">
        <v>161</v>
      </c>
      <c r="G190" s="46" t="s">
        <v>29</v>
      </c>
      <c r="H190" s="47" t="s">
        <v>1064</v>
      </c>
      <c r="I190" s="47">
        <v>24</v>
      </c>
      <c r="J190" s="139">
        <f t="shared" si="21"/>
        <v>3.960218260895588</v>
      </c>
      <c r="K190" s="48">
        <v>397</v>
      </c>
      <c r="L190" s="151" t="s">
        <v>1097</v>
      </c>
      <c r="M190" s="49"/>
      <c r="N190" s="46" t="str">
        <f t="shared" si="17"/>
        <v>-</v>
      </c>
      <c r="O190" s="50">
        <f t="shared" si="18"/>
        <v>0</v>
      </c>
      <c r="P190" s="51">
        <f t="shared" si="19"/>
        <v>0</v>
      </c>
      <c r="Q190" s="35"/>
      <c r="R190" s="116"/>
    </row>
    <row r="191" spans="1:20" s="36" customFormat="1" ht="15" customHeight="1">
      <c r="A191" s="115"/>
      <c r="B191" s="44" t="s">
        <v>684</v>
      </c>
      <c r="C191" s="44" t="s">
        <v>28</v>
      </c>
      <c r="D191" s="45" t="s">
        <v>160</v>
      </c>
      <c r="E191" s="45" t="s">
        <v>702</v>
      </c>
      <c r="F191" s="45" t="s">
        <v>162</v>
      </c>
      <c r="G191" s="46" t="s">
        <v>29</v>
      </c>
      <c r="H191" s="47" t="s">
        <v>1064</v>
      </c>
      <c r="I191" s="47">
        <v>24</v>
      </c>
      <c r="J191" s="139">
        <f t="shared" si="21"/>
        <v>3.960218260895588</v>
      </c>
      <c r="K191" s="48">
        <v>397</v>
      </c>
      <c r="L191" s="151" t="s">
        <v>1097</v>
      </c>
      <c r="M191" s="49"/>
      <c r="N191" s="46" t="str">
        <f t="shared" si="17"/>
        <v>-</v>
      </c>
      <c r="O191" s="50">
        <f t="shared" si="18"/>
        <v>0</v>
      </c>
      <c r="P191" s="51">
        <f t="shared" si="19"/>
        <v>0</v>
      </c>
      <c r="Q191" s="35"/>
      <c r="R191" s="116"/>
    </row>
    <row r="192" spans="1:20" s="36" customFormat="1" ht="15" customHeight="1">
      <c r="A192" s="115"/>
      <c r="B192" s="44" t="s">
        <v>685</v>
      </c>
      <c r="C192" s="44" t="s">
        <v>28</v>
      </c>
      <c r="D192" s="45" t="s">
        <v>160</v>
      </c>
      <c r="E192" s="45" t="s">
        <v>702</v>
      </c>
      <c r="F192" s="45" t="s">
        <v>576</v>
      </c>
      <c r="G192" s="46" t="s">
        <v>29</v>
      </c>
      <c r="H192" s="47" t="s">
        <v>1064</v>
      </c>
      <c r="I192" s="47">
        <v>24</v>
      </c>
      <c r="J192" s="139">
        <f t="shared" si="21"/>
        <v>3.960218260895588</v>
      </c>
      <c r="K192" s="48">
        <v>397</v>
      </c>
      <c r="L192" s="150" t="s">
        <v>1096</v>
      </c>
      <c r="M192" s="49"/>
      <c r="N192" s="46" t="str">
        <f t="shared" si="17"/>
        <v>-</v>
      </c>
      <c r="O192" s="50">
        <f t="shared" si="18"/>
        <v>0</v>
      </c>
      <c r="P192" s="51">
        <f t="shared" si="19"/>
        <v>0</v>
      </c>
      <c r="Q192" s="35"/>
      <c r="R192" s="116"/>
    </row>
    <row r="193" spans="1:20" s="36" customFormat="1" ht="15" customHeight="1">
      <c r="A193" s="115"/>
      <c r="B193" s="44" t="s">
        <v>686</v>
      </c>
      <c r="C193" s="44" t="s">
        <v>28</v>
      </c>
      <c r="D193" s="45" t="s">
        <v>160</v>
      </c>
      <c r="E193" s="45" t="s">
        <v>702</v>
      </c>
      <c r="F193" s="45" t="s">
        <v>163</v>
      </c>
      <c r="G193" s="46" t="s">
        <v>29</v>
      </c>
      <c r="H193" s="47" t="s">
        <v>1064</v>
      </c>
      <c r="I193" s="47">
        <v>24</v>
      </c>
      <c r="J193" s="139">
        <f t="shared" si="21"/>
        <v>3.960218260895588</v>
      </c>
      <c r="K193" s="48">
        <v>397</v>
      </c>
      <c r="L193" s="150" t="s">
        <v>1096</v>
      </c>
      <c r="M193" s="49"/>
      <c r="N193" s="46" t="str">
        <f t="shared" si="17"/>
        <v>-</v>
      </c>
      <c r="O193" s="50">
        <f t="shared" si="18"/>
        <v>0</v>
      </c>
      <c r="P193" s="51">
        <f t="shared" si="19"/>
        <v>0</v>
      </c>
      <c r="Q193" s="35"/>
      <c r="R193" s="116"/>
    </row>
    <row r="194" spans="1:20" s="134" customFormat="1" ht="15" hidden="1" customHeight="1">
      <c r="A194" s="123"/>
      <c r="B194" s="124" t="s">
        <v>687</v>
      </c>
      <c r="C194" s="124" t="s">
        <v>28</v>
      </c>
      <c r="D194" s="125" t="s">
        <v>164</v>
      </c>
      <c r="E194" s="125" t="s">
        <v>165</v>
      </c>
      <c r="F194" s="125" t="s">
        <v>166</v>
      </c>
      <c r="G194" s="126" t="s">
        <v>29</v>
      </c>
      <c r="H194" s="127" t="s">
        <v>1064</v>
      </c>
      <c r="I194" s="127">
        <v>24</v>
      </c>
      <c r="J194" s="131">
        <f t="shared" si="21"/>
        <v>2.4838648538110868</v>
      </c>
      <c r="K194" s="129">
        <v>249</v>
      </c>
      <c r="L194" s="147" t="s">
        <v>1095</v>
      </c>
      <c r="M194" s="130"/>
      <c r="N194" s="126" t="str">
        <f t="shared" si="17"/>
        <v>-</v>
      </c>
      <c r="O194" s="131">
        <f t="shared" si="18"/>
        <v>0</v>
      </c>
      <c r="P194" s="132">
        <f t="shared" si="19"/>
        <v>0</v>
      </c>
      <c r="Q194" s="157"/>
      <c r="R194" s="133"/>
      <c r="T194" s="36"/>
    </row>
    <row r="195" spans="1:20" s="134" customFormat="1" ht="15" hidden="1" customHeight="1">
      <c r="A195" s="123"/>
      <c r="B195" s="124" t="s">
        <v>688</v>
      </c>
      <c r="C195" s="124" t="s">
        <v>28</v>
      </c>
      <c r="D195" s="125" t="s">
        <v>164</v>
      </c>
      <c r="E195" s="125" t="s">
        <v>165</v>
      </c>
      <c r="F195" s="125" t="s">
        <v>167</v>
      </c>
      <c r="G195" s="126" t="s">
        <v>29</v>
      </c>
      <c r="H195" s="127" t="s">
        <v>1064</v>
      </c>
      <c r="I195" s="127">
        <v>24</v>
      </c>
      <c r="J195" s="131">
        <f t="shared" si="21"/>
        <v>2.4838648538110868</v>
      </c>
      <c r="K195" s="129">
        <v>249</v>
      </c>
      <c r="L195" s="147" t="s">
        <v>1095</v>
      </c>
      <c r="M195" s="130"/>
      <c r="N195" s="126" t="str">
        <f t="shared" si="17"/>
        <v>-</v>
      </c>
      <c r="O195" s="131">
        <f t="shared" si="18"/>
        <v>0</v>
      </c>
      <c r="P195" s="132">
        <f t="shared" si="19"/>
        <v>0</v>
      </c>
      <c r="Q195" s="157"/>
      <c r="R195" s="133"/>
    </row>
    <row r="196" spans="1:20" s="134" customFormat="1" ht="15" hidden="1" customHeight="1">
      <c r="A196" s="123"/>
      <c r="B196" s="124" t="s">
        <v>689</v>
      </c>
      <c r="C196" s="124" t="s">
        <v>28</v>
      </c>
      <c r="D196" s="125" t="s">
        <v>164</v>
      </c>
      <c r="E196" s="125" t="s">
        <v>165</v>
      </c>
      <c r="F196" s="125" t="s">
        <v>168</v>
      </c>
      <c r="G196" s="126" t="s">
        <v>29</v>
      </c>
      <c r="H196" s="127" t="s">
        <v>1064</v>
      </c>
      <c r="I196" s="127">
        <v>24</v>
      </c>
      <c r="J196" s="131">
        <f t="shared" si="21"/>
        <v>2.4838648538110868</v>
      </c>
      <c r="K196" s="129">
        <v>249</v>
      </c>
      <c r="L196" s="147" t="s">
        <v>1095</v>
      </c>
      <c r="M196" s="130"/>
      <c r="N196" s="126" t="str">
        <f t="shared" si="17"/>
        <v>-</v>
      </c>
      <c r="O196" s="131">
        <f t="shared" si="18"/>
        <v>0</v>
      </c>
      <c r="P196" s="132">
        <f t="shared" si="19"/>
        <v>0</v>
      </c>
      <c r="Q196" s="157"/>
      <c r="R196" s="133"/>
      <c r="T196" s="36"/>
    </row>
    <row r="197" spans="1:20" s="36" customFormat="1" ht="15" customHeight="1">
      <c r="A197" s="115"/>
      <c r="B197" s="44" t="s">
        <v>690</v>
      </c>
      <c r="C197" s="44" t="s">
        <v>28</v>
      </c>
      <c r="D197" s="45" t="s">
        <v>164</v>
      </c>
      <c r="E197" s="45" t="s">
        <v>165</v>
      </c>
      <c r="F197" s="45" t="s">
        <v>169</v>
      </c>
      <c r="G197" s="46" t="s">
        <v>29</v>
      </c>
      <c r="H197" s="47" t="s">
        <v>1064</v>
      </c>
      <c r="I197" s="47">
        <v>24</v>
      </c>
      <c r="J197" s="139">
        <f t="shared" si="21"/>
        <v>3.1621893922012627</v>
      </c>
      <c r="K197" s="48">
        <v>317</v>
      </c>
      <c r="L197" s="150" t="s">
        <v>1096</v>
      </c>
      <c r="M197" s="49"/>
      <c r="N197" s="46" t="str">
        <f t="shared" si="17"/>
        <v>-</v>
      </c>
      <c r="O197" s="50">
        <f t="shared" si="18"/>
        <v>0</v>
      </c>
      <c r="P197" s="51">
        <f t="shared" si="19"/>
        <v>0</v>
      </c>
      <c r="Q197" s="35"/>
      <c r="R197" s="116"/>
    </row>
    <row r="198" spans="1:20" s="36" customFormat="1" ht="15" customHeight="1">
      <c r="A198" s="115"/>
      <c r="B198" s="44" t="s">
        <v>691</v>
      </c>
      <c r="C198" s="44" t="s">
        <v>28</v>
      </c>
      <c r="D198" s="45" t="s">
        <v>164</v>
      </c>
      <c r="E198" s="45" t="s">
        <v>165</v>
      </c>
      <c r="F198" s="45" t="s">
        <v>170</v>
      </c>
      <c r="G198" s="46" t="s">
        <v>29</v>
      </c>
      <c r="H198" s="47" t="s">
        <v>1064</v>
      </c>
      <c r="I198" s="47">
        <v>24</v>
      </c>
      <c r="J198" s="139">
        <f t="shared" si="21"/>
        <v>3.1621893922012627</v>
      </c>
      <c r="K198" s="48">
        <v>317</v>
      </c>
      <c r="L198" s="150" t="s">
        <v>1096</v>
      </c>
      <c r="M198" s="49"/>
      <c r="N198" s="46" t="str">
        <f t="shared" si="17"/>
        <v>-</v>
      </c>
      <c r="O198" s="50">
        <f t="shared" si="18"/>
        <v>0</v>
      </c>
      <c r="P198" s="51">
        <f t="shared" si="19"/>
        <v>0</v>
      </c>
      <c r="Q198" s="35"/>
      <c r="R198" s="116"/>
    </row>
    <row r="199" spans="1:20" s="36" customFormat="1" ht="15" customHeight="1">
      <c r="A199" s="115"/>
      <c r="B199" s="44" t="s">
        <v>692</v>
      </c>
      <c r="C199" s="44" t="s">
        <v>28</v>
      </c>
      <c r="D199" s="45" t="s">
        <v>164</v>
      </c>
      <c r="E199" s="45" t="s">
        <v>165</v>
      </c>
      <c r="F199" s="45" t="s">
        <v>171</v>
      </c>
      <c r="G199" s="46" t="s">
        <v>29</v>
      </c>
      <c r="H199" s="47" t="s">
        <v>1064</v>
      </c>
      <c r="I199" s="47">
        <v>24</v>
      </c>
      <c r="J199" s="139">
        <f t="shared" si="21"/>
        <v>3.1621893922012627</v>
      </c>
      <c r="K199" s="48">
        <v>317</v>
      </c>
      <c r="L199" s="150" t="s">
        <v>1096</v>
      </c>
      <c r="M199" s="49"/>
      <c r="N199" s="46" t="str">
        <f t="shared" si="17"/>
        <v>-</v>
      </c>
      <c r="O199" s="50">
        <f t="shared" si="18"/>
        <v>0</v>
      </c>
      <c r="P199" s="51">
        <f t="shared" si="19"/>
        <v>0</v>
      </c>
      <c r="Q199" s="35"/>
      <c r="R199" s="116"/>
    </row>
    <row r="200" spans="1:20" s="36" customFormat="1" ht="15" customHeight="1">
      <c r="A200" s="115"/>
      <c r="B200" s="44" t="s">
        <v>703</v>
      </c>
      <c r="C200" s="44" t="s">
        <v>28</v>
      </c>
      <c r="D200" s="45" t="s">
        <v>164</v>
      </c>
      <c r="E200" s="45" t="s">
        <v>165</v>
      </c>
      <c r="F200" s="45" t="s">
        <v>577</v>
      </c>
      <c r="G200" s="46" t="s">
        <v>29</v>
      </c>
      <c r="H200" s="47" t="s">
        <v>1064</v>
      </c>
      <c r="I200" s="47">
        <v>24</v>
      </c>
      <c r="J200" s="139">
        <f t="shared" si="21"/>
        <v>3.1621893922012627</v>
      </c>
      <c r="K200" s="48">
        <v>317</v>
      </c>
      <c r="L200" s="150" t="s">
        <v>1096</v>
      </c>
      <c r="M200" s="49"/>
      <c r="N200" s="46" t="str">
        <f t="shared" si="17"/>
        <v>-</v>
      </c>
      <c r="O200" s="50">
        <f t="shared" si="18"/>
        <v>0</v>
      </c>
      <c r="P200" s="51">
        <f t="shared" si="19"/>
        <v>0</v>
      </c>
      <c r="Q200" s="35"/>
      <c r="R200" s="116"/>
    </row>
    <row r="201" spans="1:20" s="134" customFormat="1" ht="15" hidden="1" customHeight="1">
      <c r="A201" s="123"/>
      <c r="B201" s="124" t="s">
        <v>704</v>
      </c>
      <c r="C201" s="124" t="s">
        <v>28</v>
      </c>
      <c r="D201" s="125" t="s">
        <v>164</v>
      </c>
      <c r="E201" s="125" t="s">
        <v>165</v>
      </c>
      <c r="F201" s="125" t="s">
        <v>578</v>
      </c>
      <c r="G201" s="126" t="s">
        <v>29</v>
      </c>
      <c r="H201" s="127" t="s">
        <v>1064</v>
      </c>
      <c r="I201" s="127">
        <v>24</v>
      </c>
      <c r="J201" s="131">
        <f t="shared" si="21"/>
        <v>3.1621893922012627</v>
      </c>
      <c r="K201" s="129">
        <v>317</v>
      </c>
      <c r="L201" s="190" t="s">
        <v>1096</v>
      </c>
      <c r="M201" s="130"/>
      <c r="N201" s="126" t="str">
        <f t="shared" si="17"/>
        <v>-</v>
      </c>
      <c r="O201" s="131">
        <f t="shared" si="18"/>
        <v>0</v>
      </c>
      <c r="P201" s="132">
        <f t="shared" si="19"/>
        <v>0</v>
      </c>
      <c r="Q201" s="157"/>
      <c r="R201" s="133"/>
    </row>
    <row r="202" spans="1:20" s="36" customFormat="1" ht="15" customHeight="1">
      <c r="A202" s="115"/>
      <c r="B202" s="44" t="s">
        <v>705</v>
      </c>
      <c r="C202" s="44" t="s">
        <v>28</v>
      </c>
      <c r="D202" s="121" t="s">
        <v>164</v>
      </c>
      <c r="E202" s="121" t="s">
        <v>165</v>
      </c>
      <c r="F202" s="121" t="s">
        <v>765</v>
      </c>
      <c r="G202" s="122" t="s">
        <v>29</v>
      </c>
      <c r="H202" s="47" t="s">
        <v>1064</v>
      </c>
      <c r="I202" s="47">
        <v>24</v>
      </c>
      <c r="J202" s="139">
        <f t="shared" si="21"/>
        <v>2.4838648538110868</v>
      </c>
      <c r="K202" s="48">
        <v>249</v>
      </c>
      <c r="L202" s="150" t="s">
        <v>1096</v>
      </c>
      <c r="M202" s="49"/>
      <c r="N202" s="46" t="str">
        <f t="shared" si="17"/>
        <v>-</v>
      </c>
      <c r="O202" s="50">
        <f t="shared" si="18"/>
        <v>0</v>
      </c>
      <c r="P202" s="51">
        <f t="shared" si="19"/>
        <v>0</v>
      </c>
      <c r="Q202" s="35"/>
      <c r="R202" s="116"/>
    </row>
    <row r="203" spans="1:20" s="36" customFormat="1" ht="15" customHeight="1">
      <c r="A203" s="115"/>
      <c r="B203" s="44" t="s">
        <v>172</v>
      </c>
      <c r="C203" s="44" t="s">
        <v>32</v>
      </c>
      <c r="D203" s="45" t="s">
        <v>173</v>
      </c>
      <c r="E203" s="45" t="s">
        <v>174</v>
      </c>
      <c r="F203" s="45" t="s">
        <v>175</v>
      </c>
      <c r="G203" s="46" t="s">
        <v>29</v>
      </c>
      <c r="H203" s="47" t="s">
        <v>1064</v>
      </c>
      <c r="I203" s="47">
        <v>40</v>
      </c>
      <c r="J203" s="53">
        <v>2.69</v>
      </c>
      <c r="K203" s="140">
        <f>J203*L$7</f>
        <v>269.66442999999998</v>
      </c>
      <c r="L203" s="150" t="s">
        <v>1096</v>
      </c>
      <c r="M203" s="49"/>
      <c r="N203" s="46" t="str">
        <f t="shared" si="17"/>
        <v>-</v>
      </c>
      <c r="O203" s="50">
        <f t="shared" si="18"/>
        <v>0</v>
      </c>
      <c r="P203" s="51">
        <f t="shared" si="19"/>
        <v>0</v>
      </c>
      <c r="Q203" s="35"/>
      <c r="R203" s="116"/>
    </row>
    <row r="204" spans="1:20" s="134" customFormat="1" ht="15" hidden="1" customHeight="1">
      <c r="A204" s="123"/>
      <c r="B204" s="124" t="s">
        <v>176</v>
      </c>
      <c r="C204" s="124" t="s">
        <v>32</v>
      </c>
      <c r="D204" s="125" t="s">
        <v>173</v>
      </c>
      <c r="E204" s="125" t="s">
        <v>174</v>
      </c>
      <c r="F204" s="125" t="s">
        <v>766</v>
      </c>
      <c r="G204" s="126" t="s">
        <v>29</v>
      </c>
      <c r="H204" s="127" t="s">
        <v>1064</v>
      </c>
      <c r="I204" s="127">
        <v>40</v>
      </c>
      <c r="J204" s="128">
        <v>3.75</v>
      </c>
      <c r="K204" s="138">
        <f>J204*L$7</f>
        <v>375.92624999999998</v>
      </c>
      <c r="L204" s="190" t="s">
        <v>1096</v>
      </c>
      <c r="M204" s="130"/>
      <c r="N204" s="126" t="str">
        <f t="shared" si="17"/>
        <v>-</v>
      </c>
      <c r="O204" s="131">
        <f t="shared" si="18"/>
        <v>0</v>
      </c>
      <c r="P204" s="132">
        <f t="shared" si="19"/>
        <v>0</v>
      </c>
      <c r="Q204" s="157"/>
      <c r="R204" s="133"/>
    </row>
    <row r="205" spans="1:20" s="36" customFormat="1" ht="15" customHeight="1">
      <c r="A205" s="115"/>
      <c r="B205" s="44" t="s">
        <v>177</v>
      </c>
      <c r="C205" s="44" t="s">
        <v>32</v>
      </c>
      <c r="D205" s="45" t="s">
        <v>173</v>
      </c>
      <c r="E205" s="45" t="s">
        <v>174</v>
      </c>
      <c r="F205" s="45" t="s">
        <v>178</v>
      </c>
      <c r="G205" s="46" t="s">
        <v>29</v>
      </c>
      <c r="H205" s="47" t="s">
        <v>1064</v>
      </c>
      <c r="I205" s="47">
        <v>40</v>
      </c>
      <c r="J205" s="53">
        <v>3.75</v>
      </c>
      <c r="K205" s="140">
        <f>J205*L$7</f>
        <v>375.92624999999998</v>
      </c>
      <c r="L205" s="150" t="s">
        <v>1096</v>
      </c>
      <c r="M205" s="49"/>
      <c r="N205" s="46" t="str">
        <f t="shared" si="17"/>
        <v>-</v>
      </c>
      <c r="O205" s="50">
        <f t="shared" si="18"/>
        <v>0</v>
      </c>
      <c r="P205" s="51">
        <f t="shared" si="19"/>
        <v>0</v>
      </c>
      <c r="Q205" s="35"/>
      <c r="R205" s="116"/>
    </row>
    <row r="206" spans="1:20" s="134" customFormat="1" ht="15" hidden="1" customHeight="1">
      <c r="A206" s="123"/>
      <c r="B206" s="124" t="s">
        <v>179</v>
      </c>
      <c r="C206" s="124" t="s">
        <v>32</v>
      </c>
      <c r="D206" s="125" t="s">
        <v>180</v>
      </c>
      <c r="E206" s="125" t="s">
        <v>181</v>
      </c>
      <c r="F206" s="125" t="s">
        <v>182</v>
      </c>
      <c r="G206" s="126" t="s">
        <v>183</v>
      </c>
      <c r="H206" s="127" t="s">
        <v>1064</v>
      </c>
      <c r="I206" s="127">
        <v>25</v>
      </c>
      <c r="J206" s="128">
        <v>4.2</v>
      </c>
      <c r="K206" s="138">
        <f>J206*L$7</f>
        <v>421.03739999999999</v>
      </c>
      <c r="L206" s="147" t="s">
        <v>1095</v>
      </c>
      <c r="M206" s="130"/>
      <c r="N206" s="126" t="str">
        <f t="shared" si="17"/>
        <v>-</v>
      </c>
      <c r="O206" s="131">
        <f t="shared" si="18"/>
        <v>0</v>
      </c>
      <c r="P206" s="132">
        <f t="shared" si="19"/>
        <v>0</v>
      </c>
      <c r="Q206" s="157"/>
      <c r="R206" s="133"/>
    </row>
    <row r="207" spans="1:20" s="134" customFormat="1" ht="15" hidden="1" customHeight="1">
      <c r="A207" s="123"/>
      <c r="B207" s="124" t="s">
        <v>185</v>
      </c>
      <c r="C207" s="124" t="s">
        <v>32</v>
      </c>
      <c r="D207" s="125" t="s">
        <v>180</v>
      </c>
      <c r="E207" s="125" t="s">
        <v>181</v>
      </c>
      <c r="F207" s="125" t="s">
        <v>184</v>
      </c>
      <c r="G207" s="126" t="s">
        <v>183</v>
      </c>
      <c r="H207" s="127" t="s">
        <v>1064</v>
      </c>
      <c r="I207" s="127">
        <v>25</v>
      </c>
      <c r="J207" s="128">
        <v>5.7</v>
      </c>
      <c r="K207" s="138">
        <f>J207*L$7</f>
        <v>571.40790000000004</v>
      </c>
      <c r="L207" s="147" t="s">
        <v>1095</v>
      </c>
      <c r="M207" s="130"/>
      <c r="N207" s="126" t="str">
        <f t="shared" si="17"/>
        <v>-</v>
      </c>
      <c r="O207" s="131">
        <f t="shared" si="18"/>
        <v>0</v>
      </c>
      <c r="P207" s="132">
        <f t="shared" si="19"/>
        <v>0</v>
      </c>
      <c r="Q207" s="157"/>
      <c r="R207" s="133"/>
    </row>
    <row r="208" spans="1:20" s="134" customFormat="1" ht="15" hidden="1" customHeight="1">
      <c r="A208" s="123"/>
      <c r="B208" s="124" t="s">
        <v>706</v>
      </c>
      <c r="C208" s="124" t="s">
        <v>28</v>
      </c>
      <c r="D208" s="125" t="s">
        <v>180</v>
      </c>
      <c r="E208" s="125" t="s">
        <v>181</v>
      </c>
      <c r="F208" s="125" t="s">
        <v>186</v>
      </c>
      <c r="G208" s="126" t="s">
        <v>183</v>
      </c>
      <c r="H208" s="127" t="s">
        <v>1064</v>
      </c>
      <c r="I208" s="127">
        <v>16</v>
      </c>
      <c r="J208" s="131">
        <f>K208/L$7</f>
        <v>4.1896515606452063</v>
      </c>
      <c r="K208" s="129">
        <v>420</v>
      </c>
      <c r="L208" s="147" t="s">
        <v>1095</v>
      </c>
      <c r="M208" s="130"/>
      <c r="N208" s="126" t="str">
        <f t="shared" si="17"/>
        <v>-</v>
      </c>
      <c r="O208" s="131">
        <f t="shared" si="18"/>
        <v>0</v>
      </c>
      <c r="P208" s="132">
        <f t="shared" si="19"/>
        <v>0</v>
      </c>
      <c r="Q208" s="157"/>
      <c r="R208" s="133"/>
    </row>
    <row r="209" spans="1:20" s="134" customFormat="1" ht="15" hidden="1" customHeight="1">
      <c r="A209" s="123"/>
      <c r="B209" s="124" t="s">
        <v>707</v>
      </c>
      <c r="C209" s="124" t="s">
        <v>28</v>
      </c>
      <c r="D209" s="125" t="s">
        <v>180</v>
      </c>
      <c r="E209" s="125" t="s">
        <v>181</v>
      </c>
      <c r="F209" s="125" t="s">
        <v>767</v>
      </c>
      <c r="G209" s="126" t="s">
        <v>183</v>
      </c>
      <c r="H209" s="127" t="s">
        <v>1064</v>
      </c>
      <c r="I209" s="127">
        <v>16</v>
      </c>
      <c r="J209" s="131">
        <f>K209/L$7</f>
        <v>4.1896515606452063</v>
      </c>
      <c r="K209" s="129">
        <v>420</v>
      </c>
      <c r="L209" s="147" t="s">
        <v>1095</v>
      </c>
      <c r="M209" s="130"/>
      <c r="N209" s="126" t="str">
        <f t="shared" si="17"/>
        <v>-</v>
      </c>
      <c r="O209" s="131">
        <f t="shared" si="18"/>
        <v>0</v>
      </c>
      <c r="P209" s="132">
        <f t="shared" si="19"/>
        <v>0</v>
      </c>
      <c r="Q209" s="157"/>
      <c r="R209" s="133"/>
    </row>
    <row r="210" spans="1:20" s="134" customFormat="1" ht="15" hidden="1" customHeight="1">
      <c r="A210" s="123"/>
      <c r="B210" s="124" t="s">
        <v>187</v>
      </c>
      <c r="C210" s="124" t="s">
        <v>32</v>
      </c>
      <c r="D210" s="125" t="s">
        <v>180</v>
      </c>
      <c r="E210" s="125" t="s">
        <v>181</v>
      </c>
      <c r="F210" s="125" t="s">
        <v>188</v>
      </c>
      <c r="G210" s="126" t="s">
        <v>183</v>
      </c>
      <c r="H210" s="127" t="s">
        <v>1064</v>
      </c>
      <c r="I210" s="127">
        <v>25</v>
      </c>
      <c r="J210" s="128">
        <v>5.7</v>
      </c>
      <c r="K210" s="138">
        <f>J210*L$7</f>
        <v>571.40790000000004</v>
      </c>
      <c r="L210" s="147" t="s">
        <v>1095</v>
      </c>
      <c r="M210" s="130"/>
      <c r="N210" s="126" t="str">
        <f t="shared" ref="N210:N273" si="22">IF(M210="","-",M210/I210)</f>
        <v>-</v>
      </c>
      <c r="O210" s="131">
        <f t="shared" ref="O210:O273" si="23">J210*M210</f>
        <v>0</v>
      </c>
      <c r="P210" s="132">
        <f t="shared" si="19"/>
        <v>0</v>
      </c>
      <c r="Q210" s="157"/>
      <c r="R210" s="133"/>
    </row>
    <row r="211" spans="1:20" s="36" customFormat="1" ht="15" customHeight="1">
      <c r="A211" s="115"/>
      <c r="B211" s="44" t="s">
        <v>708</v>
      </c>
      <c r="C211" s="44" t="s">
        <v>28</v>
      </c>
      <c r="D211" s="45" t="s">
        <v>180</v>
      </c>
      <c r="E211" s="45" t="s">
        <v>181</v>
      </c>
      <c r="F211" s="45" t="s">
        <v>189</v>
      </c>
      <c r="G211" s="46" t="s">
        <v>183</v>
      </c>
      <c r="H211" s="47" t="s">
        <v>1064</v>
      </c>
      <c r="I211" s="47">
        <v>16</v>
      </c>
      <c r="J211" s="139">
        <f t="shared" ref="J211:J218" si="24">K211/L$7</f>
        <v>4.1896515606452063</v>
      </c>
      <c r="K211" s="48">
        <v>420</v>
      </c>
      <c r="L211" s="151" t="s">
        <v>1097</v>
      </c>
      <c r="M211" s="49"/>
      <c r="N211" s="46" t="str">
        <f t="shared" si="22"/>
        <v>-</v>
      </c>
      <c r="O211" s="50">
        <f t="shared" si="23"/>
        <v>0</v>
      </c>
      <c r="P211" s="51">
        <f t="shared" si="19"/>
        <v>0</v>
      </c>
      <c r="Q211" s="35"/>
      <c r="R211" s="116"/>
    </row>
    <row r="212" spans="1:20" s="36" customFormat="1" ht="15" customHeight="1">
      <c r="A212" s="115"/>
      <c r="B212" s="44" t="s">
        <v>709</v>
      </c>
      <c r="C212" s="44" t="s">
        <v>28</v>
      </c>
      <c r="D212" s="45" t="s">
        <v>190</v>
      </c>
      <c r="E212" s="45" t="s">
        <v>191</v>
      </c>
      <c r="F212" s="45" t="s">
        <v>192</v>
      </c>
      <c r="G212" s="46" t="s">
        <v>183</v>
      </c>
      <c r="H212" s="47" t="s">
        <v>1064</v>
      </c>
      <c r="I212" s="47">
        <v>16</v>
      </c>
      <c r="J212" s="139">
        <f t="shared" si="24"/>
        <v>5.9752411543487582</v>
      </c>
      <c r="K212" s="48">
        <v>599</v>
      </c>
      <c r="L212" s="151" t="s">
        <v>1097</v>
      </c>
      <c r="M212" s="49"/>
      <c r="N212" s="46" t="str">
        <f t="shared" si="22"/>
        <v>-</v>
      </c>
      <c r="O212" s="50">
        <f t="shared" si="23"/>
        <v>0</v>
      </c>
      <c r="P212" s="51">
        <f t="shared" si="19"/>
        <v>0</v>
      </c>
      <c r="Q212" s="35"/>
      <c r="R212" s="116"/>
    </row>
    <row r="213" spans="1:20" s="36" customFormat="1" ht="15" customHeight="1">
      <c r="A213" s="115"/>
      <c r="B213" s="44" t="s">
        <v>710</v>
      </c>
      <c r="C213" s="44" t="s">
        <v>28</v>
      </c>
      <c r="D213" s="121" t="s">
        <v>768</v>
      </c>
      <c r="E213" s="121" t="s">
        <v>769</v>
      </c>
      <c r="F213" s="121" t="s">
        <v>770</v>
      </c>
      <c r="G213" s="122" t="s">
        <v>196</v>
      </c>
      <c r="H213" s="47" t="s">
        <v>1064</v>
      </c>
      <c r="I213" s="47">
        <v>30</v>
      </c>
      <c r="J213" s="139">
        <f t="shared" si="24"/>
        <v>3.980168982612946</v>
      </c>
      <c r="K213" s="48">
        <v>399</v>
      </c>
      <c r="L213" s="151" t="s">
        <v>1097</v>
      </c>
      <c r="M213" s="49"/>
      <c r="N213" s="46" t="str">
        <f t="shared" si="22"/>
        <v>-</v>
      </c>
      <c r="O213" s="50">
        <f t="shared" si="23"/>
        <v>0</v>
      </c>
      <c r="P213" s="51">
        <f t="shared" ref="P213:P278" si="25">K213*M213</f>
        <v>0</v>
      </c>
      <c r="Q213" s="35"/>
      <c r="R213" s="116"/>
    </row>
    <row r="214" spans="1:20" s="134" customFormat="1" ht="15" customHeight="1">
      <c r="A214" s="123"/>
      <c r="B214" s="44" t="s">
        <v>711</v>
      </c>
      <c r="C214" s="44" t="s">
        <v>28</v>
      </c>
      <c r="D214" s="45" t="s">
        <v>193</v>
      </c>
      <c r="E214" s="45" t="s">
        <v>194</v>
      </c>
      <c r="F214" s="45" t="s">
        <v>771</v>
      </c>
      <c r="G214" s="46" t="s">
        <v>29</v>
      </c>
      <c r="H214" s="47" t="s">
        <v>30</v>
      </c>
      <c r="I214" s="47">
        <v>24</v>
      </c>
      <c r="J214" s="139">
        <f t="shared" si="24"/>
        <v>1.9850968108771334</v>
      </c>
      <c r="K214" s="48">
        <v>199</v>
      </c>
      <c r="L214" s="152" t="s">
        <v>1098</v>
      </c>
      <c r="M214" s="49"/>
      <c r="N214" s="46" t="str">
        <f t="shared" si="22"/>
        <v>-</v>
      </c>
      <c r="O214" s="50">
        <f t="shared" si="23"/>
        <v>0</v>
      </c>
      <c r="P214" s="51">
        <f t="shared" si="25"/>
        <v>0</v>
      </c>
      <c r="Q214" s="35"/>
      <c r="R214" s="133"/>
      <c r="T214" s="36"/>
    </row>
    <row r="215" spans="1:20" s="36" customFormat="1" ht="15" customHeight="1">
      <c r="A215" s="115"/>
      <c r="B215" s="44" t="s">
        <v>712</v>
      </c>
      <c r="C215" s="44" t="s">
        <v>28</v>
      </c>
      <c r="D215" s="45" t="s">
        <v>193</v>
      </c>
      <c r="E215" s="45" t="s">
        <v>194</v>
      </c>
      <c r="F215" s="45" t="s">
        <v>771</v>
      </c>
      <c r="G215" s="46" t="s">
        <v>196</v>
      </c>
      <c r="H215" s="47" t="s">
        <v>1064</v>
      </c>
      <c r="I215" s="47">
        <v>30</v>
      </c>
      <c r="J215" s="139">
        <f t="shared" si="24"/>
        <v>3.8405139305914391</v>
      </c>
      <c r="K215" s="48">
        <v>385</v>
      </c>
      <c r="L215" s="152" t="s">
        <v>1098</v>
      </c>
      <c r="M215" s="49"/>
      <c r="N215" s="46" t="str">
        <f t="shared" si="22"/>
        <v>-</v>
      </c>
      <c r="O215" s="50">
        <f t="shared" si="23"/>
        <v>0</v>
      </c>
      <c r="P215" s="51">
        <f t="shared" si="25"/>
        <v>0</v>
      </c>
      <c r="Q215" s="35"/>
      <c r="R215" s="116"/>
    </row>
    <row r="216" spans="1:20" s="36" customFormat="1" ht="15" customHeight="1">
      <c r="A216" s="115"/>
      <c r="B216" s="44" t="s">
        <v>713</v>
      </c>
      <c r="C216" s="44" t="s">
        <v>28</v>
      </c>
      <c r="D216" s="45" t="s">
        <v>193</v>
      </c>
      <c r="E216" s="45" t="s">
        <v>194</v>
      </c>
      <c r="F216" s="45" t="s">
        <v>195</v>
      </c>
      <c r="G216" s="46" t="s">
        <v>29</v>
      </c>
      <c r="H216" s="47" t="s">
        <v>1064</v>
      </c>
      <c r="I216" s="47">
        <v>24</v>
      </c>
      <c r="J216" s="139">
        <f t="shared" si="24"/>
        <v>3.6809081568525741</v>
      </c>
      <c r="K216" s="48">
        <v>369</v>
      </c>
      <c r="L216" s="152" t="s">
        <v>1098</v>
      </c>
      <c r="M216" s="49"/>
      <c r="N216" s="46" t="str">
        <f t="shared" si="22"/>
        <v>-</v>
      </c>
      <c r="O216" s="50">
        <f t="shared" si="23"/>
        <v>0</v>
      </c>
      <c r="P216" s="51">
        <f t="shared" si="25"/>
        <v>0</v>
      </c>
      <c r="Q216" s="35"/>
      <c r="R216" s="116"/>
    </row>
    <row r="217" spans="1:20" s="134" customFormat="1" ht="15" hidden="1" customHeight="1">
      <c r="A217" s="123"/>
      <c r="B217" s="124" t="s">
        <v>714</v>
      </c>
      <c r="C217" s="124" t="s">
        <v>28</v>
      </c>
      <c r="D217" s="135" t="s">
        <v>193</v>
      </c>
      <c r="E217" s="135" t="s">
        <v>194</v>
      </c>
      <c r="F217" s="135" t="s">
        <v>772</v>
      </c>
      <c r="G217" s="136" t="s">
        <v>183</v>
      </c>
      <c r="H217" s="127" t="s">
        <v>1064</v>
      </c>
      <c r="I217" s="127">
        <v>16</v>
      </c>
      <c r="J217" s="131">
        <f t="shared" si="24"/>
        <v>3.980168982612946</v>
      </c>
      <c r="K217" s="129">
        <v>399</v>
      </c>
      <c r="L217" s="147" t="s">
        <v>1095</v>
      </c>
      <c r="M217" s="130"/>
      <c r="N217" s="126" t="str">
        <f t="shared" si="22"/>
        <v>-</v>
      </c>
      <c r="O217" s="131">
        <f t="shared" si="23"/>
        <v>0</v>
      </c>
      <c r="P217" s="132">
        <f t="shared" si="25"/>
        <v>0</v>
      </c>
      <c r="Q217" s="157"/>
      <c r="R217" s="133"/>
    </row>
    <row r="218" spans="1:20" s="134" customFormat="1" ht="15" customHeight="1">
      <c r="A218" s="123"/>
      <c r="B218" s="44" t="s">
        <v>715</v>
      </c>
      <c r="C218" s="44" t="s">
        <v>28</v>
      </c>
      <c r="D218" s="148" t="s">
        <v>193</v>
      </c>
      <c r="E218" s="148" t="s">
        <v>194</v>
      </c>
      <c r="F218" s="148" t="s">
        <v>773</v>
      </c>
      <c r="G218" s="149" t="s">
        <v>29</v>
      </c>
      <c r="H218" s="47" t="s">
        <v>30</v>
      </c>
      <c r="I218" s="47">
        <v>24</v>
      </c>
      <c r="J218" s="139">
        <f t="shared" si="24"/>
        <v>2.2444561932027893</v>
      </c>
      <c r="K218" s="48">
        <v>225</v>
      </c>
      <c r="L218" s="152" t="s">
        <v>1098</v>
      </c>
      <c r="M218" s="49"/>
      <c r="N218" s="46" t="str">
        <f t="shared" si="22"/>
        <v>-</v>
      </c>
      <c r="O218" s="50">
        <f t="shared" si="23"/>
        <v>0</v>
      </c>
      <c r="P218" s="51">
        <f t="shared" si="25"/>
        <v>0</v>
      </c>
      <c r="Q218" s="35"/>
      <c r="R218" s="133"/>
      <c r="T218" s="36"/>
    </row>
    <row r="219" spans="1:20" s="36" customFormat="1" ht="15" customHeight="1">
      <c r="A219" s="115"/>
      <c r="B219" s="44" t="s">
        <v>564</v>
      </c>
      <c r="C219" s="44" t="s">
        <v>32</v>
      </c>
      <c r="D219" s="45" t="s">
        <v>193</v>
      </c>
      <c r="E219" s="45" t="s">
        <v>194</v>
      </c>
      <c r="F219" s="45" t="s">
        <v>579</v>
      </c>
      <c r="G219" s="46" t="s">
        <v>29</v>
      </c>
      <c r="H219" s="47" t="s">
        <v>1064</v>
      </c>
      <c r="I219" s="47">
        <v>40</v>
      </c>
      <c r="J219" s="53">
        <v>4.3899999999999997</v>
      </c>
      <c r="K219" s="140">
        <f>J219*L$7</f>
        <v>440.08432999999997</v>
      </c>
      <c r="L219" s="152" t="s">
        <v>1098</v>
      </c>
      <c r="M219" s="49"/>
      <c r="N219" s="46" t="str">
        <f t="shared" si="22"/>
        <v>-</v>
      </c>
      <c r="O219" s="50">
        <f t="shared" si="23"/>
        <v>0</v>
      </c>
      <c r="P219" s="51">
        <f t="shared" si="25"/>
        <v>0</v>
      </c>
      <c r="Q219" s="35"/>
      <c r="R219" s="116"/>
    </row>
    <row r="220" spans="1:20" s="134" customFormat="1" ht="15" customHeight="1">
      <c r="A220" s="123"/>
      <c r="B220" s="44" t="s">
        <v>716</v>
      </c>
      <c r="C220" s="44" t="s">
        <v>28</v>
      </c>
      <c r="D220" s="45" t="s">
        <v>193</v>
      </c>
      <c r="E220" s="45" t="s">
        <v>194</v>
      </c>
      <c r="F220" s="45" t="s">
        <v>774</v>
      </c>
      <c r="G220" s="46" t="s">
        <v>29</v>
      </c>
      <c r="H220" s="47" t="s">
        <v>30</v>
      </c>
      <c r="I220" s="47">
        <v>24</v>
      </c>
      <c r="J220" s="139">
        <f>K220/L$7</f>
        <v>2.2444561932027893</v>
      </c>
      <c r="K220" s="48">
        <v>225</v>
      </c>
      <c r="L220" s="152" t="s">
        <v>1098</v>
      </c>
      <c r="M220" s="49"/>
      <c r="N220" s="46" t="str">
        <f t="shared" si="22"/>
        <v>-</v>
      </c>
      <c r="O220" s="50">
        <f t="shared" si="23"/>
        <v>0</v>
      </c>
      <c r="P220" s="51">
        <f t="shared" si="25"/>
        <v>0</v>
      </c>
      <c r="Q220" s="35"/>
      <c r="R220" s="133"/>
      <c r="T220" s="36"/>
    </row>
    <row r="221" spans="1:20" s="134" customFormat="1" ht="15" customHeight="1">
      <c r="A221" s="123"/>
      <c r="B221" s="44" t="s">
        <v>717</v>
      </c>
      <c r="C221" s="44" t="s">
        <v>28</v>
      </c>
      <c r="D221" s="45" t="s">
        <v>193</v>
      </c>
      <c r="E221" s="45" t="s">
        <v>194</v>
      </c>
      <c r="F221" s="45" t="s">
        <v>775</v>
      </c>
      <c r="G221" s="46" t="s">
        <v>29</v>
      </c>
      <c r="H221" s="47" t="s">
        <v>30</v>
      </c>
      <c r="I221" s="47">
        <v>24</v>
      </c>
      <c r="J221" s="139">
        <f>K221/L$7</f>
        <v>2.0648996977465659</v>
      </c>
      <c r="K221" s="48">
        <v>207</v>
      </c>
      <c r="L221" s="152" t="s">
        <v>1098</v>
      </c>
      <c r="M221" s="49"/>
      <c r="N221" s="46" t="str">
        <f t="shared" si="22"/>
        <v>-</v>
      </c>
      <c r="O221" s="50">
        <f t="shared" si="23"/>
        <v>0</v>
      </c>
      <c r="P221" s="51">
        <f t="shared" si="25"/>
        <v>0</v>
      </c>
      <c r="Q221" s="35"/>
      <c r="R221" s="133"/>
      <c r="T221" s="36"/>
    </row>
    <row r="222" spans="1:20" s="36" customFormat="1" ht="15" customHeight="1">
      <c r="A222" s="115"/>
      <c r="B222" s="44" t="s">
        <v>718</v>
      </c>
      <c r="C222" s="44" t="s">
        <v>32</v>
      </c>
      <c r="D222" s="45" t="s">
        <v>193</v>
      </c>
      <c r="E222" s="45" t="s">
        <v>194</v>
      </c>
      <c r="F222" s="45" t="s">
        <v>776</v>
      </c>
      <c r="G222" s="46" t="s">
        <v>29</v>
      </c>
      <c r="H222" s="47" t="s">
        <v>1064</v>
      </c>
      <c r="I222" s="47">
        <v>40</v>
      </c>
      <c r="J222" s="53">
        <v>3.87</v>
      </c>
      <c r="K222" s="140">
        <f>J222*L$7</f>
        <v>387.95589000000001</v>
      </c>
      <c r="L222" s="150" t="s">
        <v>1096</v>
      </c>
      <c r="M222" s="49"/>
      <c r="N222" s="46" t="str">
        <f t="shared" si="22"/>
        <v>-</v>
      </c>
      <c r="O222" s="50">
        <f t="shared" si="23"/>
        <v>0</v>
      </c>
      <c r="P222" s="51">
        <f t="shared" si="25"/>
        <v>0</v>
      </c>
      <c r="Q222" s="35"/>
      <c r="R222" s="116"/>
    </row>
    <row r="223" spans="1:20" s="134" customFormat="1" ht="15" customHeight="1">
      <c r="A223" s="123"/>
      <c r="B223" s="44" t="s">
        <v>719</v>
      </c>
      <c r="C223" s="44" t="s">
        <v>28</v>
      </c>
      <c r="D223" s="45" t="s">
        <v>193</v>
      </c>
      <c r="E223" s="45" t="s">
        <v>194</v>
      </c>
      <c r="F223" s="45" t="s">
        <v>777</v>
      </c>
      <c r="G223" s="46" t="s">
        <v>29</v>
      </c>
      <c r="H223" s="47" t="s">
        <v>30</v>
      </c>
      <c r="I223" s="47">
        <v>24</v>
      </c>
      <c r="J223" s="139">
        <f>K223/L$7</f>
        <v>2.0648996977465659</v>
      </c>
      <c r="K223" s="48">
        <v>207</v>
      </c>
      <c r="L223" s="152" t="s">
        <v>1098</v>
      </c>
      <c r="M223" s="49"/>
      <c r="N223" s="46" t="str">
        <f t="shared" si="22"/>
        <v>-</v>
      </c>
      <c r="O223" s="50">
        <f t="shared" si="23"/>
        <v>0</v>
      </c>
      <c r="P223" s="51">
        <f t="shared" si="25"/>
        <v>0</v>
      </c>
      <c r="Q223" s="35"/>
      <c r="R223" s="133"/>
      <c r="T223" s="36"/>
    </row>
    <row r="224" spans="1:20" s="134" customFormat="1" ht="15" hidden="1" customHeight="1">
      <c r="A224" s="123"/>
      <c r="B224" s="124" t="s">
        <v>720</v>
      </c>
      <c r="C224" s="124" t="s">
        <v>28</v>
      </c>
      <c r="D224" s="125" t="s">
        <v>193</v>
      </c>
      <c r="E224" s="125" t="s">
        <v>194</v>
      </c>
      <c r="F224" s="125" t="s">
        <v>778</v>
      </c>
      <c r="G224" s="126" t="s">
        <v>779</v>
      </c>
      <c r="H224" s="127" t="s">
        <v>30</v>
      </c>
      <c r="I224" s="127">
        <v>24</v>
      </c>
      <c r="J224" s="131">
        <f>K224/L$7</f>
        <v>2.2444561932027893</v>
      </c>
      <c r="K224" s="129">
        <v>225</v>
      </c>
      <c r="L224" s="147" t="s">
        <v>1095</v>
      </c>
      <c r="M224" s="130"/>
      <c r="N224" s="126" t="str">
        <f t="shared" si="22"/>
        <v>-</v>
      </c>
      <c r="O224" s="131">
        <f t="shared" si="23"/>
        <v>0</v>
      </c>
      <c r="P224" s="132">
        <f t="shared" si="25"/>
        <v>0</v>
      </c>
      <c r="Q224" s="157"/>
      <c r="R224" s="133"/>
    </row>
    <row r="225" spans="1:20" s="134" customFormat="1" ht="15" customHeight="1">
      <c r="A225" s="123"/>
      <c r="B225" s="44" t="s">
        <v>721</v>
      </c>
      <c r="C225" s="44" t="s">
        <v>28</v>
      </c>
      <c r="D225" s="45" t="s">
        <v>193</v>
      </c>
      <c r="E225" s="45" t="s">
        <v>194</v>
      </c>
      <c r="F225" s="45" t="s">
        <v>780</v>
      </c>
      <c r="G225" s="46" t="s">
        <v>29</v>
      </c>
      <c r="H225" s="47" t="s">
        <v>30</v>
      </c>
      <c r="I225" s="47">
        <v>24</v>
      </c>
      <c r="J225" s="139">
        <f>K225/L$7</f>
        <v>2.2444561932027893</v>
      </c>
      <c r="K225" s="48">
        <v>225</v>
      </c>
      <c r="L225" s="152" t="s">
        <v>1098</v>
      </c>
      <c r="M225" s="49"/>
      <c r="N225" s="46" t="str">
        <f t="shared" si="22"/>
        <v>-</v>
      </c>
      <c r="O225" s="50">
        <f t="shared" si="23"/>
        <v>0</v>
      </c>
      <c r="P225" s="51">
        <f t="shared" si="25"/>
        <v>0</v>
      </c>
      <c r="Q225" s="35"/>
      <c r="R225" s="133"/>
      <c r="T225" s="36"/>
    </row>
    <row r="226" spans="1:20" s="36" customFormat="1" ht="15" customHeight="1">
      <c r="A226" s="115"/>
      <c r="B226" s="44" t="s">
        <v>722</v>
      </c>
      <c r="C226" s="44" t="s">
        <v>28</v>
      </c>
      <c r="D226" s="45" t="s">
        <v>193</v>
      </c>
      <c r="E226" s="45" t="s">
        <v>194</v>
      </c>
      <c r="F226" s="45" t="s">
        <v>781</v>
      </c>
      <c r="G226" s="46" t="s">
        <v>29</v>
      </c>
      <c r="H226" s="47" t="s">
        <v>30</v>
      </c>
      <c r="I226" s="47">
        <v>24</v>
      </c>
      <c r="J226" s="139">
        <f>K226/L$7</f>
        <v>1.586082376529971</v>
      </c>
      <c r="K226" s="48">
        <v>159</v>
      </c>
      <c r="L226" s="152" t="s">
        <v>1098</v>
      </c>
      <c r="M226" s="49"/>
      <c r="N226" s="46" t="str">
        <f t="shared" si="22"/>
        <v>-</v>
      </c>
      <c r="O226" s="50">
        <f t="shared" si="23"/>
        <v>0</v>
      </c>
      <c r="P226" s="51">
        <f t="shared" si="25"/>
        <v>0</v>
      </c>
      <c r="Q226" s="35"/>
      <c r="R226" s="116"/>
    </row>
    <row r="227" spans="1:20" s="36" customFormat="1" ht="15" customHeight="1">
      <c r="A227" s="115"/>
      <c r="B227" s="44" t="s">
        <v>723</v>
      </c>
      <c r="C227" s="44" t="s">
        <v>32</v>
      </c>
      <c r="D227" s="121" t="s">
        <v>193</v>
      </c>
      <c r="E227" s="121" t="s">
        <v>194</v>
      </c>
      <c r="F227" s="121" t="s">
        <v>782</v>
      </c>
      <c r="G227" s="122" t="s">
        <v>29</v>
      </c>
      <c r="H227" s="47" t="s">
        <v>1064</v>
      </c>
      <c r="I227" s="47">
        <v>40</v>
      </c>
      <c r="J227" s="53">
        <v>3.75</v>
      </c>
      <c r="K227" s="140">
        <f>J227*L$7</f>
        <v>375.92624999999998</v>
      </c>
      <c r="L227" s="152" t="s">
        <v>1098</v>
      </c>
      <c r="M227" s="49"/>
      <c r="N227" s="46" t="str">
        <f t="shared" si="22"/>
        <v>-</v>
      </c>
      <c r="O227" s="50">
        <f t="shared" si="23"/>
        <v>0</v>
      </c>
      <c r="P227" s="51">
        <f t="shared" si="25"/>
        <v>0</v>
      </c>
      <c r="Q227" s="35"/>
      <c r="R227" s="116"/>
    </row>
    <row r="228" spans="1:20" s="36" customFormat="1" ht="15" customHeight="1">
      <c r="A228" s="115"/>
      <c r="B228" s="44" t="s">
        <v>565</v>
      </c>
      <c r="C228" s="44" t="s">
        <v>32</v>
      </c>
      <c r="D228" s="45" t="s">
        <v>193</v>
      </c>
      <c r="E228" s="45" t="s">
        <v>194</v>
      </c>
      <c r="F228" s="45" t="s">
        <v>783</v>
      </c>
      <c r="G228" s="46" t="s">
        <v>29</v>
      </c>
      <c r="H228" s="47" t="s">
        <v>1064</v>
      </c>
      <c r="I228" s="47">
        <v>40</v>
      </c>
      <c r="J228" s="53">
        <v>3.38</v>
      </c>
      <c r="K228" s="140">
        <f>J228*L$7</f>
        <v>338.83485999999999</v>
      </c>
      <c r="L228" s="152" t="s">
        <v>1098</v>
      </c>
      <c r="M228" s="49"/>
      <c r="N228" s="46" t="str">
        <f t="shared" si="22"/>
        <v>-</v>
      </c>
      <c r="O228" s="50">
        <f t="shared" si="23"/>
        <v>0</v>
      </c>
      <c r="P228" s="51">
        <f t="shared" si="25"/>
        <v>0</v>
      </c>
      <c r="Q228" s="35"/>
      <c r="R228" s="116"/>
    </row>
    <row r="229" spans="1:20" s="36" customFormat="1" ht="15" customHeight="1">
      <c r="A229" s="115"/>
      <c r="B229" s="44" t="s">
        <v>566</v>
      </c>
      <c r="C229" s="44" t="s">
        <v>32</v>
      </c>
      <c r="D229" s="45" t="s">
        <v>193</v>
      </c>
      <c r="E229" s="45" t="s">
        <v>194</v>
      </c>
      <c r="F229" s="45" t="s">
        <v>580</v>
      </c>
      <c r="G229" s="46" t="s">
        <v>29</v>
      </c>
      <c r="H229" s="47" t="s">
        <v>1064</v>
      </c>
      <c r="I229" s="47">
        <v>40</v>
      </c>
      <c r="J229" s="53">
        <v>3.59</v>
      </c>
      <c r="K229" s="140">
        <f>J229*L$7</f>
        <v>359.88673</v>
      </c>
      <c r="L229" s="150" t="s">
        <v>1096</v>
      </c>
      <c r="M229" s="49"/>
      <c r="N229" s="46" t="str">
        <f t="shared" si="22"/>
        <v>-</v>
      </c>
      <c r="O229" s="50">
        <f t="shared" si="23"/>
        <v>0</v>
      </c>
      <c r="P229" s="51">
        <f t="shared" si="25"/>
        <v>0</v>
      </c>
      <c r="Q229" s="35"/>
      <c r="R229" s="116"/>
    </row>
    <row r="230" spans="1:20" s="36" customFormat="1" ht="15" customHeight="1">
      <c r="A230" s="115"/>
      <c r="B230" s="44" t="s">
        <v>724</v>
      </c>
      <c r="C230" s="44" t="s">
        <v>28</v>
      </c>
      <c r="D230" s="45" t="s">
        <v>193</v>
      </c>
      <c r="E230" s="45" t="s">
        <v>194</v>
      </c>
      <c r="F230" s="45" t="s">
        <v>784</v>
      </c>
      <c r="G230" s="46" t="s">
        <v>29</v>
      </c>
      <c r="H230" s="47" t="s">
        <v>30</v>
      </c>
      <c r="I230" s="47">
        <v>24</v>
      </c>
      <c r="J230" s="139">
        <f t="shared" ref="J230:J239" si="26">K230/L$7</f>
        <v>2.0648996977465659</v>
      </c>
      <c r="K230" s="48">
        <v>207</v>
      </c>
      <c r="L230" s="150" t="s">
        <v>1096</v>
      </c>
      <c r="M230" s="49"/>
      <c r="N230" s="46" t="str">
        <f t="shared" si="22"/>
        <v>-</v>
      </c>
      <c r="O230" s="50">
        <f t="shared" si="23"/>
        <v>0</v>
      </c>
      <c r="P230" s="51">
        <f t="shared" si="25"/>
        <v>0</v>
      </c>
      <c r="Q230" s="35"/>
      <c r="R230" s="116"/>
    </row>
    <row r="231" spans="1:20" s="36" customFormat="1" ht="15" customHeight="1">
      <c r="A231" s="115"/>
      <c r="B231" s="44" t="s">
        <v>725</v>
      </c>
      <c r="C231" s="44" t="s">
        <v>28</v>
      </c>
      <c r="D231" s="45" t="s">
        <v>193</v>
      </c>
      <c r="E231" s="45" t="s">
        <v>194</v>
      </c>
      <c r="F231" s="45" t="s">
        <v>784</v>
      </c>
      <c r="G231" s="46" t="s">
        <v>196</v>
      </c>
      <c r="H231" s="47" t="s">
        <v>1064</v>
      </c>
      <c r="I231" s="47">
        <v>30</v>
      </c>
      <c r="J231" s="139">
        <f t="shared" si="26"/>
        <v>3.5013516613963511</v>
      </c>
      <c r="K231" s="48">
        <v>351</v>
      </c>
      <c r="L231" s="152" t="s">
        <v>1098</v>
      </c>
      <c r="M231" s="49"/>
      <c r="N231" s="46" t="str">
        <f t="shared" si="22"/>
        <v>-</v>
      </c>
      <c r="O231" s="50">
        <f t="shared" si="23"/>
        <v>0</v>
      </c>
      <c r="P231" s="51">
        <f t="shared" si="25"/>
        <v>0</v>
      </c>
      <c r="Q231" s="35"/>
      <c r="R231" s="116"/>
    </row>
    <row r="232" spans="1:20" s="36" customFormat="1" ht="15" customHeight="1">
      <c r="A232" s="115"/>
      <c r="B232" s="44" t="s">
        <v>726</v>
      </c>
      <c r="C232" s="44" t="s">
        <v>28</v>
      </c>
      <c r="D232" s="45" t="s">
        <v>193</v>
      </c>
      <c r="E232" s="45" t="s">
        <v>194</v>
      </c>
      <c r="F232" s="45" t="s">
        <v>197</v>
      </c>
      <c r="G232" s="46" t="s">
        <v>29</v>
      </c>
      <c r="H232" s="47" t="s">
        <v>30</v>
      </c>
      <c r="I232" s="47">
        <v>24</v>
      </c>
      <c r="J232" s="139">
        <f t="shared" si="26"/>
        <v>2.1846040280507149</v>
      </c>
      <c r="K232" s="48">
        <v>219</v>
      </c>
      <c r="L232" s="150" t="s">
        <v>1096</v>
      </c>
      <c r="M232" s="49"/>
      <c r="N232" s="46" t="str">
        <f t="shared" si="22"/>
        <v>-</v>
      </c>
      <c r="O232" s="50">
        <f t="shared" si="23"/>
        <v>0</v>
      </c>
      <c r="P232" s="51">
        <f t="shared" si="25"/>
        <v>0</v>
      </c>
      <c r="Q232" s="35"/>
      <c r="R232" s="116"/>
    </row>
    <row r="233" spans="1:20" s="36" customFormat="1" ht="15" customHeight="1">
      <c r="A233" s="117"/>
      <c r="B233" s="44" t="s">
        <v>727</v>
      </c>
      <c r="C233" s="44" t="s">
        <v>28</v>
      </c>
      <c r="D233" s="45" t="s">
        <v>193</v>
      </c>
      <c r="E233" s="45" t="s">
        <v>194</v>
      </c>
      <c r="F233" s="45" t="s">
        <v>197</v>
      </c>
      <c r="G233" s="46" t="s">
        <v>183</v>
      </c>
      <c r="H233" s="47" t="s">
        <v>1064</v>
      </c>
      <c r="I233" s="47">
        <v>16</v>
      </c>
      <c r="J233" s="139">
        <f t="shared" si="26"/>
        <v>3.980168982612946</v>
      </c>
      <c r="K233" s="48">
        <v>399</v>
      </c>
      <c r="L233" s="150" t="s">
        <v>1096</v>
      </c>
      <c r="M233" s="49"/>
      <c r="N233" s="46" t="str">
        <f t="shared" si="22"/>
        <v>-</v>
      </c>
      <c r="O233" s="50">
        <f t="shared" si="23"/>
        <v>0</v>
      </c>
      <c r="P233" s="51">
        <f t="shared" si="25"/>
        <v>0</v>
      </c>
      <c r="Q233" s="35"/>
      <c r="R233" s="116"/>
    </row>
    <row r="234" spans="1:20" s="36" customFormat="1" ht="15" customHeight="1">
      <c r="A234" s="115"/>
      <c r="B234" s="44" t="s">
        <v>728</v>
      </c>
      <c r="C234" s="44" t="s">
        <v>28</v>
      </c>
      <c r="D234" s="45" t="s">
        <v>193</v>
      </c>
      <c r="E234" s="45" t="s">
        <v>194</v>
      </c>
      <c r="F234" s="45" t="s">
        <v>785</v>
      </c>
      <c r="G234" s="46" t="s">
        <v>196</v>
      </c>
      <c r="H234" s="47" t="s">
        <v>1064</v>
      </c>
      <c r="I234" s="47">
        <v>30</v>
      </c>
      <c r="J234" s="139">
        <f t="shared" si="26"/>
        <v>3.980168982612946</v>
      </c>
      <c r="K234" s="48">
        <v>399</v>
      </c>
      <c r="L234" s="150" t="s">
        <v>1096</v>
      </c>
      <c r="M234" s="49"/>
      <c r="N234" s="46" t="str">
        <f t="shared" si="22"/>
        <v>-</v>
      </c>
      <c r="O234" s="50">
        <f t="shared" si="23"/>
        <v>0</v>
      </c>
      <c r="P234" s="51">
        <f t="shared" si="25"/>
        <v>0</v>
      </c>
      <c r="Q234" s="35"/>
      <c r="R234" s="116"/>
    </row>
    <row r="235" spans="1:20" s="134" customFormat="1" ht="15" customHeight="1">
      <c r="A235" s="137"/>
      <c r="B235" s="44" t="s">
        <v>729</v>
      </c>
      <c r="C235" s="44" t="s">
        <v>28</v>
      </c>
      <c r="D235" s="45" t="s">
        <v>193</v>
      </c>
      <c r="E235" s="45" t="s">
        <v>194</v>
      </c>
      <c r="F235" s="45" t="s">
        <v>786</v>
      </c>
      <c r="G235" s="46" t="s">
        <v>29</v>
      </c>
      <c r="H235" s="47" t="s">
        <v>30</v>
      </c>
      <c r="I235" s="47">
        <v>24</v>
      </c>
      <c r="J235" s="139">
        <f t="shared" si="26"/>
        <v>2.1846040280507149</v>
      </c>
      <c r="K235" s="48">
        <v>219</v>
      </c>
      <c r="L235" s="152" t="s">
        <v>1098</v>
      </c>
      <c r="M235" s="49"/>
      <c r="N235" s="46" t="str">
        <f t="shared" si="22"/>
        <v>-</v>
      </c>
      <c r="O235" s="50">
        <f t="shared" si="23"/>
        <v>0</v>
      </c>
      <c r="P235" s="51">
        <f t="shared" si="25"/>
        <v>0</v>
      </c>
      <c r="Q235" s="35"/>
      <c r="R235" s="133"/>
      <c r="T235" s="36"/>
    </row>
    <row r="236" spans="1:20" s="134" customFormat="1" ht="15" customHeight="1">
      <c r="A236" s="123"/>
      <c r="B236" s="44" t="s">
        <v>730</v>
      </c>
      <c r="C236" s="44" t="s">
        <v>28</v>
      </c>
      <c r="D236" s="45" t="s">
        <v>193</v>
      </c>
      <c r="E236" s="45" t="s">
        <v>194</v>
      </c>
      <c r="F236" s="45" t="s">
        <v>787</v>
      </c>
      <c r="G236" s="46" t="s">
        <v>29</v>
      </c>
      <c r="H236" s="47" t="s">
        <v>30</v>
      </c>
      <c r="I236" s="47">
        <v>24</v>
      </c>
      <c r="J236" s="139">
        <f t="shared" si="26"/>
        <v>2.0648996977465659</v>
      </c>
      <c r="K236" s="48">
        <v>207</v>
      </c>
      <c r="L236" s="152" t="s">
        <v>1098</v>
      </c>
      <c r="M236" s="49"/>
      <c r="N236" s="46" t="str">
        <f t="shared" si="22"/>
        <v>-</v>
      </c>
      <c r="O236" s="50">
        <f t="shared" si="23"/>
        <v>0</v>
      </c>
      <c r="P236" s="51">
        <f t="shared" si="25"/>
        <v>0</v>
      </c>
      <c r="Q236" s="35"/>
      <c r="R236" s="133"/>
      <c r="T236" s="36"/>
    </row>
    <row r="237" spans="1:20" s="36" customFormat="1" ht="15" customHeight="1">
      <c r="A237" s="115"/>
      <c r="B237" s="44" t="s">
        <v>1075</v>
      </c>
      <c r="C237" s="44" t="s">
        <v>28</v>
      </c>
      <c r="D237" s="45" t="s">
        <v>193</v>
      </c>
      <c r="E237" s="45" t="s">
        <v>194</v>
      </c>
      <c r="F237" s="45" t="s">
        <v>787</v>
      </c>
      <c r="G237" s="46" t="s">
        <v>29</v>
      </c>
      <c r="H237" s="47" t="s">
        <v>30</v>
      </c>
      <c r="I237" s="47">
        <v>24</v>
      </c>
      <c r="J237" s="139">
        <f t="shared" si="26"/>
        <v>1.9850968108771334</v>
      </c>
      <c r="K237" s="48">
        <v>199</v>
      </c>
      <c r="L237" s="150" t="s">
        <v>1096</v>
      </c>
      <c r="M237" s="49"/>
      <c r="N237" s="46" t="str">
        <f t="shared" si="22"/>
        <v>-</v>
      </c>
      <c r="O237" s="50">
        <f t="shared" si="23"/>
        <v>0</v>
      </c>
      <c r="P237" s="51">
        <f t="shared" ref="P237" si="27">K237*M237</f>
        <v>0</v>
      </c>
      <c r="Q237" s="35"/>
      <c r="R237" s="116"/>
    </row>
    <row r="238" spans="1:20" s="36" customFormat="1" ht="15" customHeight="1">
      <c r="A238" s="115"/>
      <c r="B238" s="44" t="s">
        <v>731</v>
      </c>
      <c r="C238" s="44" t="s">
        <v>28</v>
      </c>
      <c r="D238" s="45" t="s">
        <v>193</v>
      </c>
      <c r="E238" s="45" t="s">
        <v>194</v>
      </c>
      <c r="F238" s="45" t="s">
        <v>198</v>
      </c>
      <c r="G238" s="46" t="s">
        <v>196</v>
      </c>
      <c r="H238" s="47" t="s">
        <v>1064</v>
      </c>
      <c r="I238" s="47">
        <v>30</v>
      </c>
      <c r="J238" s="139">
        <f t="shared" si="26"/>
        <v>3.5811545482657836</v>
      </c>
      <c r="K238" s="48">
        <v>359</v>
      </c>
      <c r="L238" s="152" t="s">
        <v>1098</v>
      </c>
      <c r="M238" s="49"/>
      <c r="N238" s="46" t="str">
        <f t="shared" si="22"/>
        <v>-</v>
      </c>
      <c r="O238" s="50">
        <f t="shared" si="23"/>
        <v>0</v>
      </c>
      <c r="P238" s="51">
        <f t="shared" si="25"/>
        <v>0</v>
      </c>
      <c r="Q238" s="35"/>
      <c r="R238" s="116"/>
    </row>
    <row r="239" spans="1:20" s="134" customFormat="1" ht="15" customHeight="1">
      <c r="A239" s="123"/>
      <c r="B239" s="44" t="s">
        <v>732</v>
      </c>
      <c r="C239" s="44" t="s">
        <v>28</v>
      </c>
      <c r="D239" s="148" t="s">
        <v>193</v>
      </c>
      <c r="E239" s="148" t="s">
        <v>194</v>
      </c>
      <c r="F239" s="148" t="s">
        <v>788</v>
      </c>
      <c r="G239" s="149" t="s">
        <v>29</v>
      </c>
      <c r="H239" s="47" t="s">
        <v>30</v>
      </c>
      <c r="I239" s="47">
        <v>24</v>
      </c>
      <c r="J239" s="139">
        <f t="shared" si="26"/>
        <v>2.2444561932027893</v>
      </c>
      <c r="K239" s="48">
        <v>225</v>
      </c>
      <c r="L239" s="152" t="s">
        <v>1098</v>
      </c>
      <c r="M239" s="49"/>
      <c r="N239" s="46" t="str">
        <f t="shared" si="22"/>
        <v>-</v>
      </c>
      <c r="O239" s="50">
        <f t="shared" si="23"/>
        <v>0</v>
      </c>
      <c r="P239" s="51">
        <f t="shared" si="25"/>
        <v>0</v>
      </c>
      <c r="Q239" s="35"/>
      <c r="R239" s="133"/>
      <c r="T239" s="36"/>
    </row>
    <row r="240" spans="1:20" s="36" customFormat="1" ht="15" customHeight="1">
      <c r="A240" s="115"/>
      <c r="B240" s="44" t="s">
        <v>733</v>
      </c>
      <c r="C240" s="44" t="s">
        <v>32</v>
      </c>
      <c r="D240" s="121" t="s">
        <v>193</v>
      </c>
      <c r="E240" s="121" t="s">
        <v>194</v>
      </c>
      <c r="F240" s="121" t="s">
        <v>788</v>
      </c>
      <c r="G240" s="122" t="s">
        <v>29</v>
      </c>
      <c r="H240" s="47" t="s">
        <v>1064</v>
      </c>
      <c r="I240" s="47">
        <v>40</v>
      </c>
      <c r="J240" s="53">
        <v>3.59</v>
      </c>
      <c r="K240" s="140">
        <f>J240*L$7</f>
        <v>359.88673</v>
      </c>
      <c r="L240" s="151" t="s">
        <v>1097</v>
      </c>
      <c r="M240" s="49"/>
      <c r="N240" s="46" t="str">
        <f t="shared" si="22"/>
        <v>-</v>
      </c>
      <c r="O240" s="50">
        <f t="shared" si="23"/>
        <v>0</v>
      </c>
      <c r="P240" s="51">
        <f t="shared" si="25"/>
        <v>0</v>
      </c>
      <c r="Q240" s="35"/>
      <c r="R240" s="116"/>
    </row>
    <row r="241" spans="1:20" s="134" customFormat="1" ht="15" hidden="1" customHeight="1">
      <c r="A241" s="123"/>
      <c r="B241" s="124" t="s">
        <v>1076</v>
      </c>
      <c r="C241" s="124" t="s">
        <v>28</v>
      </c>
      <c r="D241" s="125" t="s">
        <v>193</v>
      </c>
      <c r="E241" s="125" t="s">
        <v>194</v>
      </c>
      <c r="F241" s="125" t="s">
        <v>1077</v>
      </c>
      <c r="G241" s="126" t="s">
        <v>29</v>
      </c>
      <c r="H241" s="127" t="s">
        <v>30</v>
      </c>
      <c r="I241" s="127">
        <v>24</v>
      </c>
      <c r="J241" s="131">
        <f>K241/L$7</f>
        <v>2.2444561932027893</v>
      </c>
      <c r="K241" s="129">
        <v>225</v>
      </c>
      <c r="L241" s="147" t="s">
        <v>1095</v>
      </c>
      <c r="M241" s="130"/>
      <c r="N241" s="126" t="str">
        <f t="shared" si="22"/>
        <v>-</v>
      </c>
      <c r="O241" s="131">
        <f t="shared" si="23"/>
        <v>0</v>
      </c>
      <c r="P241" s="132">
        <f t="shared" ref="P241" si="28">K241*M241</f>
        <v>0</v>
      </c>
      <c r="Q241" s="157"/>
      <c r="R241" s="133"/>
    </row>
    <row r="242" spans="1:20" s="36" customFormat="1" ht="15" customHeight="1">
      <c r="A242" s="115"/>
      <c r="B242" s="44" t="s">
        <v>734</v>
      </c>
      <c r="C242" s="44" t="s">
        <v>28</v>
      </c>
      <c r="D242" s="45" t="s">
        <v>193</v>
      </c>
      <c r="E242" s="45" t="s">
        <v>194</v>
      </c>
      <c r="F242" s="45" t="s">
        <v>789</v>
      </c>
      <c r="G242" s="46" t="s">
        <v>29</v>
      </c>
      <c r="H242" s="47" t="s">
        <v>30</v>
      </c>
      <c r="I242" s="47">
        <v>24</v>
      </c>
      <c r="J242" s="139">
        <f>K242/L$7</f>
        <v>1.586082376529971</v>
      </c>
      <c r="K242" s="48">
        <v>159</v>
      </c>
      <c r="L242" s="152" t="s">
        <v>1098</v>
      </c>
      <c r="M242" s="49"/>
      <c r="N242" s="46" t="str">
        <f t="shared" si="22"/>
        <v>-</v>
      </c>
      <c r="O242" s="50">
        <f t="shared" si="23"/>
        <v>0</v>
      </c>
      <c r="P242" s="51">
        <f t="shared" si="25"/>
        <v>0</v>
      </c>
      <c r="Q242" s="35"/>
      <c r="R242" s="116"/>
    </row>
    <row r="243" spans="1:20" s="36" customFormat="1" ht="15" customHeight="1">
      <c r="A243" s="115"/>
      <c r="B243" s="44" t="s">
        <v>735</v>
      </c>
      <c r="C243" s="44" t="s">
        <v>28</v>
      </c>
      <c r="D243" s="45" t="s">
        <v>193</v>
      </c>
      <c r="E243" s="45" t="s">
        <v>194</v>
      </c>
      <c r="F243" s="45" t="s">
        <v>790</v>
      </c>
      <c r="G243" s="46" t="s">
        <v>196</v>
      </c>
      <c r="H243" s="47" t="s">
        <v>1064</v>
      </c>
      <c r="I243" s="47">
        <v>30</v>
      </c>
      <c r="J243" s="139">
        <f>K243/L$7</f>
        <v>3.5013516613963511</v>
      </c>
      <c r="K243" s="48">
        <v>351</v>
      </c>
      <c r="L243" s="152" t="s">
        <v>1098</v>
      </c>
      <c r="M243" s="49"/>
      <c r="N243" s="46" t="str">
        <f t="shared" si="22"/>
        <v>-</v>
      </c>
      <c r="O243" s="50">
        <f t="shared" si="23"/>
        <v>0</v>
      </c>
      <c r="P243" s="51">
        <f t="shared" si="25"/>
        <v>0</v>
      </c>
      <c r="Q243" s="35"/>
      <c r="R243" s="116"/>
    </row>
    <row r="244" spans="1:20" s="36" customFormat="1" ht="15" customHeight="1">
      <c r="A244" s="115"/>
      <c r="B244" s="44" t="s">
        <v>736</v>
      </c>
      <c r="C244" s="44" t="s">
        <v>28</v>
      </c>
      <c r="D244" s="45" t="s">
        <v>193</v>
      </c>
      <c r="E244" s="45" t="s">
        <v>194</v>
      </c>
      <c r="F244" s="45" t="s">
        <v>199</v>
      </c>
      <c r="G244" s="46" t="s">
        <v>196</v>
      </c>
      <c r="H244" s="47" t="s">
        <v>1064</v>
      </c>
      <c r="I244" s="47">
        <v>30</v>
      </c>
      <c r="J244" s="139">
        <f>K244/L$7</f>
        <v>3.980168982612946</v>
      </c>
      <c r="K244" s="48">
        <v>399</v>
      </c>
      <c r="L244" s="152" t="s">
        <v>1098</v>
      </c>
      <c r="M244" s="49"/>
      <c r="N244" s="46" t="str">
        <f t="shared" si="22"/>
        <v>-</v>
      </c>
      <c r="O244" s="50">
        <f t="shared" si="23"/>
        <v>0</v>
      </c>
      <c r="P244" s="51">
        <f t="shared" si="25"/>
        <v>0</v>
      </c>
      <c r="Q244" s="35"/>
      <c r="R244" s="116"/>
    </row>
    <row r="245" spans="1:20" s="134" customFormat="1" ht="15" hidden="1" customHeight="1">
      <c r="A245" s="123"/>
      <c r="B245" s="124" t="s">
        <v>200</v>
      </c>
      <c r="C245" s="124" t="s">
        <v>28</v>
      </c>
      <c r="D245" s="125" t="s">
        <v>193</v>
      </c>
      <c r="E245" s="125" t="s">
        <v>194</v>
      </c>
      <c r="F245" s="125" t="s">
        <v>201</v>
      </c>
      <c r="G245" s="126" t="s">
        <v>29</v>
      </c>
      <c r="H245" s="127" t="s">
        <v>30</v>
      </c>
      <c r="I245" s="127">
        <v>24</v>
      </c>
      <c r="J245" s="131">
        <f>K245/L$7</f>
        <v>2.2444561932027893</v>
      </c>
      <c r="K245" s="129">
        <v>225</v>
      </c>
      <c r="L245" s="147" t="s">
        <v>1095</v>
      </c>
      <c r="M245" s="130"/>
      <c r="N245" s="126" t="str">
        <f t="shared" si="22"/>
        <v>-</v>
      </c>
      <c r="O245" s="131">
        <f t="shared" si="23"/>
        <v>0</v>
      </c>
      <c r="P245" s="132">
        <f t="shared" si="25"/>
        <v>0</v>
      </c>
      <c r="Q245" s="157"/>
      <c r="R245" s="133"/>
    </row>
    <row r="246" spans="1:20" s="134" customFormat="1" ht="15" hidden="1" customHeight="1">
      <c r="A246" s="123"/>
      <c r="B246" s="124" t="s">
        <v>567</v>
      </c>
      <c r="C246" s="124" t="s">
        <v>32</v>
      </c>
      <c r="D246" s="125" t="s">
        <v>193</v>
      </c>
      <c r="E246" s="125" t="s">
        <v>194</v>
      </c>
      <c r="F246" s="125" t="s">
        <v>201</v>
      </c>
      <c r="G246" s="126" t="s">
        <v>29</v>
      </c>
      <c r="H246" s="127" t="s">
        <v>1064</v>
      </c>
      <c r="I246" s="127">
        <v>40</v>
      </c>
      <c r="J246" s="128">
        <v>2.69</v>
      </c>
      <c r="K246" s="138">
        <f>J246*L$7</f>
        <v>269.66442999999998</v>
      </c>
      <c r="L246" s="147" t="s">
        <v>1095</v>
      </c>
      <c r="M246" s="130"/>
      <c r="N246" s="126" t="str">
        <f t="shared" si="22"/>
        <v>-</v>
      </c>
      <c r="O246" s="131">
        <f t="shared" si="23"/>
        <v>0</v>
      </c>
      <c r="P246" s="132">
        <f t="shared" si="25"/>
        <v>0</v>
      </c>
      <c r="Q246" s="157"/>
      <c r="R246" s="133"/>
    </row>
    <row r="247" spans="1:20" s="134" customFormat="1" ht="15" hidden="1" customHeight="1">
      <c r="A247" s="123"/>
      <c r="B247" s="124" t="s">
        <v>737</v>
      </c>
      <c r="C247" s="124" t="s">
        <v>28</v>
      </c>
      <c r="D247" s="135" t="s">
        <v>193</v>
      </c>
      <c r="E247" s="135" t="s">
        <v>194</v>
      </c>
      <c r="F247" s="135" t="s">
        <v>791</v>
      </c>
      <c r="G247" s="136" t="s">
        <v>183</v>
      </c>
      <c r="H247" s="127" t="s">
        <v>1064</v>
      </c>
      <c r="I247" s="127">
        <v>16</v>
      </c>
      <c r="J247" s="131">
        <f>K247/L$7</f>
        <v>6.3343541452612051</v>
      </c>
      <c r="K247" s="129">
        <v>635</v>
      </c>
      <c r="L247" s="147" t="s">
        <v>1095</v>
      </c>
      <c r="M247" s="130"/>
      <c r="N247" s="126" t="str">
        <f t="shared" si="22"/>
        <v>-</v>
      </c>
      <c r="O247" s="131">
        <f t="shared" si="23"/>
        <v>0</v>
      </c>
      <c r="P247" s="132">
        <f t="shared" si="25"/>
        <v>0</v>
      </c>
      <c r="Q247" s="157"/>
      <c r="R247" s="133"/>
    </row>
    <row r="248" spans="1:20" s="134" customFormat="1" ht="15" customHeight="1">
      <c r="A248" s="123"/>
      <c r="B248" s="44" t="s">
        <v>738</v>
      </c>
      <c r="C248" s="44" t="s">
        <v>28</v>
      </c>
      <c r="D248" s="148" t="s">
        <v>193</v>
      </c>
      <c r="E248" s="148" t="s">
        <v>194</v>
      </c>
      <c r="F248" s="148" t="s">
        <v>792</v>
      </c>
      <c r="G248" s="149" t="s">
        <v>29</v>
      </c>
      <c r="H248" s="47" t="s">
        <v>30</v>
      </c>
      <c r="I248" s="47">
        <v>24</v>
      </c>
      <c r="J248" s="139">
        <f>K248/L$7</f>
        <v>2.0648996977465659</v>
      </c>
      <c r="K248" s="48">
        <v>207</v>
      </c>
      <c r="L248" s="152" t="s">
        <v>1098</v>
      </c>
      <c r="M248" s="49"/>
      <c r="N248" s="46" t="str">
        <f t="shared" si="22"/>
        <v>-</v>
      </c>
      <c r="O248" s="50">
        <f t="shared" si="23"/>
        <v>0</v>
      </c>
      <c r="P248" s="51">
        <f t="shared" si="25"/>
        <v>0</v>
      </c>
      <c r="Q248" s="35"/>
      <c r="R248" s="133"/>
      <c r="T248" s="36"/>
    </row>
    <row r="249" spans="1:20" s="36" customFormat="1" ht="15" customHeight="1">
      <c r="A249" s="115"/>
      <c r="B249" s="44" t="s">
        <v>739</v>
      </c>
      <c r="C249" s="44" t="s">
        <v>28</v>
      </c>
      <c r="D249" s="121" t="s">
        <v>193</v>
      </c>
      <c r="E249" s="121" t="s">
        <v>194</v>
      </c>
      <c r="F249" s="121" t="s">
        <v>793</v>
      </c>
      <c r="G249" s="122" t="s">
        <v>183</v>
      </c>
      <c r="H249" s="47" t="s">
        <v>1064</v>
      </c>
      <c r="I249" s="47">
        <v>16</v>
      </c>
      <c r="J249" s="139">
        <f>K249/L$7</f>
        <v>4.8979021816114194</v>
      </c>
      <c r="K249" s="48">
        <v>491</v>
      </c>
      <c r="L249" s="152" t="s">
        <v>1098</v>
      </c>
      <c r="M249" s="49"/>
      <c r="N249" s="46" t="str">
        <f t="shared" si="22"/>
        <v>-</v>
      </c>
      <c r="O249" s="50">
        <f t="shared" si="23"/>
        <v>0</v>
      </c>
      <c r="P249" s="51">
        <f t="shared" si="25"/>
        <v>0</v>
      </c>
      <c r="Q249" s="35"/>
      <c r="R249" s="116"/>
    </row>
    <row r="250" spans="1:20" s="134" customFormat="1" ht="15" hidden="1" customHeight="1">
      <c r="A250" s="123"/>
      <c r="B250" s="124" t="s">
        <v>203</v>
      </c>
      <c r="C250" s="124" t="s">
        <v>32</v>
      </c>
      <c r="D250" s="125" t="s">
        <v>193</v>
      </c>
      <c r="E250" s="125" t="s">
        <v>194</v>
      </c>
      <c r="F250" s="125" t="s">
        <v>202</v>
      </c>
      <c r="G250" s="126" t="s">
        <v>29</v>
      </c>
      <c r="H250" s="127" t="s">
        <v>1064</v>
      </c>
      <c r="I250" s="127">
        <v>40</v>
      </c>
      <c r="J250" s="128">
        <v>3.38</v>
      </c>
      <c r="K250" s="138">
        <f>J250*L$7</f>
        <v>338.83485999999999</v>
      </c>
      <c r="L250" s="190" t="s">
        <v>1096</v>
      </c>
      <c r="M250" s="130"/>
      <c r="N250" s="126" t="str">
        <f t="shared" si="22"/>
        <v>-</v>
      </c>
      <c r="O250" s="131">
        <f t="shared" si="23"/>
        <v>0</v>
      </c>
      <c r="P250" s="132">
        <f t="shared" si="25"/>
        <v>0</v>
      </c>
      <c r="Q250" s="157"/>
      <c r="R250" s="133"/>
    </row>
    <row r="251" spans="1:20" s="36" customFormat="1" ht="15" customHeight="1">
      <c r="A251" s="115"/>
      <c r="B251" s="44" t="s">
        <v>740</v>
      </c>
      <c r="C251" s="44" t="s">
        <v>28</v>
      </c>
      <c r="D251" s="121" t="s">
        <v>193</v>
      </c>
      <c r="E251" s="121" t="s">
        <v>194</v>
      </c>
      <c r="F251" s="121" t="s">
        <v>794</v>
      </c>
      <c r="G251" s="122" t="s">
        <v>196</v>
      </c>
      <c r="H251" s="47" t="s">
        <v>1064</v>
      </c>
      <c r="I251" s="47">
        <v>30</v>
      </c>
      <c r="J251" s="139">
        <f t="shared" ref="J251:J259" si="29">K251/L$7</f>
        <v>4.319331251808034</v>
      </c>
      <c r="K251" s="48">
        <v>433</v>
      </c>
      <c r="L251" s="152" t="s">
        <v>1098</v>
      </c>
      <c r="M251" s="49"/>
      <c r="N251" s="46" t="str">
        <f t="shared" si="22"/>
        <v>-</v>
      </c>
      <c r="O251" s="50">
        <f t="shared" si="23"/>
        <v>0</v>
      </c>
      <c r="P251" s="51">
        <f t="shared" si="25"/>
        <v>0</v>
      </c>
      <c r="Q251" s="35"/>
      <c r="R251" s="116"/>
    </row>
    <row r="252" spans="1:20" s="36" customFormat="1" ht="15" customHeight="1">
      <c r="A252" s="115"/>
      <c r="B252" s="44" t="s">
        <v>741</v>
      </c>
      <c r="C252" s="44" t="s">
        <v>28</v>
      </c>
      <c r="D252" s="121" t="s">
        <v>193</v>
      </c>
      <c r="E252" s="121" t="s">
        <v>194</v>
      </c>
      <c r="F252" s="121" t="s">
        <v>795</v>
      </c>
      <c r="G252" s="122" t="s">
        <v>196</v>
      </c>
      <c r="H252" s="47" t="s">
        <v>1064</v>
      </c>
      <c r="I252" s="47">
        <v>30</v>
      </c>
      <c r="J252" s="139">
        <f t="shared" si="29"/>
        <v>4.319331251808034</v>
      </c>
      <c r="K252" s="48">
        <v>433</v>
      </c>
      <c r="L252" s="150" t="s">
        <v>1096</v>
      </c>
      <c r="M252" s="49"/>
      <c r="N252" s="46" t="str">
        <f t="shared" si="22"/>
        <v>-</v>
      </c>
      <c r="O252" s="50">
        <f t="shared" si="23"/>
        <v>0</v>
      </c>
      <c r="P252" s="51">
        <f t="shared" si="25"/>
        <v>0</v>
      </c>
      <c r="Q252" s="35"/>
      <c r="R252" s="116"/>
    </row>
    <row r="253" spans="1:20" s="36" customFormat="1" ht="15" customHeight="1">
      <c r="A253" s="115"/>
      <c r="B253" s="44" t="s">
        <v>742</v>
      </c>
      <c r="C253" s="44" t="s">
        <v>28</v>
      </c>
      <c r="D253" s="45" t="s">
        <v>193</v>
      </c>
      <c r="E253" s="45" t="s">
        <v>194</v>
      </c>
      <c r="F253" s="45" t="s">
        <v>796</v>
      </c>
      <c r="G253" s="46" t="s">
        <v>196</v>
      </c>
      <c r="H253" s="47" t="s">
        <v>1064</v>
      </c>
      <c r="I253" s="47">
        <v>30</v>
      </c>
      <c r="J253" s="139">
        <f t="shared" si="29"/>
        <v>4.319331251808034</v>
      </c>
      <c r="K253" s="48">
        <v>433</v>
      </c>
      <c r="L253" s="151" t="s">
        <v>1097</v>
      </c>
      <c r="M253" s="49"/>
      <c r="N253" s="46" t="str">
        <f t="shared" si="22"/>
        <v>-</v>
      </c>
      <c r="O253" s="50">
        <f t="shared" si="23"/>
        <v>0</v>
      </c>
      <c r="P253" s="51">
        <f t="shared" si="25"/>
        <v>0</v>
      </c>
      <c r="Q253" s="35"/>
      <c r="R253" s="116"/>
    </row>
    <row r="254" spans="1:20" s="134" customFormat="1" ht="15" customHeight="1">
      <c r="A254" s="137"/>
      <c r="B254" s="44" t="s">
        <v>743</v>
      </c>
      <c r="C254" s="44" t="s">
        <v>28</v>
      </c>
      <c r="D254" s="148" t="s">
        <v>193</v>
      </c>
      <c r="E254" s="148" t="s">
        <v>194</v>
      </c>
      <c r="F254" s="148" t="s">
        <v>797</v>
      </c>
      <c r="G254" s="149" t="s">
        <v>29</v>
      </c>
      <c r="H254" s="47" t="s">
        <v>30</v>
      </c>
      <c r="I254" s="47">
        <v>24</v>
      </c>
      <c r="J254" s="139">
        <f t="shared" si="29"/>
        <v>1.7456881502688359</v>
      </c>
      <c r="K254" s="48">
        <v>175</v>
      </c>
      <c r="L254" s="152" t="s">
        <v>1098</v>
      </c>
      <c r="M254" s="49"/>
      <c r="N254" s="46" t="str">
        <f t="shared" si="22"/>
        <v>-</v>
      </c>
      <c r="O254" s="50">
        <f t="shared" si="23"/>
        <v>0</v>
      </c>
      <c r="P254" s="51">
        <f t="shared" si="25"/>
        <v>0</v>
      </c>
      <c r="Q254" s="35"/>
      <c r="R254" s="133"/>
      <c r="T254" s="36"/>
    </row>
    <row r="255" spans="1:20" s="134" customFormat="1" ht="15" customHeight="1">
      <c r="A255" s="137"/>
      <c r="B255" s="44" t="s">
        <v>744</v>
      </c>
      <c r="C255" s="44" t="s">
        <v>28</v>
      </c>
      <c r="D255" s="45" t="s">
        <v>193</v>
      </c>
      <c r="E255" s="45" t="s">
        <v>194</v>
      </c>
      <c r="F255" s="45" t="s">
        <v>204</v>
      </c>
      <c r="G255" s="46" t="s">
        <v>29</v>
      </c>
      <c r="H255" s="47" t="s">
        <v>30</v>
      </c>
      <c r="I255" s="47">
        <v>24</v>
      </c>
      <c r="J255" s="139">
        <f t="shared" si="29"/>
        <v>2.3442098017895798</v>
      </c>
      <c r="K255" s="48">
        <v>235</v>
      </c>
      <c r="L255" s="152" t="s">
        <v>1098</v>
      </c>
      <c r="M255" s="49"/>
      <c r="N255" s="46" t="str">
        <f t="shared" si="22"/>
        <v>-</v>
      </c>
      <c r="O255" s="50">
        <f t="shared" si="23"/>
        <v>0</v>
      </c>
      <c r="P255" s="51">
        <f t="shared" si="25"/>
        <v>0</v>
      </c>
      <c r="Q255" s="35"/>
      <c r="R255" s="133"/>
      <c r="T255" s="36"/>
    </row>
    <row r="256" spans="1:20" s="36" customFormat="1" ht="15" customHeight="1">
      <c r="A256" s="115"/>
      <c r="B256" s="44" t="s">
        <v>745</v>
      </c>
      <c r="C256" s="44" t="s">
        <v>28</v>
      </c>
      <c r="D256" s="121" t="s">
        <v>193</v>
      </c>
      <c r="E256" s="121" t="s">
        <v>194</v>
      </c>
      <c r="F256" s="121" t="s">
        <v>798</v>
      </c>
      <c r="G256" s="122" t="s">
        <v>196</v>
      </c>
      <c r="H256" s="47" t="s">
        <v>1064</v>
      </c>
      <c r="I256" s="47">
        <v>30</v>
      </c>
      <c r="J256" s="139">
        <f t="shared" si="29"/>
        <v>4.079922591199737</v>
      </c>
      <c r="K256" s="48">
        <v>409</v>
      </c>
      <c r="L256" s="150" t="s">
        <v>1096</v>
      </c>
      <c r="M256" s="49"/>
      <c r="N256" s="46" t="str">
        <f t="shared" si="22"/>
        <v>-</v>
      </c>
      <c r="O256" s="50">
        <f t="shared" si="23"/>
        <v>0</v>
      </c>
      <c r="P256" s="51">
        <f t="shared" si="25"/>
        <v>0</v>
      </c>
      <c r="Q256" s="35"/>
      <c r="R256" s="116"/>
    </row>
    <row r="257" spans="1:20" s="36" customFormat="1" ht="15" customHeight="1">
      <c r="A257" s="115"/>
      <c r="B257" s="44" t="s">
        <v>746</v>
      </c>
      <c r="C257" s="44" t="s">
        <v>28</v>
      </c>
      <c r="D257" s="45" t="s">
        <v>193</v>
      </c>
      <c r="E257" s="45" t="s">
        <v>194</v>
      </c>
      <c r="F257" s="45" t="s">
        <v>799</v>
      </c>
      <c r="G257" s="46" t="s">
        <v>196</v>
      </c>
      <c r="H257" s="47" t="s">
        <v>1064</v>
      </c>
      <c r="I257" s="47">
        <v>30</v>
      </c>
      <c r="J257" s="139">
        <f t="shared" si="29"/>
        <v>3.3816473310922022</v>
      </c>
      <c r="K257" s="48">
        <v>339</v>
      </c>
      <c r="L257" s="150" t="s">
        <v>1096</v>
      </c>
      <c r="M257" s="49"/>
      <c r="N257" s="46" t="str">
        <f t="shared" si="22"/>
        <v>-</v>
      </c>
      <c r="O257" s="50">
        <f t="shared" si="23"/>
        <v>0</v>
      </c>
      <c r="P257" s="51">
        <f t="shared" si="25"/>
        <v>0</v>
      </c>
      <c r="Q257" s="35"/>
      <c r="R257" s="116"/>
    </row>
    <row r="258" spans="1:20" s="36" customFormat="1" ht="15" customHeight="1">
      <c r="A258" s="115"/>
      <c r="B258" s="44" t="s">
        <v>747</v>
      </c>
      <c r="C258" s="44" t="s">
        <v>28</v>
      </c>
      <c r="D258" s="121" t="s">
        <v>193</v>
      </c>
      <c r="E258" s="121" t="s">
        <v>194</v>
      </c>
      <c r="F258" s="121" t="s">
        <v>800</v>
      </c>
      <c r="G258" s="122" t="s">
        <v>29</v>
      </c>
      <c r="H258" s="47" t="s">
        <v>1064</v>
      </c>
      <c r="I258" s="47">
        <v>24</v>
      </c>
      <c r="J258" s="139">
        <f t="shared" si="29"/>
        <v>3.980168982612946</v>
      </c>
      <c r="K258" s="48">
        <v>399</v>
      </c>
      <c r="L258" s="152" t="s">
        <v>1098</v>
      </c>
      <c r="M258" s="49"/>
      <c r="N258" s="46" t="str">
        <f t="shared" si="22"/>
        <v>-</v>
      </c>
      <c r="O258" s="50">
        <f t="shared" si="23"/>
        <v>0</v>
      </c>
      <c r="P258" s="51">
        <f t="shared" si="25"/>
        <v>0</v>
      </c>
      <c r="Q258" s="35"/>
      <c r="R258" s="116"/>
    </row>
    <row r="259" spans="1:20" s="134" customFormat="1" ht="15" customHeight="1">
      <c r="A259" s="123"/>
      <c r="B259" s="44" t="s">
        <v>205</v>
      </c>
      <c r="C259" s="44" t="s">
        <v>28</v>
      </c>
      <c r="D259" s="45" t="s">
        <v>193</v>
      </c>
      <c r="E259" s="45" t="s">
        <v>194</v>
      </c>
      <c r="F259" s="45" t="s">
        <v>801</v>
      </c>
      <c r="G259" s="46" t="s">
        <v>29</v>
      </c>
      <c r="H259" s="47" t="s">
        <v>30</v>
      </c>
      <c r="I259" s="47">
        <v>24</v>
      </c>
      <c r="J259" s="139">
        <f t="shared" si="29"/>
        <v>1.9850968108771334</v>
      </c>
      <c r="K259" s="48">
        <v>199</v>
      </c>
      <c r="L259" s="152" t="s">
        <v>1098</v>
      </c>
      <c r="M259" s="49"/>
      <c r="N259" s="46" t="str">
        <f t="shared" si="22"/>
        <v>-</v>
      </c>
      <c r="O259" s="50">
        <f t="shared" si="23"/>
        <v>0</v>
      </c>
      <c r="P259" s="51">
        <f t="shared" si="25"/>
        <v>0</v>
      </c>
      <c r="Q259" s="35"/>
      <c r="R259" s="133"/>
      <c r="T259" s="36"/>
    </row>
    <row r="260" spans="1:20" s="36" customFormat="1" ht="15" customHeight="1">
      <c r="A260" s="115"/>
      <c r="B260" s="44" t="s">
        <v>568</v>
      </c>
      <c r="C260" s="44" t="s">
        <v>32</v>
      </c>
      <c r="D260" s="45" t="s">
        <v>193</v>
      </c>
      <c r="E260" s="45" t="s">
        <v>194</v>
      </c>
      <c r="F260" s="45" t="s">
        <v>801</v>
      </c>
      <c r="G260" s="46" t="s">
        <v>29</v>
      </c>
      <c r="H260" s="47" t="s">
        <v>1064</v>
      </c>
      <c r="I260" s="47">
        <v>40</v>
      </c>
      <c r="J260" s="53">
        <v>3.69</v>
      </c>
      <c r="K260" s="140">
        <f>J260*L$7</f>
        <v>369.91143</v>
      </c>
      <c r="L260" s="152" t="s">
        <v>1098</v>
      </c>
      <c r="M260" s="49"/>
      <c r="N260" s="46" t="str">
        <f t="shared" si="22"/>
        <v>-</v>
      </c>
      <c r="O260" s="50">
        <f t="shared" si="23"/>
        <v>0</v>
      </c>
      <c r="P260" s="51">
        <f t="shared" si="25"/>
        <v>0</v>
      </c>
      <c r="Q260" s="35"/>
      <c r="R260" s="116"/>
    </row>
    <row r="261" spans="1:20" s="134" customFormat="1" ht="15" hidden="1" customHeight="1">
      <c r="A261" s="123"/>
      <c r="B261" s="124" t="s">
        <v>207</v>
      </c>
      <c r="C261" s="124" t="s">
        <v>32</v>
      </c>
      <c r="D261" s="135" t="s">
        <v>193</v>
      </c>
      <c r="E261" s="135" t="s">
        <v>194</v>
      </c>
      <c r="F261" s="135" t="s">
        <v>206</v>
      </c>
      <c r="G261" s="136" t="s">
        <v>29</v>
      </c>
      <c r="H261" s="127" t="s">
        <v>1064</v>
      </c>
      <c r="I261" s="127">
        <v>40</v>
      </c>
      <c r="J261" s="128">
        <v>3.47</v>
      </c>
      <c r="K261" s="138">
        <f>J261*L$7</f>
        <v>347.85709000000003</v>
      </c>
      <c r="L261" s="147" t="s">
        <v>1095</v>
      </c>
      <c r="M261" s="130"/>
      <c r="N261" s="126" t="str">
        <f t="shared" si="22"/>
        <v>-</v>
      </c>
      <c r="O261" s="131">
        <f t="shared" si="23"/>
        <v>0</v>
      </c>
      <c r="P261" s="132">
        <f t="shared" si="25"/>
        <v>0</v>
      </c>
      <c r="Q261" s="157"/>
      <c r="R261" s="133"/>
    </row>
    <row r="262" spans="1:20" s="134" customFormat="1" ht="15" hidden="1" customHeight="1">
      <c r="A262" s="123"/>
      <c r="B262" s="124" t="s">
        <v>748</v>
      </c>
      <c r="C262" s="124" t="s">
        <v>28</v>
      </c>
      <c r="D262" s="135" t="s">
        <v>193</v>
      </c>
      <c r="E262" s="135" t="s">
        <v>194</v>
      </c>
      <c r="F262" s="135" t="s">
        <v>206</v>
      </c>
      <c r="G262" s="136" t="s">
        <v>29</v>
      </c>
      <c r="H262" s="127" t="s">
        <v>1064</v>
      </c>
      <c r="I262" s="127">
        <v>24</v>
      </c>
      <c r="J262" s="131">
        <f t="shared" ref="J262:J277" si="30">K262/L$7</f>
        <v>3.4614502179616347</v>
      </c>
      <c r="K262" s="129">
        <v>347</v>
      </c>
      <c r="L262" s="147" t="s">
        <v>1095</v>
      </c>
      <c r="M262" s="130"/>
      <c r="N262" s="126" t="str">
        <f t="shared" si="22"/>
        <v>-</v>
      </c>
      <c r="O262" s="131">
        <f t="shared" si="23"/>
        <v>0</v>
      </c>
      <c r="P262" s="132">
        <f t="shared" si="25"/>
        <v>0</v>
      </c>
      <c r="Q262" s="157"/>
      <c r="R262" s="133"/>
      <c r="T262" s="36"/>
    </row>
    <row r="263" spans="1:20" s="36" customFormat="1" ht="15" customHeight="1">
      <c r="A263" s="115"/>
      <c r="B263" s="44" t="s">
        <v>749</v>
      </c>
      <c r="C263" s="44" t="s">
        <v>28</v>
      </c>
      <c r="D263" s="153" t="s">
        <v>193</v>
      </c>
      <c r="E263" s="153" t="s">
        <v>194</v>
      </c>
      <c r="F263" s="153" t="s">
        <v>206</v>
      </c>
      <c r="G263" s="154" t="s">
        <v>196</v>
      </c>
      <c r="H263" s="47" t="s">
        <v>1064</v>
      </c>
      <c r="I263" s="47">
        <v>30</v>
      </c>
      <c r="J263" s="139">
        <f t="shared" si="30"/>
        <v>4.119824034634453</v>
      </c>
      <c r="K263" s="48">
        <v>413</v>
      </c>
      <c r="L263" s="152" t="s">
        <v>1098</v>
      </c>
      <c r="M263" s="49"/>
      <c r="N263" s="46" t="str">
        <f t="shared" si="22"/>
        <v>-</v>
      </c>
      <c r="O263" s="50">
        <f t="shared" si="23"/>
        <v>0</v>
      </c>
      <c r="P263" s="51">
        <f t="shared" si="25"/>
        <v>0</v>
      </c>
      <c r="Q263" s="35"/>
      <c r="R263" s="116"/>
    </row>
    <row r="264" spans="1:20" s="134" customFormat="1" ht="15" hidden="1" customHeight="1">
      <c r="A264" s="123"/>
      <c r="B264" s="124" t="s">
        <v>750</v>
      </c>
      <c r="C264" s="124" t="s">
        <v>28</v>
      </c>
      <c r="D264" s="135" t="s">
        <v>581</v>
      </c>
      <c r="E264" s="135" t="s">
        <v>582</v>
      </c>
      <c r="F264" s="135" t="s">
        <v>802</v>
      </c>
      <c r="G264" s="136" t="s">
        <v>183</v>
      </c>
      <c r="H264" s="127" t="s">
        <v>1064</v>
      </c>
      <c r="I264" s="127">
        <v>16</v>
      </c>
      <c r="J264" s="131">
        <f t="shared" si="30"/>
        <v>3.980168982612946</v>
      </c>
      <c r="K264" s="129">
        <v>399</v>
      </c>
      <c r="L264" s="147" t="s">
        <v>1095</v>
      </c>
      <c r="M264" s="130"/>
      <c r="N264" s="126" t="str">
        <f t="shared" si="22"/>
        <v>-</v>
      </c>
      <c r="O264" s="131">
        <f t="shared" si="23"/>
        <v>0</v>
      </c>
      <c r="P264" s="132">
        <f t="shared" si="25"/>
        <v>0</v>
      </c>
      <c r="Q264" s="157"/>
      <c r="R264" s="133"/>
    </row>
    <row r="265" spans="1:20" s="36" customFormat="1" ht="15" customHeight="1">
      <c r="A265" s="115"/>
      <c r="B265" s="44" t="s">
        <v>751</v>
      </c>
      <c r="C265" s="44" t="s">
        <v>28</v>
      </c>
      <c r="D265" s="121" t="s">
        <v>581</v>
      </c>
      <c r="E265" s="121" t="s">
        <v>582</v>
      </c>
      <c r="F265" s="121" t="s">
        <v>803</v>
      </c>
      <c r="G265" s="122" t="s">
        <v>183</v>
      </c>
      <c r="H265" s="47" t="s">
        <v>1064</v>
      </c>
      <c r="I265" s="47">
        <v>16</v>
      </c>
      <c r="J265" s="139">
        <f t="shared" si="30"/>
        <v>3.980168982612946</v>
      </c>
      <c r="K265" s="48">
        <v>399</v>
      </c>
      <c r="L265" s="150" t="s">
        <v>1096</v>
      </c>
      <c r="M265" s="49"/>
      <c r="N265" s="46" t="str">
        <f t="shared" si="22"/>
        <v>-</v>
      </c>
      <c r="O265" s="50">
        <f t="shared" si="23"/>
        <v>0</v>
      </c>
      <c r="P265" s="51">
        <f t="shared" si="25"/>
        <v>0</v>
      </c>
      <c r="Q265" s="35"/>
      <c r="R265" s="116"/>
    </row>
    <row r="266" spans="1:20" s="36" customFormat="1" ht="15" customHeight="1">
      <c r="A266" s="115"/>
      <c r="B266" s="44" t="s">
        <v>752</v>
      </c>
      <c r="C266" s="44" t="s">
        <v>28</v>
      </c>
      <c r="D266" s="121" t="s">
        <v>581</v>
      </c>
      <c r="E266" s="121" t="s">
        <v>582</v>
      </c>
      <c r="F266" s="121" t="s">
        <v>804</v>
      </c>
      <c r="G266" s="122" t="s">
        <v>29</v>
      </c>
      <c r="H266" s="47" t="s">
        <v>1064</v>
      </c>
      <c r="I266" s="47">
        <v>24</v>
      </c>
      <c r="J266" s="139">
        <f t="shared" si="30"/>
        <v>2.1846040280507149</v>
      </c>
      <c r="K266" s="48">
        <v>219</v>
      </c>
      <c r="L266" s="150" t="s">
        <v>1096</v>
      </c>
      <c r="M266" s="49"/>
      <c r="N266" s="46" t="str">
        <f t="shared" si="22"/>
        <v>-</v>
      </c>
      <c r="O266" s="50">
        <f t="shared" si="23"/>
        <v>0</v>
      </c>
      <c r="P266" s="51">
        <f t="shared" si="25"/>
        <v>0</v>
      </c>
      <c r="Q266" s="35"/>
      <c r="R266" s="116"/>
    </row>
    <row r="267" spans="1:20" s="134" customFormat="1" ht="15" hidden="1" customHeight="1">
      <c r="A267" s="123"/>
      <c r="B267" s="124" t="s">
        <v>753</v>
      </c>
      <c r="C267" s="124" t="s">
        <v>28</v>
      </c>
      <c r="D267" s="135" t="s">
        <v>581</v>
      </c>
      <c r="E267" s="135" t="s">
        <v>582</v>
      </c>
      <c r="F267" s="135" t="s">
        <v>805</v>
      </c>
      <c r="G267" s="136" t="s">
        <v>183</v>
      </c>
      <c r="H267" s="127" t="s">
        <v>1064</v>
      </c>
      <c r="I267" s="127">
        <v>16</v>
      </c>
      <c r="J267" s="131">
        <f t="shared" si="30"/>
        <v>3.980168982612946</v>
      </c>
      <c r="K267" s="129">
        <v>399</v>
      </c>
      <c r="L267" s="147" t="s">
        <v>1095</v>
      </c>
      <c r="M267" s="130"/>
      <c r="N267" s="126" t="str">
        <f t="shared" si="22"/>
        <v>-</v>
      </c>
      <c r="O267" s="131">
        <f t="shared" si="23"/>
        <v>0</v>
      </c>
      <c r="P267" s="132">
        <f t="shared" si="25"/>
        <v>0</v>
      </c>
      <c r="Q267" s="157"/>
      <c r="R267" s="133"/>
      <c r="T267" s="36"/>
    </row>
    <row r="268" spans="1:20" s="36" customFormat="1" ht="15" customHeight="1">
      <c r="A268" s="115"/>
      <c r="B268" s="44" t="s">
        <v>754</v>
      </c>
      <c r="C268" s="44" t="s">
        <v>28</v>
      </c>
      <c r="D268" s="121" t="s">
        <v>806</v>
      </c>
      <c r="E268" s="121" t="s">
        <v>807</v>
      </c>
      <c r="F268" s="121" t="s">
        <v>808</v>
      </c>
      <c r="G268" s="122" t="s">
        <v>183</v>
      </c>
      <c r="H268" s="47" t="s">
        <v>1064</v>
      </c>
      <c r="I268" s="47">
        <v>16</v>
      </c>
      <c r="J268" s="139">
        <f t="shared" si="30"/>
        <v>3.8704400131674763</v>
      </c>
      <c r="K268" s="48">
        <v>388</v>
      </c>
      <c r="L268" s="150" t="s">
        <v>1096</v>
      </c>
      <c r="M268" s="49"/>
      <c r="N268" s="46" t="str">
        <f t="shared" si="22"/>
        <v>-</v>
      </c>
      <c r="O268" s="50">
        <f t="shared" si="23"/>
        <v>0</v>
      </c>
      <c r="P268" s="51">
        <f t="shared" si="25"/>
        <v>0</v>
      </c>
      <c r="Q268" s="35"/>
      <c r="R268" s="116"/>
    </row>
    <row r="269" spans="1:20" s="36" customFormat="1" ht="15" customHeight="1">
      <c r="A269" s="115"/>
      <c r="B269" s="44" t="s">
        <v>755</v>
      </c>
      <c r="C269" s="44" t="s">
        <v>28</v>
      </c>
      <c r="D269" s="45" t="s">
        <v>209</v>
      </c>
      <c r="E269" s="45" t="s">
        <v>210</v>
      </c>
      <c r="F269" s="45" t="s">
        <v>589</v>
      </c>
      <c r="G269" s="46" t="s">
        <v>29</v>
      </c>
      <c r="H269" s="47" t="s">
        <v>1064</v>
      </c>
      <c r="I269" s="47">
        <v>24</v>
      </c>
      <c r="J269" s="139">
        <f t="shared" si="30"/>
        <v>1.9850968108771334</v>
      </c>
      <c r="K269" s="48">
        <v>199</v>
      </c>
      <c r="L269" s="150" t="s">
        <v>1096</v>
      </c>
      <c r="M269" s="49"/>
      <c r="N269" s="46" t="str">
        <f t="shared" si="22"/>
        <v>-</v>
      </c>
      <c r="O269" s="50">
        <f t="shared" si="23"/>
        <v>0</v>
      </c>
      <c r="P269" s="51">
        <f t="shared" si="25"/>
        <v>0</v>
      </c>
      <c r="Q269" s="35"/>
      <c r="R269" s="116"/>
    </row>
    <row r="270" spans="1:20" s="36" customFormat="1" ht="15" customHeight="1">
      <c r="A270" s="117"/>
      <c r="B270" s="44" t="s">
        <v>756</v>
      </c>
      <c r="C270" s="44" t="s">
        <v>28</v>
      </c>
      <c r="D270" s="45" t="s">
        <v>209</v>
      </c>
      <c r="E270" s="45" t="s">
        <v>210</v>
      </c>
      <c r="F270" s="45" t="s">
        <v>211</v>
      </c>
      <c r="G270" s="46" t="s">
        <v>29</v>
      </c>
      <c r="H270" s="47" t="s">
        <v>1064</v>
      </c>
      <c r="I270" s="47">
        <v>24</v>
      </c>
      <c r="J270" s="139">
        <f t="shared" si="30"/>
        <v>1.9850968108771334</v>
      </c>
      <c r="K270" s="48">
        <v>199</v>
      </c>
      <c r="L270" s="150" t="s">
        <v>1096</v>
      </c>
      <c r="M270" s="49"/>
      <c r="N270" s="46" t="str">
        <f t="shared" si="22"/>
        <v>-</v>
      </c>
      <c r="O270" s="50">
        <f t="shared" si="23"/>
        <v>0</v>
      </c>
      <c r="P270" s="51">
        <f t="shared" si="25"/>
        <v>0</v>
      </c>
      <c r="Q270" s="35"/>
      <c r="R270" s="116"/>
    </row>
    <row r="271" spans="1:20" s="36" customFormat="1" ht="15" customHeight="1">
      <c r="A271" s="115"/>
      <c r="B271" s="44" t="s">
        <v>757</v>
      </c>
      <c r="C271" s="44" t="s">
        <v>28</v>
      </c>
      <c r="D271" s="45" t="s">
        <v>209</v>
      </c>
      <c r="E271" s="45" t="s">
        <v>210</v>
      </c>
      <c r="F271" s="45" t="s">
        <v>208</v>
      </c>
      <c r="G271" s="46" t="s">
        <v>29</v>
      </c>
      <c r="H271" s="47" t="s">
        <v>1064</v>
      </c>
      <c r="I271" s="47">
        <v>24</v>
      </c>
      <c r="J271" s="139">
        <f t="shared" si="30"/>
        <v>2.6634213492673098</v>
      </c>
      <c r="K271" s="48">
        <v>267</v>
      </c>
      <c r="L271" s="150" t="s">
        <v>1096</v>
      </c>
      <c r="M271" s="49"/>
      <c r="N271" s="46" t="str">
        <f t="shared" si="22"/>
        <v>-</v>
      </c>
      <c r="O271" s="50">
        <f t="shared" si="23"/>
        <v>0</v>
      </c>
      <c r="P271" s="51">
        <f t="shared" si="25"/>
        <v>0</v>
      </c>
      <c r="Q271" s="35"/>
      <c r="R271" s="116"/>
    </row>
    <row r="272" spans="1:20" s="134" customFormat="1" ht="15" hidden="1" customHeight="1">
      <c r="A272" s="123"/>
      <c r="B272" s="124" t="s">
        <v>758</v>
      </c>
      <c r="C272" s="124" t="s">
        <v>28</v>
      </c>
      <c r="D272" s="125" t="s">
        <v>209</v>
      </c>
      <c r="E272" s="125" t="s">
        <v>210</v>
      </c>
      <c r="F272" s="125" t="s">
        <v>212</v>
      </c>
      <c r="G272" s="126" t="s">
        <v>29</v>
      </c>
      <c r="H272" s="127" t="s">
        <v>1064</v>
      </c>
      <c r="I272" s="127">
        <v>24</v>
      </c>
      <c r="J272" s="131">
        <f t="shared" si="30"/>
        <v>1.9850968108771334</v>
      </c>
      <c r="K272" s="129">
        <v>199</v>
      </c>
      <c r="L272" s="147" t="s">
        <v>1095</v>
      </c>
      <c r="M272" s="130"/>
      <c r="N272" s="126" t="str">
        <f t="shared" si="22"/>
        <v>-</v>
      </c>
      <c r="O272" s="131">
        <f t="shared" si="23"/>
        <v>0</v>
      </c>
      <c r="P272" s="132">
        <f t="shared" si="25"/>
        <v>0</v>
      </c>
      <c r="Q272" s="157"/>
      <c r="R272" s="133"/>
    </row>
    <row r="273" spans="1:18" s="36" customFormat="1" ht="15" customHeight="1">
      <c r="A273" s="115"/>
      <c r="B273" s="44" t="s">
        <v>759</v>
      </c>
      <c r="C273" s="44" t="s">
        <v>28</v>
      </c>
      <c r="D273" s="45" t="s">
        <v>209</v>
      </c>
      <c r="E273" s="45" t="s">
        <v>210</v>
      </c>
      <c r="F273" s="45" t="s">
        <v>583</v>
      </c>
      <c r="G273" s="46" t="s">
        <v>29</v>
      </c>
      <c r="H273" s="47" t="s">
        <v>1064</v>
      </c>
      <c r="I273" s="47">
        <v>24</v>
      </c>
      <c r="J273" s="139">
        <f t="shared" si="30"/>
        <v>1.9850968108771334</v>
      </c>
      <c r="K273" s="48">
        <v>199</v>
      </c>
      <c r="L273" s="150" t="s">
        <v>1096</v>
      </c>
      <c r="M273" s="49"/>
      <c r="N273" s="46" t="str">
        <f t="shared" si="22"/>
        <v>-</v>
      </c>
      <c r="O273" s="50">
        <f t="shared" si="23"/>
        <v>0</v>
      </c>
      <c r="P273" s="51">
        <f t="shared" si="25"/>
        <v>0</v>
      </c>
      <c r="Q273" s="35"/>
      <c r="R273" s="116"/>
    </row>
    <row r="274" spans="1:18" s="36" customFormat="1" ht="15" customHeight="1">
      <c r="A274" s="115"/>
      <c r="B274" s="44" t="s">
        <v>760</v>
      </c>
      <c r="C274" s="44" t="s">
        <v>28</v>
      </c>
      <c r="D274" s="45" t="s">
        <v>213</v>
      </c>
      <c r="E274" s="45" t="s">
        <v>214</v>
      </c>
      <c r="F274" s="45" t="s">
        <v>215</v>
      </c>
      <c r="G274" s="46" t="s">
        <v>29</v>
      </c>
      <c r="H274" s="47" t="s">
        <v>1064</v>
      </c>
      <c r="I274" s="47">
        <v>24</v>
      </c>
      <c r="J274" s="139">
        <f t="shared" si="30"/>
        <v>1.9850968108771334</v>
      </c>
      <c r="K274" s="48">
        <v>199</v>
      </c>
      <c r="L274" s="151" t="s">
        <v>1097</v>
      </c>
      <c r="M274" s="49"/>
      <c r="N274" s="46" t="str">
        <f t="shared" ref="N274:N337" si="31">IF(M274="","-",M274/I274)</f>
        <v>-</v>
      </c>
      <c r="O274" s="50">
        <f t="shared" ref="O274:O337" si="32">J274*M274</f>
        <v>0</v>
      </c>
      <c r="P274" s="51">
        <f t="shared" si="25"/>
        <v>0</v>
      </c>
      <c r="Q274" s="35"/>
      <c r="R274" s="116"/>
    </row>
    <row r="275" spans="1:18" s="36" customFormat="1" ht="15" customHeight="1">
      <c r="A275" s="115"/>
      <c r="B275" s="44" t="s">
        <v>761</v>
      </c>
      <c r="C275" s="44" t="s">
        <v>28</v>
      </c>
      <c r="D275" s="45" t="s">
        <v>216</v>
      </c>
      <c r="E275" s="45" t="s">
        <v>217</v>
      </c>
      <c r="F275" s="45" t="s">
        <v>613</v>
      </c>
      <c r="G275" s="46" t="s">
        <v>29</v>
      </c>
      <c r="H275" s="47" t="s">
        <v>1064</v>
      </c>
      <c r="I275" s="47">
        <v>24</v>
      </c>
      <c r="J275" s="139">
        <f t="shared" si="30"/>
        <v>1.9850968108771334</v>
      </c>
      <c r="K275" s="48">
        <v>199</v>
      </c>
      <c r="L275" s="151" t="s">
        <v>1097</v>
      </c>
      <c r="M275" s="49"/>
      <c r="N275" s="46" t="str">
        <f t="shared" si="31"/>
        <v>-</v>
      </c>
      <c r="O275" s="50">
        <f t="shared" si="32"/>
        <v>0</v>
      </c>
      <c r="P275" s="51">
        <f t="shared" si="25"/>
        <v>0</v>
      </c>
      <c r="Q275" s="35"/>
      <c r="R275" s="116"/>
    </row>
    <row r="276" spans="1:18" s="36" customFormat="1" ht="15" customHeight="1">
      <c r="A276" s="115"/>
      <c r="B276" s="44" t="s">
        <v>762</v>
      </c>
      <c r="C276" s="44" t="s">
        <v>28</v>
      </c>
      <c r="D276" s="45" t="s">
        <v>216</v>
      </c>
      <c r="E276" s="45" t="s">
        <v>217</v>
      </c>
      <c r="F276" s="45" t="s">
        <v>218</v>
      </c>
      <c r="G276" s="46" t="s">
        <v>29</v>
      </c>
      <c r="H276" s="47" t="s">
        <v>1064</v>
      </c>
      <c r="I276" s="47">
        <v>24</v>
      </c>
      <c r="J276" s="139">
        <f t="shared" si="30"/>
        <v>1.9850968108771334</v>
      </c>
      <c r="K276" s="48">
        <v>199</v>
      </c>
      <c r="L276" s="151" t="s">
        <v>1097</v>
      </c>
      <c r="M276" s="49"/>
      <c r="N276" s="46" t="str">
        <f t="shared" si="31"/>
        <v>-</v>
      </c>
      <c r="O276" s="50">
        <f t="shared" si="32"/>
        <v>0</v>
      </c>
      <c r="P276" s="51">
        <f t="shared" si="25"/>
        <v>0</v>
      </c>
      <c r="Q276" s="35"/>
      <c r="R276" s="116"/>
    </row>
    <row r="277" spans="1:18" s="36" customFormat="1" ht="15" customHeight="1">
      <c r="A277" s="117"/>
      <c r="B277" s="44" t="s">
        <v>763</v>
      </c>
      <c r="C277" s="44" t="s">
        <v>28</v>
      </c>
      <c r="D277" s="45" t="s">
        <v>220</v>
      </c>
      <c r="E277" s="45" t="s">
        <v>221</v>
      </c>
      <c r="F277" s="45" t="s">
        <v>222</v>
      </c>
      <c r="G277" s="46" t="s">
        <v>29</v>
      </c>
      <c r="H277" s="47" t="s">
        <v>1064</v>
      </c>
      <c r="I277" s="47">
        <v>24</v>
      </c>
      <c r="J277" s="139">
        <f t="shared" si="30"/>
        <v>1.9850968108771334</v>
      </c>
      <c r="K277" s="48">
        <v>199</v>
      </c>
      <c r="L277" s="150" t="s">
        <v>1096</v>
      </c>
      <c r="M277" s="49"/>
      <c r="N277" s="46" t="str">
        <f t="shared" si="31"/>
        <v>-</v>
      </c>
      <c r="O277" s="50">
        <f t="shared" si="32"/>
        <v>0</v>
      </c>
      <c r="P277" s="51">
        <f t="shared" si="25"/>
        <v>0</v>
      </c>
      <c r="Q277" s="35"/>
      <c r="R277" s="116"/>
    </row>
    <row r="278" spans="1:18" s="36" customFormat="1" ht="15" customHeight="1">
      <c r="A278" s="117"/>
      <c r="B278" s="44" t="s">
        <v>219</v>
      </c>
      <c r="C278" s="44" t="s">
        <v>32</v>
      </c>
      <c r="D278" s="45" t="s">
        <v>220</v>
      </c>
      <c r="E278" s="45" t="s">
        <v>221</v>
      </c>
      <c r="F278" s="45" t="s">
        <v>222</v>
      </c>
      <c r="G278" s="46" t="s">
        <v>29</v>
      </c>
      <c r="H278" s="47" t="s">
        <v>1064</v>
      </c>
      <c r="I278" s="47">
        <v>40</v>
      </c>
      <c r="J278" s="53">
        <v>2.2599999999999998</v>
      </c>
      <c r="K278" s="140">
        <f>J278*L$7</f>
        <v>226.55821999999998</v>
      </c>
      <c r="L278" s="150" t="s">
        <v>1096</v>
      </c>
      <c r="M278" s="49"/>
      <c r="N278" s="46" t="str">
        <f t="shared" si="31"/>
        <v>-</v>
      </c>
      <c r="O278" s="50">
        <f t="shared" si="32"/>
        <v>0</v>
      </c>
      <c r="P278" s="51">
        <f t="shared" si="25"/>
        <v>0</v>
      </c>
      <c r="Q278" s="35"/>
      <c r="R278" s="116"/>
    </row>
    <row r="279" spans="1:18" s="36" customFormat="1" ht="15" customHeight="1">
      <c r="A279" s="115"/>
      <c r="B279" s="44" t="s">
        <v>764</v>
      </c>
      <c r="C279" s="44" t="s">
        <v>28</v>
      </c>
      <c r="D279" s="45" t="s">
        <v>223</v>
      </c>
      <c r="E279" s="45" t="s">
        <v>224</v>
      </c>
      <c r="F279" s="45" t="s">
        <v>613</v>
      </c>
      <c r="G279" s="46" t="s">
        <v>29</v>
      </c>
      <c r="H279" s="47" t="s">
        <v>1064</v>
      </c>
      <c r="I279" s="47">
        <v>24</v>
      </c>
      <c r="J279" s="139">
        <f>K279/L$7</f>
        <v>1.9850968108771334</v>
      </c>
      <c r="K279" s="48">
        <v>199</v>
      </c>
      <c r="L279" s="151" t="s">
        <v>1097</v>
      </c>
      <c r="M279" s="49"/>
      <c r="N279" s="46" t="str">
        <f t="shared" si="31"/>
        <v>-</v>
      </c>
      <c r="O279" s="50">
        <f t="shared" si="32"/>
        <v>0</v>
      </c>
      <c r="P279" s="51">
        <f t="shared" ref="P279:P344" si="33">K279*M279</f>
        <v>0</v>
      </c>
      <c r="Q279" s="35"/>
      <c r="R279" s="116"/>
    </row>
    <row r="280" spans="1:18" s="134" customFormat="1" ht="15" hidden="1" customHeight="1">
      <c r="A280" s="123"/>
      <c r="B280" s="124" t="s">
        <v>229</v>
      </c>
      <c r="C280" s="124" t="s">
        <v>32</v>
      </c>
      <c r="D280" s="125" t="s">
        <v>226</v>
      </c>
      <c r="E280" s="125" t="s">
        <v>227</v>
      </c>
      <c r="F280" s="125" t="s">
        <v>826</v>
      </c>
      <c r="G280" s="126" t="s">
        <v>29</v>
      </c>
      <c r="H280" s="127" t="s">
        <v>1064</v>
      </c>
      <c r="I280" s="127">
        <v>40</v>
      </c>
      <c r="J280" s="128">
        <v>3.55</v>
      </c>
      <c r="K280" s="138">
        <f>J280*L$7</f>
        <v>355.87684999999999</v>
      </c>
      <c r="L280" s="147" t="s">
        <v>1095</v>
      </c>
      <c r="M280" s="130"/>
      <c r="N280" s="126" t="str">
        <f t="shared" si="31"/>
        <v>-</v>
      </c>
      <c r="O280" s="131">
        <f t="shared" si="32"/>
        <v>0</v>
      </c>
      <c r="P280" s="132">
        <f t="shared" si="33"/>
        <v>0</v>
      </c>
      <c r="Q280" s="157"/>
      <c r="R280" s="133"/>
    </row>
    <row r="281" spans="1:18" s="134" customFormat="1" ht="15" hidden="1" customHeight="1">
      <c r="A281" s="123"/>
      <c r="B281" s="124" t="s">
        <v>225</v>
      </c>
      <c r="C281" s="124" t="s">
        <v>28</v>
      </c>
      <c r="D281" s="125" t="s">
        <v>226</v>
      </c>
      <c r="E281" s="125" t="s">
        <v>227</v>
      </c>
      <c r="F281" s="125" t="s">
        <v>228</v>
      </c>
      <c r="G281" s="126" t="s">
        <v>29</v>
      </c>
      <c r="H281" s="127" t="s">
        <v>30</v>
      </c>
      <c r="I281" s="127">
        <v>24</v>
      </c>
      <c r="J281" s="131">
        <f>K281/L$7</f>
        <v>1.446427324508464</v>
      </c>
      <c r="K281" s="129">
        <v>145</v>
      </c>
      <c r="L281" s="147" t="s">
        <v>1095</v>
      </c>
      <c r="M281" s="130"/>
      <c r="N281" s="126" t="str">
        <f t="shared" si="31"/>
        <v>-</v>
      </c>
      <c r="O281" s="131">
        <f t="shared" si="32"/>
        <v>0</v>
      </c>
      <c r="P281" s="132">
        <f t="shared" si="33"/>
        <v>0</v>
      </c>
      <c r="Q281" s="157"/>
      <c r="R281" s="133"/>
    </row>
    <row r="282" spans="1:18" s="134" customFormat="1" ht="15" hidden="1" customHeight="1">
      <c r="A282" s="123"/>
      <c r="B282" s="124" t="s">
        <v>809</v>
      </c>
      <c r="C282" s="124" t="s">
        <v>28</v>
      </c>
      <c r="D282" s="125" t="s">
        <v>226</v>
      </c>
      <c r="E282" s="125" t="s">
        <v>227</v>
      </c>
      <c r="F282" s="125" t="s">
        <v>228</v>
      </c>
      <c r="G282" s="126" t="s">
        <v>29</v>
      </c>
      <c r="H282" s="127" t="s">
        <v>30</v>
      </c>
      <c r="I282" s="127">
        <v>24</v>
      </c>
      <c r="J282" s="131">
        <f>K282/L$7</f>
        <v>1.446427324508464</v>
      </c>
      <c r="K282" s="129">
        <v>145</v>
      </c>
      <c r="L282" s="147" t="s">
        <v>1095</v>
      </c>
      <c r="M282" s="130"/>
      <c r="N282" s="126" t="str">
        <f t="shared" si="31"/>
        <v>-</v>
      </c>
      <c r="O282" s="131">
        <f t="shared" si="32"/>
        <v>0</v>
      </c>
      <c r="P282" s="132">
        <f t="shared" si="33"/>
        <v>0</v>
      </c>
      <c r="Q282" s="157"/>
      <c r="R282" s="133"/>
    </row>
    <row r="283" spans="1:18" s="36" customFormat="1" ht="15" customHeight="1">
      <c r="A283" s="115"/>
      <c r="B283" s="44" t="s">
        <v>810</v>
      </c>
      <c r="C283" s="44" t="s">
        <v>28</v>
      </c>
      <c r="D283" s="45" t="s">
        <v>226</v>
      </c>
      <c r="E283" s="45" t="s">
        <v>227</v>
      </c>
      <c r="F283" s="45" t="s">
        <v>230</v>
      </c>
      <c r="G283" s="46" t="s">
        <v>29</v>
      </c>
      <c r="H283" s="47" t="s">
        <v>30</v>
      </c>
      <c r="I283" s="47">
        <v>24</v>
      </c>
      <c r="J283" s="139">
        <f>K283/L$7</f>
        <v>1.3666244376390315</v>
      </c>
      <c r="K283" s="48">
        <v>137</v>
      </c>
      <c r="L283" s="152" t="s">
        <v>1098</v>
      </c>
      <c r="M283" s="49"/>
      <c r="N283" s="46" t="str">
        <f t="shared" si="31"/>
        <v>-</v>
      </c>
      <c r="O283" s="50">
        <f t="shared" si="32"/>
        <v>0</v>
      </c>
      <c r="P283" s="51">
        <f t="shared" si="33"/>
        <v>0</v>
      </c>
      <c r="Q283" s="35"/>
      <c r="R283" s="116"/>
    </row>
    <row r="284" spans="1:18" s="36" customFormat="1" ht="15" customHeight="1">
      <c r="A284" s="117"/>
      <c r="B284" s="44" t="s">
        <v>811</v>
      </c>
      <c r="C284" s="44" t="s">
        <v>28</v>
      </c>
      <c r="D284" s="121" t="s">
        <v>226</v>
      </c>
      <c r="E284" s="121" t="s">
        <v>227</v>
      </c>
      <c r="F284" s="121" t="s">
        <v>827</v>
      </c>
      <c r="G284" s="122" t="s">
        <v>29</v>
      </c>
      <c r="H284" s="47" t="s">
        <v>30</v>
      </c>
      <c r="I284" s="47">
        <v>24</v>
      </c>
      <c r="J284" s="139">
        <f>K284/L$7</f>
        <v>1.3666244376390315</v>
      </c>
      <c r="K284" s="48">
        <v>137</v>
      </c>
      <c r="L284" s="152" t="s">
        <v>1098</v>
      </c>
      <c r="M284" s="49"/>
      <c r="N284" s="46" t="str">
        <f t="shared" si="31"/>
        <v>-</v>
      </c>
      <c r="O284" s="50">
        <f t="shared" si="32"/>
        <v>0</v>
      </c>
      <c r="P284" s="51">
        <f t="shared" si="33"/>
        <v>0</v>
      </c>
      <c r="Q284" s="35"/>
      <c r="R284" s="116"/>
    </row>
    <row r="285" spans="1:18" s="134" customFormat="1" ht="15" hidden="1" customHeight="1">
      <c r="A285" s="123"/>
      <c r="B285" s="124" t="s">
        <v>812</v>
      </c>
      <c r="C285" s="124" t="s">
        <v>28</v>
      </c>
      <c r="D285" s="135" t="s">
        <v>226</v>
      </c>
      <c r="E285" s="135" t="s">
        <v>227</v>
      </c>
      <c r="F285" s="135" t="s">
        <v>232</v>
      </c>
      <c r="G285" s="136" t="s">
        <v>29</v>
      </c>
      <c r="H285" s="127" t="s">
        <v>1064</v>
      </c>
      <c r="I285" s="127">
        <v>24</v>
      </c>
      <c r="J285" s="131">
        <f>K285/L$7</f>
        <v>3.3417458876574861</v>
      </c>
      <c r="K285" s="129">
        <v>335</v>
      </c>
      <c r="L285" s="147" t="s">
        <v>1095</v>
      </c>
      <c r="M285" s="130"/>
      <c r="N285" s="126" t="str">
        <f t="shared" si="31"/>
        <v>-</v>
      </c>
      <c r="O285" s="131">
        <f t="shared" si="32"/>
        <v>0</v>
      </c>
      <c r="P285" s="132">
        <f t="shared" si="33"/>
        <v>0</v>
      </c>
      <c r="Q285" s="157"/>
      <c r="R285" s="133"/>
    </row>
    <row r="286" spans="1:18" s="36" customFormat="1" ht="15" customHeight="1">
      <c r="A286" s="115"/>
      <c r="B286" s="44" t="s">
        <v>231</v>
      </c>
      <c r="C286" s="44" t="s">
        <v>32</v>
      </c>
      <c r="D286" s="153" t="s">
        <v>226</v>
      </c>
      <c r="E286" s="153" t="s">
        <v>227</v>
      </c>
      <c r="F286" s="153" t="s">
        <v>232</v>
      </c>
      <c r="G286" s="154" t="s">
        <v>29</v>
      </c>
      <c r="H286" s="47" t="s">
        <v>1064</v>
      </c>
      <c r="I286" s="47">
        <v>40</v>
      </c>
      <c r="J286" s="53">
        <v>3.3499999999999996</v>
      </c>
      <c r="K286" s="140">
        <f>J286*L$7</f>
        <v>335.82744999999994</v>
      </c>
      <c r="L286" s="150" t="s">
        <v>1096</v>
      </c>
      <c r="M286" s="49"/>
      <c r="N286" s="46" t="str">
        <f t="shared" si="31"/>
        <v>-</v>
      </c>
      <c r="O286" s="50">
        <f t="shared" si="32"/>
        <v>0</v>
      </c>
      <c r="P286" s="51">
        <f t="shared" si="33"/>
        <v>0</v>
      </c>
      <c r="Q286" s="35"/>
      <c r="R286" s="116"/>
    </row>
    <row r="287" spans="1:18" s="36" customFormat="1" ht="15" customHeight="1">
      <c r="A287" s="115"/>
      <c r="B287" s="44" t="s">
        <v>813</v>
      </c>
      <c r="C287" s="44" t="s">
        <v>28</v>
      </c>
      <c r="D287" s="45" t="s">
        <v>226</v>
      </c>
      <c r="E287" s="45" t="s">
        <v>227</v>
      </c>
      <c r="F287" s="45" t="s">
        <v>233</v>
      </c>
      <c r="G287" s="46" t="s">
        <v>29</v>
      </c>
      <c r="H287" s="47" t="s">
        <v>1064</v>
      </c>
      <c r="I287" s="47">
        <v>24</v>
      </c>
      <c r="J287" s="139">
        <f>K287/L$7</f>
        <v>3.9103414566021928</v>
      </c>
      <c r="K287" s="48">
        <v>392</v>
      </c>
      <c r="L287" s="150" t="s">
        <v>1096</v>
      </c>
      <c r="M287" s="49"/>
      <c r="N287" s="46" t="str">
        <f t="shared" si="31"/>
        <v>-</v>
      </c>
      <c r="O287" s="50">
        <f t="shared" si="32"/>
        <v>0</v>
      </c>
      <c r="P287" s="51">
        <f t="shared" si="33"/>
        <v>0</v>
      </c>
      <c r="Q287" s="35"/>
      <c r="R287" s="116"/>
    </row>
    <row r="288" spans="1:18" s="134" customFormat="1" ht="15" hidden="1" customHeight="1">
      <c r="A288" s="123"/>
      <c r="B288" s="124" t="s">
        <v>814</v>
      </c>
      <c r="C288" s="124" t="s">
        <v>28</v>
      </c>
      <c r="D288" s="125" t="s">
        <v>226</v>
      </c>
      <c r="E288" s="125" t="s">
        <v>227</v>
      </c>
      <c r="F288" s="125" t="s">
        <v>235</v>
      </c>
      <c r="G288" s="126" t="s">
        <v>29</v>
      </c>
      <c r="H288" s="127" t="s">
        <v>1064</v>
      </c>
      <c r="I288" s="127">
        <v>24</v>
      </c>
      <c r="J288" s="131">
        <f>K288/L$7</f>
        <v>3.1821401139186212</v>
      </c>
      <c r="K288" s="129">
        <v>319</v>
      </c>
      <c r="L288" s="147" t="s">
        <v>1095</v>
      </c>
      <c r="M288" s="130"/>
      <c r="N288" s="126" t="str">
        <f t="shared" si="31"/>
        <v>-</v>
      </c>
      <c r="O288" s="131">
        <f t="shared" si="32"/>
        <v>0</v>
      </c>
      <c r="P288" s="132">
        <f t="shared" si="33"/>
        <v>0</v>
      </c>
      <c r="Q288" s="157"/>
      <c r="R288" s="133"/>
    </row>
    <row r="289" spans="1:20" s="36" customFormat="1" ht="15" customHeight="1">
      <c r="A289" s="115"/>
      <c r="B289" s="44" t="s">
        <v>234</v>
      </c>
      <c r="C289" s="44" t="s">
        <v>32</v>
      </c>
      <c r="D289" s="45" t="s">
        <v>226</v>
      </c>
      <c r="E289" s="45" t="s">
        <v>227</v>
      </c>
      <c r="F289" s="45" t="s">
        <v>235</v>
      </c>
      <c r="G289" s="46" t="s">
        <v>29</v>
      </c>
      <c r="H289" s="47" t="s">
        <v>1064</v>
      </c>
      <c r="I289" s="47">
        <v>40</v>
      </c>
      <c r="J289" s="53">
        <v>3.3499999999999996</v>
      </c>
      <c r="K289" s="140">
        <f>J289*L$7</f>
        <v>335.82744999999994</v>
      </c>
      <c r="L289" s="150" t="s">
        <v>1096</v>
      </c>
      <c r="M289" s="49"/>
      <c r="N289" s="46" t="str">
        <f t="shared" si="31"/>
        <v>-</v>
      </c>
      <c r="O289" s="50">
        <f t="shared" si="32"/>
        <v>0</v>
      </c>
      <c r="P289" s="51">
        <f t="shared" si="33"/>
        <v>0</v>
      </c>
      <c r="Q289" s="35"/>
      <c r="R289" s="116"/>
    </row>
    <row r="290" spans="1:20" s="36" customFormat="1" ht="15" customHeight="1">
      <c r="A290" s="117"/>
      <c r="B290" s="44" t="s">
        <v>815</v>
      </c>
      <c r="C290" s="44" t="s">
        <v>28</v>
      </c>
      <c r="D290" s="45" t="s">
        <v>226</v>
      </c>
      <c r="E290" s="45" t="s">
        <v>227</v>
      </c>
      <c r="F290" s="45" t="s">
        <v>236</v>
      </c>
      <c r="G290" s="46" t="s">
        <v>29</v>
      </c>
      <c r="H290" s="47" t="s">
        <v>1064</v>
      </c>
      <c r="I290" s="47">
        <v>24</v>
      </c>
      <c r="J290" s="139">
        <f t="shared" ref="J290:J302" si="34">K290/L$7</f>
        <v>2.0848504194639239</v>
      </c>
      <c r="K290" s="48">
        <v>209</v>
      </c>
      <c r="L290" s="152" t="s">
        <v>1098</v>
      </c>
      <c r="M290" s="49"/>
      <c r="N290" s="46" t="str">
        <f t="shared" si="31"/>
        <v>-</v>
      </c>
      <c r="O290" s="50">
        <f t="shared" si="32"/>
        <v>0</v>
      </c>
      <c r="P290" s="51">
        <f t="shared" si="33"/>
        <v>0</v>
      </c>
      <c r="Q290" s="35"/>
      <c r="R290" s="116"/>
    </row>
    <row r="291" spans="1:20" s="134" customFormat="1" ht="15" hidden="1" customHeight="1">
      <c r="A291" s="123"/>
      <c r="B291" s="124" t="s">
        <v>816</v>
      </c>
      <c r="C291" s="124" t="s">
        <v>28</v>
      </c>
      <c r="D291" s="135" t="s">
        <v>226</v>
      </c>
      <c r="E291" s="135" t="s">
        <v>227</v>
      </c>
      <c r="F291" s="135" t="s">
        <v>828</v>
      </c>
      <c r="G291" s="136" t="s">
        <v>29</v>
      </c>
      <c r="H291" s="127" t="s">
        <v>30</v>
      </c>
      <c r="I291" s="127">
        <v>24</v>
      </c>
      <c r="J291" s="131">
        <f t="shared" si="34"/>
        <v>1.3666244376390315</v>
      </c>
      <c r="K291" s="129">
        <v>137</v>
      </c>
      <c r="L291" s="147" t="s">
        <v>1095</v>
      </c>
      <c r="M291" s="130"/>
      <c r="N291" s="126" t="str">
        <f t="shared" si="31"/>
        <v>-</v>
      </c>
      <c r="O291" s="131">
        <f t="shared" si="32"/>
        <v>0</v>
      </c>
      <c r="P291" s="132">
        <f t="shared" si="33"/>
        <v>0</v>
      </c>
      <c r="Q291" s="157"/>
      <c r="R291" s="133"/>
    </row>
    <row r="292" spans="1:20" s="36" customFormat="1" ht="15" customHeight="1">
      <c r="A292" s="115"/>
      <c r="B292" s="44" t="s">
        <v>817</v>
      </c>
      <c r="C292" s="44" t="s">
        <v>28</v>
      </c>
      <c r="D292" s="121" t="s">
        <v>226</v>
      </c>
      <c r="E292" s="121" t="s">
        <v>227</v>
      </c>
      <c r="F292" s="121" t="s">
        <v>828</v>
      </c>
      <c r="G292" s="122" t="s">
        <v>29</v>
      </c>
      <c r="H292" s="47" t="s">
        <v>30</v>
      </c>
      <c r="I292" s="47">
        <v>24</v>
      </c>
      <c r="J292" s="139">
        <f t="shared" si="34"/>
        <v>1.3666244376390315</v>
      </c>
      <c r="K292" s="48">
        <v>137</v>
      </c>
      <c r="L292" s="152" t="s">
        <v>1098</v>
      </c>
      <c r="M292" s="49"/>
      <c r="N292" s="46" t="str">
        <f t="shared" si="31"/>
        <v>-</v>
      </c>
      <c r="O292" s="50">
        <f t="shared" si="32"/>
        <v>0</v>
      </c>
      <c r="P292" s="51">
        <f t="shared" si="33"/>
        <v>0</v>
      </c>
      <c r="Q292" s="35"/>
      <c r="R292" s="116"/>
    </row>
    <row r="293" spans="1:20" s="36" customFormat="1" ht="15" customHeight="1">
      <c r="A293" s="115"/>
      <c r="B293" s="44" t="s">
        <v>818</v>
      </c>
      <c r="C293" s="44" t="s">
        <v>28</v>
      </c>
      <c r="D293" s="45" t="s">
        <v>237</v>
      </c>
      <c r="E293" s="45" t="s">
        <v>238</v>
      </c>
      <c r="F293" s="45" t="s">
        <v>239</v>
      </c>
      <c r="G293" s="46" t="s">
        <v>29</v>
      </c>
      <c r="H293" s="47" t="s">
        <v>1064</v>
      </c>
      <c r="I293" s="47">
        <v>24</v>
      </c>
      <c r="J293" s="139">
        <f t="shared" si="34"/>
        <v>2.3043083583548634</v>
      </c>
      <c r="K293" s="48">
        <v>231</v>
      </c>
      <c r="L293" s="152" t="s">
        <v>1098</v>
      </c>
      <c r="M293" s="49"/>
      <c r="N293" s="46" t="str">
        <f t="shared" si="31"/>
        <v>-</v>
      </c>
      <c r="O293" s="50">
        <f t="shared" si="32"/>
        <v>0</v>
      </c>
      <c r="P293" s="51">
        <f t="shared" si="33"/>
        <v>0</v>
      </c>
      <c r="Q293" s="35"/>
      <c r="R293" s="116"/>
    </row>
    <row r="294" spans="1:20" s="36" customFormat="1" ht="15" customHeight="1">
      <c r="A294" s="115"/>
      <c r="B294" s="44" t="s">
        <v>819</v>
      </c>
      <c r="C294" s="44" t="s">
        <v>28</v>
      </c>
      <c r="D294" s="45" t="s">
        <v>240</v>
      </c>
      <c r="E294" s="45" t="s">
        <v>241</v>
      </c>
      <c r="F294" s="45" t="s">
        <v>242</v>
      </c>
      <c r="G294" s="46" t="s">
        <v>29</v>
      </c>
      <c r="H294" s="47" t="s">
        <v>1064</v>
      </c>
      <c r="I294" s="47">
        <v>24</v>
      </c>
      <c r="J294" s="139">
        <f t="shared" si="34"/>
        <v>2.3043083583548634</v>
      </c>
      <c r="K294" s="48">
        <v>231</v>
      </c>
      <c r="L294" s="152" t="s">
        <v>1098</v>
      </c>
      <c r="M294" s="49"/>
      <c r="N294" s="46" t="str">
        <f t="shared" si="31"/>
        <v>-</v>
      </c>
      <c r="O294" s="50">
        <f t="shared" si="32"/>
        <v>0</v>
      </c>
      <c r="P294" s="51">
        <f t="shared" si="33"/>
        <v>0</v>
      </c>
      <c r="Q294" s="35"/>
      <c r="R294" s="116"/>
    </row>
    <row r="295" spans="1:20" s="36" customFormat="1" ht="15" customHeight="1">
      <c r="A295" s="115"/>
      <c r="B295" s="44" t="s">
        <v>820</v>
      </c>
      <c r="C295" s="44" t="s">
        <v>28</v>
      </c>
      <c r="D295" s="45" t="s">
        <v>243</v>
      </c>
      <c r="E295" s="45" t="s">
        <v>244</v>
      </c>
      <c r="F295" s="45" t="s">
        <v>245</v>
      </c>
      <c r="G295" s="46" t="s">
        <v>29</v>
      </c>
      <c r="H295" s="47" t="s">
        <v>1064</v>
      </c>
      <c r="I295" s="47">
        <v>24</v>
      </c>
      <c r="J295" s="139">
        <f t="shared" si="34"/>
        <v>2.3043083583548634</v>
      </c>
      <c r="K295" s="48">
        <v>231</v>
      </c>
      <c r="L295" s="152" t="s">
        <v>1098</v>
      </c>
      <c r="M295" s="49"/>
      <c r="N295" s="46" t="str">
        <f t="shared" si="31"/>
        <v>-</v>
      </c>
      <c r="O295" s="50">
        <f t="shared" si="32"/>
        <v>0</v>
      </c>
      <c r="P295" s="51">
        <f t="shared" si="33"/>
        <v>0</v>
      </c>
      <c r="Q295" s="35"/>
      <c r="R295" s="116"/>
    </row>
    <row r="296" spans="1:20" s="36" customFormat="1" ht="15" customHeight="1">
      <c r="A296" s="115"/>
      <c r="B296" s="44" t="s">
        <v>821</v>
      </c>
      <c r="C296" s="44" t="s">
        <v>28</v>
      </c>
      <c r="D296" s="45" t="s">
        <v>246</v>
      </c>
      <c r="E296" s="45" t="s">
        <v>247</v>
      </c>
      <c r="F296" s="45" t="s">
        <v>613</v>
      </c>
      <c r="G296" s="46" t="s">
        <v>29</v>
      </c>
      <c r="H296" s="47" t="s">
        <v>1064</v>
      </c>
      <c r="I296" s="47">
        <v>24</v>
      </c>
      <c r="J296" s="139">
        <f t="shared" si="34"/>
        <v>2.3043083583548634</v>
      </c>
      <c r="K296" s="48">
        <v>231</v>
      </c>
      <c r="L296" s="150" t="s">
        <v>1096</v>
      </c>
      <c r="M296" s="49"/>
      <c r="N296" s="46" t="str">
        <f t="shared" si="31"/>
        <v>-</v>
      </c>
      <c r="O296" s="50">
        <f t="shared" si="32"/>
        <v>0</v>
      </c>
      <c r="P296" s="51">
        <f t="shared" si="33"/>
        <v>0</v>
      </c>
      <c r="Q296" s="35"/>
      <c r="R296" s="116"/>
    </row>
    <row r="297" spans="1:20" s="36" customFormat="1" ht="15" customHeight="1">
      <c r="A297" s="115"/>
      <c r="B297" s="44" t="s">
        <v>822</v>
      </c>
      <c r="C297" s="44" t="s">
        <v>28</v>
      </c>
      <c r="D297" s="45" t="s">
        <v>829</v>
      </c>
      <c r="E297" s="45" t="s">
        <v>830</v>
      </c>
      <c r="F297" s="45" t="s">
        <v>613</v>
      </c>
      <c r="G297" s="46" t="s">
        <v>29</v>
      </c>
      <c r="H297" s="47" t="s">
        <v>30</v>
      </c>
      <c r="I297" s="47">
        <v>24</v>
      </c>
      <c r="J297" s="139">
        <f t="shared" si="34"/>
        <v>1.446427324508464</v>
      </c>
      <c r="K297" s="48">
        <v>145</v>
      </c>
      <c r="L297" s="152" t="s">
        <v>1098</v>
      </c>
      <c r="M297" s="49"/>
      <c r="N297" s="46" t="str">
        <f t="shared" si="31"/>
        <v>-</v>
      </c>
      <c r="O297" s="50">
        <f t="shared" si="32"/>
        <v>0</v>
      </c>
      <c r="P297" s="51">
        <f t="shared" si="33"/>
        <v>0</v>
      </c>
      <c r="Q297" s="35"/>
      <c r="R297" s="116"/>
    </row>
    <row r="298" spans="1:20" s="36" customFormat="1" ht="15" customHeight="1">
      <c r="A298" s="115"/>
      <c r="B298" s="44" t="s">
        <v>823</v>
      </c>
      <c r="C298" s="44" t="s">
        <v>28</v>
      </c>
      <c r="D298" s="121" t="s">
        <v>829</v>
      </c>
      <c r="E298" s="121" t="s">
        <v>830</v>
      </c>
      <c r="F298" s="121" t="s">
        <v>831</v>
      </c>
      <c r="G298" s="122" t="s">
        <v>29</v>
      </c>
      <c r="H298" s="47" t="s">
        <v>30</v>
      </c>
      <c r="I298" s="47">
        <v>24</v>
      </c>
      <c r="J298" s="139">
        <f t="shared" si="34"/>
        <v>1.446427324508464</v>
      </c>
      <c r="K298" s="48">
        <v>145</v>
      </c>
      <c r="L298" s="152" t="s">
        <v>1098</v>
      </c>
      <c r="M298" s="49"/>
      <c r="N298" s="46" t="str">
        <f t="shared" si="31"/>
        <v>-</v>
      </c>
      <c r="O298" s="50">
        <f t="shared" si="32"/>
        <v>0</v>
      </c>
      <c r="P298" s="51">
        <f t="shared" si="33"/>
        <v>0</v>
      </c>
      <c r="Q298" s="35"/>
      <c r="R298" s="116"/>
    </row>
    <row r="299" spans="1:20" s="36" customFormat="1" ht="15" customHeight="1">
      <c r="A299" s="115"/>
      <c r="B299" s="44" t="s">
        <v>824</v>
      </c>
      <c r="C299" s="44" t="s">
        <v>28</v>
      </c>
      <c r="D299" s="121" t="s">
        <v>829</v>
      </c>
      <c r="E299" s="121" t="s">
        <v>830</v>
      </c>
      <c r="F299" s="121" t="s">
        <v>832</v>
      </c>
      <c r="G299" s="122" t="s">
        <v>29</v>
      </c>
      <c r="H299" s="47" t="s">
        <v>30</v>
      </c>
      <c r="I299" s="47">
        <v>24</v>
      </c>
      <c r="J299" s="139">
        <f t="shared" si="34"/>
        <v>1.446427324508464</v>
      </c>
      <c r="K299" s="48">
        <v>145</v>
      </c>
      <c r="L299" s="152" t="s">
        <v>1098</v>
      </c>
      <c r="M299" s="49"/>
      <c r="N299" s="46" t="str">
        <f t="shared" si="31"/>
        <v>-</v>
      </c>
      <c r="O299" s="50">
        <f t="shared" si="32"/>
        <v>0</v>
      </c>
      <c r="P299" s="51">
        <f t="shared" si="33"/>
        <v>0</v>
      </c>
      <c r="Q299" s="35"/>
      <c r="R299" s="116"/>
    </row>
    <row r="300" spans="1:20" s="36" customFormat="1" ht="15" customHeight="1">
      <c r="A300" s="115"/>
      <c r="B300" s="44" t="s">
        <v>825</v>
      </c>
      <c r="C300" s="44" t="s">
        <v>28</v>
      </c>
      <c r="D300" s="45" t="s">
        <v>248</v>
      </c>
      <c r="E300" s="45" t="s">
        <v>249</v>
      </c>
      <c r="F300" s="45" t="s">
        <v>833</v>
      </c>
      <c r="G300" s="46" t="s">
        <v>29</v>
      </c>
      <c r="H300" s="47" t="s">
        <v>1064</v>
      </c>
      <c r="I300" s="47">
        <v>24</v>
      </c>
      <c r="J300" s="139">
        <f t="shared" si="34"/>
        <v>3.2020908356359792</v>
      </c>
      <c r="K300" s="48">
        <v>321</v>
      </c>
      <c r="L300" s="150" t="s">
        <v>1096</v>
      </c>
      <c r="M300" s="49"/>
      <c r="N300" s="46" t="str">
        <f t="shared" si="31"/>
        <v>-</v>
      </c>
      <c r="O300" s="50">
        <f t="shared" si="32"/>
        <v>0</v>
      </c>
      <c r="P300" s="51">
        <f t="shared" si="33"/>
        <v>0</v>
      </c>
      <c r="Q300" s="35"/>
      <c r="R300" s="116"/>
    </row>
    <row r="301" spans="1:20" s="134" customFormat="1" ht="15" customHeight="1">
      <c r="A301" s="123"/>
      <c r="B301" s="44" t="s">
        <v>250</v>
      </c>
      <c r="C301" s="44" t="s">
        <v>28</v>
      </c>
      <c r="D301" s="45" t="s">
        <v>251</v>
      </c>
      <c r="E301" s="45" t="s">
        <v>252</v>
      </c>
      <c r="F301" s="45" t="s">
        <v>834</v>
      </c>
      <c r="G301" s="46" t="s">
        <v>29</v>
      </c>
      <c r="H301" s="47" t="s">
        <v>30</v>
      </c>
      <c r="I301" s="47">
        <v>24</v>
      </c>
      <c r="J301" s="139">
        <f t="shared" si="34"/>
        <v>1.3466737159216735</v>
      </c>
      <c r="K301" s="48">
        <v>135</v>
      </c>
      <c r="L301" s="152" t="s">
        <v>1098</v>
      </c>
      <c r="M301" s="49"/>
      <c r="N301" s="46" t="str">
        <f t="shared" si="31"/>
        <v>-</v>
      </c>
      <c r="O301" s="50">
        <f t="shared" si="32"/>
        <v>0</v>
      </c>
      <c r="P301" s="51">
        <f t="shared" si="33"/>
        <v>0</v>
      </c>
      <c r="Q301" s="35"/>
      <c r="R301" s="133"/>
      <c r="T301" s="36"/>
    </row>
    <row r="302" spans="1:20" s="36" customFormat="1" ht="15" customHeight="1">
      <c r="A302" s="115"/>
      <c r="B302" s="44" t="s">
        <v>1078</v>
      </c>
      <c r="C302" s="44" t="s">
        <v>28</v>
      </c>
      <c r="D302" s="45" t="s">
        <v>1079</v>
      </c>
      <c r="E302" s="45" t="s">
        <v>1080</v>
      </c>
      <c r="F302" s="45" t="s">
        <v>1081</v>
      </c>
      <c r="G302" s="46" t="s">
        <v>29</v>
      </c>
      <c r="H302" s="47" t="s">
        <v>30</v>
      </c>
      <c r="I302" s="47">
        <v>24</v>
      </c>
      <c r="J302" s="139">
        <f t="shared" si="34"/>
        <v>1.3466737159216735</v>
      </c>
      <c r="K302" s="48">
        <v>135</v>
      </c>
      <c r="L302" s="152" t="s">
        <v>1098</v>
      </c>
      <c r="M302" s="49"/>
      <c r="N302" s="46" t="str">
        <f t="shared" si="31"/>
        <v>-</v>
      </c>
      <c r="O302" s="50">
        <f t="shared" si="32"/>
        <v>0</v>
      </c>
      <c r="P302" s="51">
        <f t="shared" ref="P302" si="35">K302*M302</f>
        <v>0</v>
      </c>
      <c r="Q302" s="35"/>
      <c r="R302" s="116"/>
    </row>
    <row r="303" spans="1:20" s="134" customFormat="1" ht="15" hidden="1" customHeight="1">
      <c r="A303" s="123"/>
      <c r="B303" s="124" t="s">
        <v>835</v>
      </c>
      <c r="C303" s="124" t="s">
        <v>32</v>
      </c>
      <c r="D303" s="125" t="s">
        <v>840</v>
      </c>
      <c r="E303" s="125" t="s">
        <v>841</v>
      </c>
      <c r="F303" s="125" t="s">
        <v>613</v>
      </c>
      <c r="G303" s="126" t="s">
        <v>29</v>
      </c>
      <c r="H303" s="127" t="s">
        <v>1064</v>
      </c>
      <c r="I303" s="127">
        <v>40</v>
      </c>
      <c r="J303" s="128">
        <v>2.59</v>
      </c>
      <c r="K303" s="138">
        <f>J303*L$7</f>
        <v>259.63972999999999</v>
      </c>
      <c r="L303" s="147" t="s">
        <v>1095</v>
      </c>
      <c r="M303" s="130"/>
      <c r="N303" s="126" t="str">
        <f t="shared" si="31"/>
        <v>-</v>
      </c>
      <c r="O303" s="131">
        <f t="shared" si="32"/>
        <v>0</v>
      </c>
      <c r="P303" s="132">
        <f t="shared" si="33"/>
        <v>0</v>
      </c>
      <c r="Q303" s="157"/>
      <c r="R303" s="133"/>
    </row>
    <row r="304" spans="1:20" s="36" customFormat="1" ht="15" customHeight="1">
      <c r="A304" s="115"/>
      <c r="B304" s="44" t="s">
        <v>836</v>
      </c>
      <c r="C304" s="44" t="s">
        <v>28</v>
      </c>
      <c r="D304" s="45" t="s">
        <v>253</v>
      </c>
      <c r="E304" s="45" t="s">
        <v>254</v>
      </c>
      <c r="F304" s="45" t="s">
        <v>255</v>
      </c>
      <c r="G304" s="46" t="s">
        <v>29</v>
      </c>
      <c r="H304" s="47" t="s">
        <v>1064</v>
      </c>
      <c r="I304" s="47">
        <v>24</v>
      </c>
      <c r="J304" s="139">
        <f>K304/L$7</f>
        <v>2.3242590800722218</v>
      </c>
      <c r="K304" s="48">
        <v>233</v>
      </c>
      <c r="L304" s="151" t="s">
        <v>1097</v>
      </c>
      <c r="M304" s="49"/>
      <c r="N304" s="46" t="str">
        <f t="shared" si="31"/>
        <v>-</v>
      </c>
      <c r="O304" s="50">
        <f t="shared" si="32"/>
        <v>0</v>
      </c>
      <c r="P304" s="51">
        <f t="shared" si="33"/>
        <v>0</v>
      </c>
      <c r="Q304" s="35"/>
      <c r="R304" s="116"/>
    </row>
    <row r="305" spans="1:18" s="36" customFormat="1" ht="15" customHeight="1">
      <c r="A305" s="115"/>
      <c r="B305" s="44" t="s">
        <v>837</v>
      </c>
      <c r="C305" s="44" t="s">
        <v>28</v>
      </c>
      <c r="D305" s="45" t="s">
        <v>256</v>
      </c>
      <c r="E305" s="45" t="s">
        <v>257</v>
      </c>
      <c r="F305" s="45" t="s">
        <v>258</v>
      </c>
      <c r="G305" s="46" t="s">
        <v>29</v>
      </c>
      <c r="H305" s="47" t="s">
        <v>1064</v>
      </c>
      <c r="I305" s="47">
        <v>24</v>
      </c>
      <c r="J305" s="139">
        <f>K305/L$7</f>
        <v>2.2045547497680729</v>
      </c>
      <c r="K305" s="48">
        <v>221</v>
      </c>
      <c r="L305" s="150" t="s">
        <v>1096</v>
      </c>
      <c r="M305" s="49"/>
      <c r="N305" s="46" t="str">
        <f t="shared" si="31"/>
        <v>-</v>
      </c>
      <c r="O305" s="50">
        <f t="shared" si="32"/>
        <v>0</v>
      </c>
      <c r="P305" s="51">
        <f t="shared" si="33"/>
        <v>0</v>
      </c>
      <c r="Q305" s="35"/>
      <c r="R305" s="116"/>
    </row>
    <row r="306" spans="1:18" s="36" customFormat="1" ht="15" customHeight="1">
      <c r="A306" s="115"/>
      <c r="B306" s="44" t="s">
        <v>838</v>
      </c>
      <c r="C306" s="44" t="s">
        <v>28</v>
      </c>
      <c r="D306" s="45" t="s">
        <v>256</v>
      </c>
      <c r="E306" s="45" t="s">
        <v>257</v>
      </c>
      <c r="F306" s="45" t="s">
        <v>259</v>
      </c>
      <c r="G306" s="46" t="s">
        <v>29</v>
      </c>
      <c r="H306" s="47" t="s">
        <v>1064</v>
      </c>
      <c r="I306" s="47">
        <v>24</v>
      </c>
      <c r="J306" s="139">
        <f>K306/L$7</f>
        <v>2.2045547497680729</v>
      </c>
      <c r="K306" s="48">
        <v>221</v>
      </c>
      <c r="L306" s="150" t="s">
        <v>1096</v>
      </c>
      <c r="M306" s="49"/>
      <c r="N306" s="46" t="str">
        <f t="shared" si="31"/>
        <v>-</v>
      </c>
      <c r="O306" s="50">
        <f t="shared" si="32"/>
        <v>0</v>
      </c>
      <c r="P306" s="51">
        <f t="shared" si="33"/>
        <v>0</v>
      </c>
      <c r="Q306" s="35"/>
      <c r="R306" s="116"/>
    </row>
    <row r="307" spans="1:18" s="36" customFormat="1" ht="15" customHeight="1">
      <c r="A307" s="115"/>
      <c r="B307" s="44" t="s">
        <v>839</v>
      </c>
      <c r="C307" s="44" t="s">
        <v>28</v>
      </c>
      <c r="D307" s="45" t="s">
        <v>261</v>
      </c>
      <c r="E307" s="45" t="s">
        <v>262</v>
      </c>
      <c r="F307" s="45" t="s">
        <v>263</v>
      </c>
      <c r="G307" s="46" t="s">
        <v>29</v>
      </c>
      <c r="H307" s="47" t="s">
        <v>30</v>
      </c>
      <c r="I307" s="47">
        <v>24</v>
      </c>
      <c r="J307" s="139">
        <f>K307/L$7</f>
        <v>1.586082376529971</v>
      </c>
      <c r="K307" s="48">
        <v>159</v>
      </c>
      <c r="L307" s="152" t="s">
        <v>1098</v>
      </c>
      <c r="M307" s="49"/>
      <c r="N307" s="46" t="str">
        <f t="shared" si="31"/>
        <v>-</v>
      </c>
      <c r="O307" s="50">
        <f t="shared" si="32"/>
        <v>0</v>
      </c>
      <c r="P307" s="51">
        <f t="shared" si="33"/>
        <v>0</v>
      </c>
      <c r="Q307" s="35"/>
      <c r="R307" s="116"/>
    </row>
    <row r="308" spans="1:18" s="134" customFormat="1" ht="15" hidden="1" customHeight="1">
      <c r="A308" s="123"/>
      <c r="B308" s="124" t="s">
        <v>260</v>
      </c>
      <c r="C308" s="124" t="s">
        <v>32</v>
      </c>
      <c r="D308" s="125" t="s">
        <v>261</v>
      </c>
      <c r="E308" s="125" t="s">
        <v>262</v>
      </c>
      <c r="F308" s="125" t="s">
        <v>263</v>
      </c>
      <c r="G308" s="126" t="s">
        <v>29</v>
      </c>
      <c r="H308" s="127" t="s">
        <v>1064</v>
      </c>
      <c r="I308" s="127">
        <v>40</v>
      </c>
      <c r="J308" s="128">
        <v>2.75</v>
      </c>
      <c r="K308" s="138">
        <f>J308*L$7</f>
        <v>275.67925000000002</v>
      </c>
      <c r="L308" s="147" t="s">
        <v>1095</v>
      </c>
      <c r="M308" s="130"/>
      <c r="N308" s="126" t="str">
        <f t="shared" si="31"/>
        <v>-</v>
      </c>
      <c r="O308" s="131">
        <f t="shared" si="32"/>
        <v>0</v>
      </c>
      <c r="P308" s="132">
        <f t="shared" si="33"/>
        <v>0</v>
      </c>
      <c r="Q308" s="157"/>
      <c r="R308" s="133"/>
    </row>
    <row r="309" spans="1:18" s="134" customFormat="1" ht="15" hidden="1" customHeight="1">
      <c r="A309" s="123"/>
      <c r="B309" s="124" t="s">
        <v>842</v>
      </c>
      <c r="C309" s="124" t="s">
        <v>28</v>
      </c>
      <c r="D309" s="125" t="s">
        <v>264</v>
      </c>
      <c r="E309" s="125" t="s">
        <v>265</v>
      </c>
      <c r="F309" s="125" t="s">
        <v>266</v>
      </c>
      <c r="G309" s="126" t="s">
        <v>29</v>
      </c>
      <c r="H309" s="127" t="s">
        <v>1064</v>
      </c>
      <c r="I309" s="127">
        <v>24</v>
      </c>
      <c r="J309" s="131">
        <f t="shared" ref="J309:J321" si="36">K309/L$7</f>
        <v>3.5612038265484256</v>
      </c>
      <c r="K309" s="129">
        <v>357</v>
      </c>
      <c r="L309" s="147" t="s">
        <v>1095</v>
      </c>
      <c r="M309" s="130"/>
      <c r="N309" s="126" t="str">
        <f t="shared" si="31"/>
        <v>-</v>
      </c>
      <c r="O309" s="131">
        <f t="shared" si="32"/>
        <v>0</v>
      </c>
      <c r="P309" s="132">
        <f t="shared" si="33"/>
        <v>0</v>
      </c>
      <c r="Q309" s="157"/>
      <c r="R309" s="133"/>
    </row>
    <row r="310" spans="1:18" s="36" customFormat="1" ht="15" customHeight="1">
      <c r="A310" s="115"/>
      <c r="B310" s="44" t="s">
        <v>843</v>
      </c>
      <c r="C310" s="44" t="s">
        <v>28</v>
      </c>
      <c r="D310" s="45" t="s">
        <v>847</v>
      </c>
      <c r="E310" s="45" t="s">
        <v>848</v>
      </c>
      <c r="F310" s="45" t="s">
        <v>849</v>
      </c>
      <c r="G310" s="46" t="s">
        <v>29</v>
      </c>
      <c r="H310" s="47" t="s">
        <v>30</v>
      </c>
      <c r="I310" s="47">
        <v>24</v>
      </c>
      <c r="J310" s="139">
        <f t="shared" si="36"/>
        <v>2.8429778447235328</v>
      </c>
      <c r="K310" s="48">
        <v>285</v>
      </c>
      <c r="L310" s="152" t="s">
        <v>1098</v>
      </c>
      <c r="M310" s="49"/>
      <c r="N310" s="46" t="str">
        <f t="shared" si="31"/>
        <v>-</v>
      </c>
      <c r="O310" s="50">
        <f t="shared" si="32"/>
        <v>0</v>
      </c>
      <c r="P310" s="51">
        <f t="shared" si="33"/>
        <v>0</v>
      </c>
      <c r="Q310" s="35"/>
      <c r="R310" s="116"/>
    </row>
    <row r="311" spans="1:18" s="36" customFormat="1" ht="15" customHeight="1">
      <c r="A311" s="115"/>
      <c r="B311" s="44" t="s">
        <v>844</v>
      </c>
      <c r="C311" s="44" t="s">
        <v>28</v>
      </c>
      <c r="D311" s="45" t="s">
        <v>847</v>
      </c>
      <c r="E311" s="45" t="s">
        <v>848</v>
      </c>
      <c r="F311" s="45" t="s">
        <v>850</v>
      </c>
      <c r="G311" s="46" t="s">
        <v>29</v>
      </c>
      <c r="H311" s="47" t="s">
        <v>30</v>
      </c>
      <c r="I311" s="47">
        <v>24</v>
      </c>
      <c r="J311" s="139">
        <f t="shared" si="36"/>
        <v>2.8429778447235328</v>
      </c>
      <c r="K311" s="48">
        <v>285</v>
      </c>
      <c r="L311" s="152" t="s">
        <v>1098</v>
      </c>
      <c r="M311" s="49"/>
      <c r="N311" s="46" t="str">
        <f t="shared" si="31"/>
        <v>-</v>
      </c>
      <c r="O311" s="50">
        <f t="shared" si="32"/>
        <v>0</v>
      </c>
      <c r="P311" s="51">
        <f t="shared" si="33"/>
        <v>0</v>
      </c>
      <c r="Q311" s="35"/>
      <c r="R311" s="116"/>
    </row>
    <row r="312" spans="1:18" s="36" customFormat="1" ht="15" customHeight="1">
      <c r="A312" s="115"/>
      <c r="B312" s="44" t="s">
        <v>845</v>
      </c>
      <c r="C312" s="44" t="s">
        <v>28</v>
      </c>
      <c r="D312" s="45" t="s">
        <v>847</v>
      </c>
      <c r="E312" s="45" t="s">
        <v>848</v>
      </c>
      <c r="F312" s="45" t="s">
        <v>851</v>
      </c>
      <c r="G312" s="46" t="s">
        <v>29</v>
      </c>
      <c r="H312" s="47" t="s">
        <v>30</v>
      </c>
      <c r="I312" s="47">
        <v>24</v>
      </c>
      <c r="J312" s="139">
        <f t="shared" si="36"/>
        <v>2.8429778447235328</v>
      </c>
      <c r="K312" s="48">
        <v>285</v>
      </c>
      <c r="L312" s="152" t="s">
        <v>1098</v>
      </c>
      <c r="M312" s="49"/>
      <c r="N312" s="46" t="str">
        <f t="shared" si="31"/>
        <v>-</v>
      </c>
      <c r="O312" s="50">
        <f t="shared" si="32"/>
        <v>0</v>
      </c>
      <c r="P312" s="51">
        <f t="shared" si="33"/>
        <v>0</v>
      </c>
      <c r="Q312" s="35"/>
      <c r="R312" s="116"/>
    </row>
    <row r="313" spans="1:18" s="36" customFormat="1" ht="15" customHeight="1">
      <c r="A313" s="115"/>
      <c r="B313" s="44" t="s">
        <v>846</v>
      </c>
      <c r="C313" s="44" t="s">
        <v>28</v>
      </c>
      <c r="D313" s="45" t="s">
        <v>847</v>
      </c>
      <c r="E313" s="45" t="s">
        <v>848</v>
      </c>
      <c r="F313" s="45" t="s">
        <v>852</v>
      </c>
      <c r="G313" s="46" t="s">
        <v>29</v>
      </c>
      <c r="H313" s="47" t="s">
        <v>30</v>
      </c>
      <c r="I313" s="47">
        <v>24</v>
      </c>
      <c r="J313" s="139">
        <f t="shared" si="36"/>
        <v>2.8429778447235328</v>
      </c>
      <c r="K313" s="48">
        <v>285</v>
      </c>
      <c r="L313" s="152" t="s">
        <v>1098</v>
      </c>
      <c r="M313" s="49"/>
      <c r="N313" s="46" t="str">
        <f t="shared" si="31"/>
        <v>-</v>
      </c>
      <c r="O313" s="50">
        <f t="shared" si="32"/>
        <v>0</v>
      </c>
      <c r="P313" s="51">
        <f t="shared" si="33"/>
        <v>0</v>
      </c>
      <c r="Q313" s="35"/>
      <c r="R313" s="116"/>
    </row>
    <row r="314" spans="1:18" s="36" customFormat="1" ht="15" customHeight="1">
      <c r="A314" s="115"/>
      <c r="B314" s="44" t="s">
        <v>853</v>
      </c>
      <c r="C314" s="44" t="s">
        <v>28</v>
      </c>
      <c r="D314" s="45" t="s">
        <v>847</v>
      </c>
      <c r="E314" s="45" t="s">
        <v>848</v>
      </c>
      <c r="F314" s="45" t="s">
        <v>857</v>
      </c>
      <c r="G314" s="46" t="s">
        <v>29</v>
      </c>
      <c r="H314" s="47" t="s">
        <v>30</v>
      </c>
      <c r="I314" s="47">
        <v>24</v>
      </c>
      <c r="J314" s="139">
        <f t="shared" si="36"/>
        <v>2.8429778447235328</v>
      </c>
      <c r="K314" s="48">
        <v>285</v>
      </c>
      <c r="L314" s="152" t="s">
        <v>1098</v>
      </c>
      <c r="M314" s="49"/>
      <c r="N314" s="46" t="str">
        <f t="shared" si="31"/>
        <v>-</v>
      </c>
      <c r="O314" s="50">
        <f t="shared" si="32"/>
        <v>0</v>
      </c>
      <c r="P314" s="51">
        <f t="shared" si="33"/>
        <v>0</v>
      </c>
      <c r="Q314" s="35"/>
      <c r="R314" s="116"/>
    </row>
    <row r="315" spans="1:18" s="134" customFormat="1" ht="15" hidden="1" customHeight="1">
      <c r="A315" s="123"/>
      <c r="B315" s="124" t="s">
        <v>854</v>
      </c>
      <c r="C315" s="124" t="s">
        <v>28</v>
      </c>
      <c r="D315" s="125" t="s">
        <v>847</v>
      </c>
      <c r="E315" s="125" t="s">
        <v>848</v>
      </c>
      <c r="F315" s="125" t="s">
        <v>858</v>
      </c>
      <c r="G315" s="126" t="s">
        <v>29</v>
      </c>
      <c r="H315" s="127" t="s">
        <v>30</v>
      </c>
      <c r="I315" s="127">
        <v>24</v>
      </c>
      <c r="J315" s="131">
        <f t="shared" si="36"/>
        <v>2.8429778447235328</v>
      </c>
      <c r="K315" s="129">
        <v>285</v>
      </c>
      <c r="L315" s="147" t="s">
        <v>1095</v>
      </c>
      <c r="M315" s="130"/>
      <c r="N315" s="126" t="str">
        <f t="shared" si="31"/>
        <v>-</v>
      </c>
      <c r="O315" s="131">
        <f t="shared" si="32"/>
        <v>0</v>
      </c>
      <c r="P315" s="132">
        <f t="shared" si="33"/>
        <v>0</v>
      </c>
      <c r="Q315" s="157"/>
      <c r="R315" s="133"/>
    </row>
    <row r="316" spans="1:18" s="36" customFormat="1" ht="15" customHeight="1">
      <c r="A316" s="115"/>
      <c r="B316" s="44" t="s">
        <v>855</v>
      </c>
      <c r="C316" s="44" t="s">
        <v>28</v>
      </c>
      <c r="D316" s="45" t="s">
        <v>847</v>
      </c>
      <c r="E316" s="45" t="s">
        <v>848</v>
      </c>
      <c r="F316" s="45" t="s">
        <v>859</v>
      </c>
      <c r="G316" s="46" t="s">
        <v>29</v>
      </c>
      <c r="H316" s="47" t="s">
        <v>30</v>
      </c>
      <c r="I316" s="47">
        <v>24</v>
      </c>
      <c r="J316" s="139">
        <f t="shared" si="36"/>
        <v>2.8429778447235328</v>
      </c>
      <c r="K316" s="48">
        <v>285</v>
      </c>
      <c r="L316" s="152" t="s">
        <v>1098</v>
      </c>
      <c r="M316" s="49"/>
      <c r="N316" s="46" t="str">
        <f t="shared" si="31"/>
        <v>-</v>
      </c>
      <c r="O316" s="50">
        <f t="shared" si="32"/>
        <v>0</v>
      </c>
      <c r="P316" s="51">
        <f t="shared" si="33"/>
        <v>0</v>
      </c>
      <c r="Q316" s="35"/>
      <c r="R316" s="116"/>
    </row>
    <row r="317" spans="1:18" s="36" customFormat="1" ht="15" customHeight="1">
      <c r="A317" s="115"/>
      <c r="B317" s="44" t="s">
        <v>856</v>
      </c>
      <c r="C317" s="44" t="s">
        <v>28</v>
      </c>
      <c r="D317" s="45" t="s">
        <v>847</v>
      </c>
      <c r="E317" s="45" t="s">
        <v>848</v>
      </c>
      <c r="F317" s="45" t="s">
        <v>860</v>
      </c>
      <c r="G317" s="46" t="s">
        <v>29</v>
      </c>
      <c r="H317" s="47" t="s">
        <v>1064</v>
      </c>
      <c r="I317" s="47">
        <v>24</v>
      </c>
      <c r="J317" s="139">
        <f t="shared" si="36"/>
        <v>2.8429778447235328</v>
      </c>
      <c r="K317" s="48">
        <v>285</v>
      </c>
      <c r="L317" s="151" t="s">
        <v>1097</v>
      </c>
      <c r="M317" s="49"/>
      <c r="N317" s="46" t="str">
        <f t="shared" si="31"/>
        <v>-</v>
      </c>
      <c r="O317" s="50">
        <f t="shared" si="32"/>
        <v>0</v>
      </c>
      <c r="P317" s="51">
        <f t="shared" si="33"/>
        <v>0</v>
      </c>
      <c r="Q317" s="35"/>
      <c r="R317" s="116"/>
    </row>
    <row r="318" spans="1:18" s="134" customFormat="1" ht="15" hidden="1" customHeight="1">
      <c r="A318" s="123"/>
      <c r="B318" s="124" t="s">
        <v>861</v>
      </c>
      <c r="C318" s="124" t="s">
        <v>28</v>
      </c>
      <c r="D318" s="125" t="s">
        <v>847</v>
      </c>
      <c r="E318" s="125" t="s">
        <v>848</v>
      </c>
      <c r="F318" s="125" t="s">
        <v>863</v>
      </c>
      <c r="G318" s="126" t="s">
        <v>29</v>
      </c>
      <c r="H318" s="127" t="s">
        <v>30</v>
      </c>
      <c r="I318" s="127">
        <v>24</v>
      </c>
      <c r="J318" s="131">
        <f t="shared" si="36"/>
        <v>2.8429778447235328</v>
      </c>
      <c r="K318" s="129">
        <v>285</v>
      </c>
      <c r="L318" s="147" t="s">
        <v>1095</v>
      </c>
      <c r="M318" s="130"/>
      <c r="N318" s="126" t="str">
        <f t="shared" si="31"/>
        <v>-</v>
      </c>
      <c r="O318" s="131">
        <f t="shared" si="32"/>
        <v>0</v>
      </c>
      <c r="P318" s="132">
        <f t="shared" si="33"/>
        <v>0</v>
      </c>
      <c r="Q318" s="157"/>
      <c r="R318" s="133"/>
    </row>
    <row r="319" spans="1:18" s="134" customFormat="1" ht="15" hidden="1" customHeight="1">
      <c r="A319" s="123"/>
      <c r="B319" s="124" t="s">
        <v>862</v>
      </c>
      <c r="C319" s="124" t="s">
        <v>28</v>
      </c>
      <c r="D319" s="125" t="s">
        <v>847</v>
      </c>
      <c r="E319" s="125" t="s">
        <v>848</v>
      </c>
      <c r="F319" s="125" t="s">
        <v>864</v>
      </c>
      <c r="G319" s="126" t="s">
        <v>29</v>
      </c>
      <c r="H319" s="127" t="s">
        <v>30</v>
      </c>
      <c r="I319" s="127">
        <v>24</v>
      </c>
      <c r="J319" s="131">
        <f t="shared" si="36"/>
        <v>2.8429778447235328</v>
      </c>
      <c r="K319" s="129">
        <v>285</v>
      </c>
      <c r="L319" s="147" t="s">
        <v>1095</v>
      </c>
      <c r="M319" s="130"/>
      <c r="N319" s="126" t="str">
        <f t="shared" si="31"/>
        <v>-</v>
      </c>
      <c r="O319" s="131">
        <f t="shared" si="32"/>
        <v>0</v>
      </c>
      <c r="P319" s="132">
        <f t="shared" si="33"/>
        <v>0</v>
      </c>
      <c r="Q319" s="157"/>
      <c r="R319" s="133"/>
    </row>
    <row r="320" spans="1:18" s="36" customFormat="1" ht="15" customHeight="1">
      <c r="A320" s="115"/>
      <c r="B320" s="44" t="s">
        <v>865</v>
      </c>
      <c r="C320" s="44" t="s">
        <v>28</v>
      </c>
      <c r="D320" s="45" t="s">
        <v>847</v>
      </c>
      <c r="E320" s="45" t="s">
        <v>848</v>
      </c>
      <c r="F320" s="45" t="s">
        <v>869</v>
      </c>
      <c r="G320" s="46" t="s">
        <v>29</v>
      </c>
      <c r="H320" s="47" t="s">
        <v>30</v>
      </c>
      <c r="I320" s="47">
        <v>24</v>
      </c>
      <c r="J320" s="139">
        <f t="shared" si="36"/>
        <v>2.8429778447235328</v>
      </c>
      <c r="K320" s="48">
        <v>285</v>
      </c>
      <c r="L320" s="152" t="s">
        <v>1098</v>
      </c>
      <c r="M320" s="49"/>
      <c r="N320" s="46" t="str">
        <f t="shared" si="31"/>
        <v>-</v>
      </c>
      <c r="O320" s="50">
        <f t="shared" si="32"/>
        <v>0</v>
      </c>
      <c r="P320" s="51">
        <f t="shared" si="33"/>
        <v>0</v>
      </c>
      <c r="Q320" s="35"/>
      <c r="R320" s="116"/>
    </row>
    <row r="321" spans="1:20" s="134" customFormat="1" ht="15" customHeight="1">
      <c r="A321" s="123"/>
      <c r="B321" s="44" t="s">
        <v>267</v>
      </c>
      <c r="C321" s="44" t="s">
        <v>28</v>
      </c>
      <c r="D321" s="45" t="s">
        <v>268</v>
      </c>
      <c r="E321" s="45" t="s">
        <v>269</v>
      </c>
      <c r="F321" s="45" t="s">
        <v>270</v>
      </c>
      <c r="G321" s="46" t="s">
        <v>29</v>
      </c>
      <c r="H321" s="47" t="s">
        <v>30</v>
      </c>
      <c r="I321" s="47">
        <v>24</v>
      </c>
      <c r="J321" s="139">
        <f t="shared" si="36"/>
        <v>1.266870829052241</v>
      </c>
      <c r="K321" s="48">
        <v>127</v>
      </c>
      <c r="L321" s="152" t="s">
        <v>1098</v>
      </c>
      <c r="M321" s="49"/>
      <c r="N321" s="46" t="str">
        <f t="shared" si="31"/>
        <v>-</v>
      </c>
      <c r="O321" s="50">
        <f t="shared" si="32"/>
        <v>0</v>
      </c>
      <c r="P321" s="51">
        <f t="shared" si="33"/>
        <v>0</v>
      </c>
      <c r="Q321" s="35"/>
      <c r="R321" s="133"/>
      <c r="T321" s="36"/>
    </row>
    <row r="322" spans="1:20" s="134" customFormat="1" ht="15" hidden="1" customHeight="1">
      <c r="A322" s="123"/>
      <c r="B322" s="124" t="s">
        <v>866</v>
      </c>
      <c r="C322" s="124" t="s">
        <v>32</v>
      </c>
      <c r="D322" s="125" t="s">
        <v>268</v>
      </c>
      <c r="E322" s="125" t="s">
        <v>269</v>
      </c>
      <c r="F322" s="125" t="s">
        <v>584</v>
      </c>
      <c r="G322" s="126" t="s">
        <v>29</v>
      </c>
      <c r="H322" s="127" t="s">
        <v>1064</v>
      </c>
      <c r="I322" s="127">
        <v>40</v>
      </c>
      <c r="J322" s="128">
        <v>3.1399999999999997</v>
      </c>
      <c r="K322" s="138">
        <f>J322*L$7</f>
        <v>314.77557999999999</v>
      </c>
      <c r="L322" s="147" t="s">
        <v>1095</v>
      </c>
      <c r="M322" s="130"/>
      <c r="N322" s="126" t="str">
        <f t="shared" si="31"/>
        <v>-</v>
      </c>
      <c r="O322" s="131">
        <f t="shared" si="32"/>
        <v>0</v>
      </c>
      <c r="P322" s="132">
        <f t="shared" si="33"/>
        <v>0</v>
      </c>
      <c r="Q322" s="157"/>
      <c r="R322" s="133"/>
    </row>
    <row r="323" spans="1:20" s="134" customFormat="1" ht="15" hidden="1" customHeight="1">
      <c r="A323" s="123"/>
      <c r="B323" s="124" t="s">
        <v>867</v>
      </c>
      <c r="C323" s="124" t="s">
        <v>32</v>
      </c>
      <c r="D323" s="135" t="s">
        <v>268</v>
      </c>
      <c r="E323" s="135" t="s">
        <v>269</v>
      </c>
      <c r="F323" s="135" t="s">
        <v>870</v>
      </c>
      <c r="G323" s="136" t="s">
        <v>29</v>
      </c>
      <c r="H323" s="127" t="s">
        <v>1064</v>
      </c>
      <c r="I323" s="127">
        <v>40</v>
      </c>
      <c r="J323" s="128">
        <v>3.1399999999999997</v>
      </c>
      <c r="K323" s="138">
        <f>J323*L$7</f>
        <v>314.77557999999999</v>
      </c>
      <c r="L323" s="147" t="s">
        <v>1095</v>
      </c>
      <c r="M323" s="130"/>
      <c r="N323" s="126" t="str">
        <f t="shared" si="31"/>
        <v>-</v>
      </c>
      <c r="O323" s="131">
        <f t="shared" si="32"/>
        <v>0</v>
      </c>
      <c r="P323" s="132">
        <f t="shared" si="33"/>
        <v>0</v>
      </c>
      <c r="Q323" s="157"/>
      <c r="R323" s="133"/>
    </row>
    <row r="324" spans="1:20" s="134" customFormat="1" ht="15" hidden="1" customHeight="1">
      <c r="A324" s="123"/>
      <c r="B324" s="124" t="s">
        <v>868</v>
      </c>
      <c r="C324" s="124" t="s">
        <v>32</v>
      </c>
      <c r="D324" s="135" t="s">
        <v>268</v>
      </c>
      <c r="E324" s="135" t="s">
        <v>269</v>
      </c>
      <c r="F324" s="135" t="s">
        <v>871</v>
      </c>
      <c r="G324" s="136" t="s">
        <v>29</v>
      </c>
      <c r="H324" s="127" t="s">
        <v>1064</v>
      </c>
      <c r="I324" s="127">
        <v>40</v>
      </c>
      <c r="J324" s="128">
        <v>3.1399999999999997</v>
      </c>
      <c r="K324" s="138">
        <f>J324*L$7</f>
        <v>314.77557999999999</v>
      </c>
      <c r="L324" s="147" t="s">
        <v>1095</v>
      </c>
      <c r="M324" s="130"/>
      <c r="N324" s="126" t="str">
        <f t="shared" si="31"/>
        <v>-</v>
      </c>
      <c r="O324" s="131">
        <f t="shared" si="32"/>
        <v>0</v>
      </c>
      <c r="P324" s="132">
        <f t="shared" si="33"/>
        <v>0</v>
      </c>
      <c r="Q324" s="157"/>
      <c r="R324" s="133"/>
    </row>
    <row r="325" spans="1:20" s="134" customFormat="1" ht="15" hidden="1" customHeight="1">
      <c r="A325" s="123"/>
      <c r="B325" s="124" t="s">
        <v>872</v>
      </c>
      <c r="C325" s="124" t="s">
        <v>32</v>
      </c>
      <c r="D325" s="125" t="s">
        <v>268</v>
      </c>
      <c r="E325" s="125" t="s">
        <v>269</v>
      </c>
      <c r="F325" s="125" t="s">
        <v>271</v>
      </c>
      <c r="G325" s="126" t="s">
        <v>29</v>
      </c>
      <c r="H325" s="127" t="s">
        <v>1064</v>
      </c>
      <c r="I325" s="127">
        <v>40</v>
      </c>
      <c r="J325" s="128">
        <v>2.23</v>
      </c>
      <c r="K325" s="138">
        <f>J325*L$7</f>
        <v>223.55080999999998</v>
      </c>
      <c r="L325" s="147" t="s">
        <v>1095</v>
      </c>
      <c r="M325" s="130"/>
      <c r="N325" s="126" t="str">
        <f t="shared" si="31"/>
        <v>-</v>
      </c>
      <c r="O325" s="131">
        <f t="shared" si="32"/>
        <v>0</v>
      </c>
      <c r="P325" s="132">
        <f t="shared" si="33"/>
        <v>0</v>
      </c>
      <c r="Q325" s="157"/>
      <c r="R325" s="133"/>
    </row>
    <row r="326" spans="1:20" s="134" customFormat="1" ht="15" customHeight="1">
      <c r="A326" s="123"/>
      <c r="B326" s="44" t="s">
        <v>272</v>
      </c>
      <c r="C326" s="44" t="s">
        <v>28</v>
      </c>
      <c r="D326" s="45" t="s">
        <v>268</v>
      </c>
      <c r="E326" s="45" t="s">
        <v>269</v>
      </c>
      <c r="F326" s="45" t="s">
        <v>273</v>
      </c>
      <c r="G326" s="46" t="s">
        <v>29</v>
      </c>
      <c r="H326" s="47" t="s">
        <v>30</v>
      </c>
      <c r="I326" s="47">
        <v>24</v>
      </c>
      <c r="J326" s="139">
        <f t="shared" ref="J326:J333" si="37">K326/L$7</f>
        <v>1.266870829052241</v>
      </c>
      <c r="K326" s="48">
        <v>127</v>
      </c>
      <c r="L326" s="151" t="s">
        <v>1097</v>
      </c>
      <c r="M326" s="49"/>
      <c r="N326" s="46" t="str">
        <f t="shared" si="31"/>
        <v>-</v>
      </c>
      <c r="O326" s="50">
        <f t="shared" si="32"/>
        <v>0</v>
      </c>
      <c r="P326" s="51">
        <f t="shared" si="33"/>
        <v>0</v>
      </c>
      <c r="Q326" s="35"/>
      <c r="R326" s="133"/>
      <c r="T326" s="36"/>
    </row>
    <row r="327" spans="1:20" s="134" customFormat="1" ht="15" hidden="1" customHeight="1">
      <c r="A327" s="123"/>
      <c r="B327" s="124" t="s">
        <v>274</v>
      </c>
      <c r="C327" s="124" t="s">
        <v>28</v>
      </c>
      <c r="D327" s="125" t="s">
        <v>275</v>
      </c>
      <c r="E327" s="125" t="s">
        <v>276</v>
      </c>
      <c r="F327" s="125" t="s">
        <v>613</v>
      </c>
      <c r="G327" s="126" t="s">
        <v>29</v>
      </c>
      <c r="H327" s="127" t="s">
        <v>30</v>
      </c>
      <c r="I327" s="127">
        <v>24</v>
      </c>
      <c r="J327" s="131">
        <f t="shared" si="37"/>
        <v>2.3841112452242958</v>
      </c>
      <c r="K327" s="129">
        <v>239</v>
      </c>
      <c r="L327" s="191" t="s">
        <v>1098</v>
      </c>
      <c r="M327" s="130"/>
      <c r="N327" s="126" t="str">
        <f t="shared" si="31"/>
        <v>-</v>
      </c>
      <c r="O327" s="131">
        <f t="shared" si="32"/>
        <v>0</v>
      </c>
      <c r="P327" s="132">
        <f t="shared" si="33"/>
        <v>0</v>
      </c>
      <c r="Q327" s="157"/>
      <c r="R327" s="133"/>
    </row>
    <row r="328" spans="1:20" s="36" customFormat="1" ht="15" customHeight="1">
      <c r="A328" s="115"/>
      <c r="B328" s="44" t="s">
        <v>873</v>
      </c>
      <c r="C328" s="44" t="s">
        <v>28</v>
      </c>
      <c r="D328" s="45" t="s">
        <v>277</v>
      </c>
      <c r="E328" s="45" t="s">
        <v>278</v>
      </c>
      <c r="F328" s="45" t="s">
        <v>279</v>
      </c>
      <c r="G328" s="46" t="s">
        <v>183</v>
      </c>
      <c r="H328" s="47" t="s">
        <v>1064</v>
      </c>
      <c r="I328" s="47">
        <v>16</v>
      </c>
      <c r="J328" s="139">
        <f t="shared" si="37"/>
        <v>3.0424850618971142</v>
      </c>
      <c r="K328" s="48">
        <v>305</v>
      </c>
      <c r="L328" s="151" t="s">
        <v>1097</v>
      </c>
      <c r="M328" s="49"/>
      <c r="N328" s="46" t="str">
        <f t="shared" si="31"/>
        <v>-</v>
      </c>
      <c r="O328" s="50">
        <f t="shared" si="32"/>
        <v>0</v>
      </c>
      <c r="P328" s="51">
        <f t="shared" si="33"/>
        <v>0</v>
      </c>
      <c r="Q328" s="35"/>
      <c r="R328" s="116"/>
    </row>
    <row r="329" spans="1:20" s="134" customFormat="1" ht="15" hidden="1" customHeight="1">
      <c r="A329" s="123"/>
      <c r="B329" s="124" t="s">
        <v>874</v>
      </c>
      <c r="C329" s="124" t="s">
        <v>28</v>
      </c>
      <c r="D329" s="135" t="s">
        <v>281</v>
      </c>
      <c r="E329" s="135" t="s">
        <v>282</v>
      </c>
      <c r="F329" s="135" t="s">
        <v>876</v>
      </c>
      <c r="G329" s="136" t="s">
        <v>29</v>
      </c>
      <c r="H329" s="127" t="s">
        <v>30</v>
      </c>
      <c r="I329" s="127">
        <v>24</v>
      </c>
      <c r="J329" s="131">
        <f t="shared" si="37"/>
        <v>1.426476602791106</v>
      </c>
      <c r="K329" s="129">
        <v>143</v>
      </c>
      <c r="L329" s="147" t="s">
        <v>1095</v>
      </c>
      <c r="M329" s="130"/>
      <c r="N329" s="126" t="str">
        <f t="shared" si="31"/>
        <v>-</v>
      </c>
      <c r="O329" s="131">
        <f t="shared" si="32"/>
        <v>0</v>
      </c>
      <c r="P329" s="132">
        <f t="shared" si="33"/>
        <v>0</v>
      </c>
      <c r="Q329" s="157"/>
      <c r="R329" s="133"/>
    </row>
    <row r="330" spans="1:20" s="134" customFormat="1" ht="15" customHeight="1">
      <c r="A330" s="123"/>
      <c r="B330" s="44" t="s">
        <v>280</v>
      </c>
      <c r="C330" s="44" t="s">
        <v>28</v>
      </c>
      <c r="D330" s="45" t="s">
        <v>281</v>
      </c>
      <c r="E330" s="45" t="s">
        <v>282</v>
      </c>
      <c r="F330" s="45" t="s">
        <v>283</v>
      </c>
      <c r="G330" s="46" t="s">
        <v>29</v>
      </c>
      <c r="H330" s="47" t="s">
        <v>30</v>
      </c>
      <c r="I330" s="47">
        <v>24</v>
      </c>
      <c r="J330" s="139">
        <f t="shared" si="37"/>
        <v>1.426476602791106</v>
      </c>
      <c r="K330" s="48">
        <v>143</v>
      </c>
      <c r="L330" s="151" t="s">
        <v>1097</v>
      </c>
      <c r="M330" s="49"/>
      <c r="N330" s="46" t="str">
        <f t="shared" si="31"/>
        <v>-</v>
      </c>
      <c r="O330" s="50">
        <f t="shared" si="32"/>
        <v>0</v>
      </c>
      <c r="P330" s="51">
        <f t="shared" si="33"/>
        <v>0</v>
      </c>
      <c r="Q330" s="35"/>
      <c r="R330" s="133"/>
      <c r="T330" s="36"/>
    </row>
    <row r="331" spans="1:20" s="134" customFormat="1" ht="15" hidden="1" customHeight="1">
      <c r="A331" s="123"/>
      <c r="B331" s="124" t="s">
        <v>875</v>
      </c>
      <c r="C331" s="124" t="s">
        <v>28</v>
      </c>
      <c r="D331" s="135" t="s">
        <v>281</v>
      </c>
      <c r="E331" s="135" t="s">
        <v>282</v>
      </c>
      <c r="F331" s="135" t="s">
        <v>877</v>
      </c>
      <c r="G331" s="136" t="s">
        <v>29</v>
      </c>
      <c r="H331" s="127" t="s">
        <v>30</v>
      </c>
      <c r="I331" s="127">
        <v>24</v>
      </c>
      <c r="J331" s="131">
        <f t="shared" si="37"/>
        <v>1.426476602791106</v>
      </c>
      <c r="K331" s="129">
        <v>143</v>
      </c>
      <c r="L331" s="147" t="s">
        <v>1095</v>
      </c>
      <c r="M331" s="130"/>
      <c r="N331" s="126" t="str">
        <f t="shared" si="31"/>
        <v>-</v>
      </c>
      <c r="O331" s="131">
        <f t="shared" si="32"/>
        <v>0</v>
      </c>
      <c r="P331" s="132">
        <f t="shared" si="33"/>
        <v>0</v>
      </c>
      <c r="Q331" s="157"/>
      <c r="R331" s="133"/>
    </row>
    <row r="332" spans="1:20" s="134" customFormat="1" ht="15" hidden="1" customHeight="1">
      <c r="A332" s="123"/>
      <c r="B332" s="124" t="s">
        <v>878</v>
      </c>
      <c r="C332" s="124" t="s">
        <v>28</v>
      </c>
      <c r="D332" s="135" t="s">
        <v>281</v>
      </c>
      <c r="E332" s="135" t="s">
        <v>282</v>
      </c>
      <c r="F332" s="135" t="s">
        <v>887</v>
      </c>
      <c r="G332" s="136" t="s">
        <v>29</v>
      </c>
      <c r="H332" s="127" t="s">
        <v>30</v>
      </c>
      <c r="I332" s="127">
        <v>24</v>
      </c>
      <c r="J332" s="131">
        <f t="shared" si="37"/>
        <v>1.426476602791106</v>
      </c>
      <c r="K332" s="129">
        <v>143</v>
      </c>
      <c r="L332" s="147" t="s">
        <v>1095</v>
      </c>
      <c r="M332" s="130"/>
      <c r="N332" s="126" t="str">
        <f t="shared" si="31"/>
        <v>-</v>
      </c>
      <c r="O332" s="131">
        <f t="shared" si="32"/>
        <v>0</v>
      </c>
      <c r="P332" s="132">
        <f t="shared" si="33"/>
        <v>0</v>
      </c>
      <c r="Q332" s="157"/>
      <c r="R332" s="133"/>
    </row>
    <row r="333" spans="1:20" s="134" customFormat="1" ht="15" hidden="1" customHeight="1">
      <c r="A333" s="123"/>
      <c r="B333" s="124" t="s">
        <v>879</v>
      </c>
      <c r="C333" s="124" t="s">
        <v>28</v>
      </c>
      <c r="D333" s="125" t="s">
        <v>281</v>
      </c>
      <c r="E333" s="125" t="s">
        <v>282</v>
      </c>
      <c r="F333" s="125" t="s">
        <v>284</v>
      </c>
      <c r="G333" s="126" t="s">
        <v>29</v>
      </c>
      <c r="H333" s="127" t="s">
        <v>1064</v>
      </c>
      <c r="I333" s="127">
        <v>24</v>
      </c>
      <c r="J333" s="131">
        <f t="shared" si="37"/>
        <v>3.960218260895588</v>
      </c>
      <c r="K333" s="129">
        <v>397</v>
      </c>
      <c r="L333" s="147" t="s">
        <v>1095</v>
      </c>
      <c r="M333" s="130"/>
      <c r="N333" s="126" t="str">
        <f t="shared" si="31"/>
        <v>-</v>
      </c>
      <c r="O333" s="131">
        <f t="shared" si="32"/>
        <v>0</v>
      </c>
      <c r="P333" s="132">
        <f t="shared" si="33"/>
        <v>0</v>
      </c>
      <c r="Q333" s="157"/>
      <c r="R333" s="133"/>
    </row>
    <row r="334" spans="1:20" s="134" customFormat="1" ht="15" hidden="1" customHeight="1">
      <c r="A334" s="123"/>
      <c r="B334" s="124" t="s">
        <v>880</v>
      </c>
      <c r="C334" s="124" t="s">
        <v>32</v>
      </c>
      <c r="D334" s="135" t="s">
        <v>281</v>
      </c>
      <c r="E334" s="135" t="s">
        <v>282</v>
      </c>
      <c r="F334" s="135" t="s">
        <v>888</v>
      </c>
      <c r="G334" s="136" t="s">
        <v>29</v>
      </c>
      <c r="H334" s="127" t="s">
        <v>1064</v>
      </c>
      <c r="I334" s="127">
        <v>40</v>
      </c>
      <c r="J334" s="128">
        <v>3.1999999999999997</v>
      </c>
      <c r="K334" s="138">
        <f>J334*L$7</f>
        <v>320.79039999999998</v>
      </c>
      <c r="L334" s="147" t="s">
        <v>1095</v>
      </c>
      <c r="M334" s="130"/>
      <c r="N334" s="126" t="str">
        <f t="shared" si="31"/>
        <v>-</v>
      </c>
      <c r="O334" s="131">
        <f t="shared" si="32"/>
        <v>0</v>
      </c>
      <c r="P334" s="132">
        <f t="shared" si="33"/>
        <v>0</v>
      </c>
      <c r="Q334" s="157"/>
      <c r="R334" s="133"/>
    </row>
    <row r="335" spans="1:20" s="134" customFormat="1" ht="15" hidden="1" customHeight="1">
      <c r="A335" s="123"/>
      <c r="B335" s="124" t="s">
        <v>881</v>
      </c>
      <c r="C335" s="124" t="s">
        <v>32</v>
      </c>
      <c r="D335" s="135" t="s">
        <v>281</v>
      </c>
      <c r="E335" s="135" t="s">
        <v>282</v>
      </c>
      <c r="F335" s="135" t="s">
        <v>889</v>
      </c>
      <c r="G335" s="136" t="s">
        <v>29</v>
      </c>
      <c r="H335" s="127" t="s">
        <v>1064</v>
      </c>
      <c r="I335" s="127">
        <v>40</v>
      </c>
      <c r="J335" s="128">
        <v>3.1999999999999997</v>
      </c>
      <c r="K335" s="138">
        <f>J335*L$7</f>
        <v>320.79039999999998</v>
      </c>
      <c r="L335" s="147" t="s">
        <v>1095</v>
      </c>
      <c r="M335" s="130"/>
      <c r="N335" s="126" t="str">
        <f t="shared" si="31"/>
        <v>-</v>
      </c>
      <c r="O335" s="131">
        <f t="shared" si="32"/>
        <v>0</v>
      </c>
      <c r="P335" s="132">
        <f t="shared" si="33"/>
        <v>0</v>
      </c>
      <c r="Q335" s="157"/>
      <c r="R335" s="133"/>
    </row>
    <row r="336" spans="1:20" s="134" customFormat="1" ht="15" hidden="1" customHeight="1">
      <c r="A336" s="123"/>
      <c r="B336" s="124" t="s">
        <v>285</v>
      </c>
      <c r="C336" s="124" t="s">
        <v>32</v>
      </c>
      <c r="D336" s="125" t="s">
        <v>281</v>
      </c>
      <c r="E336" s="125" t="s">
        <v>282</v>
      </c>
      <c r="F336" s="125" t="s">
        <v>286</v>
      </c>
      <c r="G336" s="126" t="s">
        <v>29</v>
      </c>
      <c r="H336" s="127" t="s">
        <v>1064</v>
      </c>
      <c r="I336" s="127">
        <v>40</v>
      </c>
      <c r="J336" s="128">
        <v>4.41</v>
      </c>
      <c r="K336" s="138">
        <f>J336*L$7</f>
        <v>442.08927</v>
      </c>
      <c r="L336" s="147" t="s">
        <v>1095</v>
      </c>
      <c r="M336" s="130"/>
      <c r="N336" s="126" t="str">
        <f t="shared" si="31"/>
        <v>-</v>
      </c>
      <c r="O336" s="131">
        <f t="shared" si="32"/>
        <v>0</v>
      </c>
      <c r="P336" s="132">
        <f t="shared" si="33"/>
        <v>0</v>
      </c>
      <c r="Q336" s="157"/>
      <c r="R336" s="133"/>
    </row>
    <row r="337" spans="1:20" s="134" customFormat="1" ht="15" customHeight="1">
      <c r="A337" s="123"/>
      <c r="B337" s="44" t="s">
        <v>882</v>
      </c>
      <c r="C337" s="44" t="s">
        <v>28</v>
      </c>
      <c r="D337" s="148" t="s">
        <v>281</v>
      </c>
      <c r="E337" s="148" t="s">
        <v>282</v>
      </c>
      <c r="F337" s="148" t="s">
        <v>890</v>
      </c>
      <c r="G337" s="149" t="s">
        <v>29</v>
      </c>
      <c r="H337" s="47" t="s">
        <v>30</v>
      </c>
      <c r="I337" s="47">
        <v>24</v>
      </c>
      <c r="J337" s="139">
        <f>K337/L$7</f>
        <v>1.426476602791106</v>
      </c>
      <c r="K337" s="48">
        <v>143</v>
      </c>
      <c r="L337" s="151" t="s">
        <v>1097</v>
      </c>
      <c r="M337" s="49"/>
      <c r="N337" s="46" t="str">
        <f t="shared" si="31"/>
        <v>-</v>
      </c>
      <c r="O337" s="50">
        <f t="shared" si="32"/>
        <v>0</v>
      </c>
      <c r="P337" s="51">
        <f t="shared" si="33"/>
        <v>0</v>
      </c>
      <c r="Q337" s="35"/>
      <c r="R337" s="133"/>
      <c r="T337" s="36"/>
    </row>
    <row r="338" spans="1:20" s="134" customFormat="1" ht="15" hidden="1" customHeight="1">
      <c r="A338" s="123"/>
      <c r="B338" s="124" t="s">
        <v>883</v>
      </c>
      <c r="C338" s="124" t="s">
        <v>32</v>
      </c>
      <c r="D338" s="135" t="s">
        <v>891</v>
      </c>
      <c r="E338" s="135" t="s">
        <v>892</v>
      </c>
      <c r="F338" s="135" t="s">
        <v>893</v>
      </c>
      <c r="G338" s="136" t="s">
        <v>29</v>
      </c>
      <c r="H338" s="127" t="s">
        <v>1064</v>
      </c>
      <c r="I338" s="127">
        <v>40</v>
      </c>
      <c r="J338" s="128">
        <v>2.3699999999999997</v>
      </c>
      <c r="K338" s="138">
        <f>J338*L$7</f>
        <v>237.58538999999996</v>
      </c>
      <c r="L338" s="147" t="s">
        <v>1095</v>
      </c>
      <c r="M338" s="130"/>
      <c r="N338" s="126" t="str">
        <f t="shared" ref="N338:N400" si="38">IF(M338="","-",M338/I338)</f>
        <v>-</v>
      </c>
      <c r="O338" s="131">
        <f t="shared" ref="O338:O400" si="39">J338*M338</f>
        <v>0</v>
      </c>
      <c r="P338" s="132">
        <f t="shared" si="33"/>
        <v>0</v>
      </c>
      <c r="Q338" s="157"/>
      <c r="R338" s="133"/>
    </row>
    <row r="339" spans="1:20" s="134" customFormat="1" ht="15" hidden="1" customHeight="1">
      <c r="A339" s="123"/>
      <c r="B339" s="124" t="s">
        <v>884</v>
      </c>
      <c r="C339" s="124" t="s">
        <v>32</v>
      </c>
      <c r="D339" s="125" t="s">
        <v>894</v>
      </c>
      <c r="E339" s="125" t="s">
        <v>895</v>
      </c>
      <c r="F339" s="125" t="s">
        <v>896</v>
      </c>
      <c r="G339" s="126" t="s">
        <v>183</v>
      </c>
      <c r="H339" s="127" t="s">
        <v>1064</v>
      </c>
      <c r="I339" s="127">
        <v>25</v>
      </c>
      <c r="J339" s="128">
        <v>3.8899999999999997</v>
      </c>
      <c r="K339" s="138">
        <f>J339*L$7</f>
        <v>389.96082999999999</v>
      </c>
      <c r="L339" s="147" t="s">
        <v>1095</v>
      </c>
      <c r="M339" s="130"/>
      <c r="N339" s="126" t="str">
        <f t="shared" si="38"/>
        <v>-</v>
      </c>
      <c r="O339" s="131">
        <f t="shared" si="39"/>
        <v>0</v>
      </c>
      <c r="P339" s="132">
        <f t="shared" si="33"/>
        <v>0</v>
      </c>
      <c r="Q339" s="157"/>
      <c r="R339" s="133"/>
    </row>
    <row r="340" spans="1:20" s="134" customFormat="1" ht="15" hidden="1" customHeight="1">
      <c r="A340" s="123"/>
      <c r="B340" s="124" t="s">
        <v>885</v>
      </c>
      <c r="C340" s="124" t="s">
        <v>32</v>
      </c>
      <c r="D340" s="125" t="s">
        <v>897</v>
      </c>
      <c r="E340" s="125" t="s">
        <v>898</v>
      </c>
      <c r="F340" s="125" t="s">
        <v>899</v>
      </c>
      <c r="G340" s="126" t="s">
        <v>29</v>
      </c>
      <c r="H340" s="127" t="s">
        <v>1064</v>
      </c>
      <c r="I340" s="127">
        <v>40</v>
      </c>
      <c r="J340" s="128">
        <v>3.5</v>
      </c>
      <c r="K340" s="138">
        <f>J340*L$7</f>
        <v>350.86450000000002</v>
      </c>
      <c r="L340" s="147" t="s">
        <v>1095</v>
      </c>
      <c r="M340" s="130"/>
      <c r="N340" s="126" t="str">
        <f t="shared" si="38"/>
        <v>-</v>
      </c>
      <c r="O340" s="131">
        <f t="shared" si="39"/>
        <v>0</v>
      </c>
      <c r="P340" s="132">
        <f t="shared" si="33"/>
        <v>0</v>
      </c>
      <c r="Q340" s="157"/>
      <c r="R340" s="133"/>
    </row>
    <row r="341" spans="1:20" s="134" customFormat="1" ht="15" hidden="1" customHeight="1">
      <c r="A341" s="123"/>
      <c r="B341" s="124" t="s">
        <v>287</v>
      </c>
      <c r="C341" s="124" t="s">
        <v>32</v>
      </c>
      <c r="D341" s="125" t="s">
        <v>288</v>
      </c>
      <c r="E341" s="125" t="s">
        <v>289</v>
      </c>
      <c r="F341" s="125" t="s">
        <v>290</v>
      </c>
      <c r="G341" s="126" t="s">
        <v>29</v>
      </c>
      <c r="H341" s="127" t="s">
        <v>1064</v>
      </c>
      <c r="I341" s="127">
        <v>40</v>
      </c>
      <c r="J341" s="128">
        <v>3.3499999999999996</v>
      </c>
      <c r="K341" s="138">
        <f>J341*L$7</f>
        <v>335.82744999999994</v>
      </c>
      <c r="L341" s="147" t="s">
        <v>1095</v>
      </c>
      <c r="M341" s="130"/>
      <c r="N341" s="126" t="str">
        <f t="shared" si="38"/>
        <v>-</v>
      </c>
      <c r="O341" s="131">
        <f t="shared" si="39"/>
        <v>0</v>
      </c>
      <c r="P341" s="132">
        <f t="shared" si="33"/>
        <v>0</v>
      </c>
      <c r="Q341" s="157"/>
      <c r="R341" s="133"/>
    </row>
    <row r="342" spans="1:20" s="36" customFormat="1" ht="15" customHeight="1">
      <c r="A342" s="115"/>
      <c r="B342" s="44" t="s">
        <v>886</v>
      </c>
      <c r="C342" s="44" t="s">
        <v>28</v>
      </c>
      <c r="D342" s="45" t="s">
        <v>288</v>
      </c>
      <c r="E342" s="45" t="s">
        <v>289</v>
      </c>
      <c r="F342" s="45" t="s">
        <v>900</v>
      </c>
      <c r="G342" s="46" t="s">
        <v>29</v>
      </c>
      <c r="H342" s="47" t="s">
        <v>30</v>
      </c>
      <c r="I342" s="47">
        <v>24</v>
      </c>
      <c r="J342" s="139">
        <f>K342/L$7</f>
        <v>1.3466737159216735</v>
      </c>
      <c r="K342" s="48">
        <v>135</v>
      </c>
      <c r="L342" s="152" t="s">
        <v>1098</v>
      </c>
      <c r="M342" s="49"/>
      <c r="N342" s="46" t="str">
        <f t="shared" si="38"/>
        <v>-</v>
      </c>
      <c r="O342" s="50">
        <f t="shared" si="39"/>
        <v>0</v>
      </c>
      <c r="P342" s="51">
        <f t="shared" si="33"/>
        <v>0</v>
      </c>
      <c r="Q342" s="35"/>
      <c r="R342" s="116"/>
    </row>
    <row r="343" spans="1:20" s="36" customFormat="1" ht="15" customHeight="1">
      <c r="A343" s="115"/>
      <c r="B343" s="44" t="s">
        <v>1082</v>
      </c>
      <c r="C343" s="44" t="s">
        <v>28</v>
      </c>
      <c r="D343" s="45" t="s">
        <v>288</v>
      </c>
      <c r="E343" s="45" t="s">
        <v>289</v>
      </c>
      <c r="F343" s="45"/>
      <c r="G343" s="46" t="s">
        <v>29</v>
      </c>
      <c r="H343" s="47" t="s">
        <v>30</v>
      </c>
      <c r="I343" s="47">
        <v>24</v>
      </c>
      <c r="J343" s="139">
        <f>K343/L$7</f>
        <v>1.3466737159216735</v>
      </c>
      <c r="K343" s="48">
        <v>135</v>
      </c>
      <c r="L343" s="151" t="s">
        <v>1097</v>
      </c>
      <c r="M343" s="49"/>
      <c r="N343" s="46" t="str">
        <f t="shared" si="38"/>
        <v>-</v>
      </c>
      <c r="O343" s="50">
        <f t="shared" si="39"/>
        <v>0</v>
      </c>
      <c r="P343" s="51">
        <f t="shared" ref="P343" si="40">K343*M343</f>
        <v>0</v>
      </c>
      <c r="Q343" s="35"/>
      <c r="R343" s="116"/>
    </row>
    <row r="344" spans="1:20" s="134" customFormat="1" ht="15" customHeight="1">
      <c r="A344" s="123"/>
      <c r="B344" s="44" t="s">
        <v>291</v>
      </c>
      <c r="C344" s="44" t="s">
        <v>28</v>
      </c>
      <c r="D344" s="45" t="s">
        <v>292</v>
      </c>
      <c r="E344" s="45" t="s">
        <v>293</v>
      </c>
      <c r="F344" s="45" t="s">
        <v>294</v>
      </c>
      <c r="G344" s="46" t="s">
        <v>29</v>
      </c>
      <c r="H344" s="47" t="s">
        <v>30</v>
      </c>
      <c r="I344" s="47">
        <v>24</v>
      </c>
      <c r="J344" s="139">
        <f>K344/L$7</f>
        <v>2.3841112452242958</v>
      </c>
      <c r="K344" s="48">
        <v>239</v>
      </c>
      <c r="L344" s="150" t="s">
        <v>1096</v>
      </c>
      <c r="M344" s="49"/>
      <c r="N344" s="46" t="str">
        <f t="shared" si="38"/>
        <v>-</v>
      </c>
      <c r="O344" s="50">
        <f t="shared" si="39"/>
        <v>0</v>
      </c>
      <c r="P344" s="51">
        <f t="shared" si="33"/>
        <v>0</v>
      </c>
      <c r="Q344" s="35"/>
      <c r="R344" s="133"/>
      <c r="T344" s="36"/>
    </row>
    <row r="345" spans="1:20" s="36" customFormat="1" ht="15" customHeight="1">
      <c r="A345" s="115"/>
      <c r="B345" s="44" t="s">
        <v>903</v>
      </c>
      <c r="C345" s="44" t="s">
        <v>28</v>
      </c>
      <c r="D345" s="45" t="s">
        <v>295</v>
      </c>
      <c r="E345" s="45" t="s">
        <v>296</v>
      </c>
      <c r="F345" s="45" t="s">
        <v>297</v>
      </c>
      <c r="G345" s="46" t="s">
        <v>29</v>
      </c>
      <c r="H345" s="47" t="s">
        <v>1064</v>
      </c>
      <c r="I345" s="47">
        <v>24</v>
      </c>
      <c r="J345" s="139">
        <f>K345/L$7</f>
        <v>2.7631749578541003</v>
      </c>
      <c r="K345" s="48">
        <v>277</v>
      </c>
      <c r="L345" s="150" t="s">
        <v>1096</v>
      </c>
      <c r="M345" s="49"/>
      <c r="N345" s="46" t="str">
        <f t="shared" si="38"/>
        <v>-</v>
      </c>
      <c r="O345" s="50">
        <f t="shared" si="39"/>
        <v>0</v>
      </c>
      <c r="P345" s="51">
        <f t="shared" ref="P345:P400" si="41">K345*M345</f>
        <v>0</v>
      </c>
      <c r="Q345" s="35"/>
      <c r="R345" s="116"/>
    </row>
    <row r="346" spans="1:20" s="134" customFormat="1" ht="15" hidden="1" customHeight="1">
      <c r="A346" s="123"/>
      <c r="B346" s="124" t="s">
        <v>298</v>
      </c>
      <c r="C346" s="124" t="s">
        <v>32</v>
      </c>
      <c r="D346" s="125" t="s">
        <v>299</v>
      </c>
      <c r="E346" s="125" t="s">
        <v>300</v>
      </c>
      <c r="F346" s="125" t="s">
        <v>301</v>
      </c>
      <c r="G346" s="126" t="s">
        <v>29</v>
      </c>
      <c r="H346" s="127" t="s">
        <v>1064</v>
      </c>
      <c r="I346" s="127">
        <v>40</v>
      </c>
      <c r="J346" s="128">
        <v>3.89</v>
      </c>
      <c r="K346" s="138">
        <f>J346*L$7</f>
        <v>389.96082999999999</v>
      </c>
      <c r="L346" s="147" t="s">
        <v>1095</v>
      </c>
      <c r="M346" s="130"/>
      <c r="N346" s="126" t="str">
        <f t="shared" si="38"/>
        <v>-</v>
      </c>
      <c r="O346" s="131">
        <f t="shared" si="39"/>
        <v>0</v>
      </c>
      <c r="P346" s="132">
        <f t="shared" si="41"/>
        <v>0</v>
      </c>
      <c r="Q346" s="157"/>
      <c r="R346" s="133"/>
    </row>
    <row r="347" spans="1:20" s="134" customFormat="1" ht="15" hidden="1" customHeight="1">
      <c r="A347" s="123"/>
      <c r="B347" s="124" t="s">
        <v>302</v>
      </c>
      <c r="C347" s="124" t="s">
        <v>32</v>
      </c>
      <c r="D347" s="125" t="s">
        <v>299</v>
      </c>
      <c r="E347" s="125" t="s">
        <v>300</v>
      </c>
      <c r="F347" s="125" t="s">
        <v>303</v>
      </c>
      <c r="G347" s="126" t="s">
        <v>29</v>
      </c>
      <c r="H347" s="127" t="s">
        <v>1064</v>
      </c>
      <c r="I347" s="127">
        <v>40</v>
      </c>
      <c r="J347" s="128">
        <v>3.89</v>
      </c>
      <c r="K347" s="138">
        <f>J347*L$7</f>
        <v>389.96082999999999</v>
      </c>
      <c r="L347" s="147" t="s">
        <v>1095</v>
      </c>
      <c r="M347" s="130"/>
      <c r="N347" s="126" t="str">
        <f t="shared" si="38"/>
        <v>-</v>
      </c>
      <c r="O347" s="131">
        <f t="shared" si="39"/>
        <v>0</v>
      </c>
      <c r="P347" s="132">
        <f t="shared" si="41"/>
        <v>0</v>
      </c>
      <c r="Q347" s="157"/>
      <c r="R347" s="133"/>
    </row>
    <row r="348" spans="1:20" s="134" customFormat="1" ht="15" hidden="1" customHeight="1">
      <c r="A348" s="123"/>
      <c r="B348" s="124" t="s">
        <v>304</v>
      </c>
      <c r="C348" s="124" t="s">
        <v>32</v>
      </c>
      <c r="D348" s="125" t="s">
        <v>299</v>
      </c>
      <c r="E348" s="125" t="s">
        <v>300</v>
      </c>
      <c r="F348" s="125" t="s">
        <v>305</v>
      </c>
      <c r="G348" s="126" t="s">
        <v>29</v>
      </c>
      <c r="H348" s="127" t="s">
        <v>1064</v>
      </c>
      <c r="I348" s="127">
        <v>40</v>
      </c>
      <c r="J348" s="128">
        <v>3.89</v>
      </c>
      <c r="K348" s="138">
        <f>J348*L$7</f>
        <v>389.96082999999999</v>
      </c>
      <c r="L348" s="147" t="s">
        <v>1095</v>
      </c>
      <c r="M348" s="130"/>
      <c r="N348" s="126" t="str">
        <f t="shared" si="38"/>
        <v>-</v>
      </c>
      <c r="O348" s="131">
        <f t="shared" si="39"/>
        <v>0</v>
      </c>
      <c r="P348" s="132">
        <f t="shared" si="41"/>
        <v>0</v>
      </c>
      <c r="Q348" s="157"/>
      <c r="R348" s="133"/>
    </row>
    <row r="349" spans="1:20" s="134" customFormat="1" ht="15" hidden="1" customHeight="1">
      <c r="A349" s="123"/>
      <c r="B349" s="124" t="s">
        <v>569</v>
      </c>
      <c r="C349" s="124" t="s">
        <v>32</v>
      </c>
      <c r="D349" s="125" t="s">
        <v>299</v>
      </c>
      <c r="E349" s="125" t="s">
        <v>300</v>
      </c>
      <c r="F349" s="125" t="s">
        <v>585</v>
      </c>
      <c r="G349" s="126" t="s">
        <v>29</v>
      </c>
      <c r="H349" s="127" t="s">
        <v>1064</v>
      </c>
      <c r="I349" s="127">
        <v>40</v>
      </c>
      <c r="J349" s="128">
        <v>2.89</v>
      </c>
      <c r="K349" s="138">
        <f>J349*L$7</f>
        <v>289.71383000000003</v>
      </c>
      <c r="L349" s="147" t="s">
        <v>1095</v>
      </c>
      <c r="M349" s="130"/>
      <c r="N349" s="126" t="str">
        <f t="shared" si="38"/>
        <v>-</v>
      </c>
      <c r="O349" s="131">
        <f t="shared" si="39"/>
        <v>0</v>
      </c>
      <c r="P349" s="132">
        <f t="shared" si="41"/>
        <v>0</v>
      </c>
      <c r="Q349" s="157"/>
      <c r="R349" s="133"/>
    </row>
    <row r="350" spans="1:20" s="134" customFormat="1" ht="15" hidden="1" customHeight="1">
      <c r="A350" s="123"/>
      <c r="B350" s="124" t="s">
        <v>307</v>
      </c>
      <c r="C350" s="124" t="s">
        <v>32</v>
      </c>
      <c r="D350" s="125" t="s">
        <v>299</v>
      </c>
      <c r="E350" s="125" t="s">
        <v>300</v>
      </c>
      <c r="F350" s="125" t="s">
        <v>308</v>
      </c>
      <c r="G350" s="126" t="s">
        <v>29</v>
      </c>
      <c r="H350" s="127" t="s">
        <v>1064</v>
      </c>
      <c r="I350" s="127">
        <v>40</v>
      </c>
      <c r="J350" s="128">
        <v>4.2699999999999996</v>
      </c>
      <c r="K350" s="138">
        <f>J350*L$7</f>
        <v>428.05468999999994</v>
      </c>
      <c r="L350" s="147" t="s">
        <v>1095</v>
      </c>
      <c r="M350" s="130"/>
      <c r="N350" s="126" t="str">
        <f t="shared" si="38"/>
        <v>-</v>
      </c>
      <c r="O350" s="131">
        <f t="shared" si="39"/>
        <v>0</v>
      </c>
      <c r="P350" s="132">
        <f t="shared" si="41"/>
        <v>0</v>
      </c>
      <c r="Q350" s="157"/>
      <c r="R350" s="133"/>
    </row>
    <row r="351" spans="1:20" s="134" customFormat="1" ht="15" hidden="1" customHeight="1">
      <c r="A351" s="123"/>
      <c r="B351" s="124" t="s">
        <v>907</v>
      </c>
      <c r="C351" s="124" t="s">
        <v>28</v>
      </c>
      <c r="D351" s="135" t="s">
        <v>312</v>
      </c>
      <c r="E351" s="135" t="s">
        <v>311</v>
      </c>
      <c r="F351" s="135" t="s">
        <v>918</v>
      </c>
      <c r="G351" s="136" t="s">
        <v>29</v>
      </c>
      <c r="H351" s="127" t="s">
        <v>30</v>
      </c>
      <c r="I351" s="127">
        <v>24</v>
      </c>
      <c r="J351" s="131">
        <f>K351/L$7</f>
        <v>2.8828792881582492</v>
      </c>
      <c r="K351" s="129">
        <v>289</v>
      </c>
      <c r="L351" s="147" t="s">
        <v>1095</v>
      </c>
      <c r="M351" s="130"/>
      <c r="N351" s="126" t="str">
        <f t="shared" si="38"/>
        <v>-</v>
      </c>
      <c r="O351" s="131">
        <f t="shared" si="39"/>
        <v>0</v>
      </c>
      <c r="P351" s="132">
        <f t="shared" si="41"/>
        <v>0</v>
      </c>
      <c r="Q351" s="157"/>
      <c r="R351" s="133"/>
    </row>
    <row r="352" spans="1:20" s="134" customFormat="1" ht="15" hidden="1" customHeight="1">
      <c r="A352" s="123"/>
      <c r="B352" s="124" t="s">
        <v>313</v>
      </c>
      <c r="C352" s="124" t="s">
        <v>32</v>
      </c>
      <c r="D352" s="125" t="s">
        <v>312</v>
      </c>
      <c r="E352" s="125" t="s">
        <v>311</v>
      </c>
      <c r="F352" s="125" t="s">
        <v>314</v>
      </c>
      <c r="G352" s="126" t="s">
        <v>29</v>
      </c>
      <c r="H352" s="127" t="s">
        <v>1064</v>
      </c>
      <c r="I352" s="127">
        <v>40</v>
      </c>
      <c r="J352" s="128">
        <v>3.05</v>
      </c>
      <c r="K352" s="138">
        <f>J352*L$7</f>
        <v>305.75334999999995</v>
      </c>
      <c r="L352" s="147" t="s">
        <v>1095</v>
      </c>
      <c r="M352" s="130"/>
      <c r="N352" s="126" t="str">
        <f t="shared" si="38"/>
        <v>-</v>
      </c>
      <c r="O352" s="131">
        <f t="shared" si="39"/>
        <v>0</v>
      </c>
      <c r="P352" s="132">
        <f t="shared" si="41"/>
        <v>0</v>
      </c>
      <c r="Q352" s="157"/>
      <c r="R352" s="133"/>
      <c r="T352" s="36"/>
    </row>
    <row r="353" spans="1:20" s="134" customFormat="1" ht="15" hidden="1" customHeight="1">
      <c r="A353" s="123"/>
      <c r="B353" s="124" t="s">
        <v>910</v>
      </c>
      <c r="C353" s="124" t="s">
        <v>28</v>
      </c>
      <c r="D353" s="135" t="s">
        <v>312</v>
      </c>
      <c r="E353" s="135" t="s">
        <v>311</v>
      </c>
      <c r="F353" s="135" t="s">
        <v>920</v>
      </c>
      <c r="G353" s="136" t="s">
        <v>29</v>
      </c>
      <c r="H353" s="127" t="s">
        <v>1064</v>
      </c>
      <c r="I353" s="127">
        <v>24</v>
      </c>
      <c r="J353" s="131">
        <f>K353/L$7</f>
        <v>4.239528364938602</v>
      </c>
      <c r="K353" s="129">
        <v>425</v>
      </c>
      <c r="L353" s="147" t="s">
        <v>1095</v>
      </c>
      <c r="M353" s="130"/>
      <c r="N353" s="126" t="str">
        <f t="shared" si="38"/>
        <v>-</v>
      </c>
      <c r="O353" s="131">
        <f t="shared" si="39"/>
        <v>0</v>
      </c>
      <c r="P353" s="132">
        <f t="shared" si="41"/>
        <v>0</v>
      </c>
      <c r="Q353" s="157"/>
      <c r="R353" s="133"/>
      <c r="T353" s="36"/>
    </row>
    <row r="354" spans="1:20" s="36" customFormat="1" ht="15" customHeight="1">
      <c r="A354" s="115"/>
      <c r="B354" s="44" t="s">
        <v>911</v>
      </c>
      <c r="C354" s="44" t="s">
        <v>28</v>
      </c>
      <c r="D354" s="45" t="s">
        <v>312</v>
      </c>
      <c r="E354" s="45" t="s">
        <v>311</v>
      </c>
      <c r="F354" s="45" t="s">
        <v>315</v>
      </c>
      <c r="G354" s="46" t="s">
        <v>29</v>
      </c>
      <c r="H354" s="47" t="s">
        <v>30</v>
      </c>
      <c r="I354" s="47">
        <v>24</v>
      </c>
      <c r="J354" s="139">
        <f>K354/L$7</f>
        <v>2.3841112452242958</v>
      </c>
      <c r="K354" s="48">
        <v>239</v>
      </c>
      <c r="L354" s="151" t="s">
        <v>1097</v>
      </c>
      <c r="M354" s="49"/>
      <c r="N354" s="46" t="str">
        <f t="shared" si="38"/>
        <v>-</v>
      </c>
      <c r="O354" s="50">
        <f t="shared" si="39"/>
        <v>0</v>
      </c>
      <c r="P354" s="51">
        <f t="shared" si="41"/>
        <v>0</v>
      </c>
      <c r="Q354" s="35"/>
      <c r="R354" s="116"/>
    </row>
    <row r="355" spans="1:20" s="36" customFormat="1" ht="15" customHeight="1">
      <c r="A355" s="115"/>
      <c r="B355" s="44" t="s">
        <v>912</v>
      </c>
      <c r="C355" s="44" t="s">
        <v>28</v>
      </c>
      <c r="D355" s="45" t="s">
        <v>312</v>
      </c>
      <c r="E355" s="45" t="s">
        <v>311</v>
      </c>
      <c r="F355" s="45" t="s">
        <v>316</v>
      </c>
      <c r="G355" s="46" t="s">
        <v>29</v>
      </c>
      <c r="H355" s="47" t="s">
        <v>30</v>
      </c>
      <c r="I355" s="47">
        <v>24</v>
      </c>
      <c r="J355" s="139">
        <f>K355/L$7</f>
        <v>2.3841112452242958</v>
      </c>
      <c r="K355" s="48">
        <v>239</v>
      </c>
      <c r="L355" s="150" t="s">
        <v>1096</v>
      </c>
      <c r="M355" s="49"/>
      <c r="N355" s="46" t="str">
        <f t="shared" si="38"/>
        <v>-</v>
      </c>
      <c r="O355" s="50">
        <f t="shared" si="39"/>
        <v>0</v>
      </c>
      <c r="P355" s="51">
        <f t="shared" si="41"/>
        <v>0</v>
      </c>
      <c r="Q355" s="35"/>
      <c r="R355" s="116"/>
    </row>
    <row r="356" spans="1:20" s="134" customFormat="1" ht="15" hidden="1" customHeight="1">
      <c r="A356" s="123"/>
      <c r="B356" s="124" t="s">
        <v>913</v>
      </c>
      <c r="C356" s="124" t="s">
        <v>32</v>
      </c>
      <c r="D356" s="135" t="s">
        <v>312</v>
      </c>
      <c r="E356" s="135" t="s">
        <v>311</v>
      </c>
      <c r="F356" s="135" t="s">
        <v>921</v>
      </c>
      <c r="G356" s="136" t="s">
        <v>29</v>
      </c>
      <c r="H356" s="127" t="s">
        <v>1064</v>
      </c>
      <c r="I356" s="127">
        <v>40</v>
      </c>
      <c r="J356" s="128">
        <v>3.05</v>
      </c>
      <c r="K356" s="138">
        <f>J356*L$7</f>
        <v>305.75334999999995</v>
      </c>
      <c r="L356" s="147" t="s">
        <v>1095</v>
      </c>
      <c r="M356" s="130"/>
      <c r="N356" s="126" t="str">
        <f t="shared" si="38"/>
        <v>-</v>
      </c>
      <c r="O356" s="131">
        <f t="shared" si="39"/>
        <v>0</v>
      </c>
      <c r="P356" s="132">
        <f t="shared" si="41"/>
        <v>0</v>
      </c>
      <c r="Q356" s="157"/>
      <c r="R356" s="133"/>
    </row>
    <row r="357" spans="1:20" s="36" customFormat="1" ht="15" customHeight="1">
      <c r="A357" s="115"/>
      <c r="B357" s="44" t="s">
        <v>914</v>
      </c>
      <c r="C357" s="44" t="s">
        <v>28</v>
      </c>
      <c r="D357" s="45" t="s">
        <v>312</v>
      </c>
      <c r="E357" s="45" t="s">
        <v>311</v>
      </c>
      <c r="F357" s="45" t="s">
        <v>317</v>
      </c>
      <c r="G357" s="46" t="s">
        <v>29</v>
      </c>
      <c r="H357" s="47" t="s">
        <v>30</v>
      </c>
      <c r="I357" s="47">
        <v>24</v>
      </c>
      <c r="J357" s="139">
        <f>K357/L$7</f>
        <v>2.3841112452242958</v>
      </c>
      <c r="K357" s="48">
        <v>239</v>
      </c>
      <c r="L357" s="150" t="s">
        <v>1096</v>
      </c>
      <c r="M357" s="49"/>
      <c r="N357" s="46" t="str">
        <f t="shared" si="38"/>
        <v>-</v>
      </c>
      <c r="O357" s="50">
        <f t="shared" si="39"/>
        <v>0</v>
      </c>
      <c r="P357" s="51">
        <f t="shared" si="41"/>
        <v>0</v>
      </c>
      <c r="Q357" s="35"/>
      <c r="R357" s="116"/>
    </row>
    <row r="358" spans="1:20" s="36" customFormat="1" ht="15" customHeight="1">
      <c r="A358" s="115"/>
      <c r="B358" s="44" t="s">
        <v>915</v>
      </c>
      <c r="C358" s="44" t="s">
        <v>28</v>
      </c>
      <c r="D358" s="45" t="s">
        <v>922</v>
      </c>
      <c r="E358" s="45" t="s">
        <v>923</v>
      </c>
      <c r="F358" s="45" t="s">
        <v>309</v>
      </c>
      <c r="G358" s="46" t="s">
        <v>29</v>
      </c>
      <c r="H358" s="47" t="s">
        <v>1064</v>
      </c>
      <c r="I358" s="47">
        <v>24</v>
      </c>
      <c r="J358" s="139">
        <f>K358/L$7</f>
        <v>2.7631749578541003</v>
      </c>
      <c r="K358" s="48">
        <v>277</v>
      </c>
      <c r="L358" s="152" t="s">
        <v>1098</v>
      </c>
      <c r="M358" s="49"/>
      <c r="N358" s="46" t="str">
        <f t="shared" si="38"/>
        <v>-</v>
      </c>
      <c r="O358" s="50">
        <f t="shared" si="39"/>
        <v>0</v>
      </c>
      <c r="P358" s="51">
        <f t="shared" si="41"/>
        <v>0</v>
      </c>
      <c r="Q358" s="35"/>
      <c r="R358" s="116"/>
    </row>
    <row r="359" spans="1:20" s="134" customFormat="1" ht="15" hidden="1" customHeight="1">
      <c r="A359" s="123"/>
      <c r="B359" s="124" t="s">
        <v>916</v>
      </c>
      <c r="C359" s="124" t="s">
        <v>28</v>
      </c>
      <c r="D359" s="125" t="s">
        <v>922</v>
      </c>
      <c r="E359" s="125" t="s">
        <v>923</v>
      </c>
      <c r="F359" s="125" t="s">
        <v>310</v>
      </c>
      <c r="G359" s="126" t="s">
        <v>29</v>
      </c>
      <c r="H359" s="127" t="s">
        <v>1064</v>
      </c>
      <c r="I359" s="127">
        <v>24</v>
      </c>
      <c r="J359" s="131">
        <f>K359/L$7</f>
        <v>2.7631749578541003</v>
      </c>
      <c r="K359" s="129">
        <v>277</v>
      </c>
      <c r="L359" s="147" t="s">
        <v>1095</v>
      </c>
      <c r="M359" s="130"/>
      <c r="N359" s="126" t="str">
        <f t="shared" si="38"/>
        <v>-</v>
      </c>
      <c r="O359" s="131">
        <f t="shared" si="39"/>
        <v>0</v>
      </c>
      <c r="P359" s="132">
        <f t="shared" si="41"/>
        <v>0</v>
      </c>
      <c r="Q359" s="157"/>
      <c r="R359" s="133"/>
    </row>
    <row r="360" spans="1:20" s="36" customFormat="1" ht="15" customHeight="1">
      <c r="A360" s="115"/>
      <c r="B360" s="44" t="s">
        <v>917</v>
      </c>
      <c r="C360" s="44" t="s">
        <v>32</v>
      </c>
      <c r="D360" s="45" t="s">
        <v>924</v>
      </c>
      <c r="E360" s="45" t="s">
        <v>925</v>
      </c>
      <c r="F360" s="45" t="s">
        <v>926</v>
      </c>
      <c r="G360" s="46" t="s">
        <v>29</v>
      </c>
      <c r="H360" s="47" t="s">
        <v>1064</v>
      </c>
      <c r="I360" s="47">
        <v>40</v>
      </c>
      <c r="J360" s="53">
        <v>2.5199999999999996</v>
      </c>
      <c r="K360" s="140">
        <f>J360*L$7</f>
        <v>252.62243999999995</v>
      </c>
      <c r="L360" s="150" t="s">
        <v>1096</v>
      </c>
      <c r="M360" s="49"/>
      <c r="N360" s="46" t="str">
        <f t="shared" si="38"/>
        <v>-</v>
      </c>
      <c r="O360" s="50">
        <f t="shared" si="39"/>
        <v>0</v>
      </c>
      <c r="P360" s="51">
        <f t="shared" si="41"/>
        <v>0</v>
      </c>
      <c r="Q360" s="35"/>
      <c r="R360" s="116"/>
    </row>
    <row r="361" spans="1:20" s="36" customFormat="1" ht="15" customHeight="1">
      <c r="A361" s="115"/>
      <c r="B361" s="44" t="s">
        <v>927</v>
      </c>
      <c r="C361" s="44" t="s">
        <v>28</v>
      </c>
      <c r="D361" s="45" t="s">
        <v>318</v>
      </c>
      <c r="E361" s="45" t="s">
        <v>319</v>
      </c>
      <c r="F361" s="45" t="s">
        <v>320</v>
      </c>
      <c r="G361" s="46" t="s">
        <v>29</v>
      </c>
      <c r="H361" s="47" t="s">
        <v>1064</v>
      </c>
      <c r="I361" s="47">
        <v>24</v>
      </c>
      <c r="J361" s="139">
        <f t="shared" ref="J361:J378" si="42">K361/L$7</f>
        <v>2.7631749578541003</v>
      </c>
      <c r="K361" s="48">
        <v>277</v>
      </c>
      <c r="L361" s="150" t="s">
        <v>1096</v>
      </c>
      <c r="M361" s="49"/>
      <c r="N361" s="46" t="str">
        <f t="shared" si="38"/>
        <v>-</v>
      </c>
      <c r="O361" s="50">
        <f t="shared" si="39"/>
        <v>0</v>
      </c>
      <c r="P361" s="51">
        <f t="shared" si="41"/>
        <v>0</v>
      </c>
      <c r="Q361" s="35"/>
      <c r="R361" s="116"/>
    </row>
    <row r="362" spans="1:20" s="36" customFormat="1" ht="15" customHeight="1">
      <c r="A362" s="115"/>
      <c r="B362" s="44" t="s">
        <v>928</v>
      </c>
      <c r="C362" s="44" t="s">
        <v>28</v>
      </c>
      <c r="D362" s="45" t="s">
        <v>318</v>
      </c>
      <c r="E362" s="45" t="s">
        <v>319</v>
      </c>
      <c r="F362" s="45" t="s">
        <v>929</v>
      </c>
      <c r="G362" s="46" t="s">
        <v>29</v>
      </c>
      <c r="H362" s="47" t="s">
        <v>30</v>
      </c>
      <c r="I362" s="47">
        <v>24</v>
      </c>
      <c r="J362" s="139">
        <f t="shared" si="42"/>
        <v>1.1870679421828085</v>
      </c>
      <c r="K362" s="48">
        <v>119</v>
      </c>
      <c r="L362" s="152" t="s">
        <v>1098</v>
      </c>
      <c r="M362" s="49"/>
      <c r="N362" s="46" t="str">
        <f t="shared" si="38"/>
        <v>-</v>
      </c>
      <c r="O362" s="50">
        <f t="shared" si="39"/>
        <v>0</v>
      </c>
      <c r="P362" s="51">
        <f t="shared" si="41"/>
        <v>0</v>
      </c>
      <c r="Q362" s="35"/>
      <c r="R362" s="116"/>
    </row>
    <row r="363" spans="1:20" s="36" customFormat="1" ht="15" customHeight="1">
      <c r="A363" s="115"/>
      <c r="B363" s="44" t="s">
        <v>930</v>
      </c>
      <c r="C363" s="44" t="s">
        <v>28</v>
      </c>
      <c r="D363" s="45" t="s">
        <v>932</v>
      </c>
      <c r="E363" s="45" t="s">
        <v>933</v>
      </c>
      <c r="F363" s="45" t="s">
        <v>613</v>
      </c>
      <c r="G363" s="46" t="s">
        <v>29</v>
      </c>
      <c r="H363" s="47" t="s">
        <v>30</v>
      </c>
      <c r="I363" s="47">
        <v>24</v>
      </c>
      <c r="J363" s="139">
        <f t="shared" si="42"/>
        <v>1.1870679421828085</v>
      </c>
      <c r="K363" s="48">
        <v>119</v>
      </c>
      <c r="L363" s="152" t="s">
        <v>1098</v>
      </c>
      <c r="M363" s="49"/>
      <c r="N363" s="46" t="str">
        <f t="shared" si="38"/>
        <v>-</v>
      </c>
      <c r="O363" s="50">
        <f t="shared" si="39"/>
        <v>0</v>
      </c>
      <c r="P363" s="51">
        <f t="shared" si="41"/>
        <v>0</v>
      </c>
      <c r="Q363" s="35"/>
      <c r="R363" s="116"/>
    </row>
    <row r="364" spans="1:20" s="134" customFormat="1" ht="15" customHeight="1">
      <c r="A364" s="123"/>
      <c r="B364" s="44" t="s">
        <v>931</v>
      </c>
      <c r="C364" s="44" t="s">
        <v>28</v>
      </c>
      <c r="D364" s="45" t="s">
        <v>321</v>
      </c>
      <c r="E364" s="45" t="s">
        <v>322</v>
      </c>
      <c r="F364" s="45" t="s">
        <v>613</v>
      </c>
      <c r="G364" s="46" t="s">
        <v>29</v>
      </c>
      <c r="H364" s="47" t="s">
        <v>30</v>
      </c>
      <c r="I364" s="47">
        <v>24</v>
      </c>
      <c r="J364" s="139">
        <f t="shared" si="42"/>
        <v>1.3067722724869573</v>
      </c>
      <c r="K364" s="48">
        <v>131</v>
      </c>
      <c r="L364" s="152" t="s">
        <v>1098</v>
      </c>
      <c r="M364" s="49"/>
      <c r="N364" s="46" t="str">
        <f t="shared" si="38"/>
        <v>-</v>
      </c>
      <c r="O364" s="50">
        <f t="shared" si="39"/>
        <v>0</v>
      </c>
      <c r="P364" s="51">
        <f t="shared" si="41"/>
        <v>0</v>
      </c>
      <c r="Q364" s="35"/>
      <c r="R364" s="133"/>
      <c r="T364" s="36"/>
    </row>
    <row r="365" spans="1:20" s="36" customFormat="1" ht="15" customHeight="1">
      <c r="A365" s="115"/>
      <c r="B365" s="44" t="s">
        <v>934</v>
      </c>
      <c r="C365" s="44" t="s">
        <v>28</v>
      </c>
      <c r="D365" s="45" t="s">
        <v>323</v>
      </c>
      <c r="E365" s="45" t="s">
        <v>324</v>
      </c>
      <c r="F365" s="45" t="s">
        <v>325</v>
      </c>
      <c r="G365" s="46" t="s">
        <v>29</v>
      </c>
      <c r="H365" s="47" t="s">
        <v>30</v>
      </c>
      <c r="I365" s="47">
        <v>24</v>
      </c>
      <c r="J365" s="139">
        <f t="shared" si="42"/>
        <v>1.3067722724869573</v>
      </c>
      <c r="K365" s="48">
        <v>131</v>
      </c>
      <c r="L365" s="151" t="s">
        <v>1097</v>
      </c>
      <c r="M365" s="49"/>
      <c r="N365" s="46" t="str">
        <f t="shared" si="38"/>
        <v>-</v>
      </c>
      <c r="O365" s="50">
        <f t="shared" si="39"/>
        <v>0</v>
      </c>
      <c r="P365" s="51">
        <f t="shared" si="41"/>
        <v>0</v>
      </c>
      <c r="Q365" s="35"/>
      <c r="R365" s="116"/>
    </row>
    <row r="366" spans="1:20" s="36" customFormat="1" ht="15" customHeight="1">
      <c r="A366" s="115"/>
      <c r="B366" s="44" t="s">
        <v>1083</v>
      </c>
      <c r="C366" s="44" t="s">
        <v>28</v>
      </c>
      <c r="D366" s="45" t="s">
        <v>323</v>
      </c>
      <c r="E366" s="45" t="s">
        <v>324</v>
      </c>
      <c r="F366" s="45" t="s">
        <v>1084</v>
      </c>
      <c r="G366" s="46" t="s">
        <v>29</v>
      </c>
      <c r="H366" s="47" t="s">
        <v>30</v>
      </c>
      <c r="I366" s="47">
        <v>24</v>
      </c>
      <c r="J366" s="139">
        <f t="shared" si="42"/>
        <v>1.3067722724869573</v>
      </c>
      <c r="K366" s="48">
        <v>131</v>
      </c>
      <c r="L366" s="150" t="s">
        <v>1096</v>
      </c>
      <c r="M366" s="49"/>
      <c r="N366" s="46" t="str">
        <f t="shared" si="38"/>
        <v>-</v>
      </c>
      <c r="O366" s="50">
        <f t="shared" si="39"/>
        <v>0</v>
      </c>
      <c r="P366" s="51">
        <f t="shared" ref="P366" si="43">K366*M366</f>
        <v>0</v>
      </c>
      <c r="Q366" s="35"/>
      <c r="R366" s="116"/>
    </row>
    <row r="367" spans="1:20" s="36" customFormat="1" ht="15" customHeight="1">
      <c r="A367" s="115"/>
      <c r="B367" s="44" t="s">
        <v>935</v>
      </c>
      <c r="C367" s="44" t="s">
        <v>28</v>
      </c>
      <c r="D367" s="45" t="s">
        <v>326</v>
      </c>
      <c r="E367" s="45" t="s">
        <v>327</v>
      </c>
      <c r="F367" s="45" t="s">
        <v>328</v>
      </c>
      <c r="G367" s="46" t="s">
        <v>29</v>
      </c>
      <c r="H367" s="47" t="s">
        <v>30</v>
      </c>
      <c r="I367" s="47">
        <v>24</v>
      </c>
      <c r="J367" s="139">
        <f t="shared" si="42"/>
        <v>1.2469201073348828</v>
      </c>
      <c r="K367" s="48">
        <v>125</v>
      </c>
      <c r="L367" s="152" t="s">
        <v>1098</v>
      </c>
      <c r="M367" s="49"/>
      <c r="N367" s="46" t="str">
        <f t="shared" si="38"/>
        <v>-</v>
      </c>
      <c r="O367" s="50">
        <f t="shared" si="39"/>
        <v>0</v>
      </c>
      <c r="P367" s="51">
        <f t="shared" si="41"/>
        <v>0</v>
      </c>
      <c r="Q367" s="35"/>
      <c r="R367" s="116"/>
    </row>
    <row r="368" spans="1:20" s="134" customFormat="1" ht="15" customHeight="1">
      <c r="A368" s="123"/>
      <c r="B368" s="44" t="s">
        <v>936</v>
      </c>
      <c r="C368" s="44" t="s">
        <v>28</v>
      </c>
      <c r="D368" s="45" t="s">
        <v>326</v>
      </c>
      <c r="E368" s="45" t="s">
        <v>327</v>
      </c>
      <c r="F368" s="45" t="s">
        <v>328</v>
      </c>
      <c r="G368" s="46" t="s">
        <v>29</v>
      </c>
      <c r="H368" s="47" t="s">
        <v>30</v>
      </c>
      <c r="I368" s="47">
        <v>24</v>
      </c>
      <c r="J368" s="139">
        <f t="shared" si="42"/>
        <v>1.2469201073348828</v>
      </c>
      <c r="K368" s="48">
        <v>125</v>
      </c>
      <c r="L368" s="151" t="s">
        <v>1097</v>
      </c>
      <c r="M368" s="49"/>
      <c r="N368" s="46" t="str">
        <f t="shared" si="38"/>
        <v>-</v>
      </c>
      <c r="O368" s="50">
        <f t="shared" si="39"/>
        <v>0</v>
      </c>
      <c r="P368" s="51">
        <f t="shared" si="41"/>
        <v>0</v>
      </c>
      <c r="Q368" s="35"/>
      <c r="R368" s="133"/>
      <c r="T368" s="36"/>
    </row>
    <row r="369" spans="1:20" s="36" customFormat="1" ht="15" customHeight="1">
      <c r="A369" s="115"/>
      <c r="B369" s="44" t="s">
        <v>937</v>
      </c>
      <c r="C369" s="44" t="s">
        <v>28</v>
      </c>
      <c r="D369" s="45" t="s">
        <v>329</v>
      </c>
      <c r="E369" s="45" t="s">
        <v>330</v>
      </c>
      <c r="F369" s="45" t="s">
        <v>613</v>
      </c>
      <c r="G369" s="46" t="s">
        <v>29</v>
      </c>
      <c r="H369" s="47" t="s">
        <v>30</v>
      </c>
      <c r="I369" s="47">
        <v>24</v>
      </c>
      <c r="J369" s="139">
        <f t="shared" si="42"/>
        <v>1.3067722724869573</v>
      </c>
      <c r="K369" s="48">
        <v>131</v>
      </c>
      <c r="L369" s="151" t="s">
        <v>1097</v>
      </c>
      <c r="M369" s="49"/>
      <c r="N369" s="46" t="str">
        <f t="shared" si="38"/>
        <v>-</v>
      </c>
      <c r="O369" s="50">
        <f t="shared" si="39"/>
        <v>0</v>
      </c>
      <c r="P369" s="51">
        <f t="shared" si="41"/>
        <v>0</v>
      </c>
      <c r="Q369" s="35"/>
      <c r="R369" s="116"/>
    </row>
    <row r="370" spans="1:20" s="36" customFormat="1" ht="15" customHeight="1">
      <c r="A370" s="115"/>
      <c r="B370" s="44" t="s">
        <v>938</v>
      </c>
      <c r="C370" s="44" t="s">
        <v>28</v>
      </c>
      <c r="D370" s="45" t="s">
        <v>331</v>
      </c>
      <c r="E370" s="45" t="s">
        <v>332</v>
      </c>
      <c r="F370" s="45" t="s">
        <v>613</v>
      </c>
      <c r="G370" s="46" t="s">
        <v>29</v>
      </c>
      <c r="H370" s="47" t="s">
        <v>30</v>
      </c>
      <c r="I370" s="47">
        <v>24</v>
      </c>
      <c r="J370" s="139">
        <f t="shared" si="42"/>
        <v>1.3067722724869573</v>
      </c>
      <c r="K370" s="48">
        <v>131</v>
      </c>
      <c r="L370" s="152" t="s">
        <v>1098</v>
      </c>
      <c r="M370" s="49"/>
      <c r="N370" s="46" t="str">
        <f t="shared" si="38"/>
        <v>-</v>
      </c>
      <c r="O370" s="50">
        <f t="shared" si="39"/>
        <v>0</v>
      </c>
      <c r="P370" s="51">
        <f t="shared" si="41"/>
        <v>0</v>
      </c>
      <c r="Q370" s="35"/>
      <c r="R370" s="116"/>
    </row>
    <row r="371" spans="1:20" s="134" customFormat="1" ht="15" customHeight="1">
      <c r="A371" s="123"/>
      <c r="B371" s="44" t="s">
        <v>939</v>
      </c>
      <c r="C371" s="44" t="s">
        <v>28</v>
      </c>
      <c r="D371" s="148" t="s">
        <v>333</v>
      </c>
      <c r="E371" s="148" t="s">
        <v>334</v>
      </c>
      <c r="F371" s="148" t="s">
        <v>957</v>
      </c>
      <c r="G371" s="149" t="s">
        <v>29</v>
      </c>
      <c r="H371" s="47" t="s">
        <v>30</v>
      </c>
      <c r="I371" s="47">
        <v>24</v>
      </c>
      <c r="J371" s="139">
        <f t="shared" si="42"/>
        <v>1.3067722724869573</v>
      </c>
      <c r="K371" s="48">
        <v>131</v>
      </c>
      <c r="L371" s="152" t="s">
        <v>1098</v>
      </c>
      <c r="M371" s="49"/>
      <c r="N371" s="46" t="str">
        <f t="shared" si="38"/>
        <v>-</v>
      </c>
      <c r="O371" s="50">
        <f t="shared" si="39"/>
        <v>0</v>
      </c>
      <c r="P371" s="51">
        <f t="shared" si="41"/>
        <v>0</v>
      </c>
      <c r="Q371" s="35"/>
      <c r="R371" s="133"/>
      <c r="T371" s="36"/>
    </row>
    <row r="372" spans="1:20" s="134" customFormat="1" ht="15" hidden="1" customHeight="1">
      <c r="A372" s="123"/>
      <c r="B372" s="124" t="s">
        <v>940</v>
      </c>
      <c r="C372" s="124" t="s">
        <v>28</v>
      </c>
      <c r="D372" s="135" t="s">
        <v>333</v>
      </c>
      <c r="E372" s="135" t="s">
        <v>334</v>
      </c>
      <c r="F372" s="135" t="s">
        <v>957</v>
      </c>
      <c r="G372" s="136" t="s">
        <v>29</v>
      </c>
      <c r="H372" s="127" t="s">
        <v>30</v>
      </c>
      <c r="I372" s="127">
        <v>24</v>
      </c>
      <c r="J372" s="131">
        <f t="shared" si="42"/>
        <v>1.3067722724869573</v>
      </c>
      <c r="K372" s="129">
        <v>131</v>
      </c>
      <c r="L372" s="147" t="s">
        <v>1095</v>
      </c>
      <c r="M372" s="130"/>
      <c r="N372" s="126" t="str">
        <f t="shared" si="38"/>
        <v>-</v>
      </c>
      <c r="O372" s="131">
        <f t="shared" si="39"/>
        <v>0</v>
      </c>
      <c r="P372" s="132">
        <f t="shared" si="41"/>
        <v>0</v>
      </c>
      <c r="Q372" s="157"/>
      <c r="R372" s="133"/>
    </row>
    <row r="373" spans="1:20" s="134" customFormat="1" ht="15" customHeight="1">
      <c r="A373" s="123"/>
      <c r="B373" s="44" t="s">
        <v>335</v>
      </c>
      <c r="C373" s="44" t="s">
        <v>28</v>
      </c>
      <c r="D373" s="45" t="s">
        <v>333</v>
      </c>
      <c r="E373" s="45" t="s">
        <v>334</v>
      </c>
      <c r="F373" s="45" t="s">
        <v>336</v>
      </c>
      <c r="G373" s="46" t="s">
        <v>29</v>
      </c>
      <c r="H373" s="47" t="s">
        <v>30</v>
      </c>
      <c r="I373" s="47">
        <v>24</v>
      </c>
      <c r="J373" s="139">
        <f t="shared" si="42"/>
        <v>1.3067722724869573</v>
      </c>
      <c r="K373" s="48">
        <v>131</v>
      </c>
      <c r="L373" s="150" t="s">
        <v>1096</v>
      </c>
      <c r="M373" s="49"/>
      <c r="N373" s="46" t="str">
        <f t="shared" si="38"/>
        <v>-</v>
      </c>
      <c r="O373" s="50">
        <f t="shared" si="39"/>
        <v>0</v>
      </c>
      <c r="P373" s="51">
        <f t="shared" si="41"/>
        <v>0</v>
      </c>
      <c r="Q373" s="35"/>
      <c r="R373" s="133"/>
      <c r="T373" s="36"/>
    </row>
    <row r="374" spans="1:20" s="134" customFormat="1" ht="15" customHeight="1">
      <c r="A374" s="123"/>
      <c r="B374" s="44" t="s">
        <v>941</v>
      </c>
      <c r="C374" s="44" t="s">
        <v>28</v>
      </c>
      <c r="D374" s="45" t="s">
        <v>333</v>
      </c>
      <c r="E374" s="45" t="s">
        <v>334</v>
      </c>
      <c r="F374" s="45" t="s">
        <v>958</v>
      </c>
      <c r="G374" s="46" t="s">
        <v>29</v>
      </c>
      <c r="H374" s="47" t="s">
        <v>30</v>
      </c>
      <c r="I374" s="47">
        <v>24</v>
      </c>
      <c r="J374" s="139">
        <f t="shared" si="42"/>
        <v>1.3067722724869573</v>
      </c>
      <c r="K374" s="48">
        <v>131</v>
      </c>
      <c r="L374" s="151" t="s">
        <v>1097</v>
      </c>
      <c r="M374" s="49"/>
      <c r="N374" s="46" t="str">
        <f t="shared" si="38"/>
        <v>-</v>
      </c>
      <c r="O374" s="50">
        <f t="shared" si="39"/>
        <v>0</v>
      </c>
      <c r="P374" s="51">
        <f t="shared" si="41"/>
        <v>0</v>
      </c>
      <c r="Q374" s="35"/>
      <c r="R374" s="133"/>
      <c r="T374" s="36"/>
    </row>
    <row r="375" spans="1:20" s="134" customFormat="1" ht="15" hidden="1" customHeight="1">
      <c r="A375" s="123"/>
      <c r="B375" s="124" t="s">
        <v>942</v>
      </c>
      <c r="C375" s="124" t="s">
        <v>28</v>
      </c>
      <c r="D375" s="125" t="s">
        <v>333</v>
      </c>
      <c r="E375" s="125" t="s">
        <v>334</v>
      </c>
      <c r="F375" s="125" t="s">
        <v>832</v>
      </c>
      <c r="G375" s="126" t="s">
        <v>29</v>
      </c>
      <c r="H375" s="127" t="s">
        <v>30</v>
      </c>
      <c r="I375" s="127">
        <v>24</v>
      </c>
      <c r="J375" s="131">
        <f t="shared" si="42"/>
        <v>1.3067722724869573</v>
      </c>
      <c r="K375" s="129">
        <v>131</v>
      </c>
      <c r="L375" s="147" t="s">
        <v>1095</v>
      </c>
      <c r="M375" s="130"/>
      <c r="N375" s="126" t="str">
        <f t="shared" si="38"/>
        <v>-</v>
      </c>
      <c r="O375" s="131">
        <f t="shared" si="39"/>
        <v>0</v>
      </c>
      <c r="P375" s="132">
        <f t="shared" si="41"/>
        <v>0</v>
      </c>
      <c r="Q375" s="157"/>
      <c r="R375" s="133"/>
    </row>
    <row r="376" spans="1:20" s="134" customFormat="1" ht="15" hidden="1" customHeight="1">
      <c r="A376" s="123"/>
      <c r="B376" s="124" t="s">
        <v>1085</v>
      </c>
      <c r="C376" s="124" t="s">
        <v>28</v>
      </c>
      <c r="D376" s="125" t="s">
        <v>333</v>
      </c>
      <c r="E376" s="125" t="s">
        <v>334</v>
      </c>
      <c r="F376" s="125" t="s">
        <v>832</v>
      </c>
      <c r="G376" s="126" t="s">
        <v>29</v>
      </c>
      <c r="H376" s="127" t="s">
        <v>30</v>
      </c>
      <c r="I376" s="127">
        <v>24</v>
      </c>
      <c r="J376" s="131">
        <f t="shared" si="42"/>
        <v>1.3067722724869573</v>
      </c>
      <c r="K376" s="129">
        <v>131</v>
      </c>
      <c r="L376" s="190" t="s">
        <v>1097</v>
      </c>
      <c r="M376" s="130"/>
      <c r="N376" s="126" t="str">
        <f t="shared" si="38"/>
        <v>-</v>
      </c>
      <c r="O376" s="131">
        <f t="shared" si="39"/>
        <v>0</v>
      </c>
      <c r="P376" s="132">
        <f t="shared" ref="P376" si="44">K376*M376</f>
        <v>0</v>
      </c>
      <c r="Q376" s="157"/>
      <c r="R376" s="133"/>
    </row>
    <row r="377" spans="1:20" s="134" customFormat="1" ht="15" hidden="1" customHeight="1">
      <c r="A377" s="123"/>
      <c r="B377" s="124" t="s">
        <v>337</v>
      </c>
      <c r="C377" s="124" t="s">
        <v>28</v>
      </c>
      <c r="D377" s="125" t="s">
        <v>333</v>
      </c>
      <c r="E377" s="125" t="s">
        <v>334</v>
      </c>
      <c r="F377" s="125" t="s">
        <v>338</v>
      </c>
      <c r="G377" s="126" t="s">
        <v>29</v>
      </c>
      <c r="H377" s="127" t="s">
        <v>30</v>
      </c>
      <c r="I377" s="127">
        <v>24</v>
      </c>
      <c r="J377" s="131">
        <f t="shared" si="42"/>
        <v>1.3067722724869573</v>
      </c>
      <c r="K377" s="129">
        <v>131</v>
      </c>
      <c r="L377" s="147" t="s">
        <v>1095</v>
      </c>
      <c r="M377" s="130"/>
      <c r="N377" s="126" t="str">
        <f t="shared" si="38"/>
        <v>-</v>
      </c>
      <c r="O377" s="131">
        <f t="shared" si="39"/>
        <v>0</v>
      </c>
      <c r="P377" s="132">
        <f t="shared" si="41"/>
        <v>0</v>
      </c>
      <c r="Q377" s="157"/>
      <c r="R377" s="133"/>
    </row>
    <row r="378" spans="1:20" s="134" customFormat="1" ht="15" hidden="1" customHeight="1">
      <c r="A378" s="123"/>
      <c r="B378" s="124" t="s">
        <v>943</v>
      </c>
      <c r="C378" s="124" t="s">
        <v>28</v>
      </c>
      <c r="D378" s="125" t="s">
        <v>333</v>
      </c>
      <c r="E378" s="125" t="s">
        <v>334</v>
      </c>
      <c r="F378" s="125" t="s">
        <v>339</v>
      </c>
      <c r="G378" s="126" t="s">
        <v>29</v>
      </c>
      <c r="H378" s="127" t="s">
        <v>1064</v>
      </c>
      <c r="I378" s="127">
        <v>24</v>
      </c>
      <c r="J378" s="131">
        <f t="shared" si="42"/>
        <v>2.892854649016928</v>
      </c>
      <c r="K378" s="129">
        <v>290</v>
      </c>
      <c r="L378" s="147" t="s">
        <v>1095</v>
      </c>
      <c r="M378" s="130"/>
      <c r="N378" s="126" t="str">
        <f t="shared" si="38"/>
        <v>-</v>
      </c>
      <c r="O378" s="131">
        <f t="shared" si="39"/>
        <v>0</v>
      </c>
      <c r="P378" s="132">
        <f t="shared" si="41"/>
        <v>0</v>
      </c>
      <c r="Q378" s="157"/>
      <c r="R378" s="133"/>
    </row>
    <row r="379" spans="1:20" s="134" customFormat="1" ht="15" hidden="1" customHeight="1">
      <c r="A379" s="123"/>
      <c r="B379" s="124" t="s">
        <v>340</v>
      </c>
      <c r="C379" s="124" t="s">
        <v>32</v>
      </c>
      <c r="D379" s="125" t="s">
        <v>333</v>
      </c>
      <c r="E379" s="125" t="s">
        <v>334</v>
      </c>
      <c r="F379" s="125" t="s">
        <v>341</v>
      </c>
      <c r="G379" s="126" t="s">
        <v>29</v>
      </c>
      <c r="H379" s="127" t="s">
        <v>1064</v>
      </c>
      <c r="I379" s="127">
        <v>40</v>
      </c>
      <c r="J379" s="128">
        <v>2.9</v>
      </c>
      <c r="K379" s="138">
        <f>J379*L$7</f>
        <v>290.71629999999999</v>
      </c>
      <c r="L379" s="147" t="s">
        <v>1095</v>
      </c>
      <c r="M379" s="130"/>
      <c r="N379" s="126" t="str">
        <f t="shared" si="38"/>
        <v>-</v>
      </c>
      <c r="O379" s="131">
        <f t="shared" si="39"/>
        <v>0</v>
      </c>
      <c r="P379" s="132">
        <f t="shared" si="41"/>
        <v>0</v>
      </c>
      <c r="Q379" s="157"/>
      <c r="R379" s="133"/>
    </row>
    <row r="380" spans="1:20" s="36" customFormat="1" ht="15" customHeight="1">
      <c r="A380" s="115"/>
      <c r="B380" s="44" t="s">
        <v>944</v>
      </c>
      <c r="C380" s="44" t="s">
        <v>28</v>
      </c>
      <c r="D380" s="121" t="s">
        <v>333</v>
      </c>
      <c r="E380" s="121" t="s">
        <v>334</v>
      </c>
      <c r="F380" s="121" t="s">
        <v>959</v>
      </c>
      <c r="G380" s="122" t="s">
        <v>29</v>
      </c>
      <c r="H380" s="47" t="s">
        <v>30</v>
      </c>
      <c r="I380" s="47">
        <v>24</v>
      </c>
      <c r="J380" s="139">
        <f>K380/L$7</f>
        <v>1.3067722724869573</v>
      </c>
      <c r="K380" s="48">
        <v>131</v>
      </c>
      <c r="L380" s="151" t="s">
        <v>1097</v>
      </c>
      <c r="M380" s="49"/>
      <c r="N380" s="46" t="str">
        <f t="shared" si="38"/>
        <v>-</v>
      </c>
      <c r="O380" s="50">
        <f t="shared" si="39"/>
        <v>0</v>
      </c>
      <c r="P380" s="51">
        <f t="shared" si="41"/>
        <v>0</v>
      </c>
      <c r="Q380" s="35"/>
      <c r="R380" s="116"/>
    </row>
    <row r="381" spans="1:20" s="36" customFormat="1" ht="15" customHeight="1">
      <c r="A381" s="115"/>
      <c r="B381" s="44" t="s">
        <v>342</v>
      </c>
      <c r="C381" s="44" t="s">
        <v>28</v>
      </c>
      <c r="D381" s="45" t="s">
        <v>333</v>
      </c>
      <c r="E381" s="45" t="s">
        <v>334</v>
      </c>
      <c r="F381" s="45" t="s">
        <v>343</v>
      </c>
      <c r="G381" s="46" t="s">
        <v>29</v>
      </c>
      <c r="H381" s="47" t="s">
        <v>30</v>
      </c>
      <c r="I381" s="47">
        <v>24</v>
      </c>
      <c r="J381" s="139">
        <f>K381/L$7</f>
        <v>1.2469201073348828</v>
      </c>
      <c r="K381" s="48">
        <v>125</v>
      </c>
      <c r="L381" s="152" t="s">
        <v>1098</v>
      </c>
      <c r="M381" s="49"/>
      <c r="N381" s="46" t="str">
        <f t="shared" si="38"/>
        <v>-</v>
      </c>
      <c r="O381" s="50">
        <f t="shared" si="39"/>
        <v>0</v>
      </c>
      <c r="P381" s="51">
        <f t="shared" si="41"/>
        <v>0</v>
      </c>
      <c r="Q381" s="35"/>
      <c r="R381" s="116"/>
    </row>
    <row r="382" spans="1:20" s="134" customFormat="1" ht="15" hidden="1" customHeight="1">
      <c r="A382" s="123"/>
      <c r="B382" s="124" t="s">
        <v>945</v>
      </c>
      <c r="C382" s="124" t="s">
        <v>32</v>
      </c>
      <c r="D382" s="125" t="s">
        <v>333</v>
      </c>
      <c r="E382" s="125" t="s">
        <v>334</v>
      </c>
      <c r="F382" s="125" t="s">
        <v>343</v>
      </c>
      <c r="G382" s="126" t="s">
        <v>29</v>
      </c>
      <c r="H382" s="127" t="s">
        <v>1064</v>
      </c>
      <c r="I382" s="127">
        <v>40</v>
      </c>
      <c r="J382" s="128">
        <v>2.21</v>
      </c>
      <c r="K382" s="138">
        <f>J382*L$7</f>
        <v>221.54587000000001</v>
      </c>
      <c r="L382" s="147" t="s">
        <v>1095</v>
      </c>
      <c r="M382" s="130"/>
      <c r="N382" s="126" t="str">
        <f t="shared" si="38"/>
        <v>-</v>
      </c>
      <c r="O382" s="131">
        <f t="shared" si="39"/>
        <v>0</v>
      </c>
      <c r="P382" s="132">
        <f t="shared" si="41"/>
        <v>0</v>
      </c>
      <c r="Q382" s="157"/>
      <c r="R382" s="133"/>
    </row>
    <row r="383" spans="1:20" s="134" customFormat="1" ht="15" hidden="1" customHeight="1">
      <c r="A383" s="123"/>
      <c r="B383" s="124" t="s">
        <v>344</v>
      </c>
      <c r="C383" s="124" t="s">
        <v>32</v>
      </c>
      <c r="D383" s="125" t="s">
        <v>333</v>
      </c>
      <c r="E383" s="125" t="s">
        <v>334</v>
      </c>
      <c r="F383" s="125" t="s">
        <v>345</v>
      </c>
      <c r="G383" s="126" t="s">
        <v>29</v>
      </c>
      <c r="H383" s="127" t="s">
        <v>1064</v>
      </c>
      <c r="I383" s="127">
        <v>40</v>
      </c>
      <c r="J383" s="128">
        <v>2.9</v>
      </c>
      <c r="K383" s="138">
        <f>J383*L$7</f>
        <v>290.71629999999999</v>
      </c>
      <c r="L383" s="147" t="s">
        <v>1095</v>
      </c>
      <c r="M383" s="130"/>
      <c r="N383" s="126" t="str">
        <f t="shared" si="38"/>
        <v>-</v>
      </c>
      <c r="O383" s="131">
        <f t="shared" si="39"/>
        <v>0</v>
      </c>
      <c r="P383" s="132">
        <f t="shared" si="41"/>
        <v>0</v>
      </c>
      <c r="Q383" s="157"/>
      <c r="R383" s="133"/>
    </row>
    <row r="384" spans="1:20" s="134" customFormat="1" ht="15" hidden="1" customHeight="1">
      <c r="A384" s="123"/>
      <c r="B384" s="124" t="s">
        <v>946</v>
      </c>
      <c r="C384" s="124" t="s">
        <v>28</v>
      </c>
      <c r="D384" s="125" t="s">
        <v>333</v>
      </c>
      <c r="E384" s="125" t="s">
        <v>334</v>
      </c>
      <c r="F384" s="125" t="s">
        <v>345</v>
      </c>
      <c r="G384" s="126" t="s">
        <v>29</v>
      </c>
      <c r="H384" s="127" t="s">
        <v>1064</v>
      </c>
      <c r="I384" s="127">
        <v>24</v>
      </c>
      <c r="J384" s="131">
        <f>K384/L$7</f>
        <v>2.892854649016928</v>
      </c>
      <c r="K384" s="129">
        <v>290</v>
      </c>
      <c r="L384" s="147" t="s">
        <v>1095</v>
      </c>
      <c r="M384" s="130"/>
      <c r="N384" s="126" t="str">
        <f t="shared" si="38"/>
        <v>-</v>
      </c>
      <c r="O384" s="131">
        <f t="shared" si="39"/>
        <v>0</v>
      </c>
      <c r="P384" s="132">
        <f t="shared" si="41"/>
        <v>0</v>
      </c>
      <c r="Q384" s="157"/>
      <c r="R384" s="133"/>
    </row>
    <row r="385" spans="1:18" s="36" customFormat="1" ht="15" customHeight="1">
      <c r="A385" s="115"/>
      <c r="B385" s="44" t="s">
        <v>347</v>
      </c>
      <c r="C385" s="44" t="s">
        <v>32</v>
      </c>
      <c r="D385" s="45" t="s">
        <v>346</v>
      </c>
      <c r="E385" s="45" t="s">
        <v>960</v>
      </c>
      <c r="F385" s="45" t="s">
        <v>348</v>
      </c>
      <c r="G385" s="46" t="s">
        <v>29</v>
      </c>
      <c r="H385" s="47" t="s">
        <v>1064</v>
      </c>
      <c r="I385" s="47">
        <v>40</v>
      </c>
      <c r="J385" s="53">
        <v>2.29</v>
      </c>
      <c r="K385" s="140">
        <f>J385*L$7</f>
        <v>229.56563</v>
      </c>
      <c r="L385" s="150" t="s">
        <v>1096</v>
      </c>
      <c r="M385" s="49"/>
      <c r="N385" s="46" t="str">
        <f t="shared" si="38"/>
        <v>-</v>
      </c>
      <c r="O385" s="50">
        <f t="shared" si="39"/>
        <v>0</v>
      </c>
      <c r="P385" s="51">
        <f t="shared" si="41"/>
        <v>0</v>
      </c>
      <c r="Q385" s="35"/>
      <c r="R385" s="116"/>
    </row>
    <row r="386" spans="1:18" s="36" customFormat="1" ht="15" customHeight="1">
      <c r="A386" s="115"/>
      <c r="B386" s="44" t="s">
        <v>349</v>
      </c>
      <c r="C386" s="44" t="s">
        <v>32</v>
      </c>
      <c r="D386" s="45" t="s">
        <v>346</v>
      </c>
      <c r="E386" s="45" t="s">
        <v>960</v>
      </c>
      <c r="F386" s="45" t="s">
        <v>961</v>
      </c>
      <c r="G386" s="46" t="s">
        <v>29</v>
      </c>
      <c r="H386" s="47" t="s">
        <v>1064</v>
      </c>
      <c r="I386" s="47">
        <v>40</v>
      </c>
      <c r="J386" s="53">
        <v>2.2899999999999996</v>
      </c>
      <c r="K386" s="140">
        <f>J386*L$7</f>
        <v>229.56562999999997</v>
      </c>
      <c r="L386" s="150" t="s">
        <v>1096</v>
      </c>
      <c r="M386" s="49"/>
      <c r="N386" s="46" t="str">
        <f t="shared" si="38"/>
        <v>-</v>
      </c>
      <c r="O386" s="50">
        <f t="shared" si="39"/>
        <v>0</v>
      </c>
      <c r="P386" s="51">
        <f t="shared" si="41"/>
        <v>0</v>
      </c>
      <c r="Q386" s="35"/>
      <c r="R386" s="116"/>
    </row>
    <row r="387" spans="1:18" s="36" customFormat="1" ht="15" customHeight="1">
      <c r="A387" s="115"/>
      <c r="B387" s="44" t="s">
        <v>947</v>
      </c>
      <c r="C387" s="44" t="s">
        <v>32</v>
      </c>
      <c r="D387" s="45" t="s">
        <v>586</v>
      </c>
      <c r="E387" s="45" t="s">
        <v>587</v>
      </c>
      <c r="F387" s="45" t="s">
        <v>962</v>
      </c>
      <c r="G387" s="46" t="s">
        <v>29</v>
      </c>
      <c r="H387" s="47" t="s">
        <v>1064</v>
      </c>
      <c r="I387" s="47">
        <v>40</v>
      </c>
      <c r="J387" s="53">
        <v>3.4299999999999997</v>
      </c>
      <c r="K387" s="140">
        <f>J387*L$7</f>
        <v>343.84720999999996</v>
      </c>
      <c r="L387" s="150" t="s">
        <v>1096</v>
      </c>
      <c r="M387" s="49"/>
      <c r="N387" s="46" t="str">
        <f t="shared" si="38"/>
        <v>-</v>
      </c>
      <c r="O387" s="50">
        <f t="shared" si="39"/>
        <v>0</v>
      </c>
      <c r="P387" s="51">
        <f t="shared" si="41"/>
        <v>0</v>
      </c>
      <c r="Q387" s="35"/>
      <c r="R387" s="116"/>
    </row>
    <row r="388" spans="1:18" s="36" customFormat="1" ht="15" customHeight="1">
      <c r="A388" s="115"/>
      <c r="B388" s="44" t="s">
        <v>597</v>
      </c>
      <c r="C388" s="44" t="s">
        <v>28</v>
      </c>
      <c r="D388" s="45" t="s">
        <v>601</v>
      </c>
      <c r="E388" s="45" t="s">
        <v>588</v>
      </c>
      <c r="F388" s="45" t="s">
        <v>602</v>
      </c>
      <c r="G388" s="46" t="s">
        <v>29</v>
      </c>
      <c r="H388" s="47" t="s">
        <v>30</v>
      </c>
      <c r="I388" s="47">
        <v>24</v>
      </c>
      <c r="J388" s="139">
        <f t="shared" ref="J388:J400" si="45">K388/L$7</f>
        <v>1.4065258810737478</v>
      </c>
      <c r="K388" s="48">
        <v>141</v>
      </c>
      <c r="L388" s="152" t="s">
        <v>1098</v>
      </c>
      <c r="M388" s="49"/>
      <c r="N388" s="46" t="str">
        <f t="shared" si="38"/>
        <v>-</v>
      </c>
      <c r="O388" s="50">
        <f t="shared" si="39"/>
        <v>0</v>
      </c>
      <c r="P388" s="51">
        <f t="shared" si="41"/>
        <v>0</v>
      </c>
      <c r="Q388" s="35"/>
      <c r="R388" s="116"/>
    </row>
    <row r="389" spans="1:18" s="36" customFormat="1" ht="15" customHeight="1">
      <c r="A389" s="115"/>
      <c r="B389" s="44" t="s">
        <v>598</v>
      </c>
      <c r="C389" s="44" t="s">
        <v>28</v>
      </c>
      <c r="D389" s="45" t="s">
        <v>601</v>
      </c>
      <c r="E389" s="45" t="s">
        <v>588</v>
      </c>
      <c r="F389" s="45" t="s">
        <v>603</v>
      </c>
      <c r="G389" s="46" t="s">
        <v>29</v>
      </c>
      <c r="H389" s="47" t="s">
        <v>30</v>
      </c>
      <c r="I389" s="47">
        <v>24</v>
      </c>
      <c r="J389" s="139">
        <f t="shared" si="45"/>
        <v>1.4065258810737478</v>
      </c>
      <c r="K389" s="48">
        <v>141</v>
      </c>
      <c r="L389" s="152" t="s">
        <v>1098</v>
      </c>
      <c r="M389" s="49"/>
      <c r="N389" s="46" t="str">
        <f t="shared" si="38"/>
        <v>-</v>
      </c>
      <c r="O389" s="50">
        <f t="shared" si="39"/>
        <v>0</v>
      </c>
      <c r="P389" s="51">
        <f t="shared" si="41"/>
        <v>0</v>
      </c>
      <c r="Q389" s="35"/>
      <c r="R389" s="116"/>
    </row>
    <row r="390" spans="1:18" s="36" customFormat="1" ht="15" customHeight="1">
      <c r="A390" s="115"/>
      <c r="B390" s="44" t="s">
        <v>948</v>
      </c>
      <c r="C390" s="44" t="s">
        <v>28</v>
      </c>
      <c r="D390" s="121" t="s">
        <v>604</v>
      </c>
      <c r="E390" s="121" t="s">
        <v>605</v>
      </c>
      <c r="F390" s="121" t="s">
        <v>963</v>
      </c>
      <c r="G390" s="122" t="s">
        <v>29</v>
      </c>
      <c r="H390" s="47" t="s">
        <v>30</v>
      </c>
      <c r="I390" s="47">
        <v>24</v>
      </c>
      <c r="J390" s="139">
        <f t="shared" si="45"/>
        <v>1.4065258810737478</v>
      </c>
      <c r="K390" s="48">
        <v>141</v>
      </c>
      <c r="L390" s="152" t="s">
        <v>1098</v>
      </c>
      <c r="M390" s="49"/>
      <c r="N390" s="46" t="str">
        <f t="shared" si="38"/>
        <v>-</v>
      </c>
      <c r="O390" s="50">
        <f t="shared" si="39"/>
        <v>0</v>
      </c>
      <c r="P390" s="51">
        <f t="shared" si="41"/>
        <v>0</v>
      </c>
      <c r="Q390" s="35"/>
      <c r="R390" s="116"/>
    </row>
    <row r="391" spans="1:18" s="36" customFormat="1" ht="15" customHeight="1">
      <c r="A391" s="115"/>
      <c r="B391" s="44" t="s">
        <v>949</v>
      </c>
      <c r="C391" s="44" t="s">
        <v>28</v>
      </c>
      <c r="D391" s="121" t="s">
        <v>604</v>
      </c>
      <c r="E391" s="121" t="s">
        <v>605</v>
      </c>
      <c r="F391" s="121" t="s">
        <v>964</v>
      </c>
      <c r="G391" s="122" t="s">
        <v>29</v>
      </c>
      <c r="H391" s="47" t="s">
        <v>30</v>
      </c>
      <c r="I391" s="47">
        <v>24</v>
      </c>
      <c r="J391" s="139">
        <f t="shared" si="45"/>
        <v>1.4065258810737478</v>
      </c>
      <c r="K391" s="48">
        <v>141</v>
      </c>
      <c r="L391" s="152" t="s">
        <v>1098</v>
      </c>
      <c r="M391" s="49"/>
      <c r="N391" s="46" t="str">
        <f t="shared" si="38"/>
        <v>-</v>
      </c>
      <c r="O391" s="50">
        <f t="shared" si="39"/>
        <v>0</v>
      </c>
      <c r="P391" s="51">
        <f t="shared" si="41"/>
        <v>0</v>
      </c>
      <c r="Q391" s="35"/>
      <c r="R391" s="116"/>
    </row>
    <row r="392" spans="1:18" s="36" customFormat="1" ht="15" customHeight="1">
      <c r="A392" s="115"/>
      <c r="B392" s="44" t="s">
        <v>950</v>
      </c>
      <c r="C392" s="44" t="s">
        <v>28</v>
      </c>
      <c r="D392" s="121" t="s">
        <v>604</v>
      </c>
      <c r="E392" s="121" t="s">
        <v>605</v>
      </c>
      <c r="F392" s="121" t="s">
        <v>965</v>
      </c>
      <c r="G392" s="122" t="s">
        <v>29</v>
      </c>
      <c r="H392" s="47" t="s">
        <v>30</v>
      </c>
      <c r="I392" s="47">
        <v>24</v>
      </c>
      <c r="J392" s="139">
        <f t="shared" si="45"/>
        <v>1.4065258810737478</v>
      </c>
      <c r="K392" s="48">
        <v>141</v>
      </c>
      <c r="L392" s="152" t="s">
        <v>1098</v>
      </c>
      <c r="M392" s="49"/>
      <c r="N392" s="46" t="str">
        <f t="shared" si="38"/>
        <v>-</v>
      </c>
      <c r="O392" s="50">
        <f t="shared" si="39"/>
        <v>0</v>
      </c>
      <c r="P392" s="51">
        <f t="shared" si="41"/>
        <v>0</v>
      </c>
      <c r="Q392" s="35"/>
      <c r="R392" s="116"/>
    </row>
    <row r="393" spans="1:18" s="36" customFormat="1" ht="15" customHeight="1">
      <c r="A393" s="115"/>
      <c r="B393" s="44" t="s">
        <v>600</v>
      </c>
      <c r="C393" s="44" t="s">
        <v>28</v>
      </c>
      <c r="D393" s="45" t="s">
        <v>604</v>
      </c>
      <c r="E393" s="45" t="s">
        <v>605</v>
      </c>
      <c r="F393" s="45" t="s">
        <v>607</v>
      </c>
      <c r="G393" s="46" t="s">
        <v>29</v>
      </c>
      <c r="H393" s="47" t="s">
        <v>30</v>
      </c>
      <c r="I393" s="47">
        <v>24</v>
      </c>
      <c r="J393" s="139">
        <f t="shared" si="45"/>
        <v>1.4065258810737478</v>
      </c>
      <c r="K393" s="48">
        <v>141</v>
      </c>
      <c r="L393" s="152" t="s">
        <v>1098</v>
      </c>
      <c r="M393" s="49"/>
      <c r="N393" s="46" t="str">
        <f t="shared" si="38"/>
        <v>-</v>
      </c>
      <c r="O393" s="50">
        <f t="shared" si="39"/>
        <v>0</v>
      </c>
      <c r="P393" s="51">
        <f t="shared" si="41"/>
        <v>0</v>
      </c>
      <c r="Q393" s="35"/>
      <c r="R393" s="116"/>
    </row>
    <row r="394" spans="1:18" s="36" customFormat="1" ht="15" customHeight="1">
      <c r="A394" s="115"/>
      <c r="B394" s="44" t="s">
        <v>951</v>
      </c>
      <c r="C394" s="44" t="s">
        <v>28</v>
      </c>
      <c r="D394" s="121" t="s">
        <v>604</v>
      </c>
      <c r="E394" s="121" t="s">
        <v>605</v>
      </c>
      <c r="F394" s="121" t="s">
        <v>966</v>
      </c>
      <c r="G394" s="122" t="s">
        <v>29</v>
      </c>
      <c r="H394" s="47" t="s">
        <v>30</v>
      </c>
      <c r="I394" s="47">
        <v>24</v>
      </c>
      <c r="J394" s="139">
        <f t="shared" si="45"/>
        <v>1.4065258810737478</v>
      </c>
      <c r="K394" s="48">
        <v>141</v>
      </c>
      <c r="L394" s="150" t="s">
        <v>1096</v>
      </c>
      <c r="M394" s="49"/>
      <c r="N394" s="46" t="str">
        <f t="shared" si="38"/>
        <v>-</v>
      </c>
      <c r="O394" s="50">
        <f t="shared" si="39"/>
        <v>0</v>
      </c>
      <c r="P394" s="51">
        <f t="shared" si="41"/>
        <v>0</v>
      </c>
      <c r="Q394" s="35"/>
      <c r="R394" s="116"/>
    </row>
    <row r="395" spans="1:18" s="36" customFormat="1" ht="15" customHeight="1">
      <c r="A395" s="115"/>
      <c r="B395" s="44" t="s">
        <v>952</v>
      </c>
      <c r="C395" s="44" t="s">
        <v>28</v>
      </c>
      <c r="D395" s="121" t="s">
        <v>967</v>
      </c>
      <c r="E395" s="121" t="s">
        <v>968</v>
      </c>
      <c r="F395" s="121" t="s">
        <v>969</v>
      </c>
      <c r="G395" s="122" t="s">
        <v>29</v>
      </c>
      <c r="H395" s="47" t="s">
        <v>30</v>
      </c>
      <c r="I395" s="47">
        <v>24</v>
      </c>
      <c r="J395" s="139">
        <f t="shared" si="45"/>
        <v>1.4065258810737478</v>
      </c>
      <c r="K395" s="48">
        <v>141</v>
      </c>
      <c r="L395" s="150" t="s">
        <v>1096</v>
      </c>
      <c r="M395" s="49"/>
      <c r="N395" s="46" t="str">
        <f t="shared" si="38"/>
        <v>-</v>
      </c>
      <c r="O395" s="50">
        <f t="shared" si="39"/>
        <v>0</v>
      </c>
      <c r="P395" s="51">
        <f t="shared" si="41"/>
        <v>0</v>
      </c>
      <c r="Q395" s="35"/>
      <c r="R395" s="116"/>
    </row>
    <row r="396" spans="1:18" s="36" customFormat="1" ht="15" customHeight="1">
      <c r="A396" s="115"/>
      <c r="B396" s="44" t="s">
        <v>599</v>
      </c>
      <c r="C396" s="44" t="s">
        <v>28</v>
      </c>
      <c r="D396" s="45" t="s">
        <v>590</v>
      </c>
      <c r="E396" s="45" t="s">
        <v>591</v>
      </c>
      <c r="F396" s="45" t="s">
        <v>606</v>
      </c>
      <c r="G396" s="46" t="s">
        <v>29</v>
      </c>
      <c r="H396" s="47" t="s">
        <v>30</v>
      </c>
      <c r="I396" s="47">
        <v>24</v>
      </c>
      <c r="J396" s="139">
        <f t="shared" si="45"/>
        <v>1.4065258810737478</v>
      </c>
      <c r="K396" s="48">
        <v>141</v>
      </c>
      <c r="L396" s="152" t="s">
        <v>1098</v>
      </c>
      <c r="M396" s="49"/>
      <c r="N396" s="46" t="str">
        <f t="shared" si="38"/>
        <v>-</v>
      </c>
      <c r="O396" s="50">
        <f t="shared" si="39"/>
        <v>0</v>
      </c>
      <c r="P396" s="51">
        <f t="shared" si="41"/>
        <v>0</v>
      </c>
      <c r="Q396" s="35"/>
      <c r="R396" s="116"/>
    </row>
    <row r="397" spans="1:18" s="36" customFormat="1" ht="15" customHeight="1">
      <c r="A397" s="115"/>
      <c r="B397" s="44" t="s">
        <v>953</v>
      </c>
      <c r="C397" s="44" t="s">
        <v>28</v>
      </c>
      <c r="D397" s="45" t="s">
        <v>590</v>
      </c>
      <c r="E397" s="45" t="s">
        <v>591</v>
      </c>
      <c r="F397" s="45" t="s">
        <v>606</v>
      </c>
      <c r="G397" s="46" t="s">
        <v>29</v>
      </c>
      <c r="H397" s="47" t="s">
        <v>30</v>
      </c>
      <c r="I397" s="47">
        <v>24</v>
      </c>
      <c r="J397" s="139">
        <f t="shared" si="45"/>
        <v>1.4065258810737478</v>
      </c>
      <c r="K397" s="48">
        <v>141</v>
      </c>
      <c r="L397" s="152" t="s">
        <v>1098</v>
      </c>
      <c r="M397" s="49"/>
      <c r="N397" s="46" t="str">
        <f t="shared" si="38"/>
        <v>-</v>
      </c>
      <c r="O397" s="50">
        <f t="shared" si="39"/>
        <v>0</v>
      </c>
      <c r="P397" s="51">
        <f t="shared" si="41"/>
        <v>0</v>
      </c>
      <c r="Q397" s="35"/>
      <c r="R397" s="116"/>
    </row>
    <row r="398" spans="1:18" s="36" customFormat="1" ht="15" customHeight="1">
      <c r="A398" s="115"/>
      <c r="B398" s="44" t="s">
        <v>954</v>
      </c>
      <c r="C398" s="44" t="s">
        <v>28</v>
      </c>
      <c r="D398" s="45" t="s">
        <v>590</v>
      </c>
      <c r="E398" s="45" t="s">
        <v>591</v>
      </c>
      <c r="F398" s="45" t="s">
        <v>970</v>
      </c>
      <c r="G398" s="46" t="s">
        <v>29</v>
      </c>
      <c r="H398" s="47" t="s">
        <v>30</v>
      </c>
      <c r="I398" s="47">
        <v>24</v>
      </c>
      <c r="J398" s="139">
        <f t="shared" si="45"/>
        <v>1.4065258810737478</v>
      </c>
      <c r="K398" s="48">
        <v>141</v>
      </c>
      <c r="L398" s="152" t="s">
        <v>1098</v>
      </c>
      <c r="M398" s="49"/>
      <c r="N398" s="46" t="str">
        <f t="shared" si="38"/>
        <v>-</v>
      </c>
      <c r="O398" s="50">
        <f t="shared" si="39"/>
        <v>0</v>
      </c>
      <c r="P398" s="51">
        <f t="shared" si="41"/>
        <v>0</v>
      </c>
      <c r="Q398" s="35"/>
      <c r="R398" s="116"/>
    </row>
    <row r="399" spans="1:18" s="134" customFormat="1" ht="15" hidden="1" customHeight="1">
      <c r="A399" s="123"/>
      <c r="B399" s="124" t="s">
        <v>955</v>
      </c>
      <c r="C399" s="124" t="s">
        <v>28</v>
      </c>
      <c r="D399" s="125" t="s">
        <v>971</v>
      </c>
      <c r="E399" s="125" t="s">
        <v>972</v>
      </c>
      <c r="F399" s="125" t="s">
        <v>973</v>
      </c>
      <c r="G399" s="126" t="s">
        <v>29</v>
      </c>
      <c r="H399" s="127" t="s">
        <v>1064</v>
      </c>
      <c r="I399" s="127">
        <v>24</v>
      </c>
      <c r="J399" s="131">
        <f t="shared" si="45"/>
        <v>2.4040619669416543</v>
      </c>
      <c r="K399" s="129">
        <v>241</v>
      </c>
      <c r="L399" s="147" t="s">
        <v>1095</v>
      </c>
      <c r="M399" s="130"/>
      <c r="N399" s="126" t="str">
        <f t="shared" si="38"/>
        <v>-</v>
      </c>
      <c r="O399" s="131">
        <f t="shared" si="39"/>
        <v>0</v>
      </c>
      <c r="P399" s="132">
        <f t="shared" si="41"/>
        <v>0</v>
      </c>
      <c r="Q399" s="157"/>
      <c r="R399" s="133"/>
    </row>
    <row r="400" spans="1:18" s="134" customFormat="1" ht="15" hidden="1" customHeight="1">
      <c r="A400" s="123"/>
      <c r="B400" s="124" t="s">
        <v>956</v>
      </c>
      <c r="C400" s="124" t="s">
        <v>28</v>
      </c>
      <c r="D400" s="125" t="s">
        <v>971</v>
      </c>
      <c r="E400" s="125" t="s">
        <v>972</v>
      </c>
      <c r="F400" s="125" t="s">
        <v>974</v>
      </c>
      <c r="G400" s="126" t="s">
        <v>29</v>
      </c>
      <c r="H400" s="127" t="s">
        <v>1064</v>
      </c>
      <c r="I400" s="127">
        <v>24</v>
      </c>
      <c r="J400" s="131">
        <f t="shared" si="45"/>
        <v>2.4040619669416543</v>
      </c>
      <c r="K400" s="129">
        <v>241</v>
      </c>
      <c r="L400" s="147" t="s">
        <v>1095</v>
      </c>
      <c r="M400" s="130"/>
      <c r="N400" s="126" t="str">
        <f t="shared" si="38"/>
        <v>-</v>
      </c>
      <c r="O400" s="131">
        <f t="shared" si="39"/>
        <v>0</v>
      </c>
      <c r="P400" s="132">
        <f t="shared" si="41"/>
        <v>0</v>
      </c>
      <c r="Q400" s="157"/>
      <c r="R400" s="133"/>
    </row>
    <row r="401" spans="1:248" s="36" customFormat="1" ht="18">
      <c r="A401" s="55"/>
      <c r="B401" s="37" t="s">
        <v>26</v>
      </c>
      <c r="C401" s="37"/>
      <c r="D401" s="38" t="s">
        <v>350</v>
      </c>
      <c r="E401" s="37"/>
      <c r="F401" s="39"/>
      <c r="G401" s="40"/>
      <c r="H401" s="40"/>
      <c r="I401" s="39"/>
      <c r="J401" s="39"/>
      <c r="K401" s="39"/>
      <c r="L401" s="40"/>
      <c r="M401" s="41"/>
      <c r="N401" s="42"/>
      <c r="O401" s="43"/>
      <c r="P401" s="42"/>
      <c r="Q401" s="35"/>
      <c r="R401" s="52"/>
      <c r="S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  <c r="EW401" s="35"/>
      <c r="EX401" s="35"/>
      <c r="EY401" s="35"/>
      <c r="EZ401" s="35"/>
      <c r="FA401" s="35"/>
      <c r="FB401" s="35"/>
      <c r="FC401" s="35"/>
      <c r="FD401" s="35"/>
      <c r="FE401" s="35"/>
      <c r="FF401" s="35"/>
      <c r="FG401" s="35"/>
      <c r="FH401" s="35"/>
      <c r="FI401" s="35"/>
      <c r="FJ401" s="35"/>
      <c r="FK401" s="35"/>
      <c r="FL401" s="35"/>
      <c r="FM401" s="35"/>
      <c r="FN401" s="35"/>
      <c r="FO401" s="35"/>
      <c r="FP401" s="35"/>
      <c r="FQ401" s="35"/>
      <c r="FR401" s="35"/>
      <c r="FS401" s="35"/>
      <c r="FT401" s="35"/>
      <c r="FU401" s="35"/>
      <c r="FV401" s="35"/>
      <c r="FW401" s="35"/>
      <c r="FX401" s="35"/>
      <c r="FY401" s="35"/>
      <c r="FZ401" s="35"/>
      <c r="GA401" s="35"/>
      <c r="GB401" s="35"/>
      <c r="GC401" s="35"/>
      <c r="GD401" s="35"/>
      <c r="GE401" s="35"/>
      <c r="GF401" s="35"/>
      <c r="GG401" s="35"/>
      <c r="GH401" s="35"/>
      <c r="GI401" s="35"/>
      <c r="GJ401" s="35"/>
      <c r="GK401" s="35"/>
      <c r="GL401" s="35"/>
      <c r="GM401" s="35"/>
      <c r="GN401" s="35"/>
      <c r="GO401" s="35"/>
      <c r="GP401" s="35"/>
      <c r="GQ401" s="35"/>
      <c r="GR401" s="35"/>
      <c r="GS401" s="35"/>
      <c r="GT401" s="35"/>
      <c r="GU401" s="35"/>
      <c r="GV401" s="35"/>
      <c r="GW401" s="35"/>
      <c r="GX401" s="35"/>
      <c r="GY401" s="35"/>
      <c r="GZ401" s="35"/>
      <c r="HA401" s="35"/>
      <c r="HB401" s="35"/>
      <c r="HC401" s="35"/>
      <c r="HD401" s="35"/>
      <c r="HE401" s="35"/>
      <c r="HF401" s="35"/>
      <c r="HG401" s="35"/>
      <c r="HH401" s="35"/>
      <c r="HI401" s="35"/>
      <c r="HJ401" s="35"/>
      <c r="HK401" s="35"/>
      <c r="HL401" s="35"/>
      <c r="HM401" s="35"/>
      <c r="HN401" s="35"/>
      <c r="HO401" s="35"/>
      <c r="HP401" s="35"/>
      <c r="HQ401" s="35"/>
      <c r="HR401" s="35"/>
      <c r="HS401" s="35"/>
      <c r="HT401" s="35"/>
      <c r="HU401" s="35"/>
      <c r="HV401" s="35"/>
      <c r="HW401" s="35"/>
      <c r="HX401" s="35"/>
      <c r="HY401" s="35"/>
      <c r="HZ401" s="35"/>
      <c r="IA401" s="35"/>
      <c r="IB401" s="35"/>
      <c r="IC401" s="35"/>
      <c r="ID401" s="35"/>
      <c r="IE401" s="35"/>
      <c r="IF401" s="35"/>
      <c r="IG401" s="35"/>
      <c r="IH401" s="35"/>
      <c r="II401" s="35"/>
      <c r="IJ401" s="35"/>
      <c r="IK401" s="35"/>
      <c r="IL401" s="35"/>
      <c r="IM401" s="35"/>
      <c r="IN401" s="35"/>
    </row>
    <row r="402" spans="1:248" s="36" customFormat="1" ht="15" customHeight="1">
      <c r="A402" s="115"/>
      <c r="B402" s="44" t="s">
        <v>1217</v>
      </c>
      <c r="C402" s="44" t="s">
        <v>32</v>
      </c>
      <c r="D402" s="45" t="s">
        <v>1216</v>
      </c>
      <c r="E402" s="45" t="s">
        <v>351</v>
      </c>
      <c r="F402" s="45" t="s">
        <v>1218</v>
      </c>
      <c r="G402" s="46" t="s">
        <v>352</v>
      </c>
      <c r="H402" s="47" t="s">
        <v>1064</v>
      </c>
      <c r="I402" s="47">
        <v>20</v>
      </c>
      <c r="J402" s="53">
        <v>10.73</v>
      </c>
      <c r="K402" s="140">
        <f>J402*L$7</f>
        <v>1075.65031</v>
      </c>
      <c r="L402" s="152" t="s">
        <v>1098</v>
      </c>
      <c r="M402" s="49"/>
      <c r="N402" s="46" t="str">
        <f t="shared" ref="N402:N433" si="46">IF(M402="","-",M402/I402)</f>
        <v>-</v>
      </c>
      <c r="O402" s="50">
        <f t="shared" ref="O402:O433" si="47">J402*M402</f>
        <v>0</v>
      </c>
      <c r="P402" s="51">
        <f t="shared" ref="P402" si="48">K402*M402</f>
        <v>0</v>
      </c>
      <c r="Q402" s="35"/>
      <c r="R402" s="116"/>
    </row>
    <row r="403" spans="1:248" s="134" customFormat="1" ht="15" hidden="1" customHeight="1">
      <c r="A403" s="123"/>
      <c r="B403" s="124" t="s">
        <v>356</v>
      </c>
      <c r="C403" s="124" t="s">
        <v>32</v>
      </c>
      <c r="D403" s="135" t="s">
        <v>975</v>
      </c>
      <c r="E403" s="135" t="s">
        <v>351</v>
      </c>
      <c r="F403" s="135" t="s">
        <v>976</v>
      </c>
      <c r="G403" s="136" t="s">
        <v>29</v>
      </c>
      <c r="H403" s="127" t="s">
        <v>1064</v>
      </c>
      <c r="I403" s="127">
        <v>40</v>
      </c>
      <c r="J403" s="128">
        <v>2.73</v>
      </c>
      <c r="K403" s="138">
        <f>J403*L$7</f>
        <v>273.67430999999999</v>
      </c>
      <c r="L403" s="147" t="s">
        <v>1095</v>
      </c>
      <c r="M403" s="130"/>
      <c r="N403" s="126" t="str">
        <f t="shared" si="46"/>
        <v>-</v>
      </c>
      <c r="O403" s="131">
        <f t="shared" si="47"/>
        <v>0</v>
      </c>
      <c r="P403" s="132">
        <f t="shared" ref="P403" si="49">K403*M403</f>
        <v>0</v>
      </c>
      <c r="Q403" s="157"/>
      <c r="R403" s="133"/>
    </row>
    <row r="404" spans="1:248" s="134" customFormat="1" ht="15" hidden="1" customHeight="1">
      <c r="A404" s="123"/>
      <c r="B404" s="124" t="s">
        <v>1010</v>
      </c>
      <c r="C404" s="124" t="s">
        <v>28</v>
      </c>
      <c r="D404" s="125" t="s">
        <v>975</v>
      </c>
      <c r="E404" s="125" t="s">
        <v>351</v>
      </c>
      <c r="F404" s="125" t="s">
        <v>353</v>
      </c>
      <c r="G404" s="126" t="s">
        <v>352</v>
      </c>
      <c r="H404" s="127" t="s">
        <v>1064</v>
      </c>
      <c r="I404" s="127">
        <v>20</v>
      </c>
      <c r="J404" s="131">
        <f>K404/L$7</f>
        <v>9.945434776103026</v>
      </c>
      <c r="K404" s="129">
        <v>997</v>
      </c>
      <c r="L404" s="147" t="s">
        <v>1095</v>
      </c>
      <c r="M404" s="130"/>
      <c r="N404" s="126" t="str">
        <f t="shared" si="46"/>
        <v>-</v>
      </c>
      <c r="O404" s="131">
        <f t="shared" si="47"/>
        <v>0</v>
      </c>
      <c r="P404" s="132">
        <f t="shared" ref="P404:P461" si="50">K404*M404</f>
        <v>0</v>
      </c>
      <c r="Q404" s="157"/>
      <c r="R404" s="133"/>
      <c r="T404" s="36"/>
    </row>
    <row r="405" spans="1:248" s="36" customFormat="1" ht="15" customHeight="1">
      <c r="A405" s="117"/>
      <c r="B405" s="44" t="s">
        <v>1214</v>
      </c>
      <c r="C405" s="44" t="s">
        <v>32</v>
      </c>
      <c r="D405" s="45" t="s">
        <v>1216</v>
      </c>
      <c r="E405" s="45" t="s">
        <v>351</v>
      </c>
      <c r="F405" s="45" t="s">
        <v>353</v>
      </c>
      <c r="G405" s="46" t="s">
        <v>352</v>
      </c>
      <c r="H405" s="47" t="s">
        <v>1064</v>
      </c>
      <c r="I405" s="47">
        <v>20</v>
      </c>
      <c r="J405" s="53">
        <v>9.9700000000000006</v>
      </c>
      <c r="K405" s="140">
        <f>J405*L$7</f>
        <v>999.46259000000009</v>
      </c>
      <c r="L405" s="152" t="s">
        <v>1098</v>
      </c>
      <c r="M405" s="49"/>
      <c r="N405" s="46" t="str">
        <f t="shared" si="46"/>
        <v>-</v>
      </c>
      <c r="O405" s="50">
        <f t="shared" si="47"/>
        <v>0</v>
      </c>
      <c r="P405" s="51">
        <f t="shared" si="50"/>
        <v>0</v>
      </c>
      <c r="Q405" s="35"/>
      <c r="R405" s="116"/>
    </row>
    <row r="406" spans="1:248" s="36" customFormat="1" ht="15" customHeight="1">
      <c r="A406" s="115"/>
      <c r="B406" s="44" t="s">
        <v>354</v>
      </c>
      <c r="C406" s="44" t="s">
        <v>32</v>
      </c>
      <c r="D406" s="45" t="s">
        <v>975</v>
      </c>
      <c r="E406" s="45" t="s">
        <v>351</v>
      </c>
      <c r="F406" s="45" t="s">
        <v>355</v>
      </c>
      <c r="G406" s="46" t="s">
        <v>29</v>
      </c>
      <c r="H406" s="47" t="s">
        <v>1064</v>
      </c>
      <c r="I406" s="47">
        <v>40</v>
      </c>
      <c r="J406" s="53">
        <v>2.73</v>
      </c>
      <c r="K406" s="140">
        <f>J406*L$7</f>
        <v>273.67430999999999</v>
      </c>
      <c r="L406" s="152" t="s">
        <v>1098</v>
      </c>
      <c r="M406" s="49"/>
      <c r="N406" s="46" t="str">
        <f t="shared" si="46"/>
        <v>-</v>
      </c>
      <c r="O406" s="50">
        <f t="shared" si="47"/>
        <v>0</v>
      </c>
      <c r="P406" s="51">
        <f t="shared" si="50"/>
        <v>0</v>
      </c>
      <c r="Q406" s="35"/>
      <c r="R406" s="116"/>
    </row>
    <row r="407" spans="1:248" s="36" customFormat="1" ht="15" customHeight="1">
      <c r="A407" s="115"/>
      <c r="B407" s="44" t="s">
        <v>1088</v>
      </c>
      <c r="C407" s="44" t="s">
        <v>28</v>
      </c>
      <c r="D407" s="45" t="s">
        <v>977</v>
      </c>
      <c r="E407" s="45" t="s">
        <v>351</v>
      </c>
      <c r="F407" s="45" t="s">
        <v>1089</v>
      </c>
      <c r="G407" s="46" t="s">
        <v>352</v>
      </c>
      <c r="H407" s="47" t="s">
        <v>1064</v>
      </c>
      <c r="I407" s="47">
        <v>20</v>
      </c>
      <c r="J407" s="139">
        <f>K407/L$7</f>
        <v>9.945434776103026</v>
      </c>
      <c r="K407" s="48">
        <v>997</v>
      </c>
      <c r="L407" s="151" t="s">
        <v>1097</v>
      </c>
      <c r="M407" s="49"/>
      <c r="N407" s="46" t="str">
        <f t="shared" si="46"/>
        <v>-</v>
      </c>
      <c r="O407" s="50">
        <f t="shared" si="47"/>
        <v>0</v>
      </c>
      <c r="P407" s="51">
        <f t="shared" ref="P407" si="51">K407*M407</f>
        <v>0</v>
      </c>
      <c r="Q407" s="35"/>
      <c r="R407" s="116"/>
    </row>
    <row r="408" spans="1:248" s="36" customFormat="1" ht="15" customHeight="1">
      <c r="A408" s="115"/>
      <c r="B408" s="44" t="s">
        <v>1011</v>
      </c>
      <c r="C408" s="44" t="s">
        <v>28</v>
      </c>
      <c r="D408" s="45" t="s">
        <v>977</v>
      </c>
      <c r="E408" s="45" t="s">
        <v>351</v>
      </c>
      <c r="F408" s="45" t="s">
        <v>357</v>
      </c>
      <c r="G408" s="46" t="s">
        <v>352</v>
      </c>
      <c r="H408" s="47" t="s">
        <v>1064</v>
      </c>
      <c r="I408" s="47">
        <v>20</v>
      </c>
      <c r="J408" s="139">
        <f>K408/L$7</f>
        <v>9.945434776103026</v>
      </c>
      <c r="K408" s="48">
        <v>997</v>
      </c>
      <c r="L408" s="152" t="s">
        <v>1098</v>
      </c>
      <c r="M408" s="49"/>
      <c r="N408" s="46" t="str">
        <f t="shared" si="46"/>
        <v>-</v>
      </c>
      <c r="O408" s="50">
        <f t="shared" si="47"/>
        <v>0</v>
      </c>
      <c r="P408" s="51">
        <f t="shared" si="50"/>
        <v>0</v>
      </c>
      <c r="Q408" s="35"/>
      <c r="R408" s="116"/>
    </row>
    <row r="409" spans="1:248" s="36" customFormat="1" ht="15" customHeight="1">
      <c r="A409" s="115"/>
      <c r="B409" s="44" t="s">
        <v>358</v>
      </c>
      <c r="C409" s="44" t="s">
        <v>32</v>
      </c>
      <c r="D409" s="153" t="s">
        <v>975</v>
      </c>
      <c r="E409" s="153" t="s">
        <v>351</v>
      </c>
      <c r="F409" s="153" t="s">
        <v>359</v>
      </c>
      <c r="G409" s="154" t="s">
        <v>29</v>
      </c>
      <c r="H409" s="47" t="s">
        <v>1064</v>
      </c>
      <c r="I409" s="47">
        <v>40</v>
      </c>
      <c r="J409" s="53">
        <v>4.95</v>
      </c>
      <c r="K409" s="140">
        <f t="shared" ref="K409:K418" si="52">J409*L$7</f>
        <v>496.22265000000004</v>
      </c>
      <c r="L409" s="152" t="s">
        <v>1098</v>
      </c>
      <c r="M409" s="49"/>
      <c r="N409" s="46" t="str">
        <f t="shared" si="46"/>
        <v>-</v>
      </c>
      <c r="O409" s="50">
        <f t="shared" si="47"/>
        <v>0</v>
      </c>
      <c r="P409" s="51">
        <f t="shared" si="50"/>
        <v>0</v>
      </c>
      <c r="Q409" s="35"/>
      <c r="R409" s="116"/>
    </row>
    <row r="410" spans="1:248" s="36" customFormat="1" ht="15" customHeight="1">
      <c r="A410" s="115"/>
      <c r="B410" s="44" t="s">
        <v>1012</v>
      </c>
      <c r="C410" s="44" t="s">
        <v>32</v>
      </c>
      <c r="D410" s="121" t="s">
        <v>978</v>
      </c>
      <c r="E410" s="121" t="s">
        <v>360</v>
      </c>
      <c r="F410" s="121" t="s">
        <v>979</v>
      </c>
      <c r="G410" s="122" t="s">
        <v>29</v>
      </c>
      <c r="H410" s="47" t="s">
        <v>1064</v>
      </c>
      <c r="I410" s="47">
        <v>40</v>
      </c>
      <c r="J410" s="53">
        <v>2.91</v>
      </c>
      <c r="K410" s="140">
        <f t="shared" si="52"/>
        <v>291.71877000000001</v>
      </c>
      <c r="L410" s="151" t="s">
        <v>1097</v>
      </c>
      <c r="M410" s="49"/>
      <c r="N410" s="46" t="str">
        <f t="shared" si="46"/>
        <v>-</v>
      </c>
      <c r="O410" s="50">
        <f t="shared" si="47"/>
        <v>0</v>
      </c>
      <c r="P410" s="51">
        <f t="shared" si="50"/>
        <v>0</v>
      </c>
      <c r="Q410" s="35"/>
      <c r="R410" s="116"/>
    </row>
    <row r="411" spans="1:248" s="134" customFormat="1" ht="15" hidden="1" customHeight="1">
      <c r="A411" s="123"/>
      <c r="B411" s="124" t="s">
        <v>1013</v>
      </c>
      <c r="C411" s="124" t="s">
        <v>32</v>
      </c>
      <c r="D411" s="135" t="s">
        <v>978</v>
      </c>
      <c r="E411" s="135" t="s">
        <v>360</v>
      </c>
      <c r="F411" s="135" t="s">
        <v>980</v>
      </c>
      <c r="G411" s="136" t="s">
        <v>29</v>
      </c>
      <c r="H411" s="127" t="s">
        <v>1064</v>
      </c>
      <c r="I411" s="127">
        <v>40</v>
      </c>
      <c r="J411" s="128">
        <v>2.91</v>
      </c>
      <c r="K411" s="138">
        <f t="shared" si="52"/>
        <v>291.71877000000001</v>
      </c>
      <c r="L411" s="147" t="s">
        <v>1095</v>
      </c>
      <c r="M411" s="130"/>
      <c r="N411" s="126" t="str">
        <f t="shared" si="46"/>
        <v>-</v>
      </c>
      <c r="O411" s="131">
        <f t="shared" si="47"/>
        <v>0</v>
      </c>
      <c r="P411" s="132">
        <f t="shared" si="50"/>
        <v>0</v>
      </c>
      <c r="Q411" s="157"/>
      <c r="R411" s="133"/>
    </row>
    <row r="412" spans="1:248" s="36" customFormat="1" ht="15" customHeight="1">
      <c r="A412" s="115"/>
      <c r="B412" s="44" t="s">
        <v>364</v>
      </c>
      <c r="C412" s="44" t="s">
        <v>32</v>
      </c>
      <c r="D412" s="45" t="s">
        <v>981</v>
      </c>
      <c r="E412" s="45" t="s">
        <v>362</v>
      </c>
      <c r="F412" s="45" t="s">
        <v>613</v>
      </c>
      <c r="G412" s="46" t="s">
        <v>29</v>
      </c>
      <c r="H412" s="47" t="s">
        <v>1064</v>
      </c>
      <c r="I412" s="47">
        <v>40</v>
      </c>
      <c r="J412" s="53">
        <v>2.73</v>
      </c>
      <c r="K412" s="140">
        <f t="shared" si="52"/>
        <v>273.67430999999999</v>
      </c>
      <c r="L412" s="152" t="s">
        <v>1098</v>
      </c>
      <c r="M412" s="49"/>
      <c r="N412" s="46" t="str">
        <f t="shared" si="46"/>
        <v>-</v>
      </c>
      <c r="O412" s="50">
        <f t="shared" si="47"/>
        <v>0</v>
      </c>
      <c r="P412" s="51">
        <f t="shared" si="50"/>
        <v>0</v>
      </c>
      <c r="Q412" s="35"/>
      <c r="R412" s="116"/>
    </row>
    <row r="413" spans="1:248" s="36" customFormat="1" ht="15" customHeight="1">
      <c r="A413" s="115"/>
      <c r="B413" s="44" t="s">
        <v>361</v>
      </c>
      <c r="C413" s="44" t="s">
        <v>32</v>
      </c>
      <c r="D413" s="45" t="s">
        <v>981</v>
      </c>
      <c r="E413" s="45" t="s">
        <v>362</v>
      </c>
      <c r="F413" s="45" t="s">
        <v>363</v>
      </c>
      <c r="G413" s="46" t="s">
        <v>29</v>
      </c>
      <c r="H413" s="47" t="s">
        <v>1064</v>
      </c>
      <c r="I413" s="47">
        <v>40</v>
      </c>
      <c r="J413" s="53">
        <v>2.91</v>
      </c>
      <c r="K413" s="140">
        <f t="shared" si="52"/>
        <v>291.71877000000001</v>
      </c>
      <c r="L413" s="152" t="s">
        <v>1098</v>
      </c>
      <c r="M413" s="49"/>
      <c r="N413" s="46" t="str">
        <f t="shared" si="46"/>
        <v>-</v>
      </c>
      <c r="O413" s="50">
        <f t="shared" si="47"/>
        <v>0</v>
      </c>
      <c r="P413" s="51">
        <f t="shared" si="50"/>
        <v>0</v>
      </c>
      <c r="Q413" s="35"/>
      <c r="R413" s="116"/>
    </row>
    <row r="414" spans="1:248" s="36" customFormat="1" ht="15" customHeight="1">
      <c r="A414" s="115"/>
      <c r="B414" s="44" t="s">
        <v>369</v>
      </c>
      <c r="C414" s="44" t="s">
        <v>32</v>
      </c>
      <c r="D414" s="153" t="s">
        <v>982</v>
      </c>
      <c r="E414" s="153" t="s">
        <v>983</v>
      </c>
      <c r="F414" s="153" t="s">
        <v>370</v>
      </c>
      <c r="G414" s="154" t="s">
        <v>29</v>
      </c>
      <c r="H414" s="47" t="s">
        <v>1064</v>
      </c>
      <c r="I414" s="47">
        <v>40</v>
      </c>
      <c r="J414" s="53">
        <v>2.73</v>
      </c>
      <c r="K414" s="140">
        <f t="shared" si="52"/>
        <v>273.67430999999999</v>
      </c>
      <c r="L414" s="152" t="s">
        <v>1098</v>
      </c>
      <c r="M414" s="49"/>
      <c r="N414" s="46" t="str">
        <f t="shared" si="46"/>
        <v>-</v>
      </c>
      <c r="O414" s="50">
        <f t="shared" si="47"/>
        <v>0</v>
      </c>
      <c r="P414" s="51">
        <f t="shared" si="50"/>
        <v>0</v>
      </c>
      <c r="Q414" s="35"/>
      <c r="R414" s="116"/>
    </row>
    <row r="415" spans="1:248" s="134" customFormat="1" ht="15" hidden="1" customHeight="1">
      <c r="A415" s="123"/>
      <c r="B415" s="124" t="s">
        <v>1014</v>
      </c>
      <c r="C415" s="124" t="s">
        <v>32</v>
      </c>
      <c r="D415" s="135" t="s">
        <v>982</v>
      </c>
      <c r="E415" s="135" t="s">
        <v>983</v>
      </c>
      <c r="F415" s="135" t="s">
        <v>984</v>
      </c>
      <c r="G415" s="136" t="s">
        <v>29</v>
      </c>
      <c r="H415" s="127" t="s">
        <v>1064</v>
      </c>
      <c r="I415" s="127">
        <v>40</v>
      </c>
      <c r="J415" s="128">
        <v>2.73</v>
      </c>
      <c r="K415" s="138">
        <f t="shared" si="52"/>
        <v>273.67430999999999</v>
      </c>
      <c r="L415" s="147" t="s">
        <v>1095</v>
      </c>
      <c r="M415" s="130"/>
      <c r="N415" s="126" t="str">
        <f t="shared" si="46"/>
        <v>-</v>
      </c>
      <c r="O415" s="131">
        <f t="shared" si="47"/>
        <v>0</v>
      </c>
      <c r="P415" s="132">
        <f t="shared" si="50"/>
        <v>0</v>
      </c>
      <c r="Q415" s="157"/>
      <c r="R415" s="133"/>
    </row>
    <row r="416" spans="1:248" s="36" customFormat="1" ht="15" customHeight="1">
      <c r="A416" s="115"/>
      <c r="B416" s="44" t="s">
        <v>365</v>
      </c>
      <c r="C416" s="44" t="s">
        <v>32</v>
      </c>
      <c r="D416" s="153" t="s">
        <v>366</v>
      </c>
      <c r="E416" s="153" t="s">
        <v>367</v>
      </c>
      <c r="F416" s="153" t="s">
        <v>368</v>
      </c>
      <c r="G416" s="154" t="s">
        <v>29</v>
      </c>
      <c r="H416" s="47" t="s">
        <v>1064</v>
      </c>
      <c r="I416" s="47">
        <v>40</v>
      </c>
      <c r="J416" s="53">
        <v>2.73</v>
      </c>
      <c r="K416" s="140">
        <f t="shared" si="52"/>
        <v>273.67430999999999</v>
      </c>
      <c r="L416" s="152" t="s">
        <v>1098</v>
      </c>
      <c r="M416" s="49"/>
      <c r="N416" s="46" t="str">
        <f t="shared" si="46"/>
        <v>-</v>
      </c>
      <c r="O416" s="50">
        <f t="shared" si="47"/>
        <v>0</v>
      </c>
      <c r="P416" s="51">
        <f t="shared" si="50"/>
        <v>0</v>
      </c>
      <c r="Q416" s="35"/>
      <c r="R416" s="116"/>
    </row>
    <row r="417" spans="1:20" s="36" customFormat="1" ht="15" customHeight="1">
      <c r="A417" s="115"/>
      <c r="B417" s="44" t="s">
        <v>1015</v>
      </c>
      <c r="C417" s="44" t="s">
        <v>32</v>
      </c>
      <c r="D417" s="121" t="s">
        <v>366</v>
      </c>
      <c r="E417" s="121" t="s">
        <v>367</v>
      </c>
      <c r="F417" s="121" t="s">
        <v>985</v>
      </c>
      <c r="G417" s="122" t="s">
        <v>29</v>
      </c>
      <c r="H417" s="47" t="s">
        <v>1064</v>
      </c>
      <c r="I417" s="47">
        <v>40</v>
      </c>
      <c r="J417" s="53">
        <v>2.73</v>
      </c>
      <c r="K417" s="140">
        <f t="shared" si="52"/>
        <v>273.67430999999999</v>
      </c>
      <c r="L417" s="151" t="s">
        <v>1097</v>
      </c>
      <c r="M417" s="49"/>
      <c r="N417" s="46" t="str">
        <f t="shared" si="46"/>
        <v>-</v>
      </c>
      <c r="O417" s="50">
        <f t="shared" si="47"/>
        <v>0</v>
      </c>
      <c r="P417" s="51">
        <f t="shared" si="50"/>
        <v>0</v>
      </c>
      <c r="Q417" s="35"/>
      <c r="R417" s="116"/>
    </row>
    <row r="418" spans="1:20" s="134" customFormat="1" ht="15" hidden="1" customHeight="1">
      <c r="A418" s="123"/>
      <c r="B418" s="124" t="s">
        <v>570</v>
      </c>
      <c r="C418" s="124" t="s">
        <v>32</v>
      </c>
      <c r="D418" s="125" t="s">
        <v>371</v>
      </c>
      <c r="E418" s="125" t="s">
        <v>372</v>
      </c>
      <c r="F418" s="125" t="s">
        <v>592</v>
      </c>
      <c r="G418" s="126" t="s">
        <v>29</v>
      </c>
      <c r="H418" s="127" t="s">
        <v>1064</v>
      </c>
      <c r="I418" s="127">
        <v>40</v>
      </c>
      <c r="J418" s="128">
        <v>2.4099999999999997</v>
      </c>
      <c r="K418" s="138">
        <f t="shared" si="52"/>
        <v>241.59526999999997</v>
      </c>
      <c r="L418" s="147" t="s">
        <v>1095</v>
      </c>
      <c r="M418" s="130"/>
      <c r="N418" s="126" t="str">
        <f t="shared" si="46"/>
        <v>-</v>
      </c>
      <c r="O418" s="131">
        <f t="shared" si="47"/>
        <v>0</v>
      </c>
      <c r="P418" s="132">
        <f t="shared" si="50"/>
        <v>0</v>
      </c>
      <c r="Q418" s="157"/>
      <c r="R418" s="133"/>
    </row>
    <row r="419" spans="1:20" s="134" customFormat="1" ht="15" hidden="1" customHeight="1">
      <c r="A419" s="123"/>
      <c r="B419" s="124" t="s">
        <v>1016</v>
      </c>
      <c r="C419" s="124" t="s">
        <v>28</v>
      </c>
      <c r="D419" s="125" t="s">
        <v>371</v>
      </c>
      <c r="E419" s="125" t="s">
        <v>372</v>
      </c>
      <c r="F419" s="125" t="s">
        <v>374</v>
      </c>
      <c r="G419" s="126" t="s">
        <v>29</v>
      </c>
      <c r="H419" s="127" t="s">
        <v>1064</v>
      </c>
      <c r="I419" s="127">
        <v>24</v>
      </c>
      <c r="J419" s="131">
        <f>K419/L$7</f>
        <v>2.4040619669416543</v>
      </c>
      <c r="K419" s="129">
        <v>241</v>
      </c>
      <c r="L419" s="147" t="s">
        <v>1095</v>
      </c>
      <c r="M419" s="130"/>
      <c r="N419" s="126" t="str">
        <f t="shared" si="46"/>
        <v>-</v>
      </c>
      <c r="O419" s="131">
        <f t="shared" si="47"/>
        <v>0</v>
      </c>
      <c r="P419" s="132">
        <f t="shared" si="50"/>
        <v>0</v>
      </c>
      <c r="Q419" s="157"/>
      <c r="R419" s="133"/>
      <c r="T419" s="36"/>
    </row>
    <row r="420" spans="1:20" s="134" customFormat="1" ht="15" hidden="1" customHeight="1">
      <c r="A420" s="123"/>
      <c r="B420" s="124" t="s">
        <v>373</v>
      </c>
      <c r="C420" s="124" t="s">
        <v>32</v>
      </c>
      <c r="D420" s="125" t="s">
        <v>371</v>
      </c>
      <c r="E420" s="125" t="s">
        <v>372</v>
      </c>
      <c r="F420" s="125" t="s">
        <v>374</v>
      </c>
      <c r="G420" s="126" t="s">
        <v>29</v>
      </c>
      <c r="H420" s="127" t="s">
        <v>1064</v>
      </c>
      <c r="I420" s="127">
        <v>40</v>
      </c>
      <c r="J420" s="128">
        <v>2.4099999999999997</v>
      </c>
      <c r="K420" s="138">
        <f>J420*L$7</f>
        <v>241.59526999999997</v>
      </c>
      <c r="L420" s="147" t="s">
        <v>1095</v>
      </c>
      <c r="M420" s="130"/>
      <c r="N420" s="126" t="str">
        <f t="shared" si="46"/>
        <v>-</v>
      </c>
      <c r="O420" s="131">
        <f t="shared" si="47"/>
        <v>0</v>
      </c>
      <c r="P420" s="132">
        <f t="shared" si="50"/>
        <v>0</v>
      </c>
      <c r="Q420" s="157"/>
      <c r="R420" s="133"/>
    </row>
    <row r="421" spans="1:20" s="134" customFormat="1" ht="15" hidden="1" customHeight="1">
      <c r="A421" s="123"/>
      <c r="B421" s="124" t="s">
        <v>1017</v>
      </c>
      <c r="C421" s="124" t="s">
        <v>28</v>
      </c>
      <c r="D421" s="125" t="s">
        <v>375</v>
      </c>
      <c r="E421" s="125" t="s">
        <v>376</v>
      </c>
      <c r="F421" s="125" t="s">
        <v>613</v>
      </c>
      <c r="G421" s="126" t="s">
        <v>29</v>
      </c>
      <c r="H421" s="127" t="s">
        <v>1064</v>
      </c>
      <c r="I421" s="127">
        <v>24</v>
      </c>
      <c r="J421" s="131">
        <f>K421/L$7</f>
        <v>2.5437170189631608</v>
      </c>
      <c r="K421" s="129">
        <v>255</v>
      </c>
      <c r="L421" s="147" t="s">
        <v>1095</v>
      </c>
      <c r="M421" s="130"/>
      <c r="N421" s="126" t="str">
        <f t="shared" si="46"/>
        <v>-</v>
      </c>
      <c r="O421" s="131">
        <f t="shared" si="47"/>
        <v>0</v>
      </c>
      <c r="P421" s="132">
        <f t="shared" si="50"/>
        <v>0</v>
      </c>
      <c r="Q421" s="157"/>
      <c r="R421" s="133"/>
    </row>
    <row r="422" spans="1:20" s="36" customFormat="1" ht="15" customHeight="1">
      <c r="A422" s="117"/>
      <c r="B422" s="44" t="s">
        <v>377</v>
      </c>
      <c r="C422" s="44" t="s">
        <v>32</v>
      </c>
      <c r="D422" s="45" t="s">
        <v>986</v>
      </c>
      <c r="E422" s="45" t="s">
        <v>987</v>
      </c>
      <c r="F422" s="45" t="s">
        <v>613</v>
      </c>
      <c r="G422" s="46" t="s">
        <v>29</v>
      </c>
      <c r="H422" s="47" t="s">
        <v>1064</v>
      </c>
      <c r="I422" s="47">
        <v>40</v>
      </c>
      <c r="J422" s="53">
        <v>2.5499999999999998</v>
      </c>
      <c r="K422" s="140">
        <f>J422*L$7</f>
        <v>255.62984999999998</v>
      </c>
      <c r="L422" s="150" t="s">
        <v>1096</v>
      </c>
      <c r="M422" s="49"/>
      <c r="N422" s="46" t="str">
        <f t="shared" si="46"/>
        <v>-</v>
      </c>
      <c r="O422" s="50">
        <f t="shared" si="47"/>
        <v>0</v>
      </c>
      <c r="P422" s="51">
        <f t="shared" si="50"/>
        <v>0</v>
      </c>
      <c r="Q422" s="35"/>
      <c r="R422" s="116"/>
    </row>
    <row r="423" spans="1:20" s="134" customFormat="1" ht="15" hidden="1" customHeight="1">
      <c r="A423" s="137"/>
      <c r="B423" s="124" t="s">
        <v>1018</v>
      </c>
      <c r="C423" s="124" t="s">
        <v>28</v>
      </c>
      <c r="D423" s="125" t="s">
        <v>378</v>
      </c>
      <c r="E423" s="125" t="s">
        <v>379</v>
      </c>
      <c r="F423" s="125" t="s">
        <v>613</v>
      </c>
      <c r="G423" s="126" t="s">
        <v>29</v>
      </c>
      <c r="H423" s="127" t="s">
        <v>1064</v>
      </c>
      <c r="I423" s="127">
        <v>24</v>
      </c>
      <c r="J423" s="131">
        <f>K423/L$7</f>
        <v>2.4439634103763703</v>
      </c>
      <c r="K423" s="129">
        <v>245</v>
      </c>
      <c r="L423" s="147" t="s">
        <v>1095</v>
      </c>
      <c r="M423" s="130"/>
      <c r="N423" s="126" t="str">
        <f t="shared" si="46"/>
        <v>-</v>
      </c>
      <c r="O423" s="131">
        <f t="shared" si="47"/>
        <v>0</v>
      </c>
      <c r="P423" s="132">
        <f t="shared" si="50"/>
        <v>0</v>
      </c>
      <c r="Q423" s="157"/>
      <c r="R423" s="133"/>
    </row>
    <row r="424" spans="1:20" s="36" customFormat="1" ht="15" customHeight="1">
      <c r="A424" s="117"/>
      <c r="B424" s="44" t="s">
        <v>380</v>
      </c>
      <c r="C424" s="44" t="s">
        <v>32</v>
      </c>
      <c r="D424" s="45" t="s">
        <v>378</v>
      </c>
      <c r="E424" s="45" t="s">
        <v>379</v>
      </c>
      <c r="F424" s="45" t="s">
        <v>613</v>
      </c>
      <c r="G424" s="46" t="s">
        <v>29</v>
      </c>
      <c r="H424" s="47" t="s">
        <v>1064</v>
      </c>
      <c r="I424" s="47">
        <v>40</v>
      </c>
      <c r="J424" s="53">
        <v>2.4500000000000002</v>
      </c>
      <c r="K424" s="140">
        <f>J424*L$7</f>
        <v>245.60515000000001</v>
      </c>
      <c r="L424" s="152" t="s">
        <v>1098</v>
      </c>
      <c r="M424" s="49"/>
      <c r="N424" s="46" t="str">
        <f t="shared" si="46"/>
        <v>-</v>
      </c>
      <c r="O424" s="50">
        <f t="shared" si="47"/>
        <v>0</v>
      </c>
      <c r="P424" s="51">
        <f t="shared" si="50"/>
        <v>0</v>
      </c>
      <c r="Q424" s="35"/>
      <c r="R424" s="116"/>
    </row>
    <row r="425" spans="1:20" s="134" customFormat="1" ht="15" hidden="1" customHeight="1">
      <c r="A425" s="137"/>
      <c r="B425" s="124" t="s">
        <v>1019</v>
      </c>
      <c r="C425" s="124" t="s">
        <v>32</v>
      </c>
      <c r="D425" s="125" t="s">
        <v>988</v>
      </c>
      <c r="E425" s="125" t="s">
        <v>382</v>
      </c>
      <c r="F425" s="125" t="s">
        <v>383</v>
      </c>
      <c r="G425" s="126" t="s">
        <v>29</v>
      </c>
      <c r="H425" s="127" t="s">
        <v>1064</v>
      </c>
      <c r="I425" s="127">
        <v>40</v>
      </c>
      <c r="J425" s="128">
        <v>2.5099999999999998</v>
      </c>
      <c r="K425" s="138">
        <f>J425*L$7</f>
        <v>251.61996999999997</v>
      </c>
      <c r="L425" s="147" t="s">
        <v>1095</v>
      </c>
      <c r="M425" s="130"/>
      <c r="N425" s="126" t="str">
        <f t="shared" si="46"/>
        <v>-</v>
      </c>
      <c r="O425" s="131">
        <f t="shared" si="47"/>
        <v>0</v>
      </c>
      <c r="P425" s="132">
        <f t="shared" si="50"/>
        <v>0</v>
      </c>
      <c r="Q425" s="157"/>
      <c r="R425" s="133"/>
    </row>
    <row r="426" spans="1:20" s="36" customFormat="1" ht="15" customHeight="1">
      <c r="A426" s="117"/>
      <c r="B426" s="44" t="s">
        <v>1020</v>
      </c>
      <c r="C426" s="44" t="s">
        <v>28</v>
      </c>
      <c r="D426" s="45" t="s">
        <v>381</v>
      </c>
      <c r="E426" s="45" t="s">
        <v>382</v>
      </c>
      <c r="F426" s="45" t="s">
        <v>989</v>
      </c>
      <c r="G426" s="46" t="s">
        <v>29</v>
      </c>
      <c r="H426" s="47" t="s">
        <v>1064</v>
      </c>
      <c r="I426" s="47">
        <v>24</v>
      </c>
      <c r="J426" s="139">
        <f>K426/L$7</f>
        <v>2.5038155755284448</v>
      </c>
      <c r="K426" s="48">
        <v>251</v>
      </c>
      <c r="L426" s="151" t="s">
        <v>1097</v>
      </c>
      <c r="M426" s="49"/>
      <c r="N426" s="46" t="str">
        <f t="shared" si="46"/>
        <v>-</v>
      </c>
      <c r="O426" s="50">
        <f t="shared" si="47"/>
        <v>0</v>
      </c>
      <c r="P426" s="51">
        <f t="shared" si="50"/>
        <v>0</v>
      </c>
      <c r="Q426" s="35"/>
      <c r="R426" s="116"/>
    </row>
    <row r="427" spans="1:20" s="134" customFormat="1" ht="15" hidden="1" customHeight="1">
      <c r="A427" s="137"/>
      <c r="B427" s="124" t="s">
        <v>1021</v>
      </c>
      <c r="C427" s="124" t="s">
        <v>28</v>
      </c>
      <c r="D427" s="135" t="s">
        <v>385</v>
      </c>
      <c r="E427" s="135" t="s">
        <v>386</v>
      </c>
      <c r="F427" s="135" t="s">
        <v>990</v>
      </c>
      <c r="G427" s="136" t="s">
        <v>29</v>
      </c>
      <c r="H427" s="127" t="s">
        <v>1064</v>
      </c>
      <c r="I427" s="127">
        <v>24</v>
      </c>
      <c r="J427" s="131">
        <f>K427/L$7</f>
        <v>2.5038155755284448</v>
      </c>
      <c r="K427" s="129">
        <v>251</v>
      </c>
      <c r="L427" s="147" t="s">
        <v>1095</v>
      </c>
      <c r="M427" s="130"/>
      <c r="N427" s="126" t="str">
        <f t="shared" si="46"/>
        <v>-</v>
      </c>
      <c r="O427" s="131">
        <f t="shared" si="47"/>
        <v>0</v>
      </c>
      <c r="P427" s="132">
        <f t="shared" si="50"/>
        <v>0</v>
      </c>
      <c r="Q427" s="157"/>
      <c r="R427" s="133"/>
    </row>
    <row r="428" spans="1:20" s="36" customFormat="1" ht="15" customHeight="1">
      <c r="A428" s="117"/>
      <c r="B428" s="44" t="s">
        <v>384</v>
      </c>
      <c r="C428" s="44" t="s">
        <v>32</v>
      </c>
      <c r="D428" s="153" t="s">
        <v>385</v>
      </c>
      <c r="E428" s="153" t="s">
        <v>386</v>
      </c>
      <c r="F428" s="153" t="s">
        <v>990</v>
      </c>
      <c r="G428" s="154" t="s">
        <v>29</v>
      </c>
      <c r="H428" s="47" t="s">
        <v>1064</v>
      </c>
      <c r="I428" s="47">
        <v>40</v>
      </c>
      <c r="J428" s="53">
        <v>2.5099999999999998</v>
      </c>
      <c r="K428" s="140">
        <f>J428*L$7</f>
        <v>251.61996999999997</v>
      </c>
      <c r="L428" s="152" t="s">
        <v>1098</v>
      </c>
      <c r="M428" s="49"/>
      <c r="N428" s="46" t="str">
        <f t="shared" si="46"/>
        <v>-</v>
      </c>
      <c r="O428" s="50">
        <f t="shared" si="47"/>
        <v>0</v>
      </c>
      <c r="P428" s="51">
        <f t="shared" si="50"/>
        <v>0</v>
      </c>
      <c r="Q428" s="35"/>
      <c r="R428" s="116"/>
    </row>
    <row r="429" spans="1:20" s="134" customFormat="1" ht="15" hidden="1" customHeight="1">
      <c r="A429" s="137"/>
      <c r="B429" s="124" t="s">
        <v>1022</v>
      </c>
      <c r="C429" s="124" t="s">
        <v>28</v>
      </c>
      <c r="D429" s="125" t="s">
        <v>385</v>
      </c>
      <c r="E429" s="125" t="s">
        <v>386</v>
      </c>
      <c r="F429" s="125" t="s">
        <v>991</v>
      </c>
      <c r="G429" s="126" t="s">
        <v>29</v>
      </c>
      <c r="H429" s="127" t="s">
        <v>1064</v>
      </c>
      <c r="I429" s="127">
        <v>24</v>
      </c>
      <c r="J429" s="131">
        <f>K429/L$7</f>
        <v>2.5038155755284448</v>
      </c>
      <c r="K429" s="129">
        <v>251</v>
      </c>
      <c r="L429" s="147" t="s">
        <v>1095</v>
      </c>
      <c r="M429" s="130"/>
      <c r="N429" s="126" t="str">
        <f t="shared" si="46"/>
        <v>-</v>
      </c>
      <c r="O429" s="131">
        <f t="shared" si="47"/>
        <v>0</v>
      </c>
      <c r="P429" s="132">
        <f t="shared" si="50"/>
        <v>0</v>
      </c>
      <c r="Q429" s="157"/>
      <c r="R429" s="133"/>
      <c r="T429" s="36"/>
    </row>
    <row r="430" spans="1:20" s="134" customFormat="1" ht="15" hidden="1" customHeight="1">
      <c r="A430" s="137"/>
      <c r="B430" s="124" t="s">
        <v>1023</v>
      </c>
      <c r="C430" s="124" t="s">
        <v>28</v>
      </c>
      <c r="D430" s="135" t="s">
        <v>385</v>
      </c>
      <c r="E430" s="135" t="s">
        <v>386</v>
      </c>
      <c r="F430" s="135" t="s">
        <v>992</v>
      </c>
      <c r="G430" s="136" t="s">
        <v>29</v>
      </c>
      <c r="H430" s="127" t="s">
        <v>1064</v>
      </c>
      <c r="I430" s="127">
        <v>24</v>
      </c>
      <c r="J430" s="131">
        <f>K430/L$7</f>
        <v>2.6833720709846678</v>
      </c>
      <c r="K430" s="129">
        <v>269</v>
      </c>
      <c r="L430" s="147" t="s">
        <v>1095</v>
      </c>
      <c r="M430" s="130"/>
      <c r="N430" s="126" t="str">
        <f t="shared" si="46"/>
        <v>-</v>
      </c>
      <c r="O430" s="131">
        <f t="shared" si="47"/>
        <v>0</v>
      </c>
      <c r="P430" s="132">
        <f t="shared" si="50"/>
        <v>0</v>
      </c>
      <c r="Q430" s="157"/>
      <c r="R430" s="133"/>
      <c r="T430" s="36"/>
    </row>
    <row r="431" spans="1:20" s="36" customFormat="1" ht="15" customHeight="1">
      <c r="A431" s="117"/>
      <c r="B431" s="44" t="s">
        <v>387</v>
      </c>
      <c r="C431" s="44" t="s">
        <v>32</v>
      </c>
      <c r="D431" s="153" t="s">
        <v>385</v>
      </c>
      <c r="E431" s="153" t="s">
        <v>386</v>
      </c>
      <c r="F431" s="153" t="s">
        <v>992</v>
      </c>
      <c r="G431" s="154" t="s">
        <v>29</v>
      </c>
      <c r="H431" s="47" t="s">
        <v>1064</v>
      </c>
      <c r="I431" s="47">
        <v>40</v>
      </c>
      <c r="J431" s="53">
        <v>2.69</v>
      </c>
      <c r="K431" s="140">
        <f>J431*L$7</f>
        <v>269.66442999999998</v>
      </c>
      <c r="L431" s="152" t="s">
        <v>1098</v>
      </c>
      <c r="M431" s="49"/>
      <c r="N431" s="46" t="str">
        <f t="shared" si="46"/>
        <v>-</v>
      </c>
      <c r="O431" s="50">
        <f t="shared" si="47"/>
        <v>0</v>
      </c>
      <c r="P431" s="51">
        <f t="shared" si="50"/>
        <v>0</v>
      </c>
      <c r="Q431" s="35"/>
      <c r="R431" s="116"/>
    </row>
    <row r="432" spans="1:20" s="36" customFormat="1" ht="15" customHeight="1">
      <c r="A432" s="117"/>
      <c r="B432" s="44" t="s">
        <v>1024</v>
      </c>
      <c r="C432" s="44" t="s">
        <v>32</v>
      </c>
      <c r="D432" s="121" t="s">
        <v>385</v>
      </c>
      <c r="E432" s="121" t="s">
        <v>386</v>
      </c>
      <c r="F432" s="121" t="s">
        <v>993</v>
      </c>
      <c r="G432" s="122" t="s">
        <v>29</v>
      </c>
      <c r="H432" s="47" t="s">
        <v>1064</v>
      </c>
      <c r="I432" s="47">
        <v>40</v>
      </c>
      <c r="J432" s="53">
        <v>2.69</v>
      </c>
      <c r="K432" s="140">
        <f>J432*L$7</f>
        <v>269.66442999999998</v>
      </c>
      <c r="L432" s="152" t="s">
        <v>1098</v>
      </c>
      <c r="M432" s="49"/>
      <c r="N432" s="46" t="str">
        <f t="shared" si="46"/>
        <v>-</v>
      </c>
      <c r="O432" s="50">
        <f t="shared" si="47"/>
        <v>0</v>
      </c>
      <c r="P432" s="51">
        <f t="shared" si="50"/>
        <v>0</v>
      </c>
      <c r="Q432" s="35"/>
      <c r="R432" s="116"/>
    </row>
    <row r="433" spans="1:18" s="134" customFormat="1" ht="15" hidden="1" customHeight="1">
      <c r="A433" s="137"/>
      <c r="B433" s="124" t="s">
        <v>1025</v>
      </c>
      <c r="C433" s="124" t="s">
        <v>28</v>
      </c>
      <c r="D433" s="125" t="s">
        <v>385</v>
      </c>
      <c r="E433" s="125" t="s">
        <v>386</v>
      </c>
      <c r="F433" s="125" t="s">
        <v>389</v>
      </c>
      <c r="G433" s="126" t="s">
        <v>29</v>
      </c>
      <c r="H433" s="127" t="s">
        <v>1064</v>
      </c>
      <c r="I433" s="127">
        <v>24</v>
      </c>
      <c r="J433" s="131">
        <f>K433/L$7</f>
        <v>2.6833720709846678</v>
      </c>
      <c r="K433" s="129">
        <v>269</v>
      </c>
      <c r="L433" s="147" t="s">
        <v>1095</v>
      </c>
      <c r="M433" s="130"/>
      <c r="N433" s="126" t="str">
        <f t="shared" si="46"/>
        <v>-</v>
      </c>
      <c r="O433" s="131">
        <f t="shared" si="47"/>
        <v>0</v>
      </c>
      <c r="P433" s="132">
        <f t="shared" si="50"/>
        <v>0</v>
      </c>
      <c r="Q433" s="157"/>
      <c r="R433" s="133"/>
    </row>
    <row r="434" spans="1:18" s="36" customFormat="1" ht="15" customHeight="1">
      <c r="A434" s="117"/>
      <c r="B434" s="44" t="s">
        <v>388</v>
      </c>
      <c r="C434" s="44" t="s">
        <v>32</v>
      </c>
      <c r="D434" s="45" t="s">
        <v>385</v>
      </c>
      <c r="E434" s="45" t="s">
        <v>386</v>
      </c>
      <c r="F434" s="45" t="s">
        <v>389</v>
      </c>
      <c r="G434" s="46" t="s">
        <v>29</v>
      </c>
      <c r="H434" s="47" t="s">
        <v>1064</v>
      </c>
      <c r="I434" s="47">
        <v>40</v>
      </c>
      <c r="J434" s="53">
        <v>2.69</v>
      </c>
      <c r="K434" s="140">
        <f>J434*L$7</f>
        <v>269.66442999999998</v>
      </c>
      <c r="L434" s="152" t="s">
        <v>1098</v>
      </c>
      <c r="M434" s="49"/>
      <c r="N434" s="46" t="str">
        <f t="shared" ref="N434:N465" si="53">IF(M434="","-",M434/I434)</f>
        <v>-</v>
      </c>
      <c r="O434" s="50">
        <f t="shared" ref="O434:O465" si="54">J434*M434</f>
        <v>0</v>
      </c>
      <c r="P434" s="51">
        <f t="shared" si="50"/>
        <v>0</v>
      </c>
      <c r="Q434" s="35"/>
      <c r="R434" s="116"/>
    </row>
    <row r="435" spans="1:18" s="134" customFormat="1" ht="15" hidden="1" customHeight="1">
      <c r="A435" s="137"/>
      <c r="B435" s="124" t="s">
        <v>390</v>
      </c>
      <c r="C435" s="124" t="s">
        <v>32</v>
      </c>
      <c r="D435" s="135" t="s">
        <v>385</v>
      </c>
      <c r="E435" s="135" t="s">
        <v>386</v>
      </c>
      <c r="F435" s="135" t="s">
        <v>391</v>
      </c>
      <c r="G435" s="136" t="s">
        <v>29</v>
      </c>
      <c r="H435" s="127" t="s">
        <v>1064</v>
      </c>
      <c r="I435" s="127">
        <v>40</v>
      </c>
      <c r="J435" s="128">
        <v>2.83</v>
      </c>
      <c r="K435" s="138">
        <f>J435*L$7</f>
        <v>283.69900999999999</v>
      </c>
      <c r="L435" s="190" t="s">
        <v>1097</v>
      </c>
      <c r="M435" s="130"/>
      <c r="N435" s="126" t="str">
        <f t="shared" si="53"/>
        <v>-</v>
      </c>
      <c r="O435" s="131">
        <f t="shared" si="54"/>
        <v>0</v>
      </c>
      <c r="P435" s="132">
        <f t="shared" si="50"/>
        <v>0</v>
      </c>
      <c r="Q435" s="157"/>
      <c r="R435" s="133"/>
    </row>
    <row r="436" spans="1:18" s="36" customFormat="1" ht="15" customHeight="1">
      <c r="A436" s="117"/>
      <c r="B436" s="44" t="s">
        <v>1026</v>
      </c>
      <c r="C436" s="44" t="s">
        <v>32</v>
      </c>
      <c r="D436" s="121" t="s">
        <v>385</v>
      </c>
      <c r="E436" s="121" t="s">
        <v>386</v>
      </c>
      <c r="F436" s="121" t="s">
        <v>994</v>
      </c>
      <c r="G436" s="122" t="s">
        <v>29</v>
      </c>
      <c r="H436" s="47" t="s">
        <v>1064</v>
      </c>
      <c r="I436" s="47">
        <v>40</v>
      </c>
      <c r="J436" s="53">
        <v>2.69</v>
      </c>
      <c r="K436" s="140">
        <f>J436*L$7</f>
        <v>269.66442999999998</v>
      </c>
      <c r="L436" s="150" t="s">
        <v>1096</v>
      </c>
      <c r="M436" s="49"/>
      <c r="N436" s="46" t="str">
        <f t="shared" si="53"/>
        <v>-</v>
      </c>
      <c r="O436" s="50">
        <f t="shared" si="54"/>
        <v>0</v>
      </c>
      <c r="P436" s="51">
        <f t="shared" si="50"/>
        <v>0</v>
      </c>
      <c r="Q436" s="35"/>
      <c r="R436" s="116"/>
    </row>
    <row r="437" spans="1:18" s="36" customFormat="1" ht="15" customHeight="1">
      <c r="A437" s="117"/>
      <c r="B437" s="44" t="s">
        <v>1210</v>
      </c>
      <c r="C437" s="44" t="s">
        <v>32</v>
      </c>
      <c r="D437" s="121" t="s">
        <v>385</v>
      </c>
      <c r="E437" s="121" t="s">
        <v>386</v>
      </c>
      <c r="F437" s="121" t="s">
        <v>994</v>
      </c>
      <c r="G437" s="122" t="s">
        <v>29</v>
      </c>
      <c r="H437" s="47" t="s">
        <v>1064</v>
      </c>
      <c r="I437" s="47">
        <v>24</v>
      </c>
      <c r="J437" s="53">
        <v>2.09</v>
      </c>
      <c r="K437" s="140">
        <f>J437*L$7</f>
        <v>209.51622999999998</v>
      </c>
      <c r="L437" s="152" t="s">
        <v>1098</v>
      </c>
      <c r="M437" s="49"/>
      <c r="N437" s="46" t="str">
        <f t="shared" si="53"/>
        <v>-</v>
      </c>
      <c r="O437" s="50">
        <f t="shared" si="54"/>
        <v>0</v>
      </c>
      <c r="P437" s="51">
        <f t="shared" si="50"/>
        <v>0</v>
      </c>
      <c r="Q437" s="35"/>
      <c r="R437" s="116"/>
    </row>
    <row r="438" spans="1:18" s="134" customFormat="1" ht="15" hidden="1" customHeight="1">
      <c r="A438" s="137"/>
      <c r="B438" s="124" t="s">
        <v>1027</v>
      </c>
      <c r="C438" s="124" t="s">
        <v>28</v>
      </c>
      <c r="D438" s="125" t="s">
        <v>385</v>
      </c>
      <c r="E438" s="125" t="s">
        <v>386</v>
      </c>
      <c r="F438" s="125" t="s">
        <v>392</v>
      </c>
      <c r="G438" s="126" t="s">
        <v>29</v>
      </c>
      <c r="H438" s="127" t="s">
        <v>1064</v>
      </c>
      <c r="I438" s="127">
        <v>24</v>
      </c>
      <c r="J438" s="131">
        <f>K438/L$7</f>
        <v>2.5038155755284448</v>
      </c>
      <c r="K438" s="129">
        <v>251</v>
      </c>
      <c r="L438" s="147" t="s">
        <v>1095</v>
      </c>
      <c r="M438" s="130"/>
      <c r="N438" s="126" t="str">
        <f t="shared" si="53"/>
        <v>-</v>
      </c>
      <c r="O438" s="131">
        <f t="shared" si="54"/>
        <v>0</v>
      </c>
      <c r="P438" s="132">
        <f t="shared" si="50"/>
        <v>0</v>
      </c>
      <c r="Q438" s="157"/>
      <c r="R438" s="133"/>
    </row>
    <row r="439" spans="1:18" s="134" customFormat="1" ht="15" hidden="1" customHeight="1">
      <c r="A439" s="137"/>
      <c r="B439" s="124" t="s">
        <v>1028</v>
      </c>
      <c r="C439" s="124" t="s">
        <v>32</v>
      </c>
      <c r="D439" s="125" t="s">
        <v>394</v>
      </c>
      <c r="E439" s="125" t="s">
        <v>395</v>
      </c>
      <c r="F439" s="125" t="s">
        <v>613</v>
      </c>
      <c r="G439" s="126" t="s">
        <v>29</v>
      </c>
      <c r="H439" s="127" t="s">
        <v>1064</v>
      </c>
      <c r="I439" s="127">
        <v>40</v>
      </c>
      <c r="J439" s="128">
        <v>2.5099999999999998</v>
      </c>
      <c r="K439" s="138">
        <f>J439*L$7</f>
        <v>251.61996999999997</v>
      </c>
      <c r="L439" s="147" t="s">
        <v>1095</v>
      </c>
      <c r="M439" s="130"/>
      <c r="N439" s="126" t="str">
        <f t="shared" si="53"/>
        <v>-</v>
      </c>
      <c r="O439" s="131">
        <f t="shared" si="54"/>
        <v>0</v>
      </c>
      <c r="P439" s="132">
        <f t="shared" si="50"/>
        <v>0</v>
      </c>
      <c r="Q439" s="157"/>
      <c r="R439" s="133"/>
    </row>
    <row r="440" spans="1:18" s="36" customFormat="1" ht="15" customHeight="1">
      <c r="A440" s="117"/>
      <c r="B440" s="44" t="s">
        <v>393</v>
      </c>
      <c r="C440" s="44" t="s">
        <v>32</v>
      </c>
      <c r="D440" s="45" t="s">
        <v>394</v>
      </c>
      <c r="E440" s="45" t="s">
        <v>395</v>
      </c>
      <c r="F440" s="45" t="s">
        <v>396</v>
      </c>
      <c r="G440" s="46" t="s">
        <v>29</v>
      </c>
      <c r="H440" s="47" t="s">
        <v>1064</v>
      </c>
      <c r="I440" s="47">
        <v>40</v>
      </c>
      <c r="J440" s="53">
        <v>2.69</v>
      </c>
      <c r="K440" s="140">
        <f>J440*L$7</f>
        <v>269.66442999999998</v>
      </c>
      <c r="L440" s="152" t="s">
        <v>1098</v>
      </c>
      <c r="M440" s="49"/>
      <c r="N440" s="46" t="str">
        <f t="shared" si="53"/>
        <v>-</v>
      </c>
      <c r="O440" s="50">
        <f t="shared" si="54"/>
        <v>0</v>
      </c>
      <c r="P440" s="51">
        <f t="shared" si="50"/>
        <v>0</v>
      </c>
      <c r="Q440" s="35"/>
      <c r="R440" s="116"/>
    </row>
    <row r="441" spans="1:18" s="134" customFormat="1" ht="15" hidden="1" customHeight="1">
      <c r="A441" s="137"/>
      <c r="B441" s="124" t="s">
        <v>1029</v>
      </c>
      <c r="C441" s="124" t="s">
        <v>28</v>
      </c>
      <c r="D441" s="135" t="s">
        <v>394</v>
      </c>
      <c r="E441" s="135" t="s">
        <v>395</v>
      </c>
      <c r="F441" s="135" t="s">
        <v>398</v>
      </c>
      <c r="G441" s="136" t="s">
        <v>29</v>
      </c>
      <c r="H441" s="127" t="s">
        <v>1064</v>
      </c>
      <c r="I441" s="127">
        <v>24</v>
      </c>
      <c r="J441" s="131">
        <f>K441/L$7</f>
        <v>2.5038155755284448</v>
      </c>
      <c r="K441" s="129">
        <v>251</v>
      </c>
      <c r="L441" s="147" t="s">
        <v>1095</v>
      </c>
      <c r="M441" s="130"/>
      <c r="N441" s="126" t="str">
        <f t="shared" si="53"/>
        <v>-</v>
      </c>
      <c r="O441" s="131">
        <f t="shared" si="54"/>
        <v>0</v>
      </c>
      <c r="P441" s="132">
        <f t="shared" si="50"/>
        <v>0</v>
      </c>
      <c r="Q441" s="157"/>
      <c r="R441" s="133"/>
    </row>
    <row r="442" spans="1:18" s="36" customFormat="1" ht="15" customHeight="1">
      <c r="A442" s="117"/>
      <c r="B442" s="44" t="s">
        <v>397</v>
      </c>
      <c r="C442" s="44" t="s">
        <v>32</v>
      </c>
      <c r="D442" s="153" t="s">
        <v>394</v>
      </c>
      <c r="E442" s="153" t="s">
        <v>395</v>
      </c>
      <c r="F442" s="153" t="s">
        <v>398</v>
      </c>
      <c r="G442" s="154" t="s">
        <v>29</v>
      </c>
      <c r="H442" s="47" t="s">
        <v>1064</v>
      </c>
      <c r="I442" s="47">
        <v>40</v>
      </c>
      <c r="J442" s="53">
        <v>2.5099999999999998</v>
      </c>
      <c r="K442" s="140">
        <f>J442*L$7</f>
        <v>251.61996999999997</v>
      </c>
      <c r="L442" s="152" t="s">
        <v>1098</v>
      </c>
      <c r="M442" s="49"/>
      <c r="N442" s="46" t="str">
        <f t="shared" si="53"/>
        <v>-</v>
      </c>
      <c r="O442" s="50">
        <f t="shared" si="54"/>
        <v>0</v>
      </c>
      <c r="P442" s="51">
        <f t="shared" si="50"/>
        <v>0</v>
      </c>
      <c r="Q442" s="35"/>
      <c r="R442" s="116"/>
    </row>
    <row r="443" spans="1:18" s="36" customFormat="1" ht="15" customHeight="1">
      <c r="A443" s="117"/>
      <c r="B443" s="44" t="s">
        <v>1030</v>
      </c>
      <c r="C443" s="44" t="s">
        <v>32</v>
      </c>
      <c r="D443" s="121" t="s">
        <v>995</v>
      </c>
      <c r="E443" s="121" t="s">
        <v>996</v>
      </c>
      <c r="F443" s="121" t="s">
        <v>997</v>
      </c>
      <c r="G443" s="122" t="s">
        <v>29</v>
      </c>
      <c r="H443" s="47" t="s">
        <v>1064</v>
      </c>
      <c r="I443" s="47">
        <v>40</v>
      </c>
      <c r="J443" s="53">
        <v>2.5099999999999998</v>
      </c>
      <c r="K443" s="140">
        <f>J443*L$7</f>
        <v>251.61996999999997</v>
      </c>
      <c r="L443" s="150" t="s">
        <v>1096</v>
      </c>
      <c r="M443" s="49"/>
      <c r="N443" s="46" t="str">
        <f t="shared" si="53"/>
        <v>-</v>
      </c>
      <c r="O443" s="50">
        <f t="shared" si="54"/>
        <v>0</v>
      </c>
      <c r="P443" s="51">
        <f t="shared" si="50"/>
        <v>0</v>
      </c>
      <c r="Q443" s="35"/>
      <c r="R443" s="116"/>
    </row>
    <row r="444" spans="1:18" s="36" customFormat="1" ht="15" customHeight="1">
      <c r="A444" s="117"/>
      <c r="B444" s="44" t="s">
        <v>1086</v>
      </c>
      <c r="C444" s="44" t="s">
        <v>32</v>
      </c>
      <c r="D444" s="45" t="s">
        <v>995</v>
      </c>
      <c r="E444" s="45" t="s">
        <v>996</v>
      </c>
      <c r="F444" s="45" t="s">
        <v>1087</v>
      </c>
      <c r="G444" s="46" t="s">
        <v>29</v>
      </c>
      <c r="H444" s="47" t="s">
        <v>1064</v>
      </c>
      <c r="I444" s="47">
        <v>40</v>
      </c>
      <c r="J444" s="53">
        <v>2.5099999999999998</v>
      </c>
      <c r="K444" s="140">
        <f>J444*L$7</f>
        <v>251.61996999999997</v>
      </c>
      <c r="L444" s="152" t="s">
        <v>1098</v>
      </c>
      <c r="M444" s="49"/>
      <c r="N444" s="46" t="str">
        <f t="shared" si="53"/>
        <v>-</v>
      </c>
      <c r="O444" s="50">
        <f t="shared" si="54"/>
        <v>0</v>
      </c>
      <c r="P444" s="51">
        <f t="shared" ref="P444" si="55">K444*M444</f>
        <v>0</v>
      </c>
      <c r="Q444" s="35"/>
      <c r="R444" s="116"/>
    </row>
    <row r="445" spans="1:18" s="134" customFormat="1" ht="15" hidden="1" customHeight="1">
      <c r="A445" s="137"/>
      <c r="B445" s="124" t="s">
        <v>399</v>
      </c>
      <c r="C445" s="124" t="s">
        <v>32</v>
      </c>
      <c r="D445" s="125" t="s">
        <v>400</v>
      </c>
      <c r="E445" s="125" t="s">
        <v>401</v>
      </c>
      <c r="F445" s="125" t="s">
        <v>402</v>
      </c>
      <c r="G445" s="126" t="s">
        <v>29</v>
      </c>
      <c r="H445" s="127" t="s">
        <v>1064</v>
      </c>
      <c r="I445" s="127">
        <v>40</v>
      </c>
      <c r="J445" s="128">
        <v>3.31</v>
      </c>
      <c r="K445" s="138">
        <f>J445*L$7</f>
        <v>331.81756999999999</v>
      </c>
      <c r="L445" s="190" t="s">
        <v>1096</v>
      </c>
      <c r="M445" s="130"/>
      <c r="N445" s="126" t="str">
        <f t="shared" si="53"/>
        <v>-</v>
      </c>
      <c r="O445" s="131">
        <f t="shared" si="54"/>
        <v>0</v>
      </c>
      <c r="P445" s="132">
        <f t="shared" si="50"/>
        <v>0</v>
      </c>
      <c r="Q445" s="157"/>
      <c r="R445" s="133"/>
    </row>
    <row r="446" spans="1:18" s="134" customFormat="1" ht="15" hidden="1" customHeight="1">
      <c r="A446" s="137"/>
      <c r="B446" s="124" t="s">
        <v>1031</v>
      </c>
      <c r="C446" s="124" t="s">
        <v>28</v>
      </c>
      <c r="D446" s="125" t="s">
        <v>404</v>
      </c>
      <c r="E446" s="125" t="s">
        <v>405</v>
      </c>
      <c r="F446" s="125" t="s">
        <v>406</v>
      </c>
      <c r="G446" s="126" t="s">
        <v>29</v>
      </c>
      <c r="H446" s="127" t="s">
        <v>1064</v>
      </c>
      <c r="I446" s="127">
        <v>24</v>
      </c>
      <c r="J446" s="131">
        <f>K446/L$7</f>
        <v>2.5038155755284448</v>
      </c>
      <c r="K446" s="129">
        <v>251</v>
      </c>
      <c r="L446" s="147" t="s">
        <v>1095</v>
      </c>
      <c r="M446" s="130"/>
      <c r="N446" s="126" t="str">
        <f t="shared" si="53"/>
        <v>-</v>
      </c>
      <c r="O446" s="131">
        <f t="shared" si="54"/>
        <v>0</v>
      </c>
      <c r="P446" s="132">
        <f t="shared" si="50"/>
        <v>0</v>
      </c>
      <c r="Q446" s="157"/>
      <c r="R446" s="133"/>
    </row>
    <row r="447" spans="1:18" s="36" customFormat="1" ht="15" customHeight="1">
      <c r="A447" s="117"/>
      <c r="B447" s="44" t="s">
        <v>403</v>
      </c>
      <c r="C447" s="44" t="s">
        <v>32</v>
      </c>
      <c r="D447" s="45" t="s">
        <v>404</v>
      </c>
      <c r="E447" s="45" t="s">
        <v>405</v>
      </c>
      <c r="F447" s="45" t="s">
        <v>406</v>
      </c>
      <c r="G447" s="46" t="s">
        <v>29</v>
      </c>
      <c r="H447" s="47" t="s">
        <v>1064</v>
      </c>
      <c r="I447" s="47">
        <v>40</v>
      </c>
      <c r="J447" s="53">
        <v>2.5099999999999998</v>
      </c>
      <c r="K447" s="140">
        <f>J447*L$7</f>
        <v>251.61996999999997</v>
      </c>
      <c r="L447" s="151" t="s">
        <v>1097</v>
      </c>
      <c r="M447" s="49"/>
      <c r="N447" s="46" t="str">
        <f t="shared" si="53"/>
        <v>-</v>
      </c>
      <c r="O447" s="50">
        <f t="shared" si="54"/>
        <v>0</v>
      </c>
      <c r="P447" s="51">
        <f t="shared" si="50"/>
        <v>0</v>
      </c>
      <c r="Q447" s="35"/>
      <c r="R447" s="116"/>
    </row>
    <row r="448" spans="1:18" s="36" customFormat="1" ht="15" customHeight="1">
      <c r="A448" s="117"/>
      <c r="B448" s="44" t="s">
        <v>1032</v>
      </c>
      <c r="C448" s="44" t="s">
        <v>28</v>
      </c>
      <c r="D448" s="45" t="s">
        <v>404</v>
      </c>
      <c r="E448" s="45" t="s">
        <v>405</v>
      </c>
      <c r="F448" s="45" t="s">
        <v>75</v>
      </c>
      <c r="G448" s="46" t="s">
        <v>29</v>
      </c>
      <c r="H448" s="47" t="s">
        <v>1064</v>
      </c>
      <c r="I448" s="47">
        <v>24</v>
      </c>
      <c r="J448" s="139">
        <f>K448/L$7</f>
        <v>2.5038155755284448</v>
      </c>
      <c r="K448" s="48">
        <v>251</v>
      </c>
      <c r="L448" s="151" t="s">
        <v>1097</v>
      </c>
      <c r="M448" s="49"/>
      <c r="N448" s="46" t="str">
        <f t="shared" si="53"/>
        <v>-</v>
      </c>
      <c r="O448" s="50">
        <f t="shared" si="54"/>
        <v>0</v>
      </c>
      <c r="P448" s="51">
        <f t="shared" si="50"/>
        <v>0</v>
      </c>
      <c r="Q448" s="35"/>
      <c r="R448" s="116"/>
    </row>
    <row r="449" spans="1:20" s="134" customFormat="1" ht="15" hidden="1" customHeight="1">
      <c r="A449" s="137"/>
      <c r="B449" s="124" t="s">
        <v>407</v>
      </c>
      <c r="C449" s="124" t="s">
        <v>32</v>
      </c>
      <c r="D449" s="125" t="s">
        <v>404</v>
      </c>
      <c r="E449" s="125" t="s">
        <v>405</v>
      </c>
      <c r="F449" s="125" t="s">
        <v>75</v>
      </c>
      <c r="G449" s="126" t="s">
        <v>29</v>
      </c>
      <c r="H449" s="127" t="s">
        <v>1064</v>
      </c>
      <c r="I449" s="127">
        <v>40</v>
      </c>
      <c r="J449" s="128">
        <v>2.5099999999999998</v>
      </c>
      <c r="K449" s="138">
        <f>J449*L$7</f>
        <v>251.61996999999997</v>
      </c>
      <c r="L449" s="147" t="s">
        <v>1095</v>
      </c>
      <c r="M449" s="130"/>
      <c r="N449" s="126" t="str">
        <f t="shared" si="53"/>
        <v>-</v>
      </c>
      <c r="O449" s="131">
        <f t="shared" si="54"/>
        <v>0</v>
      </c>
      <c r="P449" s="132">
        <f t="shared" si="50"/>
        <v>0</v>
      </c>
      <c r="Q449" s="157"/>
      <c r="R449" s="133"/>
    </row>
    <row r="450" spans="1:20" s="36" customFormat="1" ht="15" customHeight="1">
      <c r="A450" s="117"/>
      <c r="B450" s="44" t="s">
        <v>1033</v>
      </c>
      <c r="C450" s="44" t="s">
        <v>28</v>
      </c>
      <c r="D450" s="45" t="s">
        <v>404</v>
      </c>
      <c r="E450" s="45" t="s">
        <v>405</v>
      </c>
      <c r="F450" s="45" t="s">
        <v>409</v>
      </c>
      <c r="G450" s="46" t="s">
        <v>29</v>
      </c>
      <c r="H450" s="47" t="s">
        <v>1064</v>
      </c>
      <c r="I450" s="47">
        <v>24</v>
      </c>
      <c r="J450" s="139">
        <f>K450/L$7</f>
        <v>2.5038155755284448</v>
      </c>
      <c r="K450" s="48">
        <v>251</v>
      </c>
      <c r="L450" s="152" t="s">
        <v>1098</v>
      </c>
      <c r="M450" s="49"/>
      <c r="N450" s="46" t="str">
        <f t="shared" si="53"/>
        <v>-</v>
      </c>
      <c r="O450" s="50">
        <f t="shared" si="54"/>
        <v>0</v>
      </c>
      <c r="P450" s="51">
        <f t="shared" si="50"/>
        <v>0</v>
      </c>
      <c r="Q450" s="35"/>
      <c r="R450" s="116"/>
    </row>
    <row r="451" spans="1:20" s="134" customFormat="1" ht="15" hidden="1" customHeight="1">
      <c r="A451" s="137"/>
      <c r="B451" s="124" t="s">
        <v>408</v>
      </c>
      <c r="C451" s="124" t="s">
        <v>32</v>
      </c>
      <c r="D451" s="125" t="s">
        <v>404</v>
      </c>
      <c r="E451" s="125" t="s">
        <v>405</v>
      </c>
      <c r="F451" s="125" t="s">
        <v>409</v>
      </c>
      <c r="G451" s="126" t="s">
        <v>29</v>
      </c>
      <c r="H451" s="127" t="s">
        <v>1064</v>
      </c>
      <c r="I451" s="127">
        <v>40</v>
      </c>
      <c r="J451" s="128">
        <v>2.5099999999999998</v>
      </c>
      <c r="K451" s="138">
        <f>J451*L$7</f>
        <v>251.61996999999997</v>
      </c>
      <c r="L451" s="147" t="s">
        <v>1095</v>
      </c>
      <c r="M451" s="130"/>
      <c r="N451" s="126" t="str">
        <f t="shared" si="53"/>
        <v>-</v>
      </c>
      <c r="O451" s="131">
        <f t="shared" si="54"/>
        <v>0</v>
      </c>
      <c r="P451" s="132">
        <f t="shared" si="50"/>
        <v>0</v>
      </c>
      <c r="Q451" s="157"/>
      <c r="R451" s="133"/>
    </row>
    <row r="452" spans="1:20" s="134" customFormat="1" ht="15" hidden="1" customHeight="1">
      <c r="A452" s="137"/>
      <c r="B452" s="124" t="s">
        <v>1034</v>
      </c>
      <c r="C452" s="124" t="s">
        <v>28</v>
      </c>
      <c r="D452" s="125" t="s">
        <v>404</v>
      </c>
      <c r="E452" s="125" t="s">
        <v>405</v>
      </c>
      <c r="F452" s="125" t="s">
        <v>410</v>
      </c>
      <c r="G452" s="126" t="s">
        <v>29</v>
      </c>
      <c r="H452" s="127" t="s">
        <v>1064</v>
      </c>
      <c r="I452" s="127">
        <v>24</v>
      </c>
      <c r="J452" s="131">
        <f>K452/L$7</f>
        <v>2.3841112452242958</v>
      </c>
      <c r="K452" s="129">
        <v>239</v>
      </c>
      <c r="L452" s="147" t="s">
        <v>1095</v>
      </c>
      <c r="M452" s="130"/>
      <c r="N452" s="126" t="str">
        <f t="shared" si="53"/>
        <v>-</v>
      </c>
      <c r="O452" s="131">
        <f t="shared" si="54"/>
        <v>0</v>
      </c>
      <c r="P452" s="132">
        <f t="shared" si="50"/>
        <v>0</v>
      </c>
      <c r="Q452" s="157"/>
      <c r="R452" s="133"/>
      <c r="T452" s="36"/>
    </row>
    <row r="453" spans="1:20" s="134" customFormat="1" ht="15" hidden="1" customHeight="1">
      <c r="A453" s="137"/>
      <c r="B453" s="124" t="s">
        <v>1035</v>
      </c>
      <c r="C453" s="124" t="s">
        <v>28</v>
      </c>
      <c r="D453" s="125" t="s">
        <v>418</v>
      </c>
      <c r="E453" s="125" t="s">
        <v>998</v>
      </c>
      <c r="F453" s="125" t="s">
        <v>421</v>
      </c>
      <c r="G453" s="126" t="s">
        <v>29</v>
      </c>
      <c r="H453" s="127" t="s">
        <v>1064</v>
      </c>
      <c r="I453" s="127">
        <v>24</v>
      </c>
      <c r="J453" s="131">
        <f>K453/L$7</f>
        <v>2.5038155755284448</v>
      </c>
      <c r="K453" s="129">
        <v>251</v>
      </c>
      <c r="L453" s="147" t="s">
        <v>1095</v>
      </c>
      <c r="M453" s="130"/>
      <c r="N453" s="126" t="str">
        <f t="shared" si="53"/>
        <v>-</v>
      </c>
      <c r="O453" s="131">
        <f t="shared" si="54"/>
        <v>0</v>
      </c>
      <c r="P453" s="132">
        <f t="shared" si="50"/>
        <v>0</v>
      </c>
      <c r="Q453" s="157"/>
      <c r="R453" s="133"/>
    </row>
    <row r="454" spans="1:20" s="36" customFormat="1" ht="15" customHeight="1">
      <c r="A454" s="117"/>
      <c r="B454" s="44" t="s">
        <v>428</v>
      </c>
      <c r="C454" s="44" t="s">
        <v>32</v>
      </c>
      <c r="D454" s="45" t="s">
        <v>418</v>
      </c>
      <c r="E454" s="45" t="s">
        <v>998</v>
      </c>
      <c r="F454" s="45" t="s">
        <v>429</v>
      </c>
      <c r="G454" s="46" t="s">
        <v>29</v>
      </c>
      <c r="H454" s="47" t="s">
        <v>1064</v>
      </c>
      <c r="I454" s="47">
        <v>40</v>
      </c>
      <c r="J454" s="53">
        <v>2.69</v>
      </c>
      <c r="K454" s="140">
        <f>J454*L$7</f>
        <v>269.66442999999998</v>
      </c>
      <c r="L454" s="152" t="s">
        <v>1098</v>
      </c>
      <c r="M454" s="49"/>
      <c r="N454" s="46" t="str">
        <f t="shared" si="53"/>
        <v>-</v>
      </c>
      <c r="O454" s="50">
        <f t="shared" si="54"/>
        <v>0</v>
      </c>
      <c r="P454" s="51">
        <f t="shared" si="50"/>
        <v>0</v>
      </c>
      <c r="Q454" s="35"/>
      <c r="R454" s="116"/>
    </row>
    <row r="455" spans="1:20" s="134" customFormat="1" ht="15" hidden="1" customHeight="1">
      <c r="A455" s="137"/>
      <c r="B455" s="124" t="s">
        <v>572</v>
      </c>
      <c r="C455" s="124" t="s">
        <v>32</v>
      </c>
      <c r="D455" s="125" t="s">
        <v>418</v>
      </c>
      <c r="E455" s="125" t="s">
        <v>999</v>
      </c>
      <c r="F455" s="125" t="s">
        <v>594</v>
      </c>
      <c r="G455" s="126" t="s">
        <v>29</v>
      </c>
      <c r="H455" s="127" t="s">
        <v>1064</v>
      </c>
      <c r="I455" s="127">
        <v>40</v>
      </c>
      <c r="J455" s="128">
        <v>2.69</v>
      </c>
      <c r="K455" s="138">
        <f>J455*L$7</f>
        <v>269.66442999999998</v>
      </c>
      <c r="L455" s="147" t="s">
        <v>1095</v>
      </c>
      <c r="M455" s="130"/>
      <c r="N455" s="126" t="str">
        <f t="shared" si="53"/>
        <v>-</v>
      </c>
      <c r="O455" s="131">
        <f t="shared" si="54"/>
        <v>0</v>
      </c>
      <c r="P455" s="132">
        <f t="shared" si="50"/>
        <v>0</v>
      </c>
      <c r="Q455" s="157"/>
      <c r="R455" s="133"/>
    </row>
    <row r="456" spans="1:20" s="36" customFormat="1" ht="15" customHeight="1">
      <c r="A456" s="117"/>
      <c r="B456" s="44" t="s">
        <v>422</v>
      </c>
      <c r="C456" s="44" t="s">
        <v>32</v>
      </c>
      <c r="D456" s="45" t="s">
        <v>418</v>
      </c>
      <c r="E456" s="45" t="s">
        <v>999</v>
      </c>
      <c r="F456" s="45" t="s">
        <v>423</v>
      </c>
      <c r="G456" s="46" t="s">
        <v>29</v>
      </c>
      <c r="H456" s="47" t="s">
        <v>1064</v>
      </c>
      <c r="I456" s="47">
        <v>40</v>
      </c>
      <c r="J456" s="53">
        <v>2.69</v>
      </c>
      <c r="K456" s="140">
        <f>J456*L$7</f>
        <v>269.66442999999998</v>
      </c>
      <c r="L456" s="151" t="s">
        <v>1097</v>
      </c>
      <c r="M456" s="49"/>
      <c r="N456" s="46" t="str">
        <f t="shared" si="53"/>
        <v>-</v>
      </c>
      <c r="O456" s="50">
        <f t="shared" si="54"/>
        <v>0</v>
      </c>
      <c r="P456" s="51">
        <f t="shared" si="50"/>
        <v>0</v>
      </c>
      <c r="Q456" s="35"/>
      <c r="R456" s="116"/>
    </row>
    <row r="457" spans="1:20" s="36" customFormat="1" ht="15" customHeight="1">
      <c r="A457" s="117"/>
      <c r="B457" s="44" t="s">
        <v>425</v>
      </c>
      <c r="C457" s="44" t="s">
        <v>32</v>
      </c>
      <c r="D457" s="153" t="s">
        <v>418</v>
      </c>
      <c r="E457" s="153" t="s">
        <v>999</v>
      </c>
      <c r="F457" s="153" t="s">
        <v>424</v>
      </c>
      <c r="G457" s="154" t="s">
        <v>29</v>
      </c>
      <c r="H457" s="47" t="s">
        <v>1064</v>
      </c>
      <c r="I457" s="47">
        <v>40</v>
      </c>
      <c r="J457" s="53">
        <v>2.5099999999999998</v>
      </c>
      <c r="K457" s="140">
        <f>J457*L$7</f>
        <v>251.61996999999997</v>
      </c>
      <c r="L457" s="152" t="s">
        <v>1098</v>
      </c>
      <c r="M457" s="49"/>
      <c r="N457" s="46" t="str">
        <f t="shared" si="53"/>
        <v>-</v>
      </c>
      <c r="O457" s="50">
        <f t="shared" si="54"/>
        <v>0</v>
      </c>
      <c r="P457" s="51">
        <f t="shared" si="50"/>
        <v>0</v>
      </c>
      <c r="Q457" s="35"/>
      <c r="R457" s="116"/>
    </row>
    <row r="458" spans="1:20" s="134" customFormat="1" ht="15" hidden="1" customHeight="1">
      <c r="A458" s="137"/>
      <c r="B458" s="124" t="s">
        <v>1036</v>
      </c>
      <c r="C458" s="124" t="s">
        <v>28</v>
      </c>
      <c r="D458" s="125" t="s">
        <v>418</v>
      </c>
      <c r="E458" s="125" t="s">
        <v>999</v>
      </c>
      <c r="F458" s="125" t="s">
        <v>427</v>
      </c>
      <c r="G458" s="126" t="s">
        <v>29</v>
      </c>
      <c r="H458" s="127" t="s">
        <v>1064</v>
      </c>
      <c r="I458" s="127">
        <v>24</v>
      </c>
      <c r="J458" s="131">
        <f>K458/L$7</f>
        <v>2.5038155755284448</v>
      </c>
      <c r="K458" s="129">
        <v>251</v>
      </c>
      <c r="L458" s="147" t="s">
        <v>1095</v>
      </c>
      <c r="M458" s="130"/>
      <c r="N458" s="126" t="str">
        <f t="shared" si="53"/>
        <v>-</v>
      </c>
      <c r="O458" s="131">
        <f t="shared" si="54"/>
        <v>0</v>
      </c>
      <c r="P458" s="132">
        <f t="shared" si="50"/>
        <v>0</v>
      </c>
      <c r="Q458" s="157"/>
      <c r="R458" s="133"/>
      <c r="T458" s="36"/>
    </row>
    <row r="459" spans="1:20" s="36" customFormat="1" ht="15" customHeight="1">
      <c r="A459" s="117"/>
      <c r="B459" s="44" t="s">
        <v>426</v>
      </c>
      <c r="C459" s="44" t="s">
        <v>32</v>
      </c>
      <c r="D459" s="45" t="s">
        <v>418</v>
      </c>
      <c r="E459" s="45" t="s">
        <v>999</v>
      </c>
      <c r="F459" s="45" t="s">
        <v>427</v>
      </c>
      <c r="G459" s="46" t="s">
        <v>29</v>
      </c>
      <c r="H459" s="47" t="s">
        <v>1064</v>
      </c>
      <c r="I459" s="47">
        <v>40</v>
      </c>
      <c r="J459" s="53">
        <v>2.5099999999999998</v>
      </c>
      <c r="K459" s="140">
        <f>J459*L$7</f>
        <v>251.61996999999997</v>
      </c>
      <c r="L459" s="152" t="s">
        <v>1098</v>
      </c>
      <c r="M459" s="49"/>
      <c r="N459" s="46" t="str">
        <f t="shared" si="53"/>
        <v>-</v>
      </c>
      <c r="O459" s="50">
        <f t="shared" si="54"/>
        <v>0</v>
      </c>
      <c r="P459" s="51">
        <f t="shared" si="50"/>
        <v>0</v>
      </c>
      <c r="Q459" s="35"/>
      <c r="R459" s="116"/>
    </row>
    <row r="460" spans="1:20" s="36" customFormat="1" ht="15" customHeight="1">
      <c r="A460" s="117"/>
      <c r="B460" s="44" t="s">
        <v>414</v>
      </c>
      <c r="C460" s="44" t="s">
        <v>32</v>
      </c>
      <c r="D460" s="153" t="s">
        <v>411</v>
      </c>
      <c r="E460" s="153" t="s">
        <v>412</v>
      </c>
      <c r="F460" s="153" t="s">
        <v>413</v>
      </c>
      <c r="G460" s="154" t="s">
        <v>29</v>
      </c>
      <c r="H460" s="47" t="s">
        <v>1064</v>
      </c>
      <c r="I460" s="47">
        <v>24</v>
      </c>
      <c r="J460" s="53">
        <v>2.39</v>
      </c>
      <c r="K460" s="140">
        <f>J460*L$7</f>
        <v>239.59033000000002</v>
      </c>
      <c r="L460" s="152" t="s">
        <v>1098</v>
      </c>
      <c r="M460" s="49"/>
      <c r="N460" s="46" t="str">
        <f t="shared" si="53"/>
        <v>-</v>
      </c>
      <c r="O460" s="50">
        <f t="shared" si="54"/>
        <v>0</v>
      </c>
      <c r="P460" s="51">
        <f t="shared" si="50"/>
        <v>0</v>
      </c>
      <c r="Q460" s="35"/>
      <c r="R460" s="116"/>
    </row>
    <row r="461" spans="1:20" s="134" customFormat="1" ht="15" hidden="1" customHeight="1">
      <c r="A461" s="137"/>
      <c r="B461" s="124" t="s">
        <v>1037</v>
      </c>
      <c r="C461" s="124" t="s">
        <v>28</v>
      </c>
      <c r="D461" s="135" t="s">
        <v>411</v>
      </c>
      <c r="E461" s="135" t="s">
        <v>412</v>
      </c>
      <c r="F461" s="135" t="s">
        <v>413</v>
      </c>
      <c r="G461" s="136" t="s">
        <v>29</v>
      </c>
      <c r="H461" s="127" t="s">
        <v>1064</v>
      </c>
      <c r="I461" s="127">
        <v>24</v>
      </c>
      <c r="J461" s="131">
        <f>K461/L$7</f>
        <v>2.5038155755284448</v>
      </c>
      <c r="K461" s="129">
        <v>251</v>
      </c>
      <c r="L461" s="147" t="s">
        <v>1095</v>
      </c>
      <c r="M461" s="130"/>
      <c r="N461" s="126" t="str">
        <f t="shared" si="53"/>
        <v>-</v>
      </c>
      <c r="O461" s="131">
        <f t="shared" si="54"/>
        <v>0</v>
      </c>
      <c r="P461" s="132">
        <f t="shared" si="50"/>
        <v>0</v>
      </c>
      <c r="Q461" s="157"/>
      <c r="R461" s="133"/>
      <c r="T461" s="36"/>
    </row>
    <row r="462" spans="1:20" s="134" customFormat="1" ht="15" hidden="1" customHeight="1">
      <c r="A462" s="137"/>
      <c r="B462" s="124" t="s">
        <v>415</v>
      </c>
      <c r="C462" s="124" t="s">
        <v>32</v>
      </c>
      <c r="D462" s="125" t="s">
        <v>411</v>
      </c>
      <c r="E462" s="125" t="s">
        <v>412</v>
      </c>
      <c r="F462" s="125" t="s">
        <v>416</v>
      </c>
      <c r="G462" s="126" t="s">
        <v>29</v>
      </c>
      <c r="H462" s="127" t="s">
        <v>1064</v>
      </c>
      <c r="I462" s="127">
        <v>40</v>
      </c>
      <c r="J462" s="128">
        <v>3.49</v>
      </c>
      <c r="K462" s="138">
        <f>J462*L$7</f>
        <v>349.86203</v>
      </c>
      <c r="L462" s="147" t="s">
        <v>1095</v>
      </c>
      <c r="M462" s="130"/>
      <c r="N462" s="126" t="str">
        <f t="shared" si="53"/>
        <v>-</v>
      </c>
      <c r="O462" s="131">
        <f t="shared" si="54"/>
        <v>0</v>
      </c>
      <c r="P462" s="132">
        <f t="shared" ref="P462:P515" si="56">K462*M462</f>
        <v>0</v>
      </c>
      <c r="Q462" s="157"/>
      <c r="R462" s="133"/>
    </row>
    <row r="463" spans="1:20" s="134" customFormat="1" ht="15" hidden="1" customHeight="1">
      <c r="A463" s="137"/>
      <c r="B463" s="124" t="s">
        <v>571</v>
      </c>
      <c r="C463" s="124" t="s">
        <v>32</v>
      </c>
      <c r="D463" s="125" t="s">
        <v>411</v>
      </c>
      <c r="E463" s="125" t="s">
        <v>412</v>
      </c>
      <c r="F463" s="125" t="s">
        <v>593</v>
      </c>
      <c r="G463" s="126" t="s">
        <v>29</v>
      </c>
      <c r="H463" s="127" t="s">
        <v>1064</v>
      </c>
      <c r="I463" s="127">
        <v>40</v>
      </c>
      <c r="J463" s="128">
        <v>2.69</v>
      </c>
      <c r="K463" s="138">
        <f>J463*L$7</f>
        <v>269.66442999999998</v>
      </c>
      <c r="L463" s="147" t="s">
        <v>1095</v>
      </c>
      <c r="M463" s="130"/>
      <c r="N463" s="126" t="str">
        <f t="shared" si="53"/>
        <v>-</v>
      </c>
      <c r="O463" s="131">
        <f t="shared" si="54"/>
        <v>0</v>
      </c>
      <c r="P463" s="132">
        <f t="shared" si="56"/>
        <v>0</v>
      </c>
      <c r="Q463" s="157"/>
      <c r="R463" s="133"/>
    </row>
    <row r="464" spans="1:20" s="134" customFormat="1" ht="15" hidden="1" customHeight="1">
      <c r="A464" s="137"/>
      <c r="B464" s="124" t="s">
        <v>417</v>
      </c>
      <c r="C464" s="124" t="s">
        <v>32</v>
      </c>
      <c r="D464" s="125" t="s">
        <v>418</v>
      </c>
      <c r="E464" s="125" t="s">
        <v>419</v>
      </c>
      <c r="F464" s="125" t="s">
        <v>420</v>
      </c>
      <c r="G464" s="126" t="s">
        <v>29</v>
      </c>
      <c r="H464" s="127" t="s">
        <v>1064</v>
      </c>
      <c r="I464" s="127">
        <v>40</v>
      </c>
      <c r="J464" s="128">
        <v>2.69</v>
      </c>
      <c r="K464" s="138">
        <f>J464*L$7</f>
        <v>269.66442999999998</v>
      </c>
      <c r="L464" s="147" t="s">
        <v>1095</v>
      </c>
      <c r="M464" s="130"/>
      <c r="N464" s="126" t="str">
        <f t="shared" si="53"/>
        <v>-</v>
      </c>
      <c r="O464" s="131">
        <f t="shared" si="54"/>
        <v>0</v>
      </c>
      <c r="P464" s="132">
        <f t="shared" si="56"/>
        <v>0</v>
      </c>
      <c r="Q464" s="157"/>
      <c r="R464" s="133"/>
    </row>
    <row r="465" spans="1:20" s="36" customFormat="1" ht="15" customHeight="1">
      <c r="A465" s="117"/>
      <c r="B465" s="44" t="s">
        <v>1038</v>
      </c>
      <c r="C465" s="44" t="s">
        <v>28</v>
      </c>
      <c r="D465" s="45" t="s">
        <v>430</v>
      </c>
      <c r="E465" s="45" t="s">
        <v>431</v>
      </c>
      <c r="F465" s="45" t="s">
        <v>432</v>
      </c>
      <c r="G465" s="46" t="s">
        <v>29</v>
      </c>
      <c r="H465" s="47" t="s">
        <v>1064</v>
      </c>
      <c r="I465" s="47">
        <v>24</v>
      </c>
      <c r="J465" s="139">
        <f>K465/L$7</f>
        <v>2.5038155755284448</v>
      </c>
      <c r="K465" s="48">
        <v>251</v>
      </c>
      <c r="L465" s="152" t="s">
        <v>1098</v>
      </c>
      <c r="M465" s="49"/>
      <c r="N465" s="46" t="str">
        <f t="shared" si="53"/>
        <v>-</v>
      </c>
      <c r="O465" s="50">
        <f t="shared" si="54"/>
        <v>0</v>
      </c>
      <c r="P465" s="51">
        <f t="shared" si="56"/>
        <v>0</v>
      </c>
      <c r="Q465" s="35"/>
      <c r="R465" s="116"/>
    </row>
    <row r="466" spans="1:20" s="36" customFormat="1" ht="15" customHeight="1">
      <c r="A466" s="117"/>
      <c r="B466" s="44" t="s">
        <v>433</v>
      </c>
      <c r="C466" s="44" t="s">
        <v>32</v>
      </c>
      <c r="D466" s="153" t="s">
        <v>430</v>
      </c>
      <c r="E466" s="153" t="s">
        <v>431</v>
      </c>
      <c r="F466" s="153" t="s">
        <v>432</v>
      </c>
      <c r="G466" s="154" t="s">
        <v>29</v>
      </c>
      <c r="H466" s="47" t="s">
        <v>1064</v>
      </c>
      <c r="I466" s="47">
        <v>40</v>
      </c>
      <c r="J466" s="53">
        <v>2.5099999999999998</v>
      </c>
      <c r="K466" s="140">
        <f>J466*L$7</f>
        <v>251.61996999999997</v>
      </c>
      <c r="L466" s="151" t="s">
        <v>1097</v>
      </c>
      <c r="M466" s="49"/>
      <c r="N466" s="46" t="str">
        <f t="shared" ref="N466:N497" si="57">IF(M466="","-",M466/I466)</f>
        <v>-</v>
      </c>
      <c r="O466" s="50">
        <f t="shared" ref="O466:O497" si="58">J466*M466</f>
        <v>0</v>
      </c>
      <c r="P466" s="51">
        <f t="shared" si="56"/>
        <v>0</v>
      </c>
      <c r="Q466" s="35"/>
      <c r="R466" s="116"/>
    </row>
    <row r="467" spans="1:20" s="134" customFormat="1" ht="15" hidden="1" customHeight="1">
      <c r="A467" s="137"/>
      <c r="B467" s="124" t="s">
        <v>1039</v>
      </c>
      <c r="C467" s="124" t="s">
        <v>28</v>
      </c>
      <c r="D467" s="125" t="s">
        <v>430</v>
      </c>
      <c r="E467" s="125" t="s">
        <v>431</v>
      </c>
      <c r="F467" s="125" t="s">
        <v>435</v>
      </c>
      <c r="G467" s="126" t="s">
        <v>29</v>
      </c>
      <c r="H467" s="127" t="s">
        <v>1064</v>
      </c>
      <c r="I467" s="127">
        <v>24</v>
      </c>
      <c r="J467" s="131">
        <f>K467/L$7</f>
        <v>2.6833720709846678</v>
      </c>
      <c r="K467" s="129">
        <v>269</v>
      </c>
      <c r="L467" s="147" t="s">
        <v>1095</v>
      </c>
      <c r="M467" s="130"/>
      <c r="N467" s="126" t="str">
        <f t="shared" si="57"/>
        <v>-</v>
      </c>
      <c r="O467" s="131">
        <f t="shared" si="58"/>
        <v>0</v>
      </c>
      <c r="P467" s="132">
        <f t="shared" si="56"/>
        <v>0</v>
      </c>
      <c r="Q467" s="157"/>
      <c r="R467" s="133"/>
    </row>
    <row r="468" spans="1:20" s="36" customFormat="1" ht="15" customHeight="1">
      <c r="A468" s="117"/>
      <c r="B468" s="44" t="s">
        <v>434</v>
      </c>
      <c r="C468" s="44" t="s">
        <v>32</v>
      </c>
      <c r="D468" s="153" t="s">
        <v>430</v>
      </c>
      <c r="E468" s="153" t="s">
        <v>431</v>
      </c>
      <c r="F468" s="153" t="s">
        <v>435</v>
      </c>
      <c r="G468" s="154" t="s">
        <v>29</v>
      </c>
      <c r="H468" s="47" t="s">
        <v>1064</v>
      </c>
      <c r="I468" s="47">
        <v>40</v>
      </c>
      <c r="J468" s="53">
        <v>2.69</v>
      </c>
      <c r="K468" s="140">
        <f>J468*L$7</f>
        <v>269.66442999999998</v>
      </c>
      <c r="L468" s="152" t="s">
        <v>1098</v>
      </c>
      <c r="M468" s="49"/>
      <c r="N468" s="46" t="str">
        <f t="shared" si="57"/>
        <v>-</v>
      </c>
      <c r="O468" s="50">
        <f t="shared" si="58"/>
        <v>0</v>
      </c>
      <c r="P468" s="51">
        <f t="shared" si="56"/>
        <v>0</v>
      </c>
      <c r="Q468" s="35"/>
      <c r="R468" s="116"/>
    </row>
    <row r="469" spans="1:20" s="36" customFormat="1" ht="15" customHeight="1">
      <c r="A469" s="117"/>
      <c r="B469" s="44" t="s">
        <v>1040</v>
      </c>
      <c r="C469" s="44" t="s">
        <v>32</v>
      </c>
      <c r="D469" s="121" t="s">
        <v>430</v>
      </c>
      <c r="E469" s="121" t="s">
        <v>431</v>
      </c>
      <c r="F469" s="121" t="s">
        <v>1000</v>
      </c>
      <c r="G469" s="122" t="s">
        <v>29</v>
      </c>
      <c r="H469" s="47" t="s">
        <v>1064</v>
      </c>
      <c r="I469" s="47">
        <v>40</v>
      </c>
      <c r="J469" s="53">
        <v>2.5099999999999998</v>
      </c>
      <c r="K469" s="140">
        <f>J469*L$7</f>
        <v>251.61996999999997</v>
      </c>
      <c r="L469" s="151" t="s">
        <v>1097</v>
      </c>
      <c r="M469" s="49"/>
      <c r="N469" s="46" t="str">
        <f t="shared" si="57"/>
        <v>-</v>
      </c>
      <c r="O469" s="50">
        <f t="shared" si="58"/>
        <v>0</v>
      </c>
      <c r="P469" s="51">
        <f t="shared" si="56"/>
        <v>0</v>
      </c>
      <c r="Q469" s="35"/>
      <c r="R469" s="116"/>
    </row>
    <row r="470" spans="1:20" s="134" customFormat="1" ht="15" hidden="1" customHeight="1">
      <c r="A470" s="137"/>
      <c r="B470" s="124" t="s">
        <v>1041</v>
      </c>
      <c r="C470" s="124" t="s">
        <v>28</v>
      </c>
      <c r="D470" s="125" t="s">
        <v>430</v>
      </c>
      <c r="E470" s="125" t="s">
        <v>431</v>
      </c>
      <c r="F470" s="125" t="s">
        <v>436</v>
      </c>
      <c r="G470" s="126" t="s">
        <v>29</v>
      </c>
      <c r="H470" s="127" t="s">
        <v>1064</v>
      </c>
      <c r="I470" s="127">
        <v>24</v>
      </c>
      <c r="J470" s="131">
        <f>K470/L$7</f>
        <v>2.3841112452242958</v>
      </c>
      <c r="K470" s="129">
        <v>239</v>
      </c>
      <c r="L470" s="147" t="s">
        <v>1095</v>
      </c>
      <c r="M470" s="130"/>
      <c r="N470" s="126" t="str">
        <f t="shared" si="57"/>
        <v>-</v>
      </c>
      <c r="O470" s="131">
        <f t="shared" si="58"/>
        <v>0</v>
      </c>
      <c r="P470" s="132">
        <f t="shared" si="56"/>
        <v>0</v>
      </c>
      <c r="Q470" s="157"/>
      <c r="R470" s="133"/>
    </row>
    <row r="471" spans="1:20" s="36" customFormat="1" ht="15" customHeight="1">
      <c r="A471" s="117"/>
      <c r="B471" s="44" t="s">
        <v>1042</v>
      </c>
      <c r="C471" s="44" t="s">
        <v>28</v>
      </c>
      <c r="D471" s="45" t="s">
        <v>430</v>
      </c>
      <c r="E471" s="45" t="s">
        <v>431</v>
      </c>
      <c r="F471" s="45" t="s">
        <v>437</v>
      </c>
      <c r="G471" s="46" t="s">
        <v>29</v>
      </c>
      <c r="H471" s="47" t="s">
        <v>1064</v>
      </c>
      <c r="I471" s="47">
        <v>24</v>
      </c>
      <c r="J471" s="139">
        <f>K471/L$7</f>
        <v>2.3841112452242958</v>
      </c>
      <c r="K471" s="48">
        <v>239</v>
      </c>
      <c r="L471" s="150" t="s">
        <v>1096</v>
      </c>
      <c r="M471" s="49"/>
      <c r="N471" s="46" t="str">
        <f t="shared" si="57"/>
        <v>-</v>
      </c>
      <c r="O471" s="50">
        <f t="shared" si="58"/>
        <v>0</v>
      </c>
      <c r="P471" s="51">
        <f t="shared" si="56"/>
        <v>0</v>
      </c>
      <c r="Q471" s="35"/>
      <c r="R471" s="116"/>
    </row>
    <row r="472" spans="1:20" s="134" customFormat="1" ht="15" hidden="1" customHeight="1">
      <c r="A472" s="137"/>
      <c r="B472" s="124" t="s">
        <v>438</v>
      </c>
      <c r="C472" s="124" t="s">
        <v>32</v>
      </c>
      <c r="D472" s="125" t="s">
        <v>439</v>
      </c>
      <c r="E472" s="125" t="s">
        <v>440</v>
      </c>
      <c r="F472" s="125" t="s">
        <v>613</v>
      </c>
      <c r="G472" s="126" t="s">
        <v>29</v>
      </c>
      <c r="H472" s="127" t="s">
        <v>1064</v>
      </c>
      <c r="I472" s="127">
        <v>24</v>
      </c>
      <c r="J472" s="128">
        <v>2.41</v>
      </c>
      <c r="K472" s="138">
        <f t="shared" ref="K472:K477" si="59">J472*L$7</f>
        <v>241.59527000000003</v>
      </c>
      <c r="L472" s="147" t="s">
        <v>1095</v>
      </c>
      <c r="M472" s="130"/>
      <c r="N472" s="126" t="str">
        <f t="shared" si="57"/>
        <v>-</v>
      </c>
      <c r="O472" s="131">
        <f t="shared" si="58"/>
        <v>0</v>
      </c>
      <c r="P472" s="132">
        <f t="shared" si="56"/>
        <v>0</v>
      </c>
      <c r="Q472" s="157"/>
      <c r="R472" s="133"/>
    </row>
    <row r="473" spans="1:20" s="36" customFormat="1" ht="15" customHeight="1">
      <c r="A473" s="117"/>
      <c r="B473" s="44" t="s">
        <v>1213</v>
      </c>
      <c r="C473" s="44" t="s">
        <v>32</v>
      </c>
      <c r="D473" s="45" t="s">
        <v>439</v>
      </c>
      <c r="E473" s="45" t="s">
        <v>440</v>
      </c>
      <c r="F473" s="45" t="s">
        <v>1215</v>
      </c>
      <c r="G473" s="46" t="s">
        <v>352</v>
      </c>
      <c r="H473" s="47" t="s">
        <v>1064</v>
      </c>
      <c r="I473" s="47">
        <v>20</v>
      </c>
      <c r="J473" s="53">
        <v>9.9700000000000006</v>
      </c>
      <c r="K473" s="140">
        <f t="shared" si="59"/>
        <v>999.46259000000009</v>
      </c>
      <c r="L473" s="152" t="s">
        <v>1098</v>
      </c>
      <c r="M473" s="49"/>
      <c r="N473" s="46" t="str">
        <f t="shared" si="57"/>
        <v>-</v>
      </c>
      <c r="O473" s="50">
        <f t="shared" si="58"/>
        <v>0</v>
      </c>
      <c r="P473" s="51">
        <f t="shared" ref="P473" si="60">K473*M473</f>
        <v>0</v>
      </c>
      <c r="Q473" s="35"/>
      <c r="R473" s="116"/>
    </row>
    <row r="474" spans="1:20" s="134" customFormat="1" ht="15" hidden="1" customHeight="1">
      <c r="A474" s="137"/>
      <c r="B474" s="124" t="s">
        <v>441</v>
      </c>
      <c r="C474" s="124" t="s">
        <v>32</v>
      </c>
      <c r="D474" s="135" t="s">
        <v>595</v>
      </c>
      <c r="E474" s="135" t="s">
        <v>442</v>
      </c>
      <c r="F474" s="135" t="s">
        <v>443</v>
      </c>
      <c r="G474" s="136" t="s">
        <v>29</v>
      </c>
      <c r="H474" s="127" t="s">
        <v>1064</v>
      </c>
      <c r="I474" s="127">
        <v>40</v>
      </c>
      <c r="J474" s="128">
        <v>2.5099999999999998</v>
      </c>
      <c r="K474" s="138">
        <f t="shared" si="59"/>
        <v>251.61996999999997</v>
      </c>
      <c r="L474" s="147" t="s">
        <v>1095</v>
      </c>
      <c r="M474" s="130"/>
      <c r="N474" s="126" t="str">
        <f t="shared" si="57"/>
        <v>-</v>
      </c>
      <c r="O474" s="131">
        <f t="shared" si="58"/>
        <v>0</v>
      </c>
      <c r="P474" s="132">
        <f t="shared" si="56"/>
        <v>0</v>
      </c>
      <c r="Q474" s="157"/>
      <c r="R474" s="133"/>
    </row>
    <row r="475" spans="1:20" s="36" customFormat="1" ht="15" customHeight="1">
      <c r="A475" s="117"/>
      <c r="B475" s="44" t="s">
        <v>444</v>
      </c>
      <c r="C475" s="44" t="s">
        <v>32</v>
      </c>
      <c r="D475" s="45" t="s">
        <v>445</v>
      </c>
      <c r="E475" s="45" t="s">
        <v>446</v>
      </c>
      <c r="F475" s="45" t="s">
        <v>613</v>
      </c>
      <c r="G475" s="46" t="s">
        <v>29</v>
      </c>
      <c r="H475" s="47" t="s">
        <v>1064</v>
      </c>
      <c r="I475" s="47">
        <v>40</v>
      </c>
      <c r="J475" s="53">
        <v>2.69</v>
      </c>
      <c r="K475" s="140">
        <f t="shared" si="59"/>
        <v>269.66442999999998</v>
      </c>
      <c r="L475" s="150" t="s">
        <v>1096</v>
      </c>
      <c r="M475" s="49"/>
      <c r="N475" s="46" t="str">
        <f t="shared" si="57"/>
        <v>-</v>
      </c>
      <c r="O475" s="50">
        <f t="shared" si="58"/>
        <v>0</v>
      </c>
      <c r="P475" s="51">
        <f t="shared" si="56"/>
        <v>0</v>
      </c>
      <c r="Q475" s="35"/>
      <c r="R475" s="116"/>
    </row>
    <row r="476" spans="1:20" s="36" customFormat="1" ht="15" customHeight="1">
      <c r="A476" s="117"/>
      <c r="B476" s="44" t="s">
        <v>447</v>
      </c>
      <c r="C476" s="44" t="s">
        <v>32</v>
      </c>
      <c r="D476" s="153" t="s">
        <v>448</v>
      </c>
      <c r="E476" s="153" t="s">
        <v>1001</v>
      </c>
      <c r="F476" s="153" t="s">
        <v>613</v>
      </c>
      <c r="G476" s="154" t="s">
        <v>29</v>
      </c>
      <c r="H476" s="47" t="s">
        <v>1064</v>
      </c>
      <c r="I476" s="47">
        <v>40</v>
      </c>
      <c r="J476" s="53">
        <v>2.69</v>
      </c>
      <c r="K476" s="140">
        <f t="shared" si="59"/>
        <v>269.66442999999998</v>
      </c>
      <c r="L476" s="152" t="s">
        <v>1098</v>
      </c>
      <c r="M476" s="49"/>
      <c r="N476" s="46" t="str">
        <f t="shared" si="57"/>
        <v>-</v>
      </c>
      <c r="O476" s="50">
        <f t="shared" si="58"/>
        <v>0</v>
      </c>
      <c r="P476" s="51">
        <f t="shared" si="56"/>
        <v>0</v>
      </c>
      <c r="Q476" s="35"/>
      <c r="R476" s="116"/>
    </row>
    <row r="477" spans="1:20" s="36" customFormat="1" ht="15" customHeight="1">
      <c r="A477" s="117"/>
      <c r="B477" s="44" t="s">
        <v>449</v>
      </c>
      <c r="C477" s="44" t="s">
        <v>32</v>
      </c>
      <c r="D477" s="45" t="s">
        <v>450</v>
      </c>
      <c r="E477" s="45" t="s">
        <v>1002</v>
      </c>
      <c r="F477" s="45" t="s">
        <v>451</v>
      </c>
      <c r="G477" s="46" t="s">
        <v>29</v>
      </c>
      <c r="H477" s="47" t="s">
        <v>1064</v>
      </c>
      <c r="I477" s="47">
        <v>40</v>
      </c>
      <c r="J477" s="53">
        <v>2.5099999999999998</v>
      </c>
      <c r="K477" s="140">
        <f t="shared" si="59"/>
        <v>251.61996999999997</v>
      </c>
      <c r="L477" s="150" t="s">
        <v>1096</v>
      </c>
      <c r="M477" s="49"/>
      <c r="N477" s="46" t="str">
        <f t="shared" si="57"/>
        <v>-</v>
      </c>
      <c r="O477" s="50">
        <f t="shared" si="58"/>
        <v>0</v>
      </c>
      <c r="P477" s="51">
        <f t="shared" si="56"/>
        <v>0</v>
      </c>
      <c r="Q477" s="35"/>
      <c r="R477" s="116"/>
    </row>
    <row r="478" spans="1:20" s="134" customFormat="1" ht="15" hidden="1" customHeight="1">
      <c r="A478" s="137"/>
      <c r="B478" s="124" t="s">
        <v>1043</v>
      </c>
      <c r="C478" s="124" t="s">
        <v>28</v>
      </c>
      <c r="D478" s="125" t="s">
        <v>452</v>
      </c>
      <c r="E478" s="125" t="s">
        <v>453</v>
      </c>
      <c r="F478" s="125" t="s">
        <v>454</v>
      </c>
      <c r="G478" s="126" t="s">
        <v>29</v>
      </c>
      <c r="H478" s="127" t="s">
        <v>1064</v>
      </c>
      <c r="I478" s="127">
        <v>24</v>
      </c>
      <c r="J478" s="131">
        <f>K478/L$7</f>
        <v>2.6833720709846678</v>
      </c>
      <c r="K478" s="129">
        <v>269</v>
      </c>
      <c r="L478" s="147" t="s">
        <v>1095</v>
      </c>
      <c r="M478" s="130"/>
      <c r="N478" s="126" t="str">
        <f t="shared" si="57"/>
        <v>-</v>
      </c>
      <c r="O478" s="131">
        <f t="shared" si="58"/>
        <v>0</v>
      </c>
      <c r="P478" s="132">
        <f t="shared" si="56"/>
        <v>0</v>
      </c>
      <c r="Q478" s="157"/>
      <c r="R478" s="133"/>
    </row>
    <row r="479" spans="1:20" s="134" customFormat="1" ht="15" hidden="1" customHeight="1">
      <c r="A479" s="137"/>
      <c r="B479" s="124" t="s">
        <v>1044</v>
      </c>
      <c r="C479" s="124" t="s">
        <v>28</v>
      </c>
      <c r="D479" s="125" t="s">
        <v>456</v>
      </c>
      <c r="E479" s="125" t="s">
        <v>457</v>
      </c>
      <c r="F479" s="125" t="s">
        <v>458</v>
      </c>
      <c r="G479" s="126" t="s">
        <v>29</v>
      </c>
      <c r="H479" s="127" t="s">
        <v>30</v>
      </c>
      <c r="I479" s="127">
        <v>24</v>
      </c>
      <c r="J479" s="131">
        <f>K479/L$7</f>
        <v>1.3666244376390315</v>
      </c>
      <c r="K479" s="129">
        <v>137</v>
      </c>
      <c r="L479" s="147" t="s">
        <v>1095</v>
      </c>
      <c r="M479" s="130"/>
      <c r="N479" s="126" t="str">
        <f t="shared" si="57"/>
        <v>-</v>
      </c>
      <c r="O479" s="131">
        <f t="shared" si="58"/>
        <v>0</v>
      </c>
      <c r="P479" s="132">
        <f t="shared" si="56"/>
        <v>0</v>
      </c>
      <c r="Q479" s="157"/>
      <c r="R479" s="133"/>
      <c r="T479" s="36"/>
    </row>
    <row r="480" spans="1:20" s="134" customFormat="1" ht="15" customHeight="1">
      <c r="A480" s="137"/>
      <c r="B480" s="44" t="s">
        <v>455</v>
      </c>
      <c r="C480" s="44" t="s">
        <v>28</v>
      </c>
      <c r="D480" s="45" t="s">
        <v>456</v>
      </c>
      <c r="E480" s="45" t="s">
        <v>457</v>
      </c>
      <c r="F480" s="45" t="s">
        <v>458</v>
      </c>
      <c r="G480" s="46" t="s">
        <v>29</v>
      </c>
      <c r="H480" s="47" t="s">
        <v>30</v>
      </c>
      <c r="I480" s="47">
        <v>24</v>
      </c>
      <c r="J480" s="139">
        <f>K480/L$7</f>
        <v>1.3666244376390315</v>
      </c>
      <c r="K480" s="48">
        <v>137</v>
      </c>
      <c r="L480" s="152" t="s">
        <v>1098</v>
      </c>
      <c r="M480" s="49"/>
      <c r="N480" s="46" t="str">
        <f t="shared" si="57"/>
        <v>-</v>
      </c>
      <c r="O480" s="50">
        <f t="shared" si="58"/>
        <v>0</v>
      </c>
      <c r="P480" s="51">
        <f t="shared" si="56"/>
        <v>0</v>
      </c>
      <c r="Q480" s="35"/>
      <c r="R480" s="133"/>
      <c r="T480" s="36"/>
    </row>
    <row r="481" spans="1:20" s="36" customFormat="1" ht="15" customHeight="1">
      <c r="A481" s="117"/>
      <c r="B481" s="44" t="s">
        <v>459</v>
      </c>
      <c r="C481" s="44" t="s">
        <v>32</v>
      </c>
      <c r="D481" s="153" t="s">
        <v>456</v>
      </c>
      <c r="E481" s="153" t="s">
        <v>457</v>
      </c>
      <c r="F481" s="153" t="s">
        <v>458</v>
      </c>
      <c r="G481" s="154" t="s">
        <v>29</v>
      </c>
      <c r="H481" s="47" t="s">
        <v>1064</v>
      </c>
      <c r="I481" s="47">
        <v>24</v>
      </c>
      <c r="J481" s="53">
        <v>1.99</v>
      </c>
      <c r="K481" s="140">
        <f>J481*L$7</f>
        <v>199.49153000000001</v>
      </c>
      <c r="L481" s="151" t="s">
        <v>1097</v>
      </c>
      <c r="M481" s="49"/>
      <c r="N481" s="46" t="str">
        <f t="shared" si="57"/>
        <v>-</v>
      </c>
      <c r="O481" s="50">
        <f t="shared" si="58"/>
        <v>0</v>
      </c>
      <c r="P481" s="51">
        <f t="shared" si="56"/>
        <v>0</v>
      </c>
      <c r="Q481" s="35"/>
      <c r="R481" s="116"/>
    </row>
    <row r="482" spans="1:20" s="36" customFormat="1" ht="15" customHeight="1">
      <c r="A482" s="117"/>
      <c r="B482" s="44" t="s">
        <v>460</v>
      </c>
      <c r="C482" s="44" t="s">
        <v>32</v>
      </c>
      <c r="D482" s="45" t="s">
        <v>456</v>
      </c>
      <c r="E482" s="45" t="s">
        <v>457</v>
      </c>
      <c r="F482" s="45" t="s">
        <v>461</v>
      </c>
      <c r="G482" s="46" t="s">
        <v>29</v>
      </c>
      <c r="H482" s="47" t="s">
        <v>1064</v>
      </c>
      <c r="I482" s="47">
        <v>40</v>
      </c>
      <c r="J482" s="53">
        <v>3.17</v>
      </c>
      <c r="K482" s="140">
        <f>J482*L$7</f>
        <v>317.78298999999998</v>
      </c>
      <c r="L482" s="152" t="s">
        <v>1098</v>
      </c>
      <c r="M482" s="49"/>
      <c r="N482" s="46" t="str">
        <f t="shared" si="57"/>
        <v>-</v>
      </c>
      <c r="O482" s="50">
        <f t="shared" si="58"/>
        <v>0</v>
      </c>
      <c r="P482" s="51">
        <f t="shared" si="56"/>
        <v>0</v>
      </c>
      <c r="Q482" s="35"/>
      <c r="R482" s="116"/>
    </row>
    <row r="483" spans="1:20" s="134" customFormat="1" ht="15" hidden="1" customHeight="1">
      <c r="A483" s="137"/>
      <c r="B483" s="124" t="s">
        <v>1045</v>
      </c>
      <c r="C483" s="124" t="s">
        <v>28</v>
      </c>
      <c r="D483" s="125" t="s">
        <v>456</v>
      </c>
      <c r="E483" s="125" t="s">
        <v>457</v>
      </c>
      <c r="F483" s="125" t="s">
        <v>461</v>
      </c>
      <c r="G483" s="126" t="s">
        <v>29</v>
      </c>
      <c r="H483" s="127" t="s">
        <v>1064</v>
      </c>
      <c r="I483" s="127">
        <v>24</v>
      </c>
      <c r="J483" s="131">
        <f>K483/L$7</f>
        <v>3.1621893922012627</v>
      </c>
      <c r="K483" s="129">
        <v>317</v>
      </c>
      <c r="L483" s="147" t="s">
        <v>1095</v>
      </c>
      <c r="M483" s="130"/>
      <c r="N483" s="126" t="str">
        <f t="shared" si="57"/>
        <v>-</v>
      </c>
      <c r="O483" s="131">
        <f t="shared" si="58"/>
        <v>0</v>
      </c>
      <c r="P483" s="132">
        <f t="shared" si="56"/>
        <v>0</v>
      </c>
      <c r="Q483" s="157"/>
      <c r="R483" s="133"/>
      <c r="T483" s="36"/>
    </row>
    <row r="484" spans="1:20" s="134" customFormat="1" ht="15" hidden="1" customHeight="1">
      <c r="A484" s="137"/>
      <c r="B484" s="124" t="s">
        <v>573</v>
      </c>
      <c r="C484" s="124" t="s">
        <v>28</v>
      </c>
      <c r="D484" s="125" t="s">
        <v>456</v>
      </c>
      <c r="E484" s="125" t="s">
        <v>457</v>
      </c>
      <c r="F484" s="125" t="s">
        <v>463</v>
      </c>
      <c r="G484" s="126" t="s">
        <v>29</v>
      </c>
      <c r="H484" s="127" t="s">
        <v>30</v>
      </c>
      <c r="I484" s="127">
        <v>24</v>
      </c>
      <c r="J484" s="131">
        <f>K484/L$7</f>
        <v>2.1247518628986404</v>
      </c>
      <c r="K484" s="129">
        <v>213</v>
      </c>
      <c r="L484" s="147" t="s">
        <v>1095</v>
      </c>
      <c r="M484" s="130"/>
      <c r="N484" s="126" t="str">
        <f t="shared" si="57"/>
        <v>-</v>
      </c>
      <c r="O484" s="131">
        <f t="shared" si="58"/>
        <v>0</v>
      </c>
      <c r="P484" s="132">
        <f t="shared" si="56"/>
        <v>0</v>
      </c>
      <c r="Q484" s="157"/>
      <c r="R484" s="133"/>
    </row>
    <row r="485" spans="1:20" s="134" customFormat="1" ht="15" hidden="1" customHeight="1">
      <c r="A485" s="137"/>
      <c r="B485" s="124" t="s">
        <v>1046</v>
      </c>
      <c r="C485" s="124" t="s">
        <v>28</v>
      </c>
      <c r="D485" s="125" t="s">
        <v>456</v>
      </c>
      <c r="E485" s="125" t="s">
        <v>457</v>
      </c>
      <c r="F485" s="125" t="s">
        <v>463</v>
      </c>
      <c r="G485" s="126" t="s">
        <v>29</v>
      </c>
      <c r="H485" s="127" t="s">
        <v>1064</v>
      </c>
      <c r="I485" s="127">
        <v>24</v>
      </c>
      <c r="J485" s="131">
        <f>K485/L$7</f>
        <v>2.4439634103763703</v>
      </c>
      <c r="K485" s="129">
        <v>245</v>
      </c>
      <c r="L485" s="147" t="s">
        <v>1095</v>
      </c>
      <c r="M485" s="130"/>
      <c r="N485" s="126" t="str">
        <f t="shared" si="57"/>
        <v>-</v>
      </c>
      <c r="O485" s="131">
        <f t="shared" si="58"/>
        <v>0</v>
      </c>
      <c r="P485" s="132">
        <f t="shared" si="56"/>
        <v>0</v>
      </c>
      <c r="Q485" s="157"/>
      <c r="R485" s="133"/>
    </row>
    <row r="486" spans="1:20" s="134" customFormat="1" ht="15" hidden="1" customHeight="1">
      <c r="A486" s="137"/>
      <c r="B486" s="124" t="s">
        <v>462</v>
      </c>
      <c r="C486" s="124" t="s">
        <v>32</v>
      </c>
      <c r="D486" s="125" t="s">
        <v>456</v>
      </c>
      <c r="E486" s="125" t="s">
        <v>457</v>
      </c>
      <c r="F486" s="125" t="s">
        <v>463</v>
      </c>
      <c r="G486" s="126" t="s">
        <v>29</v>
      </c>
      <c r="H486" s="127" t="s">
        <v>1064</v>
      </c>
      <c r="I486" s="127">
        <v>40</v>
      </c>
      <c r="J486" s="128">
        <v>2.4500000000000002</v>
      </c>
      <c r="K486" s="138">
        <f>J486*L$7</f>
        <v>245.60515000000001</v>
      </c>
      <c r="L486" s="147" t="s">
        <v>1095</v>
      </c>
      <c r="M486" s="130"/>
      <c r="N486" s="126" t="str">
        <f t="shared" si="57"/>
        <v>-</v>
      </c>
      <c r="O486" s="131">
        <f t="shared" si="58"/>
        <v>0</v>
      </c>
      <c r="P486" s="132">
        <f t="shared" si="56"/>
        <v>0</v>
      </c>
      <c r="Q486" s="157"/>
      <c r="R486" s="133"/>
    </row>
    <row r="487" spans="1:20" s="36" customFormat="1" ht="15" customHeight="1">
      <c r="A487" s="117"/>
      <c r="B487" s="44" t="s">
        <v>1211</v>
      </c>
      <c r="C487" s="44" t="s">
        <v>32</v>
      </c>
      <c r="D487" s="45" t="s">
        <v>1212</v>
      </c>
      <c r="E487" s="45" t="s">
        <v>457</v>
      </c>
      <c r="F487" s="45" t="s">
        <v>463</v>
      </c>
      <c r="G487" s="46" t="s">
        <v>29</v>
      </c>
      <c r="H487" s="47" t="s">
        <v>1064</v>
      </c>
      <c r="I487" s="47">
        <v>24</v>
      </c>
      <c r="J487" s="53">
        <v>2.13</v>
      </c>
      <c r="K487" s="140">
        <f>J487*L$7</f>
        <v>213.52610999999999</v>
      </c>
      <c r="L487" s="152" t="s">
        <v>1098</v>
      </c>
      <c r="M487" s="49"/>
      <c r="N487" s="46" t="str">
        <f t="shared" si="57"/>
        <v>-</v>
      </c>
      <c r="O487" s="50">
        <f t="shared" si="58"/>
        <v>0</v>
      </c>
      <c r="P487" s="51">
        <f t="shared" si="56"/>
        <v>0</v>
      </c>
      <c r="Q487" s="35"/>
      <c r="R487" s="116"/>
    </row>
    <row r="488" spans="1:20" s="36" customFormat="1" ht="15" customHeight="1">
      <c r="A488" s="117"/>
      <c r="B488" s="44" t="s">
        <v>464</v>
      </c>
      <c r="C488" s="44" t="s">
        <v>32</v>
      </c>
      <c r="D488" s="153" t="s">
        <v>456</v>
      </c>
      <c r="E488" s="153" t="s">
        <v>457</v>
      </c>
      <c r="F488" s="153" t="s">
        <v>465</v>
      </c>
      <c r="G488" s="154" t="s">
        <v>29</v>
      </c>
      <c r="H488" s="47" t="s">
        <v>1064</v>
      </c>
      <c r="I488" s="47">
        <v>24</v>
      </c>
      <c r="J488" s="53">
        <v>1.99</v>
      </c>
      <c r="K488" s="140">
        <f>J488*L$7</f>
        <v>199.49153000000001</v>
      </c>
      <c r="L488" s="152" t="s">
        <v>1098</v>
      </c>
      <c r="M488" s="49"/>
      <c r="N488" s="46" t="str">
        <f t="shared" si="57"/>
        <v>-</v>
      </c>
      <c r="O488" s="50">
        <f t="shared" si="58"/>
        <v>0</v>
      </c>
      <c r="P488" s="51">
        <f t="shared" si="56"/>
        <v>0</v>
      </c>
      <c r="Q488" s="35"/>
      <c r="R488" s="116"/>
    </row>
    <row r="489" spans="1:20" s="36" customFormat="1" ht="15" hidden="1" customHeight="1">
      <c r="A489" s="117"/>
      <c r="B489" s="124" t="s">
        <v>1047</v>
      </c>
      <c r="C489" s="124" t="s">
        <v>32</v>
      </c>
      <c r="D489" s="135" t="s">
        <v>456</v>
      </c>
      <c r="E489" s="135" t="s">
        <v>457</v>
      </c>
      <c r="F489" s="135" t="s">
        <v>1003</v>
      </c>
      <c r="G489" s="136" t="s">
        <v>29</v>
      </c>
      <c r="H489" s="127" t="s">
        <v>1064</v>
      </c>
      <c r="I489" s="127">
        <v>24</v>
      </c>
      <c r="J489" s="128">
        <v>2.0699999999999998</v>
      </c>
      <c r="K489" s="138">
        <f>J489*L$7</f>
        <v>207.51128999999997</v>
      </c>
      <c r="L489" s="147" t="s">
        <v>1095</v>
      </c>
      <c r="M489" s="130"/>
      <c r="N489" s="126" t="str">
        <f t="shared" si="57"/>
        <v>-</v>
      </c>
      <c r="O489" s="131">
        <f t="shared" si="58"/>
        <v>0</v>
      </c>
      <c r="P489" s="132">
        <f t="shared" si="56"/>
        <v>0</v>
      </c>
      <c r="Q489" s="35"/>
      <c r="R489" s="116"/>
    </row>
    <row r="490" spans="1:20" s="134" customFormat="1" ht="15" hidden="1" customHeight="1">
      <c r="A490" s="137"/>
      <c r="B490" s="124" t="s">
        <v>1048</v>
      </c>
      <c r="C490" s="124" t="s">
        <v>32</v>
      </c>
      <c r="D490" s="125" t="s">
        <v>456</v>
      </c>
      <c r="E490" s="125" t="s">
        <v>457</v>
      </c>
      <c r="F490" s="125" t="s">
        <v>1004</v>
      </c>
      <c r="G490" s="126" t="s">
        <v>29</v>
      </c>
      <c r="H490" s="127" t="s">
        <v>1064</v>
      </c>
      <c r="I490" s="127">
        <v>24</v>
      </c>
      <c r="J490" s="128">
        <v>2.0699999999999998</v>
      </c>
      <c r="K490" s="138">
        <f>J490*L$7</f>
        <v>207.51128999999997</v>
      </c>
      <c r="L490" s="147" t="s">
        <v>1095</v>
      </c>
      <c r="M490" s="130"/>
      <c r="N490" s="126" t="str">
        <f t="shared" si="57"/>
        <v>-</v>
      </c>
      <c r="O490" s="131">
        <f t="shared" si="58"/>
        <v>0</v>
      </c>
      <c r="P490" s="132">
        <f t="shared" si="56"/>
        <v>0</v>
      </c>
      <c r="Q490" s="157"/>
      <c r="R490" s="133"/>
    </row>
    <row r="491" spans="1:20" s="36" customFormat="1" ht="15" customHeight="1">
      <c r="A491" s="117"/>
      <c r="B491" s="44" t="s">
        <v>1049</v>
      </c>
      <c r="C491" s="44" t="s">
        <v>28</v>
      </c>
      <c r="D491" s="45" t="s">
        <v>456</v>
      </c>
      <c r="E491" s="45" t="s">
        <v>457</v>
      </c>
      <c r="F491" s="45" t="s">
        <v>466</v>
      </c>
      <c r="G491" s="46" t="s">
        <v>29</v>
      </c>
      <c r="H491" s="47" t="s">
        <v>1064</v>
      </c>
      <c r="I491" s="47">
        <v>24</v>
      </c>
      <c r="J491" s="139">
        <f>K491/L$7</f>
        <v>2.9427314533103237</v>
      </c>
      <c r="K491" s="48">
        <v>295</v>
      </c>
      <c r="L491" s="150" t="s">
        <v>1096</v>
      </c>
      <c r="M491" s="49"/>
      <c r="N491" s="46" t="str">
        <f t="shared" si="57"/>
        <v>-</v>
      </c>
      <c r="O491" s="50">
        <f t="shared" si="58"/>
        <v>0</v>
      </c>
      <c r="P491" s="51">
        <f t="shared" si="56"/>
        <v>0</v>
      </c>
      <c r="Q491" s="35"/>
      <c r="R491" s="116"/>
    </row>
    <row r="492" spans="1:20" s="134" customFormat="1" ht="15" customHeight="1">
      <c r="A492" s="137"/>
      <c r="B492" s="44" t="s">
        <v>1050</v>
      </c>
      <c r="C492" s="44" t="s">
        <v>28</v>
      </c>
      <c r="D492" s="45" t="s">
        <v>456</v>
      </c>
      <c r="E492" s="45" t="s">
        <v>457</v>
      </c>
      <c r="F492" s="45" t="s">
        <v>468</v>
      </c>
      <c r="G492" s="46" t="s">
        <v>29</v>
      </c>
      <c r="H492" s="47" t="s">
        <v>30</v>
      </c>
      <c r="I492" s="47">
        <v>24</v>
      </c>
      <c r="J492" s="139">
        <f>K492/L$7</f>
        <v>1.7057867068341197</v>
      </c>
      <c r="K492" s="48">
        <v>171</v>
      </c>
      <c r="L492" s="151" t="s">
        <v>1097</v>
      </c>
      <c r="M492" s="49"/>
      <c r="N492" s="46" t="str">
        <f t="shared" si="57"/>
        <v>-</v>
      </c>
      <c r="O492" s="50">
        <f t="shared" si="58"/>
        <v>0</v>
      </c>
      <c r="P492" s="51">
        <f t="shared" si="56"/>
        <v>0</v>
      </c>
      <c r="Q492" s="35"/>
      <c r="R492" s="133"/>
      <c r="T492" s="36"/>
    </row>
    <row r="493" spans="1:20" s="134" customFormat="1" ht="15" hidden="1" customHeight="1">
      <c r="A493" s="137"/>
      <c r="B493" s="124" t="s">
        <v>1051</v>
      </c>
      <c r="C493" s="124" t="s">
        <v>28</v>
      </c>
      <c r="D493" s="125" t="s">
        <v>456</v>
      </c>
      <c r="E493" s="125" t="s">
        <v>457</v>
      </c>
      <c r="F493" s="125" t="s">
        <v>468</v>
      </c>
      <c r="G493" s="126" t="s">
        <v>29</v>
      </c>
      <c r="H493" s="127" t="s">
        <v>1064</v>
      </c>
      <c r="I493" s="127">
        <v>24</v>
      </c>
      <c r="J493" s="131">
        <f>K493/L$7</f>
        <v>2.4439634103763703</v>
      </c>
      <c r="K493" s="129">
        <v>245</v>
      </c>
      <c r="L493" s="147" t="s">
        <v>1095</v>
      </c>
      <c r="M493" s="130"/>
      <c r="N493" s="126" t="str">
        <f t="shared" si="57"/>
        <v>-</v>
      </c>
      <c r="O493" s="131">
        <f t="shared" si="58"/>
        <v>0</v>
      </c>
      <c r="P493" s="132">
        <f t="shared" si="56"/>
        <v>0</v>
      </c>
      <c r="Q493" s="157"/>
      <c r="R493" s="133"/>
    </row>
    <row r="494" spans="1:20" s="36" customFormat="1" ht="15" customHeight="1">
      <c r="A494" s="117"/>
      <c r="B494" s="44" t="s">
        <v>467</v>
      </c>
      <c r="C494" s="44" t="s">
        <v>32</v>
      </c>
      <c r="D494" s="45" t="s">
        <v>456</v>
      </c>
      <c r="E494" s="45" t="s">
        <v>457</v>
      </c>
      <c r="F494" s="45" t="s">
        <v>468</v>
      </c>
      <c r="G494" s="46" t="s">
        <v>29</v>
      </c>
      <c r="H494" s="47" t="s">
        <v>1064</v>
      </c>
      <c r="I494" s="47">
        <v>40</v>
      </c>
      <c r="J494" s="53">
        <v>2.4500000000000002</v>
      </c>
      <c r="K494" s="140">
        <f>J494*L$7</f>
        <v>245.60515000000001</v>
      </c>
      <c r="L494" s="152" t="s">
        <v>1098</v>
      </c>
      <c r="M494" s="49"/>
      <c r="N494" s="46" t="str">
        <f t="shared" si="57"/>
        <v>-</v>
      </c>
      <c r="O494" s="50">
        <f t="shared" si="58"/>
        <v>0</v>
      </c>
      <c r="P494" s="51">
        <f t="shared" si="56"/>
        <v>0</v>
      </c>
      <c r="Q494" s="35"/>
      <c r="R494" s="116"/>
    </row>
    <row r="495" spans="1:20" s="36" customFormat="1" ht="15" customHeight="1">
      <c r="A495" s="117"/>
      <c r="B495" s="44" t="s">
        <v>469</v>
      </c>
      <c r="C495" s="44" t="s">
        <v>32</v>
      </c>
      <c r="D495" s="153" t="s">
        <v>456</v>
      </c>
      <c r="E495" s="153" t="s">
        <v>457</v>
      </c>
      <c r="F495" s="153" t="s">
        <v>470</v>
      </c>
      <c r="G495" s="154" t="s">
        <v>29</v>
      </c>
      <c r="H495" s="47" t="s">
        <v>1064</v>
      </c>
      <c r="I495" s="47">
        <v>40</v>
      </c>
      <c r="J495" s="53">
        <v>3.17</v>
      </c>
      <c r="K495" s="140">
        <f>J495*L$7</f>
        <v>317.78298999999998</v>
      </c>
      <c r="L495" s="152" t="s">
        <v>1098</v>
      </c>
      <c r="M495" s="49"/>
      <c r="N495" s="46" t="str">
        <f t="shared" si="57"/>
        <v>-</v>
      </c>
      <c r="O495" s="50">
        <f t="shared" si="58"/>
        <v>0</v>
      </c>
      <c r="P495" s="51">
        <f t="shared" si="56"/>
        <v>0</v>
      </c>
      <c r="Q495" s="35"/>
      <c r="R495" s="116"/>
    </row>
    <row r="496" spans="1:20" s="134" customFormat="1" ht="15" hidden="1" customHeight="1">
      <c r="A496" s="137"/>
      <c r="B496" s="124" t="s">
        <v>1052</v>
      </c>
      <c r="C496" s="124" t="s">
        <v>32</v>
      </c>
      <c r="D496" s="135" t="s">
        <v>456</v>
      </c>
      <c r="E496" s="135" t="s">
        <v>457</v>
      </c>
      <c r="F496" s="135" t="s">
        <v>1005</v>
      </c>
      <c r="G496" s="136" t="s">
        <v>29</v>
      </c>
      <c r="H496" s="127" t="s">
        <v>1064</v>
      </c>
      <c r="I496" s="127">
        <v>40</v>
      </c>
      <c r="J496" s="128">
        <v>2.4500000000000002</v>
      </c>
      <c r="K496" s="138">
        <f>J496*L$7</f>
        <v>245.60515000000001</v>
      </c>
      <c r="L496" s="147" t="s">
        <v>1095</v>
      </c>
      <c r="M496" s="130"/>
      <c r="N496" s="126" t="str">
        <f t="shared" si="57"/>
        <v>-</v>
      </c>
      <c r="O496" s="131">
        <f t="shared" si="58"/>
        <v>0</v>
      </c>
      <c r="P496" s="132">
        <f t="shared" si="56"/>
        <v>0</v>
      </c>
      <c r="Q496" s="157"/>
      <c r="R496" s="133"/>
    </row>
    <row r="497" spans="1:20" s="134" customFormat="1" ht="15" hidden="1" customHeight="1">
      <c r="A497" s="137"/>
      <c r="B497" s="124" t="s">
        <v>1053</v>
      </c>
      <c r="C497" s="124" t="s">
        <v>28</v>
      </c>
      <c r="D497" s="125" t="s">
        <v>456</v>
      </c>
      <c r="E497" s="125" t="s">
        <v>457</v>
      </c>
      <c r="F497" s="125" t="s">
        <v>1006</v>
      </c>
      <c r="G497" s="126" t="s">
        <v>29</v>
      </c>
      <c r="H497" s="127" t="s">
        <v>1064</v>
      </c>
      <c r="I497" s="127">
        <v>24</v>
      </c>
      <c r="J497" s="131">
        <f>K497/L$7</f>
        <v>2.4439634103763703</v>
      </c>
      <c r="K497" s="129">
        <v>245</v>
      </c>
      <c r="L497" s="147" t="s">
        <v>1095</v>
      </c>
      <c r="M497" s="130"/>
      <c r="N497" s="126" t="str">
        <f t="shared" si="57"/>
        <v>-</v>
      </c>
      <c r="O497" s="131">
        <f t="shared" si="58"/>
        <v>0</v>
      </c>
      <c r="P497" s="132">
        <f t="shared" si="56"/>
        <v>0</v>
      </c>
      <c r="Q497" s="157"/>
      <c r="R497" s="133"/>
      <c r="T497" s="36"/>
    </row>
    <row r="498" spans="1:20" s="36" customFormat="1" ht="15" customHeight="1">
      <c r="A498" s="117"/>
      <c r="B498" s="44" t="s">
        <v>471</v>
      </c>
      <c r="C498" s="44" t="s">
        <v>32</v>
      </c>
      <c r="D498" s="45" t="s">
        <v>456</v>
      </c>
      <c r="E498" s="45" t="s">
        <v>457</v>
      </c>
      <c r="F498" s="45" t="s">
        <v>1006</v>
      </c>
      <c r="G498" s="46" t="s">
        <v>29</v>
      </c>
      <c r="H498" s="47" t="s">
        <v>1064</v>
      </c>
      <c r="I498" s="47">
        <v>40</v>
      </c>
      <c r="J498" s="53">
        <v>2.4500000000000002</v>
      </c>
      <c r="K498" s="140">
        <f>J498*L$7</f>
        <v>245.60515000000001</v>
      </c>
      <c r="L498" s="151" t="s">
        <v>1097</v>
      </c>
      <c r="M498" s="49"/>
      <c r="N498" s="46" t="str">
        <f t="shared" ref="N498:N515" si="61">IF(M498="","-",M498/I498)</f>
        <v>-</v>
      </c>
      <c r="O498" s="50">
        <f t="shared" ref="O498:O515" si="62">J498*M498</f>
        <v>0</v>
      </c>
      <c r="P498" s="51">
        <f t="shared" si="56"/>
        <v>0</v>
      </c>
      <c r="Q498" s="35"/>
      <c r="R498" s="116"/>
    </row>
    <row r="499" spans="1:20" s="134" customFormat="1" ht="15" hidden="1" customHeight="1">
      <c r="A499" s="137"/>
      <c r="B499" s="124" t="s">
        <v>1054</v>
      </c>
      <c r="C499" s="124" t="s">
        <v>28</v>
      </c>
      <c r="D499" s="125" t="s">
        <v>456</v>
      </c>
      <c r="E499" s="125" t="s">
        <v>457</v>
      </c>
      <c r="F499" s="125" t="s">
        <v>1007</v>
      </c>
      <c r="G499" s="126" t="s">
        <v>29</v>
      </c>
      <c r="H499" s="127" t="s">
        <v>1064</v>
      </c>
      <c r="I499" s="127">
        <v>24</v>
      </c>
      <c r="J499" s="131">
        <f>K499/L$7</f>
        <v>2.4439634103763703</v>
      </c>
      <c r="K499" s="129">
        <v>245</v>
      </c>
      <c r="L499" s="147" t="s">
        <v>1095</v>
      </c>
      <c r="M499" s="130"/>
      <c r="N499" s="126" t="str">
        <f t="shared" si="61"/>
        <v>-</v>
      </c>
      <c r="O499" s="131">
        <f t="shared" si="62"/>
        <v>0</v>
      </c>
      <c r="P499" s="132">
        <f t="shared" si="56"/>
        <v>0</v>
      </c>
      <c r="Q499" s="157"/>
      <c r="R499" s="133"/>
      <c r="T499" s="36"/>
    </row>
    <row r="500" spans="1:20" s="36" customFormat="1" ht="15" customHeight="1">
      <c r="A500" s="117"/>
      <c r="B500" s="44" t="s">
        <v>472</v>
      </c>
      <c r="C500" s="44" t="s">
        <v>32</v>
      </c>
      <c r="D500" s="45" t="s">
        <v>456</v>
      </c>
      <c r="E500" s="45" t="s">
        <v>457</v>
      </c>
      <c r="F500" s="45" t="s">
        <v>1007</v>
      </c>
      <c r="G500" s="46" t="s">
        <v>29</v>
      </c>
      <c r="H500" s="47" t="s">
        <v>1064</v>
      </c>
      <c r="I500" s="47">
        <v>40</v>
      </c>
      <c r="J500" s="53">
        <v>2.4500000000000002</v>
      </c>
      <c r="K500" s="140">
        <f t="shared" ref="K500:K505" si="63">J500*L$7</f>
        <v>245.60515000000001</v>
      </c>
      <c r="L500" s="150" t="s">
        <v>1096</v>
      </c>
      <c r="M500" s="49"/>
      <c r="N500" s="46" t="str">
        <f t="shared" si="61"/>
        <v>-</v>
      </c>
      <c r="O500" s="50">
        <f t="shared" si="62"/>
        <v>0</v>
      </c>
      <c r="P500" s="51">
        <f t="shared" si="56"/>
        <v>0</v>
      </c>
      <c r="Q500" s="35"/>
      <c r="R500" s="116"/>
    </row>
    <row r="501" spans="1:20" s="134" customFormat="1" ht="15" hidden="1" customHeight="1">
      <c r="A501" s="137"/>
      <c r="B501" s="124" t="s">
        <v>473</v>
      </c>
      <c r="C501" s="124" t="s">
        <v>32</v>
      </c>
      <c r="D501" s="135" t="s">
        <v>456</v>
      </c>
      <c r="E501" s="135" t="s">
        <v>457</v>
      </c>
      <c r="F501" s="135" t="s">
        <v>474</v>
      </c>
      <c r="G501" s="136" t="s">
        <v>29</v>
      </c>
      <c r="H501" s="127" t="s">
        <v>1064</v>
      </c>
      <c r="I501" s="127">
        <v>24</v>
      </c>
      <c r="J501" s="128">
        <v>2.69</v>
      </c>
      <c r="K501" s="138">
        <f t="shared" si="63"/>
        <v>269.66442999999998</v>
      </c>
      <c r="L501" s="147" t="s">
        <v>1095</v>
      </c>
      <c r="M501" s="130"/>
      <c r="N501" s="126" t="str">
        <f t="shared" si="61"/>
        <v>-</v>
      </c>
      <c r="O501" s="131">
        <f t="shared" si="62"/>
        <v>0</v>
      </c>
      <c r="P501" s="132">
        <f t="shared" si="56"/>
        <v>0</v>
      </c>
      <c r="Q501" s="157"/>
      <c r="R501" s="133"/>
    </row>
    <row r="502" spans="1:20" s="36" customFormat="1" ht="15" customHeight="1">
      <c r="A502" s="117"/>
      <c r="B502" s="44" t="s">
        <v>475</v>
      </c>
      <c r="C502" s="44" t="s">
        <v>32</v>
      </c>
      <c r="D502" s="45" t="s">
        <v>456</v>
      </c>
      <c r="E502" s="45" t="s">
        <v>457</v>
      </c>
      <c r="F502" s="45" t="s">
        <v>476</v>
      </c>
      <c r="G502" s="46" t="s">
        <v>29</v>
      </c>
      <c r="H502" s="47" t="s">
        <v>1064</v>
      </c>
      <c r="I502" s="47">
        <v>40</v>
      </c>
      <c r="J502" s="53">
        <v>2.4500000000000002</v>
      </c>
      <c r="K502" s="140">
        <f t="shared" si="63"/>
        <v>245.60515000000001</v>
      </c>
      <c r="L502" s="150" t="s">
        <v>1096</v>
      </c>
      <c r="M502" s="49"/>
      <c r="N502" s="46" t="str">
        <f t="shared" si="61"/>
        <v>-</v>
      </c>
      <c r="O502" s="50">
        <f t="shared" si="62"/>
        <v>0</v>
      </c>
      <c r="P502" s="51">
        <f t="shared" si="56"/>
        <v>0</v>
      </c>
      <c r="Q502" s="35"/>
      <c r="R502" s="116"/>
    </row>
    <row r="503" spans="1:20" s="134" customFormat="1" ht="15" hidden="1" customHeight="1">
      <c r="A503" s="137"/>
      <c r="B503" s="124" t="s">
        <v>477</v>
      </c>
      <c r="C503" s="124" t="s">
        <v>32</v>
      </c>
      <c r="D503" s="135" t="s">
        <v>456</v>
      </c>
      <c r="E503" s="135" t="s">
        <v>457</v>
      </c>
      <c r="F503" s="135" t="s">
        <v>478</v>
      </c>
      <c r="G503" s="136" t="s">
        <v>29</v>
      </c>
      <c r="H503" s="127" t="s">
        <v>1064</v>
      </c>
      <c r="I503" s="127">
        <v>40</v>
      </c>
      <c r="J503" s="128">
        <v>3.17</v>
      </c>
      <c r="K503" s="138">
        <f t="shared" si="63"/>
        <v>317.78298999999998</v>
      </c>
      <c r="L503" s="147" t="s">
        <v>1095</v>
      </c>
      <c r="M503" s="130"/>
      <c r="N503" s="126" t="str">
        <f t="shared" si="61"/>
        <v>-</v>
      </c>
      <c r="O503" s="131">
        <f t="shared" si="62"/>
        <v>0</v>
      </c>
      <c r="P503" s="132">
        <f t="shared" si="56"/>
        <v>0</v>
      </c>
      <c r="Q503" s="157"/>
      <c r="R503" s="133"/>
    </row>
    <row r="504" spans="1:20" s="134" customFormat="1" ht="15" hidden="1" customHeight="1">
      <c r="A504" s="137"/>
      <c r="B504" s="124" t="s">
        <v>1055</v>
      </c>
      <c r="C504" s="124" t="s">
        <v>32</v>
      </c>
      <c r="D504" s="125" t="s">
        <v>456</v>
      </c>
      <c r="E504" s="125" t="s">
        <v>457</v>
      </c>
      <c r="F504" s="125" t="s">
        <v>596</v>
      </c>
      <c r="G504" s="126" t="s">
        <v>29</v>
      </c>
      <c r="H504" s="127" t="s">
        <v>1064</v>
      </c>
      <c r="I504" s="127">
        <v>40</v>
      </c>
      <c r="J504" s="128">
        <v>2.4500000000000002</v>
      </c>
      <c r="K504" s="138">
        <f t="shared" si="63"/>
        <v>245.60515000000001</v>
      </c>
      <c r="L504" s="147" t="s">
        <v>1095</v>
      </c>
      <c r="M504" s="130"/>
      <c r="N504" s="126" t="str">
        <f t="shared" si="61"/>
        <v>-</v>
      </c>
      <c r="O504" s="131">
        <f t="shared" si="62"/>
        <v>0</v>
      </c>
      <c r="P504" s="132">
        <f t="shared" si="56"/>
        <v>0</v>
      </c>
      <c r="Q504" s="157"/>
      <c r="R504" s="133"/>
    </row>
    <row r="505" spans="1:20" s="36" customFormat="1" ht="15" customHeight="1">
      <c r="A505" s="117"/>
      <c r="B505" s="44" t="s">
        <v>1219</v>
      </c>
      <c r="C505" s="44" t="s">
        <v>32</v>
      </c>
      <c r="D505" s="45" t="s">
        <v>456</v>
      </c>
      <c r="E505" s="45" t="s">
        <v>457</v>
      </c>
      <c r="F505" s="45" t="s">
        <v>1220</v>
      </c>
      <c r="G505" s="46" t="s">
        <v>29</v>
      </c>
      <c r="H505" s="47" t="s">
        <v>1064</v>
      </c>
      <c r="I505" s="47">
        <v>24</v>
      </c>
      <c r="J505" s="53">
        <v>2</v>
      </c>
      <c r="K505" s="158">
        <f t="shared" si="63"/>
        <v>200.494</v>
      </c>
      <c r="L505" s="152" t="s">
        <v>1098</v>
      </c>
      <c r="M505" s="49"/>
      <c r="N505" s="46" t="str">
        <f t="shared" si="61"/>
        <v>-</v>
      </c>
      <c r="O505" s="50">
        <f t="shared" si="62"/>
        <v>0</v>
      </c>
      <c r="P505" s="51">
        <f t="shared" si="56"/>
        <v>0</v>
      </c>
      <c r="Q505" s="35"/>
      <c r="R505" s="116"/>
    </row>
    <row r="506" spans="1:20" s="134" customFormat="1" ht="15" customHeight="1">
      <c r="A506" s="137"/>
      <c r="B506" s="44" t="s">
        <v>479</v>
      </c>
      <c r="C506" s="44" t="s">
        <v>28</v>
      </c>
      <c r="D506" s="45" t="s">
        <v>456</v>
      </c>
      <c r="E506" s="45" t="s">
        <v>457</v>
      </c>
      <c r="F506" s="45" t="s">
        <v>1008</v>
      </c>
      <c r="G506" s="46" t="s">
        <v>29</v>
      </c>
      <c r="H506" s="47" t="s">
        <v>30</v>
      </c>
      <c r="I506" s="47">
        <v>24</v>
      </c>
      <c r="J506" s="139">
        <f>K506/L$7</f>
        <v>1.586082376529971</v>
      </c>
      <c r="K506" s="48">
        <v>159</v>
      </c>
      <c r="L506" s="152" t="s">
        <v>1098</v>
      </c>
      <c r="M506" s="49"/>
      <c r="N506" s="46" t="str">
        <f t="shared" si="61"/>
        <v>-</v>
      </c>
      <c r="O506" s="50">
        <f t="shared" si="62"/>
        <v>0</v>
      </c>
      <c r="P506" s="51">
        <f t="shared" si="56"/>
        <v>0</v>
      </c>
      <c r="Q506" s="35"/>
      <c r="R506" s="133"/>
      <c r="T506" s="36"/>
    </row>
    <row r="507" spans="1:20" s="36" customFormat="1" ht="15" customHeight="1">
      <c r="A507" s="117"/>
      <c r="B507" s="44" t="s">
        <v>562</v>
      </c>
      <c r="C507" s="44" t="s">
        <v>32</v>
      </c>
      <c r="D507" s="153" t="s">
        <v>456</v>
      </c>
      <c r="E507" s="153" t="s">
        <v>457</v>
      </c>
      <c r="F507" s="153" t="s">
        <v>1008</v>
      </c>
      <c r="G507" s="154" t="s">
        <v>29</v>
      </c>
      <c r="H507" s="47" t="s">
        <v>1064</v>
      </c>
      <c r="I507" s="47">
        <v>24</v>
      </c>
      <c r="J507" s="53">
        <v>1.99</v>
      </c>
      <c r="K507" s="140">
        <f>J507*L$7</f>
        <v>199.49153000000001</v>
      </c>
      <c r="L507" s="152" t="s">
        <v>1098</v>
      </c>
      <c r="M507" s="49"/>
      <c r="N507" s="46" t="str">
        <f t="shared" si="61"/>
        <v>-</v>
      </c>
      <c r="O507" s="50">
        <f t="shared" si="62"/>
        <v>0</v>
      </c>
      <c r="P507" s="51">
        <f t="shared" si="56"/>
        <v>0</v>
      </c>
      <c r="Q507" s="35"/>
      <c r="R507" s="116"/>
    </row>
    <row r="508" spans="1:20" s="36" customFormat="1" ht="15" customHeight="1">
      <c r="A508" s="117"/>
      <c r="B508" s="44" t="s">
        <v>480</v>
      </c>
      <c r="C508" s="44" t="s">
        <v>32</v>
      </c>
      <c r="D508" s="45" t="s">
        <v>456</v>
      </c>
      <c r="E508" s="45" t="s">
        <v>457</v>
      </c>
      <c r="F508" s="45" t="s">
        <v>481</v>
      </c>
      <c r="G508" s="46" t="s">
        <v>29</v>
      </c>
      <c r="H508" s="47" t="s">
        <v>1064</v>
      </c>
      <c r="I508" s="47">
        <v>40</v>
      </c>
      <c r="J508" s="53">
        <v>2.4500000000000002</v>
      </c>
      <c r="K508" s="140">
        <f>J508*L$7</f>
        <v>245.60515000000001</v>
      </c>
      <c r="L508" s="151" t="s">
        <v>1097</v>
      </c>
      <c r="M508" s="49"/>
      <c r="N508" s="46" t="str">
        <f t="shared" si="61"/>
        <v>-</v>
      </c>
      <c r="O508" s="50">
        <f t="shared" si="62"/>
        <v>0</v>
      </c>
      <c r="P508" s="51">
        <f t="shared" si="56"/>
        <v>0</v>
      </c>
      <c r="Q508" s="35"/>
      <c r="R508" s="116"/>
    </row>
    <row r="509" spans="1:20" s="134" customFormat="1" ht="15" hidden="1" customHeight="1">
      <c r="A509" s="137"/>
      <c r="B509" s="124" t="s">
        <v>1056</v>
      </c>
      <c r="C509" s="124" t="s">
        <v>28</v>
      </c>
      <c r="D509" s="125" t="s">
        <v>456</v>
      </c>
      <c r="E509" s="125" t="s">
        <v>457</v>
      </c>
      <c r="F509" s="125" t="s">
        <v>481</v>
      </c>
      <c r="G509" s="126" t="s">
        <v>29</v>
      </c>
      <c r="H509" s="127" t="s">
        <v>1064</v>
      </c>
      <c r="I509" s="127">
        <v>24</v>
      </c>
      <c r="J509" s="131">
        <f>K509/L$7</f>
        <v>2.4439634103763703</v>
      </c>
      <c r="K509" s="129">
        <v>245</v>
      </c>
      <c r="L509" s="147" t="s">
        <v>1095</v>
      </c>
      <c r="M509" s="130"/>
      <c r="N509" s="126" t="str">
        <f t="shared" si="61"/>
        <v>-</v>
      </c>
      <c r="O509" s="131">
        <f t="shared" si="62"/>
        <v>0</v>
      </c>
      <c r="P509" s="132">
        <f t="shared" si="56"/>
        <v>0</v>
      </c>
      <c r="Q509" s="157"/>
      <c r="R509" s="133"/>
    </row>
    <row r="510" spans="1:20" s="134" customFormat="1" ht="15" hidden="1" customHeight="1">
      <c r="A510" s="137"/>
      <c r="B510" s="124" t="s">
        <v>1057</v>
      </c>
      <c r="C510" s="124" t="s">
        <v>28</v>
      </c>
      <c r="D510" s="125" t="s">
        <v>456</v>
      </c>
      <c r="E510" s="125" t="s">
        <v>457</v>
      </c>
      <c r="F510" s="125" t="s">
        <v>483</v>
      </c>
      <c r="G510" s="126" t="s">
        <v>29</v>
      </c>
      <c r="H510" s="127" t="s">
        <v>1064</v>
      </c>
      <c r="I510" s="127">
        <v>24</v>
      </c>
      <c r="J510" s="131">
        <f>K510/L$7</f>
        <v>2.0449489760292079</v>
      </c>
      <c r="K510" s="129">
        <v>205</v>
      </c>
      <c r="L510" s="147" t="s">
        <v>1095</v>
      </c>
      <c r="M510" s="130"/>
      <c r="N510" s="126" t="str">
        <f t="shared" si="61"/>
        <v>-</v>
      </c>
      <c r="O510" s="131">
        <f t="shared" si="62"/>
        <v>0</v>
      </c>
      <c r="P510" s="132">
        <f t="shared" si="56"/>
        <v>0</v>
      </c>
      <c r="Q510" s="157"/>
      <c r="R510" s="133"/>
      <c r="T510" s="36"/>
    </row>
    <row r="511" spans="1:20" s="36" customFormat="1" ht="15" customHeight="1">
      <c r="A511" s="117"/>
      <c r="B511" s="44" t="s">
        <v>482</v>
      </c>
      <c r="C511" s="44" t="s">
        <v>32</v>
      </c>
      <c r="D511" s="153" t="s">
        <v>456</v>
      </c>
      <c r="E511" s="153" t="s">
        <v>457</v>
      </c>
      <c r="F511" s="153" t="s">
        <v>483</v>
      </c>
      <c r="G511" s="154" t="s">
        <v>29</v>
      </c>
      <c r="H511" s="47" t="s">
        <v>1064</v>
      </c>
      <c r="I511" s="47">
        <v>24</v>
      </c>
      <c r="J511" s="53">
        <v>2.0499999999999998</v>
      </c>
      <c r="K511" s="140">
        <f>J511*L$7</f>
        <v>205.50634999999997</v>
      </c>
      <c r="L511" s="150" t="s">
        <v>1096</v>
      </c>
      <c r="M511" s="49"/>
      <c r="N511" s="46" t="str">
        <f t="shared" si="61"/>
        <v>-</v>
      </c>
      <c r="O511" s="50">
        <f t="shared" si="62"/>
        <v>0</v>
      </c>
      <c r="P511" s="51">
        <f t="shared" si="56"/>
        <v>0</v>
      </c>
      <c r="Q511" s="35"/>
      <c r="R511" s="116"/>
    </row>
    <row r="512" spans="1:20" s="134" customFormat="1" ht="15" hidden="1" customHeight="1">
      <c r="A512" s="137"/>
      <c r="B512" s="124" t="s">
        <v>1058</v>
      </c>
      <c r="C512" s="124" t="s">
        <v>28</v>
      </c>
      <c r="D512" s="125" t="s">
        <v>456</v>
      </c>
      <c r="E512" s="125" t="s">
        <v>457</v>
      </c>
      <c r="F512" s="125" t="s">
        <v>484</v>
      </c>
      <c r="G512" s="126" t="s">
        <v>29</v>
      </c>
      <c r="H512" s="127" t="s">
        <v>1064</v>
      </c>
      <c r="I512" s="127">
        <v>24</v>
      </c>
      <c r="J512" s="131">
        <f>K512/L$7</f>
        <v>2.4439634103763703</v>
      </c>
      <c r="K512" s="129">
        <v>245</v>
      </c>
      <c r="L512" s="147" t="s">
        <v>1095</v>
      </c>
      <c r="M512" s="130"/>
      <c r="N512" s="126" t="str">
        <f t="shared" si="61"/>
        <v>-</v>
      </c>
      <c r="O512" s="131">
        <f t="shared" si="62"/>
        <v>0</v>
      </c>
      <c r="P512" s="132">
        <f t="shared" si="56"/>
        <v>0</v>
      </c>
      <c r="Q512" s="157"/>
      <c r="R512" s="133"/>
      <c r="T512" s="36"/>
    </row>
    <row r="513" spans="1:20" s="36" customFormat="1" ht="15" customHeight="1">
      <c r="A513" s="117"/>
      <c r="B513" s="44" t="s">
        <v>1059</v>
      </c>
      <c r="C513" s="44" t="s">
        <v>32</v>
      </c>
      <c r="D513" s="45" t="s">
        <v>456</v>
      </c>
      <c r="E513" s="45" t="s">
        <v>457</v>
      </c>
      <c r="F513" s="45" t="s">
        <v>1009</v>
      </c>
      <c r="G513" s="46" t="s">
        <v>29</v>
      </c>
      <c r="H513" s="47" t="s">
        <v>1064</v>
      </c>
      <c r="I513" s="47">
        <v>24</v>
      </c>
      <c r="J513" s="53">
        <v>2.0499999999999998</v>
      </c>
      <c r="K513" s="140">
        <f>J513*L$7</f>
        <v>205.50634999999997</v>
      </c>
      <c r="L513" s="151" t="s">
        <v>1097</v>
      </c>
      <c r="M513" s="49"/>
      <c r="N513" s="46" t="str">
        <f t="shared" si="61"/>
        <v>-</v>
      </c>
      <c r="O513" s="50">
        <f t="shared" si="62"/>
        <v>0</v>
      </c>
      <c r="P513" s="51">
        <f t="shared" si="56"/>
        <v>0</v>
      </c>
      <c r="Q513" s="35"/>
      <c r="R513" s="116"/>
    </row>
    <row r="514" spans="1:20" s="134" customFormat="1" ht="15" hidden="1" customHeight="1">
      <c r="A514" s="137"/>
      <c r="B514" s="124" t="s">
        <v>1060</v>
      </c>
      <c r="C514" s="124" t="s">
        <v>28</v>
      </c>
      <c r="D514" s="125" t="s">
        <v>485</v>
      </c>
      <c r="E514" s="125" t="s">
        <v>486</v>
      </c>
      <c r="F514" s="125" t="s">
        <v>488</v>
      </c>
      <c r="G514" s="126" t="s">
        <v>29</v>
      </c>
      <c r="H514" s="127" t="s">
        <v>1064</v>
      </c>
      <c r="I514" s="127">
        <v>24</v>
      </c>
      <c r="J514" s="131">
        <f>K514/L$7</f>
        <v>2.6833720709846678</v>
      </c>
      <c r="K514" s="129">
        <v>269</v>
      </c>
      <c r="L514" s="147" t="s">
        <v>1095</v>
      </c>
      <c r="M514" s="130"/>
      <c r="N514" s="126" t="str">
        <f t="shared" si="61"/>
        <v>-</v>
      </c>
      <c r="O514" s="131">
        <f t="shared" si="62"/>
        <v>0</v>
      </c>
      <c r="P514" s="132">
        <f t="shared" si="56"/>
        <v>0</v>
      </c>
      <c r="Q514" s="157"/>
      <c r="R514" s="133"/>
      <c r="T514" s="36"/>
    </row>
    <row r="515" spans="1:20" s="36" customFormat="1" ht="15" customHeight="1">
      <c r="A515" s="117"/>
      <c r="B515" s="44" t="s">
        <v>487</v>
      </c>
      <c r="C515" s="44" t="s">
        <v>32</v>
      </c>
      <c r="D515" s="45" t="s">
        <v>485</v>
      </c>
      <c r="E515" s="45" t="s">
        <v>486</v>
      </c>
      <c r="F515" s="45" t="s">
        <v>488</v>
      </c>
      <c r="G515" s="46" t="s">
        <v>29</v>
      </c>
      <c r="H515" s="47" t="s">
        <v>1064</v>
      </c>
      <c r="I515" s="47">
        <v>40</v>
      </c>
      <c r="J515" s="53">
        <v>2.69</v>
      </c>
      <c r="K515" s="140">
        <f>J515*L$7</f>
        <v>269.66442999999998</v>
      </c>
      <c r="L515" s="151" t="s">
        <v>1097</v>
      </c>
      <c r="M515" s="49"/>
      <c r="N515" s="46" t="str">
        <f t="shared" si="61"/>
        <v>-</v>
      </c>
      <c r="O515" s="50">
        <f t="shared" si="62"/>
        <v>0</v>
      </c>
      <c r="P515" s="51">
        <f t="shared" si="56"/>
        <v>0</v>
      </c>
      <c r="Q515" s="35"/>
      <c r="R515" s="116"/>
    </row>
    <row r="516" spans="1:20">
      <c r="A516" s="54"/>
      <c r="B516" s="56" t="s">
        <v>489</v>
      </c>
      <c r="C516" s="57"/>
      <c r="D516" s="58" t="s">
        <v>490</v>
      </c>
      <c r="E516" s="59"/>
      <c r="F516" s="60"/>
      <c r="G516" s="61"/>
      <c r="H516" s="61"/>
      <c r="I516" s="61"/>
      <c r="J516" s="61"/>
      <c r="K516" s="61"/>
      <c r="L516" s="61"/>
      <c r="M516" s="62">
        <f>ROUNDUP(SUM(N82:N515),0)-M517</f>
        <v>0</v>
      </c>
      <c r="N516" s="61"/>
      <c r="O516" s="61"/>
      <c r="P516" s="61"/>
      <c r="Q516" s="35"/>
    </row>
    <row r="517" spans="1:20">
      <c r="A517" s="54"/>
      <c r="B517" s="56" t="s">
        <v>491</v>
      </c>
      <c r="C517" s="57"/>
      <c r="D517" s="58" t="s">
        <v>492</v>
      </c>
      <c r="E517" s="59"/>
      <c r="F517" s="60"/>
      <c r="G517" s="61"/>
      <c r="H517" s="61"/>
      <c r="I517" s="61"/>
      <c r="J517" s="61"/>
      <c r="K517" s="61"/>
      <c r="L517" s="61"/>
      <c r="M517" s="62">
        <f>ROUNDUP(SUMIFS(N25:N515,B25:B515,"87-07-*",C25:C515,"евро"),0)</f>
        <v>0</v>
      </c>
      <c r="N517" s="61"/>
      <c r="O517" s="61"/>
      <c r="P517" s="61"/>
      <c r="Q517" s="35"/>
    </row>
    <row r="518" spans="1:20">
      <c r="A518" s="54"/>
      <c r="B518" s="56" t="s">
        <v>1065</v>
      </c>
      <c r="C518" s="57"/>
      <c r="D518" s="58" t="s">
        <v>493</v>
      </c>
      <c r="E518" s="59"/>
      <c r="F518" s="60"/>
      <c r="G518" s="61"/>
      <c r="H518" s="61"/>
      <c r="I518" s="61"/>
      <c r="J518" s="61"/>
      <c r="K518" s="61"/>
      <c r="L518" s="61"/>
      <c r="M518" s="62">
        <f>ROUNDUP(IF((M516+M517)&gt;=6,(M516+M517)/30,0),0)</f>
        <v>0</v>
      </c>
      <c r="N518" s="61"/>
      <c r="O518" s="61"/>
      <c r="P518" s="61"/>
      <c r="Q518" s="35"/>
    </row>
    <row r="520" spans="1:20">
      <c r="D520" s="64" t="s">
        <v>494</v>
      </c>
    </row>
    <row r="521" spans="1:20">
      <c r="D521" s="64" t="s">
        <v>495</v>
      </c>
    </row>
  </sheetData>
  <autoFilter ref="B25:P518" xr:uid="{A76AB658-22E4-4F51-87B7-CE42AC20FF7B}">
    <filterColumn colId="0">
      <colorFilter dxfId="0" cellColor="0"/>
    </filterColumn>
  </autoFilter>
  <mergeCells count="15">
    <mergeCell ref="D21:J21"/>
    <mergeCell ref="Q2:Q4"/>
    <mergeCell ref="G4:J4"/>
    <mergeCell ref="L7:M7"/>
    <mergeCell ref="L8:M8"/>
    <mergeCell ref="N11:O11"/>
    <mergeCell ref="N12:O12"/>
    <mergeCell ref="N13:O13"/>
    <mergeCell ref="N14:O14"/>
    <mergeCell ref="N10:O10"/>
    <mergeCell ref="L10:M10"/>
    <mergeCell ref="L11:M11"/>
    <mergeCell ref="L12:M12"/>
    <mergeCell ref="L13:M13"/>
    <mergeCell ref="L14:M14"/>
  </mergeCells>
  <phoneticPr fontId="58" type="noConversion"/>
  <conditionalFormatting sqref="A27:A64 A66:A80 A82:A400">
    <cfRule type="duplicateValues" dxfId="18" priority="81"/>
  </conditionalFormatting>
  <conditionalFormatting sqref="A65">
    <cfRule type="duplicateValues" dxfId="17" priority="9"/>
  </conditionalFormatting>
  <conditionalFormatting sqref="A405">
    <cfRule type="duplicateValues" dxfId="16" priority="1"/>
  </conditionalFormatting>
  <conditionalFormatting sqref="A406:A421 A402:A404">
    <cfRule type="duplicateValues" dxfId="15" priority="71"/>
  </conditionalFormatting>
  <conditionalFormatting sqref="A422:A515">
    <cfRule type="duplicateValues" dxfId="14" priority="85"/>
  </conditionalFormatting>
  <conditionalFormatting sqref="A516:A1048576 A401 A81 A1:A26">
    <cfRule type="duplicateValues" dxfId="13" priority="74"/>
  </conditionalFormatting>
  <conditionalFormatting sqref="D10">
    <cfRule type="duplicateValues" dxfId="12" priority="21"/>
  </conditionalFormatting>
  <conditionalFormatting sqref="G11:G20">
    <cfRule type="duplicateValues" dxfId="11" priority="30"/>
  </conditionalFormatting>
  <conditionalFormatting sqref="H2">
    <cfRule type="duplicateValues" dxfId="10" priority="26"/>
    <cfRule type="duplicateValues" dxfId="9" priority="27"/>
    <cfRule type="duplicateValues" dxfId="8" priority="28"/>
    <cfRule type="duplicateValues" dxfId="7" priority="29"/>
  </conditionalFormatting>
  <conditionalFormatting sqref="J5">
    <cfRule type="containsText" dxfId="6" priority="83" operator="containsText" text="нет">
      <formula>NOT(ISERROR(SEARCH("нет",J5)))</formula>
    </cfRule>
    <cfRule type="iconSet" priority="84">
      <iconSet iconSet="3Symbols">
        <cfvo type="percent" val="0"/>
        <cfvo type="percent" val="33"/>
        <cfvo type="percent" val="67"/>
      </iconSet>
    </cfRule>
  </conditionalFormatting>
  <conditionalFormatting sqref="L2"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L8">
    <cfRule type="containsBlanks" dxfId="1" priority="23">
      <formula>LEN(TRIM(L8))=0</formula>
    </cfRule>
  </conditionalFormatting>
  <dataValidations count="4">
    <dataValidation type="list" allowBlank="1" showInputMessage="1" showErrorMessage="1" sqref="L8:M8" xr:uid="{5C224B4A-2DFB-4E3A-BAC0-C4FB68A39289}">
      <formula1>"Не выбрано!,41 неделя 2025 (5-10 октября),43 неделя 2025 (20-24 октября),12 неделя 2026 (16-20 марта),13 неделя 2026 (23-27 марта),14 неделя 2026 (30 марта-3 апреля),15 неделя 2026 (6-10 апреля)"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O81 O401 O26 O65" xr:uid="{2EF5208A-F464-427E-B205-2EBF938C9513}">
      <formula1>$K$6&lt;&gt;"нет"</formula1>
    </dataValidation>
    <dataValidation type="list" allowBlank="1" showInputMessage="1" showErrorMessage="1" sqref="J5" xr:uid="{44FB50EE-C105-4CF7-B7D5-0669FE94C388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выберите желаемый период выдачи заказа." sqref="M82:M400 M66:M80 M27:M64 M402:M515" xr:uid="{400D709C-AEFA-4F95-A129-5450E4D13D63}">
      <formula1>$J$5&lt;&gt;"нет"</formula1>
    </dataValidation>
  </dataValidations>
  <hyperlinks>
    <hyperlink ref="G4" location="'Условия работы'!A1" display="&gt;&gt;&gt; Условия работы &lt;&lt;&lt;" xr:uid="{FA15A6AA-3F8D-4136-9A49-8D9C7AA16405}"/>
    <hyperlink ref="Q5" r:id="rId1" xr:uid="{BF89392A-3E29-491E-B640-6ABEA2810A5C}"/>
  </hyperlinks>
  <pageMargins left="0.7" right="0.7" top="0.75" bottom="0.75" header="0.3" footer="0.3"/>
  <pageSetup paperSize="9" firstPageNumber="42949672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DF07-0E8A-4F98-A1F2-025D695C1EDD}">
  <dimension ref="B1:BH112"/>
  <sheetViews>
    <sheetView showGridLines="0" workbookViewId="0"/>
  </sheetViews>
  <sheetFormatPr defaultRowHeight="14.4"/>
  <cols>
    <col min="1" max="1" width="3.33203125" customWidth="1"/>
    <col min="2" max="2" width="5.88671875" customWidth="1"/>
    <col min="16" max="16" width="10" customWidth="1"/>
  </cols>
  <sheetData>
    <row r="1" spans="2:16" ht="15" thickTop="1"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</row>
    <row r="2" spans="2:16">
      <c r="B2" s="69"/>
      <c r="P2" s="70"/>
    </row>
    <row r="3" spans="2:16">
      <c r="B3" s="69"/>
      <c r="P3" s="70"/>
    </row>
    <row r="4" spans="2:16">
      <c r="B4" s="69"/>
      <c r="P4" s="70"/>
    </row>
    <row r="5" spans="2:16">
      <c r="B5" s="69"/>
      <c r="P5" s="70"/>
    </row>
    <row r="6" spans="2:16" s="73" customFormat="1" ht="16.5" customHeight="1">
      <c r="B6" s="71"/>
      <c r="C6" s="72"/>
      <c r="P6" s="74"/>
    </row>
    <row r="7" spans="2:16" s="75" customFormat="1" ht="12" customHeight="1">
      <c r="B7" s="71"/>
      <c r="C7" s="72"/>
      <c r="P7" s="76"/>
    </row>
    <row r="8" spans="2:16" ht="12" customHeight="1">
      <c r="B8" s="69"/>
      <c r="C8" s="72"/>
      <c r="P8" s="70"/>
    </row>
    <row r="9" spans="2:16" ht="12" customHeight="1">
      <c r="B9" s="77"/>
      <c r="C9" s="72"/>
      <c r="P9" s="70"/>
    </row>
    <row r="10" spans="2:16" ht="12" customHeight="1">
      <c r="B10" s="77"/>
      <c r="C10" s="72"/>
      <c r="P10" s="70"/>
    </row>
    <row r="11" spans="2:16" ht="16.5" customHeight="1">
      <c r="B11" s="69"/>
      <c r="P11" s="70"/>
    </row>
    <row r="12" spans="2:16" ht="20.25" customHeight="1">
      <c r="B12" s="69"/>
      <c r="P12" s="70"/>
    </row>
    <row r="13" spans="2:16" s="80" customFormat="1" ht="17.25" customHeight="1">
      <c r="B13" s="78" t="s">
        <v>496</v>
      </c>
      <c r="C13" s="79" t="s">
        <v>497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P13" s="81"/>
    </row>
    <row r="14" spans="2:16" s="86" customFormat="1" ht="15.6">
      <c r="B14" s="82" t="s">
        <v>498</v>
      </c>
      <c r="C14" s="83"/>
      <c r="D14" s="84"/>
      <c r="E14" s="84"/>
      <c r="F14" s="84"/>
      <c r="G14" s="84"/>
      <c r="H14" s="85" t="s">
        <v>499</v>
      </c>
      <c r="I14" s="83"/>
      <c r="J14" s="84"/>
      <c r="K14" s="84"/>
      <c r="L14" s="84"/>
      <c r="M14" s="84"/>
      <c r="N14" s="84"/>
      <c r="P14" s="87"/>
    </row>
    <row r="15" spans="2:16" s="86" customFormat="1">
      <c r="B15" s="88"/>
      <c r="C15" s="89" t="s">
        <v>500</v>
      </c>
      <c r="D15" s="84"/>
      <c r="E15" s="84"/>
      <c r="F15" s="84"/>
      <c r="G15" s="84"/>
      <c r="H15" s="90" t="s">
        <v>501</v>
      </c>
      <c r="I15" s="91" t="s">
        <v>502</v>
      </c>
      <c r="J15" s="84"/>
      <c r="K15" s="84"/>
      <c r="L15" s="84"/>
      <c r="M15" s="84"/>
      <c r="N15" s="84"/>
      <c r="P15" s="87"/>
    </row>
    <row r="16" spans="2:16" s="86" customFormat="1">
      <c r="B16" s="88"/>
      <c r="C16" s="89" t="s">
        <v>503</v>
      </c>
      <c r="D16" s="84"/>
      <c r="E16" s="84"/>
      <c r="F16" s="84"/>
      <c r="G16" s="84"/>
      <c r="H16" s="90" t="s">
        <v>501</v>
      </c>
      <c r="I16" s="91" t="s">
        <v>504</v>
      </c>
      <c r="J16" s="84"/>
      <c r="K16" s="84"/>
      <c r="L16" s="84"/>
      <c r="M16" s="84"/>
      <c r="N16" s="84"/>
      <c r="P16" s="87"/>
    </row>
    <row r="17" spans="2:22" s="86" customFormat="1">
      <c r="B17" s="88"/>
      <c r="C17" s="89" t="s">
        <v>505</v>
      </c>
      <c r="D17" s="84"/>
      <c r="E17" s="84"/>
      <c r="F17" s="84"/>
      <c r="G17" s="84"/>
      <c r="H17" s="90" t="s">
        <v>501</v>
      </c>
      <c r="I17" s="91" t="s">
        <v>506</v>
      </c>
      <c r="J17" s="84"/>
      <c r="K17" s="84"/>
      <c r="L17" s="84"/>
      <c r="M17" s="84"/>
      <c r="N17" s="84"/>
      <c r="P17" s="87"/>
    </row>
    <row r="18" spans="2:22" s="86" customFormat="1">
      <c r="B18" s="88"/>
      <c r="C18" s="89" t="s">
        <v>507</v>
      </c>
      <c r="D18" s="84"/>
      <c r="E18" s="84"/>
      <c r="F18" s="84"/>
      <c r="G18" s="84"/>
      <c r="H18" s="90" t="s">
        <v>501</v>
      </c>
      <c r="I18" s="91" t="s">
        <v>508</v>
      </c>
      <c r="J18" s="84"/>
      <c r="K18" s="84"/>
      <c r="L18" s="84"/>
      <c r="M18" s="84"/>
      <c r="N18" s="84"/>
      <c r="P18" s="87"/>
      <c r="V18" s="92"/>
    </row>
    <row r="19" spans="2:22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70"/>
    </row>
    <row r="20" spans="2:22" ht="15.6">
      <c r="B20" s="78" t="s">
        <v>496</v>
      </c>
      <c r="C20" s="79" t="s">
        <v>509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70"/>
    </row>
    <row r="21" spans="2:22" s="86" customFormat="1">
      <c r="B21" s="88"/>
      <c r="C21" s="89" t="s">
        <v>510</v>
      </c>
      <c r="D21" s="84"/>
      <c r="E21" s="84"/>
      <c r="F21" s="84"/>
      <c r="G21" s="84"/>
      <c r="H21" s="90"/>
      <c r="I21" s="91"/>
      <c r="J21" s="84"/>
      <c r="K21" s="84"/>
      <c r="L21" s="84"/>
      <c r="M21" s="84"/>
      <c r="N21" s="84"/>
      <c r="P21" s="87"/>
    </row>
    <row r="22" spans="2:22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70"/>
    </row>
    <row r="23" spans="2:22">
      <c r="B23" s="95"/>
      <c r="P23" s="70"/>
    </row>
    <row r="24" spans="2:22">
      <c r="B24" s="95"/>
      <c r="P24" s="70"/>
    </row>
    <row r="25" spans="2:22">
      <c r="B25" s="95"/>
      <c r="P25" s="70"/>
    </row>
    <row r="26" spans="2:22" s="98" customFormat="1" ht="15.6">
      <c r="B26" s="96" t="s">
        <v>496</v>
      </c>
      <c r="C26" s="97" t="s">
        <v>511</v>
      </c>
      <c r="P26" s="99"/>
    </row>
    <row r="27" spans="2:22">
      <c r="B27" s="95"/>
      <c r="C27" s="89" t="s">
        <v>512</v>
      </c>
      <c r="P27" s="70"/>
    </row>
    <row r="28" spans="2:22">
      <c r="B28" s="95"/>
      <c r="C28" s="89" t="s">
        <v>513</v>
      </c>
      <c r="P28" s="70"/>
    </row>
    <row r="29" spans="2:22" s="98" customFormat="1" ht="15.6">
      <c r="B29" s="96" t="s">
        <v>496</v>
      </c>
      <c r="C29" s="97" t="s">
        <v>514</v>
      </c>
      <c r="P29" s="99"/>
    </row>
    <row r="30" spans="2:22" s="102" customFormat="1" ht="45" customHeight="1">
      <c r="B30" s="100" t="s">
        <v>496</v>
      </c>
      <c r="C30" s="180" t="s">
        <v>515</v>
      </c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01"/>
    </row>
    <row r="31" spans="2:22">
      <c r="B31" s="95"/>
      <c r="C31" s="181" t="s">
        <v>516</v>
      </c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70"/>
    </row>
    <row r="32" spans="2:22" ht="29.25" customHeight="1">
      <c r="B32" s="95"/>
      <c r="C32" s="184" t="s">
        <v>517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70"/>
    </row>
    <row r="33" spans="2:16" ht="30" customHeight="1">
      <c r="B33" s="95"/>
      <c r="C33" s="184" t="s">
        <v>518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70"/>
    </row>
    <row r="34" spans="2:16" ht="29.25" customHeight="1">
      <c r="B34" s="95"/>
      <c r="C34" s="181" t="s">
        <v>519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70"/>
    </row>
    <row r="35" spans="2:16" s="98" customFormat="1" ht="30.75" customHeight="1">
      <c r="B35" s="100" t="s">
        <v>496</v>
      </c>
      <c r="C35" s="180" t="s">
        <v>520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99"/>
    </row>
    <row r="36" spans="2:16" ht="29.25" customHeight="1">
      <c r="B36" s="95"/>
      <c r="C36" s="181" t="s">
        <v>521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70"/>
    </row>
    <row r="37" spans="2:16" ht="29.25" customHeight="1">
      <c r="B37" s="95"/>
      <c r="C37" s="181" t="s">
        <v>522</v>
      </c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70"/>
    </row>
    <row r="38" spans="2:16" s="98" customFormat="1" ht="30.75" customHeight="1">
      <c r="B38" s="100" t="s">
        <v>496</v>
      </c>
      <c r="C38" s="180" t="s">
        <v>523</v>
      </c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99"/>
    </row>
    <row r="39" spans="2:16">
      <c r="B39" s="95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/>
    </row>
    <row r="40" spans="2:16">
      <c r="B40" s="95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70"/>
    </row>
    <row r="41" spans="2:16">
      <c r="B41" s="95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/>
    </row>
    <row r="42" spans="2:16" ht="28.5" customHeight="1">
      <c r="B42" s="100" t="s">
        <v>496</v>
      </c>
      <c r="C42" s="180" t="s">
        <v>524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70"/>
    </row>
    <row r="43" spans="2:16" s="102" customFormat="1" ht="30" customHeight="1">
      <c r="B43" s="100" t="s">
        <v>496</v>
      </c>
      <c r="C43" s="180" t="s">
        <v>525</v>
      </c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01"/>
    </row>
    <row r="44" spans="2:16" ht="30" customHeight="1">
      <c r="B44" s="95"/>
      <c r="C44" s="181" t="s">
        <v>526</v>
      </c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70"/>
    </row>
    <row r="45" spans="2:16" ht="29.25" customHeight="1">
      <c r="B45" s="95"/>
      <c r="C45" s="181" t="s">
        <v>527</v>
      </c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70"/>
    </row>
    <row r="46" spans="2:16" s="102" customFormat="1" ht="15">
      <c r="B46" s="100" t="s">
        <v>496</v>
      </c>
      <c r="C46" s="180" t="s">
        <v>528</v>
      </c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01"/>
    </row>
    <row r="47" spans="2:16" ht="44.25" customHeight="1">
      <c r="B47" s="95"/>
      <c r="C47" s="181" t="s">
        <v>529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70"/>
    </row>
    <row r="48" spans="2:16" s="102" customFormat="1" ht="15">
      <c r="B48" s="100" t="s">
        <v>496</v>
      </c>
      <c r="C48" s="180" t="s">
        <v>530</v>
      </c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01"/>
    </row>
    <row r="49" spans="2:16" ht="29.25" customHeight="1">
      <c r="B49" s="95"/>
      <c r="C49" s="181" t="s">
        <v>531</v>
      </c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70"/>
    </row>
    <row r="50" spans="2:16" s="102" customFormat="1" ht="50.25" customHeight="1">
      <c r="B50" s="100" t="s">
        <v>496</v>
      </c>
      <c r="C50" s="186" t="s">
        <v>532</v>
      </c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01"/>
    </row>
    <row r="51" spans="2:16" ht="30.75" customHeight="1">
      <c r="B51" s="95"/>
      <c r="C51" s="181" t="s">
        <v>533</v>
      </c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70"/>
    </row>
    <row r="52" spans="2:16" ht="30.75" customHeight="1">
      <c r="B52" s="95"/>
      <c r="C52" s="181" t="s">
        <v>534</v>
      </c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70"/>
    </row>
    <row r="53" spans="2:16" ht="30.75" customHeight="1">
      <c r="B53" s="95"/>
      <c r="C53" s="181" t="s">
        <v>535</v>
      </c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70"/>
    </row>
    <row r="54" spans="2:16" ht="42" customHeight="1">
      <c r="B54" s="100" t="s">
        <v>496</v>
      </c>
      <c r="C54" s="180" t="s">
        <v>536</v>
      </c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70"/>
    </row>
    <row r="55" spans="2:16">
      <c r="B55" s="95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70"/>
    </row>
    <row r="56" spans="2:16"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70"/>
    </row>
    <row r="57" spans="2:16"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70"/>
    </row>
    <row r="58" spans="2:16"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70"/>
    </row>
    <row r="59" spans="2:16" ht="60" customHeight="1">
      <c r="B59" s="100" t="s">
        <v>496</v>
      </c>
      <c r="C59" s="180" t="s">
        <v>1207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70"/>
    </row>
    <row r="60" spans="2:16" ht="12.75" customHeight="1">
      <c r="B60" s="95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70"/>
    </row>
    <row r="61" spans="2:16">
      <c r="B61" s="95"/>
      <c r="P61" s="70"/>
    </row>
    <row r="62" spans="2:16">
      <c r="B62" s="95"/>
      <c r="P62" s="70"/>
    </row>
    <row r="63" spans="2:16">
      <c r="B63" s="95"/>
      <c r="P63" s="70"/>
    </row>
    <row r="64" spans="2:16" ht="17.25" customHeight="1">
      <c r="B64" s="100" t="s">
        <v>496</v>
      </c>
      <c r="C64" s="186" t="s">
        <v>537</v>
      </c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70"/>
    </row>
    <row r="65" spans="2:60" ht="15" customHeight="1">
      <c r="B65" s="95"/>
      <c r="C65" s="187" t="s">
        <v>538</v>
      </c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70"/>
    </row>
    <row r="66" spans="2:60" ht="15" customHeight="1">
      <c r="B66" s="95"/>
      <c r="C66" s="187" t="s">
        <v>539</v>
      </c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70"/>
    </row>
    <row r="67" spans="2:60" ht="15" customHeight="1">
      <c r="B67" s="95"/>
      <c r="C67" s="187" t="s">
        <v>540</v>
      </c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70"/>
    </row>
    <row r="68" spans="2:60" s="106" customFormat="1" ht="31.5" customHeight="1">
      <c r="B68" s="104" t="s">
        <v>496</v>
      </c>
      <c r="C68" s="188" t="s">
        <v>541</v>
      </c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05"/>
    </row>
    <row r="69" spans="2:60" s="106" customFormat="1" ht="31.5" customHeight="1">
      <c r="B69" s="104"/>
      <c r="C69" s="189" t="s">
        <v>542</v>
      </c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05"/>
    </row>
    <row r="70" spans="2:60" s="106" customFormat="1" ht="29.25" customHeight="1">
      <c r="B70" s="104"/>
      <c r="C70" s="189" t="s">
        <v>543</v>
      </c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05"/>
    </row>
    <row r="71" spans="2:60" s="106" customFormat="1">
      <c r="B71" s="107"/>
      <c r="C71" s="189" t="s">
        <v>544</v>
      </c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05"/>
    </row>
    <row r="72" spans="2:60">
      <c r="B72" s="95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70"/>
    </row>
    <row r="73" spans="2:60">
      <c r="B73" s="95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70"/>
    </row>
    <row r="74" spans="2:60">
      <c r="B74" s="95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70"/>
    </row>
    <row r="75" spans="2:60">
      <c r="B75" s="95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70"/>
    </row>
    <row r="76" spans="2:60" ht="45" customHeight="1">
      <c r="B76" s="100" t="s">
        <v>496</v>
      </c>
      <c r="C76" s="188" t="s">
        <v>545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70"/>
    </row>
    <row r="77" spans="2:60" ht="29.25" customHeight="1">
      <c r="B77" s="100"/>
      <c r="C77" s="181" t="s">
        <v>546</v>
      </c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70"/>
    </row>
    <row r="78" spans="2:60" ht="15">
      <c r="B78" s="100" t="s">
        <v>496</v>
      </c>
      <c r="C78" s="180" t="s">
        <v>547</v>
      </c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70"/>
    </row>
    <row r="79" spans="2:60" ht="15">
      <c r="B79" s="100"/>
      <c r="C79" s="181" t="s">
        <v>548</v>
      </c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70"/>
    </row>
    <row r="80" spans="2:60" ht="59.25" customHeight="1">
      <c r="B80" s="100"/>
      <c r="C80" s="181" t="s">
        <v>549</v>
      </c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70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  <c r="AU80" s="182"/>
      <c r="AV80" s="182"/>
      <c r="AW80" s="182"/>
      <c r="AX80" s="182"/>
      <c r="AY80" s="182"/>
      <c r="AZ80" s="182"/>
      <c r="BA80" s="182"/>
      <c r="BB80" s="182"/>
      <c r="BC80" s="182"/>
      <c r="BD80" s="182"/>
      <c r="BE80" s="182"/>
      <c r="BF80" s="182"/>
      <c r="BG80" s="182"/>
      <c r="BH80" s="182"/>
    </row>
    <row r="81" spans="2:60">
      <c r="B81" s="95"/>
      <c r="C81" s="181" t="s">
        <v>550</v>
      </c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70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  <c r="AU81" s="182"/>
      <c r="AV81" s="182"/>
      <c r="AW81" s="182"/>
      <c r="AX81" s="182"/>
      <c r="AY81" s="182"/>
      <c r="AZ81" s="182"/>
      <c r="BA81" s="182"/>
      <c r="BB81" s="182"/>
      <c r="BC81" s="182"/>
      <c r="BD81" s="182"/>
      <c r="BE81" s="182"/>
      <c r="BF81" s="182"/>
      <c r="BG81" s="182"/>
      <c r="BH81" s="182"/>
    </row>
    <row r="82" spans="2:60">
      <c r="B82" s="95"/>
      <c r="C82" s="183" t="s">
        <v>551</v>
      </c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70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2"/>
      <c r="AT82" s="182"/>
      <c r="AU82" s="182"/>
      <c r="AV82" s="182"/>
      <c r="AW82" s="182"/>
      <c r="AX82" s="182"/>
      <c r="AY82" s="182"/>
      <c r="AZ82" s="182"/>
      <c r="BA82" s="182"/>
      <c r="BB82" s="182"/>
      <c r="BC82" s="182"/>
      <c r="BD82" s="182"/>
      <c r="BE82" s="182"/>
      <c r="BF82" s="182"/>
      <c r="BG82" s="182"/>
      <c r="BH82" s="182"/>
    </row>
    <row r="83" spans="2:60">
      <c r="B83" s="95"/>
      <c r="C83" s="183" t="s">
        <v>552</v>
      </c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70"/>
      <c r="S83" s="182" t="s">
        <v>553</v>
      </c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  <c r="AU83" s="182"/>
      <c r="AV83" s="182"/>
      <c r="AW83" s="182"/>
      <c r="AX83" s="182"/>
      <c r="AY83" s="182"/>
      <c r="AZ83" s="182"/>
      <c r="BA83" s="182"/>
      <c r="BB83" s="182"/>
      <c r="BC83" s="182"/>
      <c r="BD83" s="182"/>
      <c r="BE83" s="182"/>
      <c r="BF83" s="182"/>
      <c r="BG83" s="182"/>
      <c r="BH83" s="182"/>
    </row>
    <row r="84" spans="2:60">
      <c r="B84" s="95"/>
      <c r="C84" s="184" t="s">
        <v>554</v>
      </c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70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</row>
    <row r="85" spans="2:60" ht="30.75" customHeight="1">
      <c r="B85" s="95"/>
      <c r="C85" s="181" t="s">
        <v>555</v>
      </c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70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182"/>
      <c r="AT85" s="182"/>
      <c r="AU85" s="182"/>
      <c r="AV85" s="182"/>
      <c r="AW85" s="182"/>
      <c r="AX85" s="182"/>
      <c r="AY85" s="182"/>
      <c r="AZ85" s="182"/>
      <c r="BA85" s="182"/>
      <c r="BB85" s="182"/>
      <c r="BC85" s="182"/>
      <c r="BD85" s="182"/>
      <c r="BE85" s="182"/>
      <c r="BF85" s="182"/>
      <c r="BG85" s="182"/>
      <c r="BH85" s="182"/>
    </row>
    <row r="86" spans="2:60">
      <c r="B86" s="95"/>
      <c r="C86" s="181" t="s">
        <v>556</v>
      </c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70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82"/>
      <c r="BG86" s="182"/>
      <c r="BH86" s="182"/>
    </row>
    <row r="87" spans="2:60" ht="45" customHeight="1">
      <c r="B87" s="100" t="s">
        <v>496</v>
      </c>
      <c r="C87" s="180" t="s">
        <v>557</v>
      </c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70"/>
    </row>
    <row r="88" spans="2:60" ht="30" customHeight="1">
      <c r="B88" s="95"/>
      <c r="C88" s="181" t="s">
        <v>558</v>
      </c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70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</row>
    <row r="89" spans="2:60" ht="45" customHeight="1">
      <c r="B89" s="95"/>
      <c r="C89" s="181" t="s">
        <v>559</v>
      </c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70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</row>
    <row r="90" spans="2:60">
      <c r="B90" s="95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70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</row>
    <row r="91" spans="2:60">
      <c r="B91" s="95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70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</row>
    <row r="92" spans="2:60">
      <c r="B92" s="95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70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</row>
    <row r="93" spans="2:60">
      <c r="B93" s="95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70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</row>
    <row r="94" spans="2:60" ht="15">
      <c r="B94" s="100" t="s">
        <v>496</v>
      </c>
      <c r="C94" s="180" t="s">
        <v>560</v>
      </c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70"/>
    </row>
    <row r="95" spans="2:60">
      <c r="B95" s="69"/>
      <c r="P95" s="70"/>
    </row>
    <row r="96" spans="2:60">
      <c r="B96" s="69"/>
      <c r="P96" s="70"/>
    </row>
    <row r="97" spans="2:16">
      <c r="B97" s="69"/>
      <c r="P97" s="70"/>
    </row>
    <row r="98" spans="2:16">
      <c r="B98" s="69"/>
      <c r="P98" s="70"/>
    </row>
    <row r="99" spans="2:16">
      <c r="B99" s="69"/>
      <c r="P99" s="70"/>
    </row>
    <row r="100" spans="2:16">
      <c r="B100" s="69"/>
      <c r="P100" s="70"/>
    </row>
    <row r="101" spans="2:16">
      <c r="B101" s="69"/>
      <c r="P101" s="70"/>
    </row>
    <row r="102" spans="2:16">
      <c r="B102" s="69"/>
      <c r="P102" s="70"/>
    </row>
    <row r="103" spans="2:16">
      <c r="B103" s="69"/>
      <c r="P103" s="70"/>
    </row>
    <row r="104" spans="2:16">
      <c r="B104" s="69"/>
      <c r="P104" s="70"/>
    </row>
    <row r="105" spans="2:16">
      <c r="B105" s="69"/>
      <c r="P105" s="70"/>
    </row>
    <row r="106" spans="2:16">
      <c r="B106" s="69"/>
      <c r="P106" s="70"/>
    </row>
    <row r="107" spans="2:16">
      <c r="B107" s="69"/>
      <c r="P107" s="70"/>
    </row>
    <row r="108" spans="2:16">
      <c r="B108" s="69"/>
      <c r="P108" s="70"/>
    </row>
    <row r="109" spans="2:16">
      <c r="B109" s="69"/>
      <c r="P109" s="70"/>
    </row>
    <row r="110" spans="2:16">
      <c r="B110" s="69"/>
      <c r="P110" s="70"/>
    </row>
    <row r="111" spans="2:16">
      <c r="B111" s="69"/>
      <c r="P111" s="70"/>
    </row>
    <row r="112" spans="2:16" ht="15" thickBot="1">
      <c r="B112" s="109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1"/>
    </row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Условия работы</vt:lpstr>
      <vt:lpstr>'2025'!ssaj</vt:lpstr>
      <vt:lpstr>'2025'!table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2024-08-19T15:29:24Z</dcterms:created>
  <dcterms:modified xsi:type="dcterms:W3CDTF">2026-02-03T13:25:16Z</dcterms:modified>
</cp:coreProperties>
</file>