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5BCADD95-2A54-4AEE-94CB-CA1C38799397}" xr6:coauthVersionLast="47" xr6:coauthVersionMax="47" xr10:uidLastSave="{00000000-0000-0000-0000-000000000000}"/>
  <bookViews>
    <workbookView xWindow="-28920" yWindow="-2475" windowWidth="29040" windowHeight="15720" xr2:uid="{02138FFF-30AD-4DCE-8500-40833A9F3140}"/>
  </bookViews>
  <sheets>
    <sheet name="2026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'2026'!#REF!</definedName>
    <definedName name="_16_неделя_2021" localSheetId="1">#REF!</definedName>
    <definedName name="_16_неделя_2021">#REF!</definedName>
    <definedName name="_xlnm._FilterDatabase" localSheetId="0" hidden="1">'2026'!$B$23:$Q$214</definedName>
    <definedName name="ALVPRX" localSheetId="0">#REF!</definedName>
    <definedName name="ALVPRX" localSheetId="1">#REF!</definedName>
    <definedName name="ALVPRX">#REF!</definedName>
    <definedName name="cher" localSheetId="0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lodold" localSheetId="0">#REF!</definedName>
    <definedName name="lodold" localSheetId="1">#REF!</definedName>
    <definedName name="lodold">#REF!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[1]PDX!#REF!</definedName>
    <definedName name="PDXSPR" localSheetId="1">[1]PDX!#REF!</definedName>
    <definedName name="PDXSPR">[1]PDX!#REF!</definedName>
    <definedName name="ROYAL" localSheetId="0">#REF!</definedName>
    <definedName name="ROYAL" localSheetId="1">#REF!</definedName>
    <definedName name="ROYAL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saj" localSheetId="0">'2026'!$B$23:$K$212</definedName>
    <definedName name="ssaj" localSheetId="1">#REF!</definedName>
    <definedName name="ssaj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'2026'!$B$23:$D$212</definedName>
    <definedName name="table" localSheetId="1">#REF!</definedName>
    <definedName name="table">#REF!</definedName>
    <definedName name="table101" localSheetId="0">#REF!</definedName>
    <definedName name="table101" localSheetId="1">#REF!</definedName>
    <definedName name="table10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usp" localSheetId="0">#REF!</definedName>
    <definedName name="usp" localSheetId="1">#REF!</definedName>
    <definedName name="usp">#REF!</definedName>
    <definedName name="курс">'2026'!$M$8</definedName>
    <definedName name="ПМ">[2]рабочий!$U$2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210" i="1"/>
  <c r="P210" i="1" s="1"/>
  <c r="M209" i="1"/>
  <c r="P209" i="1" s="1"/>
  <c r="M208" i="1"/>
  <c r="P208" i="1" s="1"/>
  <c r="M207" i="1"/>
  <c r="P207" i="1" s="1"/>
  <c r="M206" i="1"/>
  <c r="P206" i="1" s="1"/>
  <c r="M205" i="1"/>
  <c r="P205" i="1" s="1"/>
  <c r="M204" i="1"/>
  <c r="P204" i="1" s="1"/>
  <c r="M202" i="1"/>
  <c r="P202" i="1" s="1"/>
  <c r="M200" i="1"/>
  <c r="P200" i="1" s="1"/>
  <c r="M194" i="1"/>
  <c r="P194" i="1" s="1"/>
  <c r="M193" i="1"/>
  <c r="P193" i="1" s="1"/>
  <c r="M192" i="1"/>
  <c r="P192" i="1" s="1"/>
  <c r="M190" i="1"/>
  <c r="P190" i="1" s="1"/>
  <c r="M189" i="1"/>
  <c r="P189" i="1" s="1"/>
  <c r="M188" i="1"/>
  <c r="P188" i="1" s="1"/>
  <c r="M187" i="1"/>
  <c r="P187" i="1" s="1"/>
  <c r="M186" i="1"/>
  <c r="P186" i="1" s="1"/>
  <c r="M185" i="1"/>
  <c r="P185" i="1" s="1"/>
  <c r="M184" i="1"/>
  <c r="P184" i="1" s="1"/>
  <c r="M182" i="1"/>
  <c r="P182" i="1" s="1"/>
  <c r="M179" i="1"/>
  <c r="P179" i="1" s="1"/>
  <c r="M178" i="1"/>
  <c r="P178" i="1" s="1"/>
  <c r="M177" i="1"/>
  <c r="P177" i="1" s="1"/>
  <c r="M176" i="1"/>
  <c r="P176" i="1" s="1"/>
  <c r="M175" i="1"/>
  <c r="P175" i="1" s="1"/>
  <c r="M174" i="1"/>
  <c r="P174" i="1" s="1"/>
  <c r="M169" i="1"/>
  <c r="P169" i="1" s="1"/>
  <c r="M160" i="1"/>
  <c r="P160" i="1" s="1"/>
  <c r="M159" i="1"/>
  <c r="P159" i="1" s="1"/>
  <c r="M158" i="1"/>
  <c r="P158" i="1" s="1"/>
  <c r="M157" i="1"/>
  <c r="P157" i="1" s="1"/>
  <c r="M156" i="1"/>
  <c r="P156" i="1" s="1"/>
  <c r="M155" i="1"/>
  <c r="P155" i="1" s="1"/>
  <c r="M154" i="1"/>
  <c r="P154" i="1" s="1"/>
  <c r="M152" i="1"/>
  <c r="P152" i="1" s="1"/>
  <c r="M151" i="1"/>
  <c r="P151" i="1" s="1"/>
  <c r="M148" i="1"/>
  <c r="P148" i="1" s="1"/>
  <c r="M144" i="1"/>
  <c r="P144" i="1" s="1"/>
  <c r="M141" i="1"/>
  <c r="P141" i="1" s="1"/>
  <c r="M140" i="1"/>
  <c r="P140" i="1" s="1"/>
  <c r="M139" i="1"/>
  <c r="P139" i="1" s="1"/>
  <c r="M138" i="1"/>
  <c r="P138" i="1" s="1"/>
  <c r="M137" i="1"/>
  <c r="P137" i="1" s="1"/>
  <c r="M136" i="1"/>
  <c r="P136" i="1" s="1"/>
  <c r="M135" i="1"/>
  <c r="P135" i="1" s="1"/>
  <c r="M134" i="1"/>
  <c r="P134" i="1" s="1"/>
  <c r="M133" i="1"/>
  <c r="P133" i="1" s="1"/>
  <c r="M132" i="1"/>
  <c r="P132" i="1" s="1"/>
  <c r="M131" i="1"/>
  <c r="P131" i="1" s="1"/>
  <c r="M130" i="1"/>
  <c r="P130" i="1" s="1"/>
  <c r="M125" i="1"/>
  <c r="P125" i="1" s="1"/>
  <c r="M124" i="1"/>
  <c r="P124" i="1" s="1"/>
  <c r="M123" i="1"/>
  <c r="P123" i="1" s="1"/>
  <c r="M122" i="1"/>
  <c r="P122" i="1" s="1"/>
  <c r="M121" i="1"/>
  <c r="P121" i="1" s="1"/>
  <c r="M120" i="1"/>
  <c r="P120" i="1" s="1"/>
  <c r="M117" i="1"/>
  <c r="P117" i="1" s="1"/>
  <c r="M113" i="1"/>
  <c r="P113" i="1" s="1"/>
  <c r="M110" i="1"/>
  <c r="P110" i="1" s="1"/>
  <c r="M49" i="1"/>
  <c r="P49" i="1" s="1"/>
  <c r="M48" i="1"/>
  <c r="P48" i="1" s="1"/>
  <c r="M45" i="1"/>
  <c r="P45" i="1" s="1"/>
  <c r="M44" i="1"/>
  <c r="P44" i="1" s="1"/>
  <c r="M43" i="1"/>
  <c r="P43" i="1" s="1"/>
  <c r="M42" i="1"/>
  <c r="P42" i="1" s="1"/>
  <c r="M40" i="1"/>
  <c r="P40" i="1" s="1"/>
  <c r="M39" i="1"/>
  <c r="P39" i="1" s="1"/>
  <c r="M38" i="1"/>
  <c r="P38" i="1" s="1"/>
  <c r="M37" i="1"/>
  <c r="P37" i="1" s="1"/>
  <c r="M36" i="1"/>
  <c r="P36" i="1" s="1"/>
  <c r="M35" i="1"/>
  <c r="P35" i="1" s="1"/>
  <c r="L212" i="1"/>
  <c r="O212" i="1" s="1"/>
  <c r="L211" i="1"/>
  <c r="O211" i="1" s="1"/>
  <c r="L203" i="1"/>
  <c r="O203" i="1" s="1"/>
  <c r="L201" i="1"/>
  <c r="O201" i="1" s="1"/>
  <c r="L199" i="1"/>
  <c r="O199" i="1" s="1"/>
  <c r="L198" i="1"/>
  <c r="O198" i="1" s="1"/>
  <c r="L197" i="1"/>
  <c r="O197" i="1" s="1"/>
  <c r="L196" i="1"/>
  <c r="O196" i="1" s="1"/>
  <c r="L195" i="1"/>
  <c r="O195" i="1" s="1"/>
  <c r="L191" i="1"/>
  <c r="O191" i="1" s="1"/>
  <c r="L183" i="1"/>
  <c r="O183" i="1" s="1"/>
  <c r="L181" i="1"/>
  <c r="O181" i="1" s="1"/>
  <c r="L180" i="1"/>
  <c r="O180" i="1" s="1"/>
  <c r="L173" i="1"/>
  <c r="O173" i="1" s="1"/>
  <c r="L172" i="1"/>
  <c r="O172" i="1" s="1"/>
  <c r="L171" i="1"/>
  <c r="O171" i="1" s="1"/>
  <c r="L170" i="1"/>
  <c r="O170" i="1" s="1"/>
  <c r="L168" i="1"/>
  <c r="O168" i="1" s="1"/>
  <c r="L167" i="1"/>
  <c r="O167" i="1" s="1"/>
  <c r="L166" i="1"/>
  <c r="O166" i="1" s="1"/>
  <c r="L165" i="1"/>
  <c r="O165" i="1" s="1"/>
  <c r="L164" i="1"/>
  <c r="O164" i="1" s="1"/>
  <c r="L163" i="1"/>
  <c r="O163" i="1" s="1"/>
  <c r="L162" i="1"/>
  <c r="O162" i="1" s="1"/>
  <c r="L161" i="1"/>
  <c r="O161" i="1" s="1"/>
  <c r="L153" i="1"/>
  <c r="O153" i="1" s="1"/>
  <c r="L150" i="1"/>
  <c r="O150" i="1" s="1"/>
  <c r="L149" i="1"/>
  <c r="O149" i="1" s="1"/>
  <c r="L147" i="1"/>
  <c r="O147" i="1" s="1"/>
  <c r="L146" i="1"/>
  <c r="O146" i="1" s="1"/>
  <c r="L145" i="1"/>
  <c r="O145" i="1" s="1"/>
  <c r="L143" i="1"/>
  <c r="O143" i="1" s="1"/>
  <c r="L142" i="1"/>
  <c r="O142" i="1" s="1"/>
  <c r="L129" i="1"/>
  <c r="O129" i="1" s="1"/>
  <c r="L128" i="1"/>
  <c r="O128" i="1" s="1"/>
  <c r="L127" i="1"/>
  <c r="O127" i="1" s="1"/>
  <c r="L126" i="1"/>
  <c r="O126" i="1" s="1"/>
  <c r="L119" i="1"/>
  <c r="O119" i="1" s="1"/>
  <c r="L118" i="1"/>
  <c r="O118" i="1" s="1"/>
  <c r="L116" i="1"/>
  <c r="O116" i="1" s="1"/>
  <c r="L115" i="1"/>
  <c r="O115" i="1" s="1"/>
  <c r="L114" i="1"/>
  <c r="O114" i="1" s="1"/>
  <c r="L112" i="1"/>
  <c r="O112" i="1" s="1"/>
  <c r="L111" i="1"/>
  <c r="O111" i="1" s="1"/>
  <c r="L109" i="1"/>
  <c r="O109" i="1" s="1"/>
  <c r="L108" i="1"/>
  <c r="O108" i="1" s="1"/>
  <c r="L107" i="1"/>
  <c r="O107" i="1" s="1"/>
  <c r="L106" i="1"/>
  <c r="O106" i="1" s="1"/>
  <c r="L105" i="1"/>
  <c r="O105" i="1" s="1"/>
  <c r="L104" i="1"/>
  <c r="O104" i="1" s="1"/>
  <c r="L103" i="1"/>
  <c r="O103" i="1" s="1"/>
  <c r="L102" i="1"/>
  <c r="O102" i="1" s="1"/>
  <c r="L101" i="1"/>
  <c r="O101" i="1" s="1"/>
  <c r="L100" i="1"/>
  <c r="O100" i="1" s="1"/>
  <c r="L99" i="1"/>
  <c r="O99" i="1" s="1"/>
  <c r="L98" i="1"/>
  <c r="O98" i="1" s="1"/>
  <c r="L97" i="1"/>
  <c r="O97" i="1" s="1"/>
  <c r="L96" i="1"/>
  <c r="O96" i="1" s="1"/>
  <c r="L95" i="1"/>
  <c r="O95" i="1" s="1"/>
  <c r="L94" i="1"/>
  <c r="O94" i="1" s="1"/>
  <c r="L93" i="1"/>
  <c r="O93" i="1" s="1"/>
  <c r="L92" i="1"/>
  <c r="O92" i="1" s="1"/>
  <c r="L91" i="1"/>
  <c r="O91" i="1" s="1"/>
  <c r="L90" i="1"/>
  <c r="O90" i="1" s="1"/>
  <c r="L89" i="1"/>
  <c r="O89" i="1" s="1"/>
  <c r="L88" i="1"/>
  <c r="O88" i="1" s="1"/>
  <c r="L87" i="1"/>
  <c r="O87" i="1" s="1"/>
  <c r="L86" i="1"/>
  <c r="O86" i="1" s="1"/>
  <c r="L85" i="1"/>
  <c r="O85" i="1" s="1"/>
  <c r="L84" i="1"/>
  <c r="O84" i="1" s="1"/>
  <c r="L83" i="1"/>
  <c r="O83" i="1" s="1"/>
  <c r="L82" i="1"/>
  <c r="O82" i="1" s="1"/>
  <c r="L81" i="1"/>
  <c r="O81" i="1" s="1"/>
  <c r="L80" i="1"/>
  <c r="O80" i="1" s="1"/>
  <c r="L79" i="1"/>
  <c r="O79" i="1" s="1"/>
  <c r="L78" i="1"/>
  <c r="O78" i="1" s="1"/>
  <c r="L77" i="1"/>
  <c r="O77" i="1" s="1"/>
  <c r="L76" i="1"/>
  <c r="O76" i="1" s="1"/>
  <c r="L75" i="1"/>
  <c r="O75" i="1" s="1"/>
  <c r="L74" i="1"/>
  <c r="O74" i="1" s="1"/>
  <c r="L73" i="1"/>
  <c r="O73" i="1" s="1"/>
  <c r="L72" i="1"/>
  <c r="O72" i="1" s="1"/>
  <c r="L71" i="1"/>
  <c r="O71" i="1" s="1"/>
  <c r="L70" i="1"/>
  <c r="O70" i="1" s="1"/>
  <c r="L69" i="1"/>
  <c r="O69" i="1" s="1"/>
  <c r="L68" i="1"/>
  <c r="O68" i="1" s="1"/>
  <c r="L67" i="1"/>
  <c r="O67" i="1" s="1"/>
  <c r="L66" i="1"/>
  <c r="O66" i="1" s="1"/>
  <c r="L65" i="1"/>
  <c r="O65" i="1" s="1"/>
  <c r="L64" i="1"/>
  <c r="O64" i="1" s="1"/>
  <c r="L63" i="1"/>
  <c r="O63" i="1" s="1"/>
  <c r="L62" i="1"/>
  <c r="O62" i="1" s="1"/>
  <c r="L61" i="1"/>
  <c r="O61" i="1" s="1"/>
  <c r="L60" i="1"/>
  <c r="O60" i="1" s="1"/>
  <c r="L59" i="1"/>
  <c r="O59" i="1" s="1"/>
  <c r="L58" i="1"/>
  <c r="O58" i="1" s="1"/>
  <c r="L57" i="1"/>
  <c r="O57" i="1" s="1"/>
  <c r="L56" i="1"/>
  <c r="O56" i="1" s="1"/>
  <c r="L55" i="1"/>
  <c r="O55" i="1" s="1"/>
  <c r="L54" i="1"/>
  <c r="O54" i="1" s="1"/>
  <c r="L53" i="1"/>
  <c r="O53" i="1" s="1"/>
  <c r="L52" i="1"/>
  <c r="O52" i="1" s="1"/>
  <c r="L51" i="1"/>
  <c r="O51" i="1" s="1"/>
  <c r="L50" i="1"/>
  <c r="O50" i="1" s="1"/>
  <c r="L47" i="1"/>
  <c r="O47" i="1" s="1"/>
  <c r="L46" i="1"/>
  <c r="O46" i="1" s="1"/>
  <c r="L41" i="1"/>
  <c r="O41" i="1" s="1"/>
  <c r="L33" i="1"/>
  <c r="O33" i="1" s="1"/>
  <c r="L32" i="1"/>
  <c r="O32" i="1" s="1"/>
  <c r="L31" i="1"/>
  <c r="O31" i="1" s="1"/>
  <c r="L30" i="1"/>
  <c r="O30" i="1" s="1"/>
  <c r="L29" i="1"/>
  <c r="O29" i="1" s="1"/>
  <c r="L28" i="1"/>
  <c r="O28" i="1" s="1"/>
  <c r="L27" i="1"/>
  <c r="O27" i="1" s="1"/>
  <c r="L26" i="1"/>
  <c r="O26" i="1" s="1"/>
  <c r="L25" i="1"/>
  <c r="O25" i="1" s="1"/>
  <c r="P25" i="1"/>
  <c r="P26" i="1"/>
  <c r="P27" i="1"/>
  <c r="P28" i="1"/>
  <c r="P29" i="1"/>
  <c r="P30" i="1"/>
  <c r="P31" i="1"/>
  <c r="P32" i="1"/>
  <c r="P33" i="1"/>
  <c r="O35" i="1"/>
  <c r="O36" i="1"/>
  <c r="O37" i="1"/>
  <c r="O38" i="1"/>
  <c r="O39" i="1"/>
  <c r="O40" i="1"/>
  <c r="P41" i="1"/>
  <c r="O42" i="1"/>
  <c r="O43" i="1"/>
  <c r="O44" i="1"/>
  <c r="O45" i="1"/>
  <c r="P46" i="1"/>
  <c r="P47" i="1"/>
  <c r="O48" i="1"/>
  <c r="O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O110" i="1"/>
  <c r="P111" i="1"/>
  <c r="P112" i="1"/>
  <c r="O113" i="1"/>
  <c r="P114" i="1"/>
  <c r="P115" i="1"/>
  <c r="P116" i="1"/>
  <c r="O117" i="1"/>
  <c r="P118" i="1"/>
  <c r="P119" i="1"/>
  <c r="O120" i="1"/>
  <c r="O121" i="1"/>
  <c r="O122" i="1"/>
  <c r="O123" i="1"/>
  <c r="O124" i="1"/>
  <c r="O125" i="1"/>
  <c r="P126" i="1"/>
  <c r="P127" i="1"/>
  <c r="P128" i="1"/>
  <c r="P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P142" i="1"/>
  <c r="P143" i="1"/>
  <c r="O144" i="1"/>
  <c r="P145" i="1"/>
  <c r="P146" i="1"/>
  <c r="P147" i="1"/>
  <c r="O148" i="1"/>
  <c r="P149" i="1"/>
  <c r="P150" i="1"/>
  <c r="O151" i="1"/>
  <c r="O152" i="1"/>
  <c r="P153" i="1"/>
  <c r="O154" i="1"/>
  <c r="O155" i="1"/>
  <c r="O156" i="1"/>
  <c r="O157" i="1"/>
  <c r="O158" i="1"/>
  <c r="O159" i="1"/>
  <c r="O160" i="1"/>
  <c r="P161" i="1"/>
  <c r="P162" i="1"/>
  <c r="P163" i="1"/>
  <c r="P164" i="1"/>
  <c r="P165" i="1"/>
  <c r="P166" i="1"/>
  <c r="P167" i="1"/>
  <c r="P168" i="1"/>
  <c r="O169" i="1"/>
  <c r="P170" i="1"/>
  <c r="P171" i="1"/>
  <c r="P172" i="1"/>
  <c r="P173" i="1"/>
  <c r="O174" i="1"/>
  <c r="O175" i="1"/>
  <c r="O176" i="1"/>
  <c r="O177" i="1"/>
  <c r="O178" i="1"/>
  <c r="O179" i="1"/>
  <c r="P180" i="1"/>
  <c r="P181" i="1"/>
  <c r="O182" i="1"/>
  <c r="P183" i="1"/>
  <c r="O184" i="1"/>
  <c r="O185" i="1"/>
  <c r="O186" i="1"/>
  <c r="O187" i="1"/>
  <c r="O188" i="1"/>
  <c r="O189" i="1"/>
  <c r="O190" i="1"/>
  <c r="P191" i="1"/>
  <c r="O192" i="1"/>
  <c r="O193" i="1"/>
  <c r="O194" i="1"/>
  <c r="P195" i="1"/>
  <c r="P196" i="1"/>
  <c r="P197" i="1"/>
  <c r="P198" i="1"/>
  <c r="P199" i="1"/>
  <c r="O200" i="1"/>
  <c r="P201" i="1"/>
  <c r="O202" i="1"/>
  <c r="P203" i="1"/>
  <c r="O204" i="1"/>
  <c r="O205" i="1"/>
  <c r="O206" i="1"/>
  <c r="O207" i="1"/>
  <c r="O208" i="1"/>
  <c r="O209" i="1"/>
  <c r="O210" i="1"/>
  <c r="P211" i="1"/>
  <c r="P212" i="1"/>
  <c r="M11" i="1" l="1"/>
  <c r="M12" i="1"/>
  <c r="M10" i="1"/>
  <c r="N213" i="1" s="1"/>
  <c r="N214" i="1"/>
  <c r="M13" i="1" l="1"/>
</calcChain>
</file>

<file path=xl/sharedStrings.xml><?xml version="1.0" encoding="utf-8"?>
<sst xmlns="http://schemas.openxmlformats.org/spreadsheetml/2006/main" count="2041" uniqueCount="573">
  <si>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</si>
  <si>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</si>
  <si>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</si>
  <si>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</si>
  <si>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Возраст саженцев:</t>
  </si>
  <si>
    <t>1+1</t>
  </si>
  <si>
    <t>Двулетний сеянец, прересаженный после первого года</t>
  </si>
  <si>
    <t>Cкидка 5% при заказе от 100 шт на сорт.</t>
  </si>
  <si>
    <t>1+2</t>
  </si>
  <si>
    <t>Трехлетний сеянец пересаженый после первого года</t>
  </si>
  <si>
    <t>0+1</t>
  </si>
  <si>
    <t>Однолетка  с зимних  черенков</t>
  </si>
  <si>
    <t>0+2</t>
  </si>
  <si>
    <t>Двулетка с зимних  черенков</t>
  </si>
  <si>
    <t>Тара бесплатно:</t>
  </si>
  <si>
    <t xml:space="preserve">Итоговая сумма заказа </t>
  </si>
  <si>
    <t>0+1+1</t>
  </si>
  <si>
    <t>Двухлетка с летних черенков и пересажен после первого года</t>
  </si>
  <si>
    <t>2+0</t>
  </si>
  <si>
    <t>Двулетний сеянец без пересадки</t>
  </si>
  <si>
    <t>◦ деревянные бокс-паллеты (1 х 1,2 х 1 м вместимость до 1500 шт)</t>
  </si>
  <si>
    <t>1+0</t>
  </si>
  <si>
    <t xml:space="preserve"> Однолетний сеянец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</si>
  <si>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</si>
  <si>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</si>
  <si>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Возраст</t>
  </si>
  <si>
    <t>Высота</t>
  </si>
  <si>
    <t>Кол-во веток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</si>
  <si>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</si>
  <si>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</si>
  <si>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</si>
  <si>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</si>
  <si>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</si>
  <si>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Cумма, €</t>
  </si>
  <si>
    <t>Cумма, ₽</t>
  </si>
  <si>
    <t>87-14-0079</t>
  </si>
  <si>
    <t>евро</t>
  </si>
  <si>
    <t>Aronia melanocarpa</t>
  </si>
  <si>
    <t>Арония черноплодная</t>
  </si>
  <si>
    <t>30-50</t>
  </si>
  <si>
    <t>руб</t>
  </si>
  <si>
    <t>Berberis thunbergii</t>
  </si>
  <si>
    <t>Барбарис тунберга</t>
  </si>
  <si>
    <t>Atropurpurea</t>
  </si>
  <si>
    <t>87-14-0253</t>
  </si>
  <si>
    <t>Euonymus europaeus</t>
  </si>
  <si>
    <t>Бересклет европейский</t>
  </si>
  <si>
    <t>87-14-0225</t>
  </si>
  <si>
    <t>Crataegus monogyna</t>
  </si>
  <si>
    <t>Боярышник однопестичный</t>
  </si>
  <si>
    <t>40-60</t>
  </si>
  <si>
    <t>20-30</t>
  </si>
  <si>
    <t>Hydrangea paniculata</t>
  </si>
  <si>
    <t>Гортензия метельчатая</t>
  </si>
  <si>
    <t>46-38-10884</t>
  </si>
  <si>
    <t>Cornus alba</t>
  </si>
  <si>
    <t>Дерен белый</t>
  </si>
  <si>
    <t>Elegantissima</t>
  </si>
  <si>
    <t>Kesselringii</t>
  </si>
  <si>
    <t>30-40</t>
  </si>
  <si>
    <t>87-14-1435</t>
  </si>
  <si>
    <t>Cornus sanguinea</t>
  </si>
  <si>
    <t>Дерен кроваво-красный</t>
  </si>
  <si>
    <t>Anny's Winter Orange</t>
  </si>
  <si>
    <t>25-40</t>
  </si>
  <si>
    <t>Cornus stolonifera</t>
  </si>
  <si>
    <t>Дерен отпрысковый</t>
  </si>
  <si>
    <t>Flaviramea</t>
  </si>
  <si>
    <t>Salix purpurea</t>
  </si>
  <si>
    <t>Ива пурпурная</t>
  </si>
  <si>
    <t>87-14-0067</t>
  </si>
  <si>
    <t>87-14-0685</t>
  </si>
  <si>
    <t>Viburnum lantana</t>
  </si>
  <si>
    <t>Калина гордовина</t>
  </si>
  <si>
    <t>Viburnum opulus</t>
  </si>
  <si>
    <t>Калина обыкновенная</t>
  </si>
  <si>
    <t>Cotoneaster lucidus</t>
  </si>
  <si>
    <t>Кизильник блестящий</t>
  </si>
  <si>
    <t>50-80</t>
  </si>
  <si>
    <t>Potentilla fruticosa</t>
  </si>
  <si>
    <t>Лапчатка кустарниковая</t>
  </si>
  <si>
    <t>Abbotswood</t>
  </si>
  <si>
    <t>Marian Red Robin</t>
  </si>
  <si>
    <t>Red Ace</t>
  </si>
  <si>
    <t>Physocarpus opulifolius</t>
  </si>
  <si>
    <t>Пузыреплодник калинолистный</t>
  </si>
  <si>
    <t>Dart's Gold</t>
  </si>
  <si>
    <t>Diabolo</t>
  </si>
  <si>
    <t>46-38-10902</t>
  </si>
  <si>
    <t>Luteus</t>
  </si>
  <si>
    <t>Nugget</t>
  </si>
  <si>
    <t>Red Baron</t>
  </si>
  <si>
    <t>Rose rugosa</t>
  </si>
  <si>
    <t>Роза морщинистая</t>
  </si>
  <si>
    <t>Sorbaria sorbifolia</t>
  </si>
  <si>
    <t>Рябинник рябинолистный</t>
  </si>
  <si>
    <t>Sem</t>
  </si>
  <si>
    <t>Ribes alpinum</t>
  </si>
  <si>
    <t>Смородина альпийская</t>
  </si>
  <si>
    <t>Spiraea betulifolia</t>
  </si>
  <si>
    <t>Спирея березолистная</t>
  </si>
  <si>
    <t>Tor</t>
  </si>
  <si>
    <t>Spiraea vanhouttei</t>
  </si>
  <si>
    <t>Спирея Вангутта</t>
  </si>
  <si>
    <t>Spiraea douglasii</t>
  </si>
  <si>
    <t>Спирея Дугласа</t>
  </si>
  <si>
    <t>Spiraea nipponica</t>
  </si>
  <si>
    <t>Спирея ниппонская</t>
  </si>
  <si>
    <t>Snowmound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</si>
  <si>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</si>
  <si>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</si>
  <si>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</si>
  <si>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</si>
  <si>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</si>
  <si>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</si>
  <si>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Golden Princess</t>
  </si>
  <si>
    <t>10-20</t>
  </si>
  <si>
    <t>Little Princess</t>
  </si>
  <si>
    <t>Forsythia intermedia</t>
  </si>
  <si>
    <t>Lynwood</t>
  </si>
  <si>
    <t>Spectabilis</t>
  </si>
  <si>
    <t>УТ-00046700</t>
  </si>
  <si>
    <t>Гофрокороб PlantMarket (120х50х50, бурый, П-32)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</si>
  <si>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</si>
  <si>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</si>
  <si>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</si>
  <si>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</si>
  <si>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</si>
  <si>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</si>
  <si>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</si>
  <si>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</si>
  <si>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</si>
  <si>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</si>
  <si>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</si>
  <si>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</si>
  <si>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</si>
  <si>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</si>
  <si>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</si>
  <si>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</si>
  <si>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</si>
  <si>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</si>
  <si>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</si>
  <si>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</si>
  <si>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</si>
  <si>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</si>
  <si>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</si>
  <si>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</si>
  <si>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</si>
  <si>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</si>
  <si>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</si>
  <si>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</si>
  <si>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</si>
  <si>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</si>
  <si>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</si>
  <si>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</si>
  <si>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</si>
  <si>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</si>
  <si>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</si>
  <si>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</si>
  <si>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</si>
  <si>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</si>
  <si>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</si>
  <si>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</si>
  <si>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</si>
  <si>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</si>
  <si>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</si>
  <si>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случае повышения курса евро более чем на 10% от курса ЦБ РФ на 02.10.21 цены на саженцы из Нидерландов могут быть пересмотрены.</t>
  </si>
  <si>
    <r>
      <t xml:space="preserve">Возраст саженцев указан в таблице и означает следующее:
</t>
    </r>
    <r>
      <rPr>
        <b/>
        <i/>
        <sz val="11"/>
        <color rgb="FF3A3A3A"/>
        <rFont val="Bahnschrift SemiLight SemiConde"/>
        <family val="2"/>
        <charset val="204"/>
      </rPr>
      <t xml:space="preserve">             
</t>
    </r>
  </si>
  <si>
    <t>Однолетний сеянец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</si>
  <si>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</si>
  <si>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</si>
  <si>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</si>
  <si>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</si>
  <si>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</si>
  <si>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</si>
  <si>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</si>
  <si>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</si>
  <si>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</si>
  <si>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</si>
  <si>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</si>
  <si>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</si>
  <si>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</si>
  <si>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</si>
  <si>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</si>
  <si>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</si>
  <si>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</si>
  <si>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</si>
  <si>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</si>
  <si>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</si>
  <si>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</si>
  <si>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</si>
  <si>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</si>
  <si>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</si>
  <si>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нет</t>
  </si>
  <si>
    <t>87-14-1564</t>
  </si>
  <si>
    <t>87-14-0486</t>
  </si>
  <si>
    <t>87-14-0560</t>
  </si>
  <si>
    <t>87-14-0691</t>
  </si>
  <si>
    <t>87-14-0122</t>
  </si>
  <si>
    <t>87-14-1606</t>
  </si>
  <si>
    <t>87-14-0723</t>
  </si>
  <si>
    <t>87-14-1358</t>
  </si>
  <si>
    <t>87-14-0612</t>
  </si>
  <si>
    <t>87-14-1450</t>
  </si>
  <si>
    <t>Quercus rubra</t>
  </si>
  <si>
    <t>Дуб красный</t>
  </si>
  <si>
    <t>Quercus robur</t>
  </si>
  <si>
    <t>Дуб черешчатый</t>
  </si>
  <si>
    <t>Caragana arborescens</t>
  </si>
  <si>
    <t>Карагана/Акация древовидная</t>
  </si>
  <si>
    <t>Acer platanoides</t>
  </si>
  <si>
    <t>Клен остролистный</t>
  </si>
  <si>
    <t>Schmidt</t>
  </si>
  <si>
    <t>Снежноягодник Хенаульта</t>
  </si>
  <si>
    <t>Hancock</t>
  </si>
  <si>
    <t>Genpei= Shirobana</t>
  </si>
  <si>
    <t>Populus alba</t>
  </si>
  <si>
    <t>Тополь белый</t>
  </si>
  <si>
    <t>Форзиция промежуточная</t>
  </si>
  <si>
    <t>Fraxinus exсelsior</t>
  </si>
  <si>
    <t>Ясень обыкновенный</t>
  </si>
  <si>
    <t>80-100</t>
  </si>
  <si>
    <t>80-120</t>
  </si>
  <si>
    <t>15-30</t>
  </si>
  <si>
    <t>60-100</t>
  </si>
  <si>
    <t>46-38-12862</t>
  </si>
  <si>
    <t>46-38-10877</t>
  </si>
  <si>
    <t>60-80</t>
  </si>
  <si>
    <t>Silver Dollar</t>
  </si>
  <si>
    <t>Бесплатная доставка до ближайшего к нашему складу терминала ТК: ПЭК, ЖелДорЭкспедиция, Вера-1.</t>
  </si>
  <si>
    <t>Подпишитесь на наш телеграм-канал, чтобы всегда быть в курсе последних новостей, предложений и акций:</t>
  </si>
  <si>
    <t>https://t.me/plantmarket_russia</t>
  </si>
  <si>
    <t>46-38-12827</t>
  </si>
  <si>
    <t>46-38-14589</t>
  </si>
  <si>
    <t>46-38-13082</t>
  </si>
  <si>
    <t>46-38-12093</t>
  </si>
  <si>
    <t>46-38-14606</t>
  </si>
  <si>
    <t>46-38-10842</t>
  </si>
  <si>
    <t>46-38-10887</t>
  </si>
  <si>
    <t>46-38-14640</t>
  </si>
  <si>
    <t>46-43-0001</t>
  </si>
  <si>
    <t>87-14-1420</t>
  </si>
  <si>
    <t>87-14-0729</t>
  </si>
  <si>
    <t>87-14-1157</t>
  </si>
  <si>
    <t>Graffiti</t>
  </si>
  <si>
    <t>Touch of Pink</t>
  </si>
  <si>
    <t>Salix rosmarinifolia</t>
  </si>
  <si>
    <t>Ива розмаринолистная</t>
  </si>
  <si>
    <t>Ribes odoratum</t>
  </si>
  <si>
    <t>Смородина золотистая</t>
  </si>
  <si>
    <t>Philadelphus coronarius</t>
  </si>
  <si>
    <t>Чубушник венечный</t>
  </si>
  <si>
    <t>Virginal</t>
  </si>
  <si>
    <t>Alba</t>
  </si>
  <si>
    <t>Rubra</t>
  </si>
  <si>
    <t>20-40</t>
  </si>
  <si>
    <t>← Выберите период поставки</t>
  </si>
  <si>
    <t>не выбрано</t>
  </si>
  <si>
    <t>Род, вид на латинском</t>
  </si>
  <si>
    <t>Род, вид на русском</t>
  </si>
  <si>
    <t>Сорт</t>
  </si>
  <si>
    <t>УТ-00106969</t>
  </si>
  <si>
    <t>Гофрокороб Plantmarket (60х40х30, бурый, П-31)</t>
  </si>
  <si>
    <t>◦ картонные коробки 1,2 х 0,5 х 0,5 м (вместимость до 200 шт), 0,6 х 0,4 х 0,3 м (вместимость до 100 шт)</t>
  </si>
  <si>
    <t>46-43-0004</t>
  </si>
  <si>
    <t>46-38-10976</t>
  </si>
  <si>
    <t>46-38-12479</t>
  </si>
  <si>
    <t>46-38-12438</t>
  </si>
  <si>
    <t>46-38-10910</t>
  </si>
  <si>
    <t>Prunus spinosa</t>
  </si>
  <si>
    <t>Tilia cordata</t>
  </si>
  <si>
    <t>Терновник колючий</t>
  </si>
  <si>
    <t>Липа мелколистная</t>
  </si>
  <si>
    <t>46-38-10892</t>
  </si>
  <si>
    <t>5-10</t>
  </si>
  <si>
    <t>87-14-0101</t>
  </si>
  <si>
    <t>87-14-0963</t>
  </si>
  <si>
    <t>87-14-1404</t>
  </si>
  <si>
    <t>87-14-0155</t>
  </si>
  <si>
    <t>87-14-1436</t>
  </si>
  <si>
    <t>87-14-1308</t>
  </si>
  <si>
    <t>87-14-0549</t>
  </si>
  <si>
    <t>87-14-0569</t>
  </si>
  <si>
    <t>87-14-0245</t>
  </si>
  <si>
    <t>87-14-1056</t>
  </si>
  <si>
    <t>87-14-1388</t>
  </si>
  <si>
    <t>87-14-1315</t>
  </si>
  <si>
    <t>87-14-0362</t>
  </si>
  <si>
    <t>Береза повислая</t>
  </si>
  <si>
    <t>Вейгела цветущая</t>
  </si>
  <si>
    <t>Вяз гладкий</t>
  </si>
  <si>
    <t>Жимолость татарская</t>
  </si>
  <si>
    <t>Ива ползучая</t>
  </si>
  <si>
    <t>Лох узколистный</t>
  </si>
  <si>
    <t>Стефанандра надрезаннолистная</t>
  </si>
  <si>
    <t>Шелковица белая</t>
  </si>
  <si>
    <t>Яблоня лесная</t>
  </si>
  <si>
    <t>Betula pendula</t>
  </si>
  <si>
    <t>Weigela florida</t>
  </si>
  <si>
    <t>Lonicera tatarica</t>
  </si>
  <si>
    <t>Salix matsudana</t>
  </si>
  <si>
    <t>Salix repens</t>
  </si>
  <si>
    <t>Elaeagnus angustifolia</t>
  </si>
  <si>
    <t>Stephanandra incisa</t>
  </si>
  <si>
    <t>Morus alba</t>
  </si>
  <si>
    <t>Bristol Ruby</t>
  </si>
  <si>
    <t>Nana Purpurea</t>
  </si>
  <si>
    <t>Rosea</t>
  </si>
  <si>
    <t>Aurea</t>
  </si>
  <si>
    <t>Westonbirt</t>
  </si>
  <si>
    <t>Midwinter Fire</t>
  </si>
  <si>
    <t>Erythroflexuosa</t>
  </si>
  <si>
    <t>Nitida</t>
  </si>
  <si>
    <t>June Bride</t>
  </si>
  <si>
    <t>Crispa</t>
  </si>
  <si>
    <t>60-90</t>
  </si>
  <si>
    <t>25-30</t>
  </si>
  <si>
    <t>Саженцы с ОКС по 25 шт 2026</t>
  </si>
  <si>
    <t xml:space="preserve">                                 16 неделя 2026 (13-17 апреля)</t>
  </si>
  <si>
    <t>Задаток при бронировании 50%, доплата 50% за 3 недели до выдачи.</t>
  </si>
  <si>
    <t>46-252-0051</t>
  </si>
  <si>
    <t>46-252-0031</t>
  </si>
  <si>
    <t>46-252-0052</t>
  </si>
  <si>
    <t>46-252-0025</t>
  </si>
  <si>
    <t>46-252-0026</t>
  </si>
  <si>
    <t>46-252-0028</t>
  </si>
  <si>
    <t>46-252-0053</t>
  </si>
  <si>
    <t>46-252-0029</t>
  </si>
  <si>
    <t>46-252-0027</t>
  </si>
  <si>
    <t>87-14-1255</t>
  </si>
  <si>
    <t>87-14-1252</t>
  </si>
  <si>
    <t>87-14-0089</t>
  </si>
  <si>
    <t>87-14-1253</t>
  </si>
  <si>
    <t>87-14-0102/п</t>
  </si>
  <si>
    <t>87-14-0580</t>
  </si>
  <si>
    <t>87-14-1231</t>
  </si>
  <si>
    <t>46-38-10933</t>
  </si>
  <si>
    <t>46-38-14568</t>
  </si>
  <si>
    <t>87-14-0680/п</t>
  </si>
  <si>
    <t>87-99-0173/п</t>
  </si>
  <si>
    <t>87-99-0172/п</t>
  </si>
  <si>
    <t>87-99-0092/п</t>
  </si>
  <si>
    <t>46-361-0012</t>
  </si>
  <si>
    <t>87-99-0202/п</t>
  </si>
  <si>
    <t>46-38-15121</t>
  </si>
  <si>
    <t>87-99-0152/п</t>
  </si>
  <si>
    <t>46-38-15737</t>
  </si>
  <si>
    <t>46-38-10845</t>
  </si>
  <si>
    <t>46-38-15411</t>
  </si>
  <si>
    <t>46-38-15747</t>
  </si>
  <si>
    <t>46-38-14794</t>
  </si>
  <si>
    <t>46-38-15749</t>
  </si>
  <si>
    <t>46-38-15414</t>
  </si>
  <si>
    <t>46-38-13560</t>
  </si>
  <si>
    <t>87-14-1454/п</t>
  </si>
  <si>
    <t>46-38-15204</t>
  </si>
  <si>
    <t>46-38-10952</t>
  </si>
  <si>
    <t>30-02-0038/п</t>
  </si>
  <si>
    <t>46-38-50062</t>
  </si>
  <si>
    <t>46-38-11594</t>
  </si>
  <si>
    <t>46-38-50063</t>
  </si>
  <si>
    <t>46-38-15743</t>
  </si>
  <si>
    <t>46-38-14792</t>
  </si>
  <si>
    <t>46-361-0018</t>
  </si>
  <si>
    <t>46-38-15438</t>
  </si>
  <si>
    <t>46-38-10957</t>
  </si>
  <si>
    <t>46-38-15439</t>
  </si>
  <si>
    <t>46-38-10950</t>
  </si>
  <si>
    <t>46-38-15744</t>
  </si>
  <si>
    <t>46-38-15441</t>
  </si>
  <si>
    <t>46-38-15746</t>
  </si>
  <si>
    <t>46-38-10873</t>
  </si>
  <si>
    <t>46-38-15122</t>
  </si>
  <si>
    <t>46-38-15120</t>
  </si>
  <si>
    <t>46-38-15751</t>
  </si>
  <si>
    <t>46-38-50064</t>
  </si>
  <si>
    <t>46-38-15446</t>
  </si>
  <si>
    <t>46-38-10875</t>
  </si>
  <si>
    <t>46-38-15447</t>
  </si>
  <si>
    <t>46-38-10966</t>
  </si>
  <si>
    <t>46-38-10964</t>
  </si>
  <si>
    <t>46-38-15448</t>
  </si>
  <si>
    <t>46-38-10847</t>
  </si>
  <si>
    <t>46-38-15119</t>
  </si>
  <si>
    <t>46-38-15457</t>
  </si>
  <si>
    <t>46-38-11633</t>
  </si>
  <si>
    <t>46-38-15752</t>
  </si>
  <si>
    <t>46-38-15218</t>
  </si>
  <si>
    <t>46-38-15461</t>
  </si>
  <si>
    <t>46-38-10841</t>
  </si>
  <si>
    <t>46-38-15534/п</t>
  </si>
  <si>
    <t>87-14-0152</t>
  </si>
  <si>
    <t>46-38-10407</t>
  </si>
  <si>
    <t>46-38-15753</t>
  </si>
  <si>
    <t>46-38-15754</t>
  </si>
  <si>
    <t>46-38-15755</t>
  </si>
  <si>
    <t>87-14-0957</t>
  </si>
  <si>
    <t>46-38-10888</t>
  </si>
  <si>
    <t>87-14-1232</t>
  </si>
  <si>
    <t>87-14-0170</t>
  </si>
  <si>
    <t>87-14-0178</t>
  </si>
  <si>
    <t>87-14-1437</t>
  </si>
  <si>
    <t>46-38-10892/п</t>
  </si>
  <si>
    <t>46-38-14621</t>
  </si>
  <si>
    <t>87-14-0572</t>
  </si>
  <si>
    <t>87-14-0070</t>
  </si>
  <si>
    <t>87-14-0027</t>
  </si>
  <si>
    <t>46-38-15756</t>
  </si>
  <si>
    <t>46-38-15757</t>
  </si>
  <si>
    <t>46-38-15675</t>
  </si>
  <si>
    <t>46-38-15768</t>
  </si>
  <si>
    <t>46-38-15677</t>
  </si>
  <si>
    <t>87-14-1743</t>
  </si>
  <si>
    <t>87-14-1744</t>
  </si>
  <si>
    <t>46-38-15679</t>
  </si>
  <si>
    <t>87-14-0191</t>
  </si>
  <si>
    <t>87-14-0672</t>
  </si>
  <si>
    <t>87-14-0062</t>
  </si>
  <si>
    <t>87-14-0049</t>
  </si>
  <si>
    <t>87-14-0056</t>
  </si>
  <si>
    <t>87-14-1716</t>
  </si>
  <si>
    <t>46-38-15535</t>
  </si>
  <si>
    <t>46-38-15758</t>
  </si>
  <si>
    <t>46-38-10975</t>
  </si>
  <si>
    <t>46-38-12475</t>
  </si>
  <si>
    <t>46-38-12878</t>
  </si>
  <si>
    <t>87-14-1736</t>
  </si>
  <si>
    <t>46-38-15957</t>
  </si>
  <si>
    <t>46-38-10904</t>
  </si>
  <si>
    <t>46-38-12880</t>
  </si>
  <si>
    <t>87-14-1737</t>
  </si>
  <si>
    <t>87-14-1509</t>
  </si>
  <si>
    <t>46-38-14644</t>
  </si>
  <si>
    <t>46-38-15759</t>
  </si>
  <si>
    <t>87-14-1397</t>
  </si>
  <si>
    <t>87-14-1358/п</t>
  </si>
  <si>
    <t>87-14-1749</t>
  </si>
  <si>
    <t>30-07-0002</t>
  </si>
  <si>
    <t>30-07-0003</t>
  </si>
  <si>
    <t>87-14-1770</t>
  </si>
  <si>
    <t>87-14-1389</t>
  </si>
  <si>
    <t>46-38-10855</t>
  </si>
  <si>
    <t>87-14-0614</t>
  </si>
  <si>
    <t>46-38-12500</t>
  </si>
  <si>
    <t>46-38-12439</t>
  </si>
  <si>
    <t>46-38-12485</t>
  </si>
  <si>
    <t>87-14-0633</t>
  </si>
  <si>
    <t>46-38-12484</t>
  </si>
  <si>
    <t>87-14-1391</t>
  </si>
  <si>
    <t>87-14-0467/п</t>
  </si>
  <si>
    <t>87-14-0381</t>
  </si>
  <si>
    <t>87-14-0387</t>
  </si>
  <si>
    <t>87-14-1732</t>
  </si>
  <si>
    <t>87-14-0368</t>
  </si>
  <si>
    <t>87-14-1104/п</t>
  </si>
  <si>
    <t>87-14-0281/п</t>
  </si>
  <si>
    <t>Picea pungens</t>
  </si>
  <si>
    <t>Ель колючая</t>
  </si>
  <si>
    <t>Apache</t>
  </si>
  <si>
    <t>Colorado Blue</t>
  </si>
  <si>
    <t>Picea pungens f. glauca</t>
  </si>
  <si>
    <t>Ель колючая ф. сизая</t>
  </si>
  <si>
    <t>Carson</t>
  </si>
  <si>
    <t>Kaibab</t>
  </si>
  <si>
    <t>Río Grande</t>
  </si>
  <si>
    <t>San Isabel</t>
  </si>
  <si>
    <t>San Juan, Dolores Ranger</t>
  </si>
  <si>
    <t>San Juan, Pagosa Ranger</t>
  </si>
  <si>
    <t>Santa Fe</t>
  </si>
  <si>
    <t/>
  </si>
  <si>
    <t>Berberis vulgaris</t>
  </si>
  <si>
    <t>Барбарис обыкновенный</t>
  </si>
  <si>
    <t>Sambucus nigra</t>
  </si>
  <si>
    <t>Бузина черная</t>
  </si>
  <si>
    <t>Fagus sylvatica</t>
  </si>
  <si>
    <t>Бук европейский/лесной</t>
  </si>
  <si>
    <t>Ulmus laevis</t>
  </si>
  <si>
    <t>Hydrangea arborescens</t>
  </si>
  <si>
    <t>Гортензия древовидная</t>
  </si>
  <si>
    <t>Candybelle Bubblegum=Lollypop</t>
  </si>
  <si>
    <t>Candybelle Marshmallow</t>
  </si>
  <si>
    <t>Angels Blush=Ruby</t>
  </si>
  <si>
    <t>Bombshell</t>
  </si>
  <si>
    <t>Candy Love = Summer Love</t>
  </si>
  <si>
    <t>Confetti=Vlasveld 02</t>
  </si>
  <si>
    <t>Diamant Rouge=Rendia</t>
  </si>
  <si>
    <t>Early Sensation</t>
  </si>
  <si>
    <t>Framboisine = Samarskya Lydia</t>
  </si>
  <si>
    <t>Kyushu</t>
  </si>
  <si>
    <t>Limelight=Zwijnenburg</t>
  </si>
  <si>
    <t>Little Passion</t>
  </si>
  <si>
    <t>Little Quick Fire</t>
  </si>
  <si>
    <t>Little Spooky</t>
  </si>
  <si>
    <t>Magical Starlight=Degustar=Perle d'Automne</t>
  </si>
  <si>
    <t>Mojito</t>
  </si>
  <si>
    <t>Pastelgreen=Rencolor</t>
  </si>
  <si>
    <t>Pinky Promise</t>
  </si>
  <si>
    <t>Polar Bear</t>
  </si>
  <si>
    <t>Raspberry Pink</t>
  </si>
  <si>
    <t>Royal Flower</t>
  </si>
  <si>
    <t>Selection</t>
  </si>
  <si>
    <t>Skyfall</t>
  </si>
  <si>
    <t>Strawberry blossom</t>
  </si>
  <si>
    <t>Summer Snow</t>
  </si>
  <si>
    <t>Sundae Fraise=Rensun</t>
  </si>
  <si>
    <t>Vanille Fraise=Renhy</t>
  </si>
  <si>
    <t>Argenteomarginata</t>
  </si>
  <si>
    <t>Gouchaultii</t>
  </si>
  <si>
    <t>Sibirica</t>
  </si>
  <si>
    <t>Winter Beauty</t>
  </si>
  <si>
    <t>Ива Матсудана</t>
  </si>
  <si>
    <t>Nana=Gracilis</t>
  </si>
  <si>
    <t>Amelanchier lamarckii/canadensis</t>
  </si>
  <si>
    <t>Ирга Ламарка/канадская</t>
  </si>
  <si>
    <t>Goldstar</t>
  </si>
  <si>
    <t>Pink Beauty=Lovely Pink</t>
  </si>
  <si>
    <t>Pink Queen=Blink</t>
  </si>
  <si>
    <t>Snowflake</t>
  </si>
  <si>
    <t>Corylus avellana</t>
  </si>
  <si>
    <t>Лещина/Орешник обыкновенная</t>
  </si>
  <si>
    <t>Alnus incana</t>
  </si>
  <si>
    <t>Ольха серая</t>
  </si>
  <si>
    <t>Alnus cordata</t>
  </si>
  <si>
    <t>Ольха сердцевидная</t>
  </si>
  <si>
    <t>Alnus glutinosa</t>
  </si>
  <si>
    <t>Ольха черная</t>
  </si>
  <si>
    <t>Juglans nigra</t>
  </si>
  <si>
    <t>Орех черный</t>
  </si>
  <si>
    <t>Magic Ball</t>
  </si>
  <si>
    <t>Sweet Dreams</t>
  </si>
  <si>
    <t>Rose glauca</t>
  </si>
  <si>
    <t>Роза сизая</t>
  </si>
  <si>
    <t>Syringa vulgaris</t>
  </si>
  <si>
    <t>Сирень обыкновенная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</si>
  <si>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</si>
  <si>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</si>
  <si>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</si>
  <si>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</si>
  <si>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</si>
  <si>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Populus nigra</t>
  </si>
  <si>
    <t>Тополь черный</t>
  </si>
  <si>
    <t>Italica</t>
  </si>
  <si>
    <t>Malus sylvestris</t>
  </si>
  <si>
    <t>40-50</t>
  </si>
  <si>
    <t>2-х летнее</t>
  </si>
  <si>
    <t>2 вет.</t>
  </si>
  <si>
    <t>2-3 вет.</t>
  </si>
  <si>
    <t>1-2 вет.</t>
  </si>
  <si>
    <t>2-4 вет.</t>
  </si>
  <si>
    <t>7-8 вет</t>
  </si>
  <si>
    <t>1 вет.</t>
  </si>
  <si>
    <t>3-4 вет.</t>
  </si>
  <si>
    <t>4 вет.</t>
  </si>
  <si>
    <t>2+ вет.</t>
  </si>
  <si>
    <t>куст</t>
  </si>
  <si>
    <t>RU</t>
  </si>
  <si>
    <t>EU</t>
  </si>
  <si>
    <t>Количество саженцев (Euro)</t>
  </si>
  <si>
    <t>Количество саженцев (Руб.)</t>
  </si>
  <si>
    <t>Сумма за саженцы (Руб.)</t>
  </si>
  <si>
    <t>Сумма за саженцы (Euro)</t>
  </si>
  <si>
    <t>Подтверждение</t>
  </si>
  <si>
    <t>в теч. 10-и дней после внесения аванса</t>
  </si>
  <si>
    <t>в теч. 3-х дней после внесения аванса</t>
  </si>
  <si>
    <t>приостановлен прием заказов</t>
  </si>
  <si>
    <t>Прием заказов закрывается за 3 недели до выдачи</t>
  </si>
  <si>
    <t>Оплата производится в рублях по курсу = ЦБ РФ+9 на момент зачисления денежных средств на наш р/сч</t>
  </si>
  <si>
    <t>Курс ЦБ РФ+9</t>
  </si>
  <si>
    <t>Хвойные с ОКС доступны к выдаче только на 16 неделе 2026. Сроки подготовки и выдачи могут измениться в зависимости от погодных условий.</t>
  </si>
  <si>
    <t>Лиственные, кустарники и деревья с ОКС</t>
  </si>
  <si>
    <t>Хвойные с ОКС (минимальный общий заказ на раздел - 120 шт.)</t>
  </si>
  <si>
    <t>Общий минимальный заказ 30 тыс ₽. Минимальный заказ на сорт: от 25 шт.</t>
  </si>
  <si>
    <t>Выдача заказов:   14 неделя 2026 (30 марта-3 апреля)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</si>
</sst>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[$€-1]"/>
    <numFmt numFmtId="165" formatCode="#,##0.00\ &quot;₽&quot;"/>
    <numFmt numFmtId="166" formatCode="_-* #,##0.00\ [$€-1]_-;\-* #,##0.00\ [$€-1]_-;_-* &quot;-&quot;??\ [$€-1]_-;_-@_-"/>
    <numFmt numFmtId="167" formatCode="_-* #,##0\ &quot;₽&quot;_-;\-* #,##0\ &quot;₽&quot;_-;_-* &quot;-&quot;??\ &quot;₽&quot;_-;_-@_-"/>
  </numFmts>
  <fonts count="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0"/>
      <name val="Arial"/>
      <family val="2"/>
    </font>
    <font>
      <sz val="11"/>
      <color rgb="FF000000"/>
      <name val="Geneva"/>
      <family val="2"/>
    </font>
    <font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2"/>
      <color rgb="FF000000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sz val="10"/>
      <name val="Arial"/>
      <family val="2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11"/>
      <color theme="1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9"/>
      <color rgb="FF006600"/>
      <name val="Arial"/>
      <family val="2"/>
      <charset val="204"/>
    </font>
    <font>
      <b/>
      <sz val="1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0">
    <xf numFmtId="0" fontId="0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  <xf numFmtId="0" fontId="12" fillId="0" borderId="0"/>
    <xf numFmtId="0" fontId="23" fillId="0" borderId="0"/>
    <xf numFmtId="0" fontId="26" fillId="0" borderId="0">
      <alignment vertical="top"/>
    </xf>
    <xf numFmtId="0" fontId="23" fillId="0" borderId="0"/>
    <xf numFmtId="0" fontId="1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57" fillId="0" borderId="0" applyNumberFormat="0" applyFill="0" applyBorder="0" applyAlignment="0" applyProtection="0"/>
    <xf numFmtId="0" fontId="35" fillId="0" borderId="0"/>
  </cellStyleXfs>
  <cellXfs count="158">
    <xf numFmtId="0" fontId="0" fillId="0" borderId="0" xfId="0"/>
    <xf numFmtId="14" fontId="4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1" fontId="6" fillId="0" borderId="0" xfId="1" applyNumberFormat="1" applyFont="1" applyAlignment="1">
      <alignment horizontal="center"/>
    </xf>
    <xf numFmtId="1" fontId="6" fillId="0" borderId="0" xfId="1" applyNumberFormat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11" fillId="0" borderId="0" xfId="3" applyFont="1" applyFill="1" applyAlignment="1" applyProtection="1">
      <alignment vertical="center"/>
      <protection locked="0"/>
    </xf>
    <xf numFmtId="0" fontId="11" fillId="0" borderId="0" xfId="3" applyFont="1" applyFill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 indent="1"/>
      <protection locked="0"/>
    </xf>
    <xf numFmtId="1" fontId="2" fillId="2" borderId="1" xfId="2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8" fillId="0" borderId="0" xfId="6" applyFont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6" fillId="0" borderId="0" xfId="1" applyFont="1" applyAlignment="1">
      <alignment horizontal="left"/>
    </xf>
    <xf numFmtId="0" fontId="25" fillId="0" borderId="0" xfId="7" applyFont="1" applyAlignment="1">
      <alignment horizontal="left" vertical="center"/>
    </xf>
    <xf numFmtId="1" fontId="6" fillId="0" borderId="0" xfId="1" applyNumberFormat="1" applyFont="1" applyAlignment="1">
      <alignment horizontal="left"/>
    </xf>
    <xf numFmtId="0" fontId="13" fillId="4" borderId="0" xfId="10" applyFont="1" applyFill="1" applyAlignment="1" applyProtection="1">
      <alignment horizontal="left" vertical="center"/>
      <protection locked="0"/>
    </xf>
    <xf numFmtId="0" fontId="21" fillId="0" borderId="0" xfId="6" applyFont="1" applyAlignment="1" applyProtection="1">
      <alignment horizontal="left" vertical="center" indent="1"/>
      <protection locked="0"/>
    </xf>
    <xf numFmtId="0" fontId="29" fillId="0" borderId="0" xfId="4" applyFont="1" applyAlignment="1" applyProtection="1">
      <alignment horizontal="left" vertical="center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31" fillId="0" borderId="0" xfId="7" applyFont="1" applyAlignment="1">
      <alignment vertical="center"/>
    </xf>
    <xf numFmtId="0" fontId="9" fillId="0" borderId="0" xfId="4" applyFont="1" applyAlignment="1">
      <alignment horizontal="center" vertical="top" wrapText="1"/>
    </xf>
    <xf numFmtId="0" fontId="18" fillId="3" borderId="4" xfId="4" applyFont="1" applyFill="1" applyBorder="1" applyAlignment="1">
      <alignment horizontal="left" vertical="top" wrapText="1" indent="1"/>
    </xf>
    <xf numFmtId="0" fontId="18" fillId="3" borderId="4" xfId="4" applyFont="1" applyFill="1" applyBorder="1" applyAlignment="1">
      <alignment horizontal="center" vertical="top" wrapText="1"/>
    </xf>
    <xf numFmtId="0" fontId="3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3" fillId="0" borderId="0" xfId="4" applyFont="1" applyAlignment="1">
      <alignment horizontal="center"/>
    </xf>
    <xf numFmtId="0" fontId="24" fillId="0" borderId="4" xfId="4" applyFont="1" applyBorder="1"/>
    <xf numFmtId="0" fontId="24" fillId="0" borderId="4" xfId="4" applyFont="1" applyBorder="1" applyAlignment="1">
      <alignment horizontal="left" indent="1"/>
    </xf>
    <xf numFmtId="1" fontId="24" fillId="0" borderId="4" xfId="4" applyNumberFormat="1" applyFont="1" applyBorder="1" applyAlignment="1">
      <alignment horizontal="center"/>
    </xf>
    <xf numFmtId="166" fontId="34" fillId="0" borderId="4" xfId="4" applyNumberFormat="1" applyFont="1" applyBorder="1" applyAlignment="1">
      <alignment horizontal="center"/>
    </xf>
    <xf numFmtId="0" fontId="24" fillId="3" borderId="5" xfId="5" applyFont="1" applyFill="1" applyBorder="1" applyAlignment="1" applyProtection="1">
      <alignment horizontal="center"/>
      <protection locked="0"/>
    </xf>
    <xf numFmtId="166" fontId="24" fillId="0" borderId="4" xfId="4" applyNumberFormat="1" applyFont="1" applyBorder="1" applyAlignment="1">
      <alignment horizontal="center"/>
    </xf>
    <xf numFmtId="44" fontId="24" fillId="0" borderId="4" xfId="4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" vertical="center" wrapText="1"/>
    </xf>
    <xf numFmtId="0" fontId="24" fillId="3" borderId="4" xfId="4" applyFont="1" applyFill="1" applyBorder="1"/>
    <xf numFmtId="0" fontId="24" fillId="3" borderId="4" xfId="4" applyFont="1" applyFill="1" applyBorder="1" applyAlignment="1">
      <alignment horizontal="left" indent="1"/>
    </xf>
    <xf numFmtId="2" fontId="24" fillId="3" borderId="4" xfId="4" applyNumberFormat="1" applyFont="1" applyFill="1" applyBorder="1" applyAlignment="1">
      <alignment horizontal="center"/>
    </xf>
    <xf numFmtId="1" fontId="24" fillId="3" borderId="4" xfId="4" applyNumberFormat="1" applyFont="1" applyFill="1" applyBorder="1" applyAlignment="1">
      <alignment horizontal="center"/>
    </xf>
    <xf numFmtId="1" fontId="34" fillId="3" borderId="4" xfId="4" applyNumberFormat="1" applyFont="1" applyFill="1" applyBorder="1" applyAlignment="1">
      <alignment horizontal="center"/>
    </xf>
    <xf numFmtId="166" fontId="24" fillId="3" borderId="4" xfId="4" applyNumberFormat="1" applyFont="1" applyFill="1" applyBorder="1" applyAlignment="1">
      <alignment horizontal="center"/>
    </xf>
    <xf numFmtId="44" fontId="24" fillId="3" borderId="4" xfId="4" applyNumberFormat="1" applyFont="1" applyFill="1" applyBorder="1" applyAlignment="1" applyProtection="1">
      <alignment horizontal="center"/>
      <protection locked="0"/>
    </xf>
    <xf numFmtId="0" fontId="12" fillId="0" borderId="0" xfId="4"/>
    <xf numFmtId="0" fontId="36" fillId="0" borderId="0" xfId="13" applyFont="1" applyProtection="1">
      <protection locked="0"/>
    </xf>
    <xf numFmtId="1" fontId="1" fillId="0" borderId="0" xfId="2" applyNumberFormat="1" applyAlignment="1">
      <alignment horizontal="center"/>
    </xf>
    <xf numFmtId="0" fontId="1" fillId="0" borderId="6" xfId="14" applyBorder="1"/>
    <xf numFmtId="0" fontId="1" fillId="0" borderId="7" xfId="14" applyBorder="1"/>
    <xf numFmtId="0" fontId="1" fillId="0" borderId="8" xfId="14" applyBorder="1"/>
    <xf numFmtId="0" fontId="1" fillId="0" borderId="0" xfId="14"/>
    <xf numFmtId="0" fontId="1" fillId="0" borderId="9" xfId="14" applyBorder="1"/>
    <xf numFmtId="0" fontId="1" fillId="0" borderId="10" xfId="14" applyBorder="1"/>
    <xf numFmtId="0" fontId="37" fillId="0" borderId="9" xfId="14" applyFont="1" applyBorder="1"/>
    <xf numFmtId="0" fontId="37" fillId="0" borderId="0" xfId="14" applyFont="1"/>
    <xf numFmtId="0" fontId="38" fillId="0" borderId="0" xfId="14" applyFont="1"/>
    <xf numFmtId="0" fontId="38" fillId="0" borderId="10" xfId="14" applyFont="1" applyBorder="1"/>
    <xf numFmtId="0" fontId="39" fillId="0" borderId="0" xfId="14" applyFont="1"/>
    <xf numFmtId="0" fontId="39" fillId="0" borderId="10" xfId="14" applyFont="1" applyBorder="1"/>
    <xf numFmtId="0" fontId="40" fillId="0" borderId="9" xfId="14" applyFont="1" applyBorder="1"/>
    <xf numFmtId="0" fontId="41" fillId="5" borderId="9" xfId="14" applyFont="1" applyFill="1" applyBorder="1" applyAlignment="1">
      <alignment horizontal="right"/>
    </xf>
    <xf numFmtId="0" fontId="41" fillId="0" borderId="0" xfId="14" applyFont="1"/>
    <xf numFmtId="0" fontId="42" fillId="0" borderId="0" xfId="14" applyFont="1"/>
    <xf numFmtId="0" fontId="42" fillId="0" borderId="10" xfId="14" applyFont="1" applyBorder="1"/>
    <xf numFmtId="0" fontId="43" fillId="5" borderId="9" xfId="14" applyFont="1" applyFill="1" applyBorder="1" applyAlignment="1">
      <alignment horizontal="left"/>
    </xf>
    <xf numFmtId="0" fontId="45" fillId="0" borderId="0" xfId="14" applyFont="1"/>
    <xf numFmtId="0" fontId="46" fillId="0" borderId="0" xfId="14" applyFont="1"/>
    <xf numFmtId="0" fontId="43" fillId="0" borderId="0" xfId="14" applyFont="1" applyAlignment="1">
      <alignment horizontal="left"/>
    </xf>
    <xf numFmtId="0" fontId="47" fillId="0" borderId="0" xfId="14" applyFont="1"/>
    <xf numFmtId="0" fontId="47" fillId="0" borderId="10" xfId="14" applyFont="1" applyBorder="1"/>
    <xf numFmtId="0" fontId="46" fillId="5" borderId="9" xfId="14" applyFont="1" applyFill="1" applyBorder="1"/>
    <xf numFmtId="0" fontId="48" fillId="0" borderId="0" xfId="14" applyFont="1" applyAlignment="1">
      <alignment horizontal="left" indent="2"/>
    </xf>
    <xf numFmtId="0" fontId="49" fillId="0" borderId="0" xfId="14" applyFont="1" applyAlignment="1">
      <alignment horizontal="right"/>
    </xf>
    <xf numFmtId="0" fontId="48" fillId="0" borderId="0" xfId="14" applyFont="1" applyAlignment="1">
      <alignment horizontal="left"/>
    </xf>
    <xf numFmtId="0" fontId="50" fillId="0" borderId="0" xfId="14" applyFont="1" applyAlignment="1">
      <alignment vertical="center"/>
    </xf>
    <xf numFmtId="0" fontId="51" fillId="5" borderId="9" xfId="14" applyFont="1" applyFill="1" applyBorder="1"/>
    <xf numFmtId="0" fontId="51" fillId="0" borderId="0" xfId="14" applyFont="1"/>
    <xf numFmtId="0" fontId="1" fillId="5" borderId="9" xfId="14" applyFill="1" applyBorder="1"/>
    <xf numFmtId="0" fontId="42" fillId="5" borderId="9" xfId="14" applyFont="1" applyFill="1" applyBorder="1" applyAlignment="1">
      <alignment horizontal="right"/>
    </xf>
    <xf numFmtId="0" fontId="52" fillId="0" borderId="0" xfId="14" applyFont="1" applyAlignment="1">
      <alignment horizontal="left"/>
    </xf>
    <xf numFmtId="0" fontId="2" fillId="0" borderId="0" xfId="14" applyFont="1"/>
    <xf numFmtId="0" fontId="2" fillId="0" borderId="10" xfId="14" applyFont="1" applyBorder="1"/>
    <xf numFmtId="0" fontId="42" fillId="5" borderId="9" xfId="14" applyFont="1" applyFill="1" applyBorder="1" applyAlignment="1">
      <alignment horizontal="right" vertical="top"/>
    </xf>
    <xf numFmtId="0" fontId="2" fillId="0" borderId="10" xfId="14" applyFont="1" applyBorder="1" applyAlignment="1">
      <alignment vertical="top"/>
    </xf>
    <xf numFmtId="0" fontId="2" fillId="0" borderId="0" xfId="14" applyFont="1" applyAlignment="1">
      <alignment vertical="top"/>
    </xf>
    <xf numFmtId="0" fontId="48" fillId="0" borderId="0" xfId="14" applyFont="1" applyAlignment="1">
      <alignment horizontal="left" vertical="top" wrapText="1" indent="2"/>
    </xf>
    <xf numFmtId="0" fontId="42" fillId="5" borderId="9" xfId="15" applyFont="1" applyFill="1" applyBorder="1" applyAlignment="1">
      <alignment horizontal="right" vertical="top"/>
    </xf>
    <xf numFmtId="0" fontId="2" fillId="0" borderId="10" xfId="15" applyFont="1" applyBorder="1" applyAlignment="1">
      <alignment vertical="top"/>
    </xf>
    <xf numFmtId="0" fontId="2" fillId="0" borderId="0" xfId="15" applyFont="1" applyAlignment="1">
      <alignment vertical="top"/>
    </xf>
    <xf numFmtId="0" fontId="52" fillId="0" borderId="0" xfId="15" applyFont="1" applyAlignment="1">
      <alignment horizontal="left" vertical="top" wrapText="1"/>
    </xf>
    <xf numFmtId="0" fontId="1" fillId="0" borderId="10" xfId="15" applyBorder="1"/>
    <xf numFmtId="0" fontId="1" fillId="0" borderId="0" xfId="15"/>
    <xf numFmtId="0" fontId="53" fillId="0" borderId="0" xfId="1" applyFont="1" applyAlignment="1">
      <alignment horizontal="left"/>
    </xf>
    <xf numFmtId="0" fontId="53" fillId="0" borderId="0" xfId="1" applyFont="1"/>
    <xf numFmtId="1" fontId="53" fillId="0" borderId="0" xfId="1" applyNumberFormat="1" applyFont="1" applyAlignment="1">
      <alignment horizontal="left"/>
    </xf>
    <xf numFmtId="0" fontId="1" fillId="5" borderId="9" xfId="15" applyFill="1" applyBorder="1"/>
    <xf numFmtId="0" fontId="54" fillId="0" borderId="0" xfId="17" applyFont="1" applyAlignment="1">
      <alignment horizontal="left" vertical="top" wrapText="1"/>
    </xf>
    <xf numFmtId="0" fontId="1" fillId="0" borderId="11" xfId="14" applyBorder="1"/>
    <xf numFmtId="0" fontId="1" fillId="0" borderId="12" xfId="14" applyBorder="1"/>
    <xf numFmtId="0" fontId="1" fillId="0" borderId="13" xfId="14" applyBorder="1"/>
    <xf numFmtId="0" fontId="55" fillId="0" borderId="0" xfId="4" applyFont="1" applyAlignment="1">
      <alignment horizontal="center"/>
    </xf>
    <xf numFmtId="0" fontId="56" fillId="0" borderId="0" xfId="1" applyFont="1" applyAlignment="1">
      <alignment horizontal="center" vertical="center" wrapText="1"/>
    </xf>
    <xf numFmtId="167" fontId="34" fillId="0" borderId="4" xfId="4" applyNumberFormat="1" applyFont="1" applyBorder="1" applyAlignment="1">
      <alignment horizontal="center"/>
    </xf>
    <xf numFmtId="0" fontId="58" fillId="0" borderId="0" xfId="18" applyFont="1" applyAlignment="1" applyProtection="1">
      <alignment horizontal="left" vertical="top"/>
      <protection locked="0"/>
    </xf>
    <xf numFmtId="167" fontId="24" fillId="0" borderId="4" xfId="4" applyNumberFormat="1" applyFont="1" applyBorder="1" applyAlignment="1">
      <alignment horizontal="center"/>
    </xf>
    <xf numFmtId="0" fontId="21" fillId="0" borderId="0" xfId="8" applyFont="1" applyAlignment="1">
      <alignment horizontal="left" vertical="center" indent="1"/>
    </xf>
    <xf numFmtId="0" fontId="21" fillId="3" borderId="4" xfId="4" applyFont="1" applyFill="1" applyBorder="1" applyAlignment="1">
      <alignment horizontal="center" vertical="top" wrapText="1"/>
    </xf>
    <xf numFmtId="0" fontId="20" fillId="0" borderId="0" xfId="4" applyFont="1" applyAlignment="1" applyProtection="1">
      <alignment horizontal="left" vertical="center"/>
      <protection locked="0"/>
    </xf>
    <xf numFmtId="0" fontId="56" fillId="0" borderId="4" xfId="4" applyFont="1" applyBorder="1"/>
    <xf numFmtId="0" fontId="56" fillId="0" borderId="4" xfId="4" applyFont="1" applyBorder="1" applyAlignment="1">
      <alignment horizontal="left" indent="1"/>
    </xf>
    <xf numFmtId="1" fontId="56" fillId="0" borderId="4" xfId="4" applyNumberFormat="1" applyFont="1" applyBorder="1" applyAlignment="1">
      <alignment horizontal="center"/>
    </xf>
    <xf numFmtId="166" fontId="56" fillId="0" borderId="4" xfId="4" applyNumberFormat="1" applyFont="1" applyBorder="1" applyAlignment="1">
      <alignment horizontal="center"/>
    </xf>
    <xf numFmtId="167" fontId="62" fillId="0" borderId="4" xfId="4" applyNumberFormat="1" applyFont="1" applyBorder="1" applyAlignment="1">
      <alignment horizontal="center"/>
    </xf>
    <xf numFmtId="0" fontId="56" fillId="3" borderId="5" xfId="5" applyFont="1" applyFill="1" applyBorder="1" applyAlignment="1" applyProtection="1">
      <alignment horizontal="center"/>
      <protection locked="0"/>
    </xf>
    <xf numFmtId="44" fontId="56" fillId="0" borderId="4" xfId="4" applyNumberFormat="1" applyFont="1" applyBorder="1" applyAlignment="1" applyProtection="1">
      <alignment horizontal="center"/>
      <protection locked="0"/>
    </xf>
    <xf numFmtId="2" fontId="24" fillId="0" borderId="4" xfId="4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2" fontId="56" fillId="0" borderId="4" xfId="4" applyNumberFormat="1" applyFont="1" applyBorder="1" applyAlignment="1">
      <alignment horizontal="center" vertical="center"/>
    </xf>
    <xf numFmtId="0" fontId="64" fillId="0" borderId="0" xfId="9" applyFont="1"/>
    <xf numFmtId="0" fontId="65" fillId="0" borderId="0" xfId="4" applyFont="1" applyAlignment="1">
      <alignment horizontal="center"/>
    </xf>
    <xf numFmtId="0" fontId="66" fillId="0" borderId="0" xfId="4" applyFont="1" applyAlignment="1">
      <alignment horizontal="center"/>
    </xf>
    <xf numFmtId="0" fontId="24" fillId="3" borderId="4" xfId="4" applyFont="1" applyFill="1" applyBorder="1" applyAlignment="1">
      <alignment horizontal="center" vertical="top" wrapText="1"/>
    </xf>
    <xf numFmtId="0" fontId="60" fillId="0" borderId="3" xfId="8" applyFont="1" applyBorder="1" applyAlignment="1">
      <alignment vertical="center"/>
    </xf>
    <xf numFmtId="0" fontId="67" fillId="0" borderId="3" xfId="8" applyFont="1" applyBorder="1" applyAlignment="1">
      <alignment horizontal="left" vertical="center"/>
    </xf>
    <xf numFmtId="0" fontId="63" fillId="0" borderId="3" xfId="8" applyFont="1" applyBorder="1" applyAlignment="1">
      <alignment horizontal="left" vertical="center"/>
    </xf>
    <xf numFmtId="1" fontId="24" fillId="0" borderId="4" xfId="4" applyNumberFormat="1" applyFont="1" applyBorder="1" applyAlignment="1">
      <alignment horizontal="center" vertical="center"/>
    </xf>
    <xf numFmtId="1" fontId="56" fillId="0" borderId="4" xfId="4" applyNumberFormat="1" applyFont="1" applyBorder="1" applyAlignment="1">
      <alignment horizontal="center" vertical="center"/>
    </xf>
    <xf numFmtId="0" fontId="18" fillId="3" borderId="0" xfId="4" applyFont="1" applyFill="1" applyAlignment="1">
      <alignment horizontal="center" vertical="top" wrapText="1"/>
    </xf>
    <xf numFmtId="0" fontId="24" fillId="3" borderId="0" xfId="4" applyFont="1" applyFill="1" applyAlignment="1">
      <alignment horizontal="center" vertical="top" wrapText="1"/>
    </xf>
    <xf numFmtId="0" fontId="68" fillId="8" borderId="1" xfId="4" applyFont="1" applyFill="1" applyBorder="1" applyAlignment="1" applyProtection="1">
      <alignment horizontal="left" vertical="center"/>
      <protection locked="0"/>
    </xf>
    <xf numFmtId="0" fontId="34" fillId="0" borderId="0" xfId="4" applyFont="1" applyAlignment="1" applyProtection="1">
      <alignment horizontal="left" vertical="top" wrapText="1"/>
      <protection locked="0"/>
    </xf>
    <xf numFmtId="2" fontId="16" fillId="6" borderId="2" xfId="2" applyNumberFormat="1" applyFont="1" applyFill="1" applyBorder="1" applyAlignment="1">
      <alignment horizontal="right" vertical="center"/>
    </xf>
    <xf numFmtId="2" fontId="16" fillId="6" borderId="3" xfId="2" applyNumberFormat="1" applyFont="1" applyFill="1" applyBorder="1" applyAlignment="1">
      <alignment horizontal="right" vertical="center"/>
    </xf>
    <xf numFmtId="2" fontId="16" fillId="0" borderId="2" xfId="2" applyNumberFormat="1" applyFont="1" applyBorder="1" applyAlignment="1">
      <alignment horizontal="right" vertical="center"/>
    </xf>
    <xf numFmtId="2" fontId="16" fillId="0" borderId="3" xfId="2" applyNumberFormat="1" applyFont="1" applyBorder="1" applyAlignment="1">
      <alignment horizontal="right" vertical="center"/>
    </xf>
    <xf numFmtId="44" fontId="28" fillId="0" borderId="2" xfId="2" applyNumberFormat="1" applyFont="1" applyBorder="1" applyAlignment="1">
      <alignment horizontal="right" vertical="center"/>
    </xf>
    <xf numFmtId="44" fontId="28" fillId="0" borderId="3" xfId="2" applyNumberFormat="1" applyFont="1" applyBorder="1" applyAlignment="1">
      <alignment horizontal="right" vertical="center"/>
    </xf>
    <xf numFmtId="0" fontId="30" fillId="3" borderId="0" xfId="12" applyFont="1" applyFill="1" applyAlignment="1" applyProtection="1">
      <alignment horizontal="left" vertical="top" wrapText="1"/>
      <protection locked="0"/>
    </xf>
    <xf numFmtId="164" fontId="27" fillId="0" borderId="2" xfId="11" applyNumberFormat="1" applyFont="1" applyBorder="1" applyAlignment="1">
      <alignment horizontal="right"/>
    </xf>
    <xf numFmtId="164" fontId="27" fillId="0" borderId="3" xfId="11" applyNumberFormat="1" applyFont="1" applyBorder="1" applyAlignment="1">
      <alignment horizontal="right"/>
    </xf>
    <xf numFmtId="165" fontId="27" fillId="0" borderId="2" xfId="11" applyNumberFormat="1" applyFont="1" applyBorder="1" applyAlignment="1">
      <alignment horizontal="right"/>
    </xf>
    <xf numFmtId="165" fontId="27" fillId="0" borderId="3" xfId="11" applyNumberFormat="1" applyFont="1" applyBorder="1" applyAlignment="1">
      <alignment horizontal="right"/>
    </xf>
    <xf numFmtId="0" fontId="59" fillId="7" borderId="2" xfId="8" applyFont="1" applyFill="1" applyBorder="1" applyAlignment="1">
      <alignment horizontal="right" vertical="center"/>
    </xf>
    <xf numFmtId="0" fontId="59" fillId="7" borderId="3" xfId="8" applyFont="1" applyFill="1" applyBorder="1" applyAlignment="1">
      <alignment horizontal="right" vertical="center"/>
    </xf>
    <xf numFmtId="0" fontId="52" fillId="0" borderId="0" xfId="14" applyFont="1" applyAlignment="1">
      <alignment horizontal="left" vertical="top" wrapText="1"/>
    </xf>
    <xf numFmtId="0" fontId="48" fillId="0" borderId="0" xfId="14" applyFont="1" applyAlignment="1">
      <alignment horizontal="left" vertical="top" wrapText="1" indent="2"/>
    </xf>
    <xf numFmtId="0" fontId="48" fillId="0" borderId="0" xfId="14" quotePrefix="1" applyFont="1" applyAlignment="1">
      <alignment horizontal="left" vertical="top" wrapText="1" indent="4"/>
    </xf>
    <xf numFmtId="0" fontId="48" fillId="0" borderId="0" xfId="14" applyFont="1" applyAlignment="1">
      <alignment horizontal="left" vertical="top" wrapText="1" indent="4"/>
    </xf>
    <xf numFmtId="0" fontId="52" fillId="0" borderId="0" xfId="16" applyFont="1" applyAlignment="1">
      <alignment horizontal="left" vertical="top" wrapText="1"/>
    </xf>
    <xf numFmtId="0" fontId="52" fillId="0" borderId="0" xfId="15" applyFont="1" applyAlignment="1">
      <alignment horizontal="left" vertical="top" wrapText="1"/>
    </xf>
    <xf numFmtId="0" fontId="48" fillId="0" borderId="0" xfId="16" applyFont="1" applyAlignment="1">
      <alignment horizontal="left" vertical="top" wrapText="1" indent="2"/>
    </xf>
    <xf numFmtId="0" fontId="48" fillId="0" borderId="0" xfId="14" applyFont="1" applyAlignment="1">
      <alignment horizontal="left" vertical="top" wrapText="1" indent="3"/>
    </xf>
    <xf numFmtId="0" fontId="54" fillId="0" borderId="0" xfId="17" applyFont="1" applyAlignment="1">
      <alignment horizontal="left" vertical="top" wrapText="1"/>
    </xf>
  </cellXfs>
  <cellStyles count="20">
    <cellStyle name="Гиперссылка 2" xfId="3" xr:uid="{FEC48E0E-1995-4009-95A8-4E031C5002CF}"/>
    <cellStyle name="Гиперссылка 3" xfId="18" xr:uid="{C11E7CF9-13A9-4799-89D4-0AE059647CAD}"/>
    <cellStyle name="Обычный" xfId="0" builtinId="0"/>
    <cellStyle name="Обычный 2" xfId="14" xr:uid="{AEE78BF8-6F8E-4FA8-B3AB-E265CD1C152C}"/>
    <cellStyle name="Обычный 2 2" xfId="10" xr:uid="{5D3D6AE9-CB5F-41E1-8978-82B79EA2BA53}"/>
    <cellStyle name="Обычный 2 2 2 2" xfId="4" xr:uid="{F0041C5A-1688-4E18-9150-BF6567658188}"/>
    <cellStyle name="Обычный 2 2 2 2 2" xfId="7" xr:uid="{FCB807F3-2749-4D5A-BE8F-8DD53BA2BF66}"/>
    <cellStyle name="Обычный 2 2 2 3" xfId="15" xr:uid="{D26A8FF7-E377-4952-ADB2-BEB694470B70}"/>
    <cellStyle name="Обычный 2 2 3" xfId="8" xr:uid="{1958D994-2D0B-405B-BD68-4E17A04320E3}"/>
    <cellStyle name="Обычный 2 3" xfId="11" xr:uid="{42C7FB1F-53E7-4DD1-A022-2E3D1E7C35B8}"/>
    <cellStyle name="Обычный 2 3 2" xfId="19" xr:uid="{6866A40F-7F9C-490C-A45F-DE5875694856}"/>
    <cellStyle name="Обычный 2 4" xfId="5" xr:uid="{55AAEEE3-7C3D-4BD3-8A12-EBB7D066729E}"/>
    <cellStyle name="Обычный 3 2" xfId="1" xr:uid="{301F6774-46AF-4448-94B5-13FEAE66308A}"/>
    <cellStyle name="Обычный 3 2 2 2" xfId="16" xr:uid="{C380A05E-DA40-43FA-A4FE-ABEF4FDD80A5}"/>
    <cellStyle name="Обычный 3 3" xfId="17" xr:uid="{FB14F5C2-7C3A-4E97-A940-C67FD90DFEC1}"/>
    <cellStyle name="Обычный 3 4" xfId="2" xr:uid="{09045A1C-EAFF-4BCC-9846-71AF6FF6440B}"/>
    <cellStyle name="Обычный 4 2" xfId="13" xr:uid="{E17AA2D7-110F-4C27-905A-4781D90BE54E}"/>
    <cellStyle name="Обычный 5 2" xfId="9" xr:uid="{13F471D3-E8BD-4AD9-A31C-1C353FBE658A}"/>
    <cellStyle name="Обычный_Лист1" xfId="6" xr:uid="{0B3BF2CA-7383-4B2A-94D9-8F235CB53F97}"/>
    <cellStyle name="Обычный_Лист1 2" xfId="12" xr:uid="{8EA53473-359A-4947-BDAB-E871729EEDF3}"/>
  </cellStyles>
  <dxfs count="1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43543</xdr:colOff>
      <xdr:row>0</xdr:row>
      <xdr:rowOff>103415</xdr:rowOff>
    </xdr:from>
    <xdr:to>
      <xdr:col>4</xdr:col>
      <xdr:colOff>172230</xdr:colOff>
      <xdr:row>4</xdr:row>
      <xdr:rowOff>60821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FED688-6F1C-47D6-937C-0B12D921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103415"/>
          <a:ext cx="1857883" cy="1068021"/>
        </a:xfrm>
        <a:prstGeom prst="rect">
          <a:avLst/>
        </a:prstGeom>
      </xdr:spPr>
    </xdr:pic>
    <xdr:clientData/>
  </xdr:twoCellAnchor>
  <xdr:twoCellAnchor editAs="oneCell">
    <xdr:from>
      <xdr:col>14</xdr:col>
      <xdr:colOff>466725</xdr:colOff>
      <xdr:row>1</xdr:row>
      <xdr:rowOff>7620</xdr:rowOff>
    </xdr:from>
    <xdr:to>
      <xdr:col>14</xdr:col>
      <xdr:colOff>1541435</xdr:colOff>
      <xdr:row>5</xdr:row>
      <xdr:rowOff>58471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82C403-B976-4C71-A40B-85AD91F9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6145" y="198120"/>
          <a:ext cx="1078520" cy="1136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012312-7CF1-466E-8EDF-1366106352FA}"/>
            </a:ext>
          </a:extLst>
        </xdr:cNvPr>
        <xdr:cNvSpPr txBox="1"/>
      </xdr:nvSpPr>
      <xdr:spPr>
        <a:xfrm>
          <a:off x="253093" y="22151"/>
          <a:ext cx="93358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164459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FB00A6-221E-4973-B837-D8776DCD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2573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5</xdr:col>
      <xdr:colOff>352756</xdr:colOff>
      <xdr:row>70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39B1A8-B242-4B16-989B-6BC45CDE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20557"/>
          <a:ext cx="2499963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80</xdr:row>
      <xdr:rowOff>0</xdr:rowOff>
    </xdr:from>
    <xdr:to>
      <xdr:col>6</xdr:col>
      <xdr:colOff>333788</xdr:colOff>
      <xdr:row>82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6BBC696-F142-45C1-A71F-99A0FFA0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99829"/>
          <a:ext cx="313413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334384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6432B28-C365-4418-BF3D-4A7163FE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06734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12</xdr:col>
      <xdr:colOff>29456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E43BEC5-64DD-47DE-B0C2-48095787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48663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98</xdr:row>
      <xdr:rowOff>0</xdr:rowOff>
    </xdr:from>
    <xdr:to>
      <xdr:col>9</xdr:col>
      <xdr:colOff>353096</xdr:colOff>
      <xdr:row>100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D1DCCE0-7E22-4953-8067-F2F55704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6049514"/>
          <a:ext cx="5112874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161925</xdr:rowOff>
    </xdr:from>
    <xdr:to>
      <xdr:col>16</xdr:col>
      <xdr:colOff>161925</xdr:colOff>
      <xdr:row>119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E272E87-B3AD-4538-80A1-D926F718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142168"/>
          <a:ext cx="9529082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186749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1AAFE53-879A-4970-BAF5-484891606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44993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210285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159B360-EFA8-4720-AD03-2C685125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13681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57;&#1072;&#1078;&#1077;&#1085;&#1094;&#1099;%20&#1089;%20&#1054;&#1050;&#1057;%20&#1087;&#1086;%2025%202023-2024%20&#1088;&#1072;&#1073;&#1086;&#1095;&#1080;&#1081;%20&#1080;&#1090;&#1086;&#1075;.xlsx" TargetMode="External"/><Relationship Id="rId1" Type="http://schemas.openxmlformats.org/officeDocument/2006/relationships/externalLinkPath" Target="/Users/dasha/Downloads/&#1057;&#1072;&#1078;&#1077;&#1085;&#1094;&#1099;%20&#1089;%20&#1054;&#1050;&#1057;%20&#1087;&#1086;%2025%202023-2024%20&#1088;&#1072;&#1073;&#1086;&#1095;&#1080;&#1081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NEW 2022-2023"/>
      <sheetName val="аст"/>
      <sheetName val="лоддерс"/>
      <sheetName val="рабочий"/>
      <sheetName val="2024"/>
      <sheetName val="Лист3"/>
      <sheetName val="Лист6"/>
      <sheetName val="продажи"/>
    </sheetNames>
    <sheetDataSet>
      <sheetData sheetId="0"/>
      <sheetData sheetId="1"/>
      <sheetData sheetId="2"/>
      <sheetData sheetId="3"/>
      <sheetData sheetId="4">
        <row r="2">
          <cell r="U2">
            <v>985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E321-ABDB-4D5B-B1AC-52A93B26C8C4}">
  <sheetPr filterMode="1"/>
  <dimension ref="A1:IM218"/>
  <sheetViews>
    <sheetView showGridLines="0" tabSelected="1" zoomScaleNormal="100" workbookViewId="0">
      <selection activeCell="N25" sqref="N25"/>
    </sheetView>
  </sheetViews>
  <sheetFormatPr defaultColWidth="8.88671875" defaultRowHeight="14.4" outlineLevelCol="1"/>
  <cols>
    <col min="1" max="1" width="3.77734375" style="11" customWidth="1"/>
    <col min="2" max="2" width="16.33203125" style="11" hidden="1" customWidth="1" outlineLevel="1"/>
    <col min="3" max="3" width="7.21875" style="11" hidden="1" customWidth="1" outlineLevel="1"/>
    <col min="4" max="4" width="24.6640625" style="11" customWidth="1" collapsed="1"/>
    <col min="5" max="5" width="28.33203125" style="11" customWidth="1"/>
    <col min="6" max="6" width="24.21875" style="11" customWidth="1"/>
    <col min="7" max="7" width="10.88671875" style="11" customWidth="1"/>
    <col min="8" max="8" width="8.33203125" style="11" customWidth="1"/>
    <col min="9" max="9" width="9.77734375" style="11" customWidth="1"/>
    <col min="10" max="11" width="7.109375" style="11" customWidth="1"/>
    <col min="12" max="12" width="11" style="11" bestFit="1" customWidth="1"/>
    <col min="13" max="13" width="9.33203125" style="51" customWidth="1"/>
    <col min="14" max="14" width="10" style="11" customWidth="1"/>
    <col min="15" max="15" width="23" style="11" customWidth="1"/>
    <col min="16" max="16" width="24" style="11" customWidth="1"/>
    <col min="17" max="17" width="34.109375" style="11" bestFit="1" customWidth="1"/>
    <col min="18" max="18" width="18.44140625" style="11" customWidth="1"/>
    <col min="19" max="19" width="12.21875" style="11" customWidth="1"/>
    <col min="20" max="16384" width="8.88671875" style="11"/>
  </cols>
  <sheetData>
    <row r="1" spans="1:21" s="3" customFormat="1" ht="15" customHeight="1">
      <c r="A1" s="1">
        <v>46071</v>
      </c>
      <c r="B1" s="2"/>
      <c r="C1" s="2"/>
      <c r="G1" s="4"/>
      <c r="H1" s="4"/>
      <c r="I1" s="4"/>
      <c r="J1" s="4"/>
      <c r="K1" s="4"/>
      <c r="L1" s="4"/>
      <c r="M1" s="5"/>
      <c r="N1" s="6"/>
      <c r="O1" s="6"/>
      <c r="P1" s="6"/>
    </row>
    <row r="2" spans="1:21" s="7" customFormat="1" ht="45.75" customHeight="1">
      <c r="D2" s="8"/>
      <c r="E2" s="8"/>
      <c r="H2" s="8" t="s">
        <v>317</v>
      </c>
      <c r="I2" s="8"/>
      <c r="J2" s="8"/>
      <c r="K2" s="8"/>
      <c r="L2" s="8"/>
      <c r="M2" s="8"/>
      <c r="N2" s="8"/>
      <c r="O2" s="8"/>
      <c r="P2" s="135" t="s">
        <v>230</v>
      </c>
    </row>
    <row r="3" spans="1:21" s="7" customFormat="1" ht="13.5" customHeight="1">
      <c r="B3" s="8"/>
      <c r="C3" s="8"/>
      <c r="D3" s="8"/>
      <c r="E3" s="8"/>
      <c r="F3" s="8"/>
      <c r="H3" s="10" t="s">
        <v>0</v>
      </c>
      <c r="I3" s="11"/>
      <c r="J3" s="11"/>
      <c r="K3" s="11"/>
      <c r="L3" s="11"/>
      <c r="M3" s="8"/>
      <c r="N3" s="8"/>
      <c r="O3" s="8"/>
      <c r="P3" s="135"/>
    </row>
    <row r="4" spans="1:21" s="7" customFormat="1" ht="13.5" customHeight="1">
      <c r="B4" s="8"/>
      <c r="C4" s="8"/>
      <c r="D4" s="8"/>
      <c r="E4" s="8"/>
      <c r="G4" s="12" t="s">
        <v>1</v>
      </c>
      <c r="H4" s="12"/>
      <c r="I4" s="12"/>
      <c r="J4" s="13"/>
      <c r="K4" s="8"/>
      <c r="L4" s="8"/>
      <c r="M4" s="8"/>
      <c r="N4" s="8"/>
      <c r="O4" s="8"/>
      <c r="P4" s="135"/>
    </row>
    <row r="5" spans="1:21" s="7" customFormat="1" ht="13.5" customHeight="1">
      <c r="B5" s="8"/>
      <c r="C5" s="8"/>
      <c r="D5" s="8"/>
      <c r="E5" s="8"/>
      <c r="F5" s="8"/>
      <c r="H5" s="14" t="s">
        <v>2</v>
      </c>
      <c r="I5" s="15" t="s">
        <v>193</v>
      </c>
      <c r="M5" s="8"/>
      <c r="N5" s="8"/>
      <c r="O5" s="8"/>
      <c r="P5" s="108" t="s">
        <v>231</v>
      </c>
    </row>
    <row r="6" spans="1:21" s="7" customFormat="1" ht="13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9"/>
    </row>
    <row r="7" spans="1:21" s="7" customFormat="1" ht="13.5" customHeight="1">
      <c r="B7" s="8"/>
      <c r="C7" s="8"/>
      <c r="D7" s="16" t="s">
        <v>3</v>
      </c>
      <c r="E7" s="8"/>
      <c r="F7" s="8"/>
      <c r="G7" s="8"/>
      <c r="H7" s="8"/>
      <c r="I7" s="8"/>
      <c r="J7" s="8"/>
      <c r="K7" s="8"/>
      <c r="L7" s="8"/>
      <c r="M7" s="147" t="s">
        <v>257</v>
      </c>
      <c r="N7" s="148"/>
      <c r="O7" s="110" t="s">
        <v>256</v>
      </c>
      <c r="Q7" s="17"/>
    </row>
    <row r="8" spans="1:21" s="3" customFormat="1" ht="16.5" customHeight="1">
      <c r="D8" s="18" t="s">
        <v>572</v>
      </c>
      <c r="E8" s="16"/>
      <c r="F8" s="16"/>
      <c r="G8" s="4"/>
      <c r="H8" s="4"/>
      <c r="I8" s="4"/>
      <c r="J8" s="4"/>
      <c r="K8" s="4"/>
      <c r="L8" s="4"/>
      <c r="M8" s="136">
        <v>99.865799999999993</v>
      </c>
      <c r="N8" s="137"/>
      <c r="O8" s="17" t="s">
        <v>567</v>
      </c>
    </row>
    <row r="9" spans="1:21" s="3" customFormat="1" ht="16.5" customHeight="1">
      <c r="D9" s="18" t="s">
        <v>318</v>
      </c>
      <c r="E9" s="16"/>
      <c r="F9" s="16"/>
      <c r="G9" s="4"/>
      <c r="H9" s="4"/>
      <c r="I9" s="4"/>
      <c r="J9" s="4"/>
      <c r="K9" s="4"/>
      <c r="L9" s="4"/>
      <c r="M9" s="138">
        <f>SUMIF(C25:C212,"евро",N25:N212)</f>
        <v>0</v>
      </c>
      <c r="N9" s="139"/>
      <c r="O9" s="17" t="s">
        <v>557</v>
      </c>
    </row>
    <row r="10" spans="1:21" s="3" customFormat="1" ht="16.5" customHeight="1">
      <c r="D10" s="19" t="s">
        <v>571</v>
      </c>
      <c r="E10" s="16"/>
      <c r="F10" s="16"/>
      <c r="G10" s="4"/>
      <c r="H10" s="4"/>
      <c r="I10" s="4"/>
      <c r="J10" s="4"/>
      <c r="K10" s="4"/>
      <c r="L10" s="4"/>
      <c r="M10" s="138">
        <f>SUMIF(C25:C212,"руб",N25:N212)</f>
        <v>0</v>
      </c>
      <c r="N10" s="139"/>
      <c r="O10" s="17" t="s">
        <v>558</v>
      </c>
    </row>
    <row r="11" spans="1:21" s="3" customFormat="1" ht="14.4" customHeight="1">
      <c r="D11" s="19" t="s">
        <v>565</v>
      </c>
      <c r="E11" s="19"/>
      <c r="F11" s="19"/>
      <c r="G11" s="4"/>
      <c r="H11" s="4"/>
      <c r="I11" s="4"/>
      <c r="J11" s="4"/>
      <c r="K11" s="4"/>
      <c r="L11" s="4"/>
      <c r="M11" s="143">
        <f>SUMIF(C25:C212,"евро",O25:O212)</f>
        <v>0</v>
      </c>
      <c r="N11" s="144"/>
      <c r="O11" s="17" t="s">
        <v>560</v>
      </c>
    </row>
    <row r="12" spans="1:21" s="3" customFormat="1" ht="14.4" customHeight="1">
      <c r="D12" s="123" t="s">
        <v>7</v>
      </c>
      <c r="E12" s="19"/>
      <c r="F12" s="19"/>
      <c r="G12" s="21"/>
      <c r="H12" s="4"/>
      <c r="I12" s="5"/>
      <c r="J12" s="5"/>
      <c r="K12" s="5"/>
      <c r="L12" s="5"/>
      <c r="M12" s="145">
        <f>SUMIF(C25:C212,"руб",P25:P212)</f>
        <v>0</v>
      </c>
      <c r="N12" s="146"/>
      <c r="O12" s="17" t="s">
        <v>559</v>
      </c>
      <c r="T12" s="3" t="s">
        <v>4</v>
      </c>
    </row>
    <row r="13" spans="1:21" s="3" customFormat="1" ht="14.4" customHeight="1">
      <c r="D13" s="23" t="s">
        <v>319</v>
      </c>
      <c r="E13" s="19"/>
      <c r="F13" s="19"/>
      <c r="G13" s="21"/>
      <c r="H13" s="4"/>
      <c r="I13" s="5"/>
      <c r="J13" s="5"/>
      <c r="K13" s="5"/>
      <c r="L13" s="5"/>
      <c r="M13" s="140">
        <f>M12+M11*M8</f>
        <v>0</v>
      </c>
      <c r="N13" s="141"/>
      <c r="O13" s="24" t="s">
        <v>15</v>
      </c>
      <c r="T13" s="20" t="s">
        <v>5</v>
      </c>
      <c r="U13" s="3" t="s">
        <v>6</v>
      </c>
    </row>
    <row r="14" spans="1:21" s="3" customFormat="1" ht="13.8">
      <c r="D14" s="3" t="s">
        <v>566</v>
      </c>
      <c r="E14" s="19"/>
      <c r="F14" s="19"/>
      <c r="G14" s="21"/>
      <c r="H14" s="4"/>
      <c r="I14" s="5"/>
      <c r="J14" s="5"/>
      <c r="K14" s="5"/>
      <c r="L14" s="5"/>
      <c r="T14" s="22" t="s">
        <v>8</v>
      </c>
      <c r="U14" s="3" t="s">
        <v>9</v>
      </c>
    </row>
    <row r="15" spans="1:21" s="3" customFormat="1" ht="13.8">
      <c r="D15" s="16" t="s">
        <v>14</v>
      </c>
      <c r="E15" s="16"/>
      <c r="F15" s="16"/>
      <c r="G15" s="21"/>
      <c r="H15" s="4"/>
      <c r="I15" s="5"/>
      <c r="J15" s="5"/>
      <c r="K15" s="5"/>
      <c r="L15" s="5"/>
      <c r="T15" s="22" t="s">
        <v>10</v>
      </c>
      <c r="U15" s="3" t="s">
        <v>11</v>
      </c>
    </row>
    <row r="16" spans="1:21" s="3" customFormat="1" ht="13.8">
      <c r="D16" s="16" t="s">
        <v>263</v>
      </c>
      <c r="E16" s="16"/>
      <c r="F16" s="16"/>
      <c r="G16" s="21"/>
      <c r="H16" s="4"/>
      <c r="T16" s="22" t="s">
        <v>12</v>
      </c>
      <c r="U16" s="3" t="s">
        <v>13</v>
      </c>
    </row>
    <row r="17" spans="1:247" s="3" customFormat="1" ht="13.8">
      <c r="D17" s="16" t="s">
        <v>20</v>
      </c>
      <c r="E17" s="16"/>
      <c r="F17" s="16"/>
      <c r="G17" s="21"/>
      <c r="H17" s="4"/>
      <c r="T17" s="20" t="s">
        <v>16</v>
      </c>
      <c r="U17" s="3" t="s">
        <v>17</v>
      </c>
    </row>
    <row r="18" spans="1:247" s="3" customFormat="1" ht="13.8">
      <c r="D18" s="19" t="s">
        <v>568</v>
      </c>
      <c r="E18" s="16"/>
      <c r="F18" s="16"/>
      <c r="G18" s="21"/>
      <c r="H18" s="4"/>
      <c r="S18" s="20"/>
      <c r="T18" s="20" t="s">
        <v>18</v>
      </c>
      <c r="U18" s="3" t="s">
        <v>19</v>
      </c>
    </row>
    <row r="19" spans="1:247" s="3" customFormat="1" ht="13.8">
      <c r="D19" s="25" t="s">
        <v>229</v>
      </c>
      <c r="E19" s="16"/>
      <c r="F19" s="16"/>
      <c r="G19" s="4"/>
      <c r="H19" s="4"/>
      <c r="P19" s="26"/>
      <c r="S19" s="22"/>
      <c r="T19" s="20" t="s">
        <v>21</v>
      </c>
      <c r="U19" s="3" t="s">
        <v>22</v>
      </c>
    </row>
    <row r="20" spans="1:247" s="3" customFormat="1" ht="13.8">
      <c r="D20" s="112"/>
      <c r="E20" s="25"/>
      <c r="F20" s="25"/>
      <c r="G20" s="4"/>
      <c r="H20" s="4"/>
      <c r="P20" s="26"/>
    </row>
    <row r="21" spans="1:247" s="3" customFormat="1" ht="60.9" customHeight="1">
      <c r="D21" s="142" t="s">
        <v>23</v>
      </c>
      <c r="E21" s="142"/>
      <c r="F21" s="142"/>
      <c r="G21" s="142"/>
      <c r="H21" s="142"/>
      <c r="I21" s="142"/>
      <c r="J21" s="142"/>
      <c r="K21" s="142"/>
      <c r="L21" s="142"/>
      <c r="P21" s="26"/>
    </row>
    <row r="22" spans="1:247" s="3" customFormat="1" ht="13.8">
      <c r="B22" s="27"/>
      <c r="C22" s="27"/>
      <c r="G22" s="4"/>
      <c r="I22" s="4"/>
      <c r="J22" s="4"/>
      <c r="K22" s="4"/>
      <c r="L22" s="4"/>
      <c r="M22" s="5"/>
    </row>
    <row r="23" spans="1:247" s="32" customFormat="1" ht="66.75" customHeight="1">
      <c r="A23" s="28"/>
      <c r="B23" s="29" t="s">
        <v>24</v>
      </c>
      <c r="C23" s="29"/>
      <c r="D23" s="29" t="s">
        <v>258</v>
      </c>
      <c r="E23" s="29" t="s">
        <v>259</v>
      </c>
      <c r="F23" s="29" t="s">
        <v>260</v>
      </c>
      <c r="G23" s="30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111" t="s">
        <v>30</v>
      </c>
      <c r="M23" s="111" t="s">
        <v>31</v>
      </c>
      <c r="N23" s="30" t="s">
        <v>32</v>
      </c>
      <c r="O23" s="30" t="s">
        <v>33</v>
      </c>
      <c r="P23" s="30" t="s">
        <v>34</v>
      </c>
      <c r="Q23" s="126" t="s">
        <v>561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</row>
    <row r="24" spans="1:247" s="32" customFormat="1" ht="18">
      <c r="A24" s="28"/>
      <c r="B24" s="134"/>
      <c r="C24" s="29"/>
      <c r="D24" s="134" t="s">
        <v>570</v>
      </c>
      <c r="E24" s="29"/>
      <c r="F24" s="29"/>
      <c r="G24" s="30"/>
      <c r="H24" s="30"/>
      <c r="I24" s="30"/>
      <c r="J24" s="30"/>
      <c r="K24" s="30"/>
      <c r="L24" s="111"/>
      <c r="M24" s="111"/>
      <c r="N24" s="132"/>
      <c r="O24" s="30"/>
      <c r="P24" s="30"/>
      <c r="Q24" s="133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</row>
    <row r="25" spans="1:247" s="121" customFormat="1" ht="15" customHeight="1">
      <c r="A25" s="124"/>
      <c r="B25" s="34" t="s">
        <v>320</v>
      </c>
      <c r="C25" s="34" t="s">
        <v>40</v>
      </c>
      <c r="D25" s="35" t="s">
        <v>456</v>
      </c>
      <c r="E25" s="35" t="s">
        <v>457</v>
      </c>
      <c r="F25" s="35" t="s">
        <v>458</v>
      </c>
      <c r="G25" s="120" t="s">
        <v>544</v>
      </c>
      <c r="H25" s="120" t="s">
        <v>469</v>
      </c>
      <c r="I25" s="130" t="s">
        <v>469</v>
      </c>
      <c r="J25" s="36" t="s">
        <v>555</v>
      </c>
      <c r="K25" s="36">
        <v>30</v>
      </c>
      <c r="L25" s="39">
        <f t="shared" ref="L25:L33" si="0">M25/курс</f>
        <v>1.13151849782408</v>
      </c>
      <c r="M25" s="107">
        <v>113</v>
      </c>
      <c r="N25" s="38"/>
      <c r="O25" s="39">
        <f t="shared" ref="O25:O57" si="1">IF(N25&lt;100,L25*N25,L25*N25*0.95)</f>
        <v>0</v>
      </c>
      <c r="P25" s="40">
        <f t="shared" ref="P25:P57" si="2">IF(N25&lt;100,M25*N25,M25*N25*0.95)</f>
        <v>0</v>
      </c>
      <c r="Q25" s="127" t="s">
        <v>562</v>
      </c>
    </row>
    <row r="26" spans="1:247" s="121" customFormat="1" ht="15" customHeight="1">
      <c r="A26" s="124"/>
      <c r="B26" s="34" t="s">
        <v>321</v>
      </c>
      <c r="C26" s="34" t="s">
        <v>40</v>
      </c>
      <c r="D26" s="35" t="s">
        <v>456</v>
      </c>
      <c r="E26" s="35" t="s">
        <v>457</v>
      </c>
      <c r="F26" s="35" t="s">
        <v>459</v>
      </c>
      <c r="G26" s="120" t="s">
        <v>544</v>
      </c>
      <c r="H26" s="120" t="s">
        <v>469</v>
      </c>
      <c r="I26" s="130" t="s">
        <v>469</v>
      </c>
      <c r="J26" s="36" t="s">
        <v>555</v>
      </c>
      <c r="K26" s="36">
        <v>30</v>
      </c>
      <c r="L26" s="39">
        <f t="shared" si="0"/>
        <v>0.96129005124877598</v>
      </c>
      <c r="M26" s="107">
        <v>96</v>
      </c>
      <c r="N26" s="38"/>
      <c r="O26" s="39">
        <f t="shared" si="1"/>
        <v>0</v>
      </c>
      <c r="P26" s="40">
        <f t="shared" si="2"/>
        <v>0</v>
      </c>
      <c r="Q26" s="127" t="s">
        <v>562</v>
      </c>
    </row>
    <row r="27" spans="1:247" s="121" customFormat="1" ht="15" customHeight="1">
      <c r="A27" s="124"/>
      <c r="B27" s="34" t="s">
        <v>322</v>
      </c>
      <c r="C27" s="34" t="s">
        <v>40</v>
      </c>
      <c r="D27" s="35" t="s">
        <v>460</v>
      </c>
      <c r="E27" s="35" t="s">
        <v>461</v>
      </c>
      <c r="F27" s="35" t="s">
        <v>462</v>
      </c>
      <c r="G27" s="120" t="s">
        <v>544</v>
      </c>
      <c r="H27" s="120" t="s">
        <v>469</v>
      </c>
      <c r="I27" s="130" t="s">
        <v>469</v>
      </c>
      <c r="J27" s="36" t="s">
        <v>555</v>
      </c>
      <c r="K27" s="36">
        <v>30</v>
      </c>
      <c r="L27" s="39">
        <f t="shared" si="0"/>
        <v>0.93124973714725168</v>
      </c>
      <c r="M27" s="107">
        <v>93</v>
      </c>
      <c r="N27" s="38"/>
      <c r="O27" s="39">
        <f t="shared" si="1"/>
        <v>0</v>
      </c>
      <c r="P27" s="40">
        <f t="shared" si="2"/>
        <v>0</v>
      </c>
      <c r="Q27" s="127" t="s">
        <v>562</v>
      </c>
    </row>
    <row r="28" spans="1:247" s="121" customFormat="1" ht="15" customHeight="1">
      <c r="A28" s="124"/>
      <c r="B28" s="34" t="s">
        <v>323</v>
      </c>
      <c r="C28" s="34" t="s">
        <v>40</v>
      </c>
      <c r="D28" s="35" t="s">
        <v>460</v>
      </c>
      <c r="E28" s="35" t="s">
        <v>461</v>
      </c>
      <c r="F28" s="35" t="s">
        <v>463</v>
      </c>
      <c r="G28" s="120" t="s">
        <v>544</v>
      </c>
      <c r="H28" s="120" t="s">
        <v>469</v>
      </c>
      <c r="I28" s="130" t="s">
        <v>469</v>
      </c>
      <c r="J28" s="36" t="s">
        <v>555</v>
      </c>
      <c r="K28" s="36">
        <v>30</v>
      </c>
      <c r="L28" s="39">
        <f t="shared" si="0"/>
        <v>1.1415319358579215</v>
      </c>
      <c r="M28" s="107">
        <v>114</v>
      </c>
      <c r="N28" s="38"/>
      <c r="O28" s="39">
        <f t="shared" si="1"/>
        <v>0</v>
      </c>
      <c r="P28" s="40">
        <f t="shared" si="2"/>
        <v>0</v>
      </c>
      <c r="Q28" s="127" t="s">
        <v>562</v>
      </c>
    </row>
    <row r="29" spans="1:247" s="121" customFormat="1" ht="15" customHeight="1">
      <c r="A29" s="124"/>
      <c r="B29" s="34" t="s">
        <v>324</v>
      </c>
      <c r="C29" s="34" t="s">
        <v>40</v>
      </c>
      <c r="D29" s="35" t="s">
        <v>460</v>
      </c>
      <c r="E29" s="35" t="s">
        <v>461</v>
      </c>
      <c r="F29" s="35" t="s">
        <v>464</v>
      </c>
      <c r="G29" s="120" t="s">
        <v>544</v>
      </c>
      <c r="H29" s="120" t="s">
        <v>469</v>
      </c>
      <c r="I29" s="130" t="s">
        <v>469</v>
      </c>
      <c r="J29" s="36" t="s">
        <v>555</v>
      </c>
      <c r="K29" s="36">
        <v>30</v>
      </c>
      <c r="L29" s="39">
        <f t="shared" si="0"/>
        <v>1.3718410106362739</v>
      </c>
      <c r="M29" s="107">
        <v>137</v>
      </c>
      <c r="N29" s="38"/>
      <c r="O29" s="39">
        <f t="shared" si="1"/>
        <v>0</v>
      </c>
      <c r="P29" s="40">
        <f t="shared" si="2"/>
        <v>0</v>
      </c>
      <c r="Q29" s="127" t="s">
        <v>562</v>
      </c>
    </row>
    <row r="30" spans="1:247" s="121" customFormat="1" ht="15" customHeight="1">
      <c r="A30" s="124"/>
      <c r="B30" s="34" t="s">
        <v>325</v>
      </c>
      <c r="C30" s="34" t="s">
        <v>40</v>
      </c>
      <c r="D30" s="35" t="s">
        <v>460</v>
      </c>
      <c r="E30" s="35" t="s">
        <v>461</v>
      </c>
      <c r="F30" s="35" t="s">
        <v>465</v>
      </c>
      <c r="G30" s="120" t="s">
        <v>544</v>
      </c>
      <c r="H30" s="120" t="s">
        <v>469</v>
      </c>
      <c r="I30" s="130" t="s">
        <v>469</v>
      </c>
      <c r="J30" s="36" t="s">
        <v>555</v>
      </c>
      <c r="K30" s="36">
        <v>30</v>
      </c>
      <c r="L30" s="39">
        <f t="shared" si="0"/>
        <v>1.2416663161963355</v>
      </c>
      <c r="M30" s="107">
        <v>124</v>
      </c>
      <c r="N30" s="38"/>
      <c r="O30" s="39">
        <f t="shared" si="1"/>
        <v>0</v>
      </c>
      <c r="P30" s="40">
        <f t="shared" si="2"/>
        <v>0</v>
      </c>
      <c r="Q30" s="127" t="s">
        <v>562</v>
      </c>
    </row>
    <row r="31" spans="1:247" s="121" customFormat="1" ht="15" customHeight="1">
      <c r="A31" s="124"/>
      <c r="B31" s="34" t="s">
        <v>326</v>
      </c>
      <c r="C31" s="34" t="s">
        <v>40</v>
      </c>
      <c r="D31" s="35" t="s">
        <v>460</v>
      </c>
      <c r="E31" s="35" t="s">
        <v>461</v>
      </c>
      <c r="F31" s="35" t="s">
        <v>466</v>
      </c>
      <c r="G31" s="120" t="s">
        <v>544</v>
      </c>
      <c r="H31" s="120" t="s">
        <v>469</v>
      </c>
      <c r="I31" s="130" t="s">
        <v>469</v>
      </c>
      <c r="J31" s="36" t="s">
        <v>555</v>
      </c>
      <c r="K31" s="36">
        <v>30</v>
      </c>
      <c r="L31" s="39">
        <f t="shared" si="0"/>
        <v>1.1615588119256042</v>
      </c>
      <c r="M31" s="107">
        <v>116</v>
      </c>
      <c r="N31" s="38"/>
      <c r="O31" s="39">
        <f t="shared" si="1"/>
        <v>0</v>
      </c>
      <c r="P31" s="40">
        <f t="shared" si="2"/>
        <v>0</v>
      </c>
      <c r="Q31" s="127" t="s">
        <v>562</v>
      </c>
    </row>
    <row r="32" spans="1:247" s="121" customFormat="1" ht="15" customHeight="1">
      <c r="A32" s="124"/>
      <c r="B32" s="34" t="s">
        <v>327</v>
      </c>
      <c r="C32" s="34" t="s">
        <v>40</v>
      </c>
      <c r="D32" s="35" t="s">
        <v>460</v>
      </c>
      <c r="E32" s="35" t="s">
        <v>461</v>
      </c>
      <c r="F32" s="35" t="s">
        <v>467</v>
      </c>
      <c r="G32" s="120" t="s">
        <v>544</v>
      </c>
      <c r="H32" s="120" t="s">
        <v>469</v>
      </c>
      <c r="I32" s="130" t="s">
        <v>469</v>
      </c>
      <c r="J32" s="36" t="s">
        <v>555</v>
      </c>
      <c r="K32" s="36">
        <v>30</v>
      </c>
      <c r="L32" s="39">
        <f t="shared" si="0"/>
        <v>1.0614244315871901</v>
      </c>
      <c r="M32" s="107">
        <v>106</v>
      </c>
      <c r="N32" s="38"/>
      <c r="O32" s="39">
        <f t="shared" si="1"/>
        <v>0</v>
      </c>
      <c r="P32" s="40">
        <f t="shared" si="2"/>
        <v>0</v>
      </c>
      <c r="Q32" s="127" t="s">
        <v>562</v>
      </c>
    </row>
    <row r="33" spans="1:17" s="121" customFormat="1">
      <c r="A33" s="124"/>
      <c r="B33" s="34" t="s">
        <v>328</v>
      </c>
      <c r="C33" s="34" t="s">
        <v>40</v>
      </c>
      <c r="D33" s="35" t="s">
        <v>460</v>
      </c>
      <c r="E33" s="35" t="s">
        <v>461</v>
      </c>
      <c r="F33" s="35" t="s">
        <v>468</v>
      </c>
      <c r="G33" s="120" t="s">
        <v>544</v>
      </c>
      <c r="H33" s="120" t="s">
        <v>469</v>
      </c>
      <c r="I33" s="130" t="s">
        <v>469</v>
      </c>
      <c r="J33" s="36" t="s">
        <v>555</v>
      </c>
      <c r="K33" s="36">
        <v>30</v>
      </c>
      <c r="L33" s="39">
        <f t="shared" si="0"/>
        <v>1.1415319358579215</v>
      </c>
      <c r="M33" s="107">
        <v>114</v>
      </c>
      <c r="N33" s="38"/>
      <c r="O33" s="39">
        <f t="shared" si="1"/>
        <v>0</v>
      </c>
      <c r="P33" s="40">
        <f t="shared" si="2"/>
        <v>0</v>
      </c>
      <c r="Q33" s="127" t="s">
        <v>562</v>
      </c>
    </row>
    <row r="34" spans="1:17" s="121" customFormat="1" ht="18">
      <c r="A34" s="124"/>
      <c r="B34" s="134"/>
      <c r="C34" s="29"/>
      <c r="D34" s="134" t="s">
        <v>569</v>
      </c>
      <c r="E34" s="29"/>
      <c r="F34" s="29"/>
      <c r="G34" s="30"/>
      <c r="H34" s="30"/>
      <c r="I34" s="30"/>
      <c r="J34" s="30"/>
      <c r="K34" s="30"/>
      <c r="L34" s="111"/>
      <c r="M34" s="111"/>
      <c r="N34" s="132"/>
      <c r="O34" s="30"/>
      <c r="P34" s="30"/>
      <c r="Q34" s="133"/>
    </row>
    <row r="35" spans="1:17" s="121" customFormat="1" ht="15" customHeight="1">
      <c r="A35" s="124"/>
      <c r="B35" s="34" t="s">
        <v>35</v>
      </c>
      <c r="C35" s="34" t="s">
        <v>36</v>
      </c>
      <c r="D35" s="35" t="s">
        <v>37</v>
      </c>
      <c r="E35" s="35" t="s">
        <v>38</v>
      </c>
      <c r="F35" s="35" t="s">
        <v>469</v>
      </c>
      <c r="G35" s="120" t="s">
        <v>5</v>
      </c>
      <c r="H35" s="120" t="s">
        <v>39</v>
      </c>
      <c r="I35" s="130" t="s">
        <v>469</v>
      </c>
      <c r="J35" s="36" t="s">
        <v>556</v>
      </c>
      <c r="K35" s="36">
        <v>25</v>
      </c>
      <c r="L35" s="37">
        <v>1.62</v>
      </c>
      <c r="M35" s="109">
        <f t="shared" ref="M35:M40" si="3">L35*курс</f>
        <v>161.78259600000001</v>
      </c>
      <c r="N35" s="38"/>
      <c r="O35" s="39">
        <f t="shared" si="1"/>
        <v>0</v>
      </c>
      <c r="P35" s="40">
        <f t="shared" si="2"/>
        <v>0</v>
      </c>
      <c r="Q35" s="128" t="s">
        <v>563</v>
      </c>
    </row>
    <row r="36" spans="1:17" s="121" customFormat="1" ht="15" customHeight="1">
      <c r="A36" s="124"/>
      <c r="B36" s="34" t="s">
        <v>329</v>
      </c>
      <c r="C36" s="34" t="s">
        <v>36</v>
      </c>
      <c r="D36" s="35" t="s">
        <v>470</v>
      </c>
      <c r="E36" s="35" t="s">
        <v>471</v>
      </c>
      <c r="F36" s="35" t="s">
        <v>469</v>
      </c>
      <c r="G36" s="120" t="s">
        <v>5</v>
      </c>
      <c r="H36" s="120" t="s">
        <v>59</v>
      </c>
      <c r="I36" s="130" t="s">
        <v>545</v>
      </c>
      <c r="J36" s="36" t="s">
        <v>556</v>
      </c>
      <c r="K36" s="36">
        <v>25</v>
      </c>
      <c r="L36" s="37">
        <v>2.25</v>
      </c>
      <c r="M36" s="109">
        <f t="shared" si="3"/>
        <v>224.69804999999999</v>
      </c>
      <c r="N36" s="38"/>
      <c r="O36" s="39">
        <f t="shared" si="1"/>
        <v>0</v>
      </c>
      <c r="P36" s="40">
        <f t="shared" si="2"/>
        <v>0</v>
      </c>
      <c r="Q36" s="128" t="s">
        <v>563</v>
      </c>
    </row>
    <row r="37" spans="1:17" s="121" customFormat="1" ht="15" customHeight="1">
      <c r="A37" s="124"/>
      <c r="B37" s="34" t="s">
        <v>330</v>
      </c>
      <c r="C37" s="34" t="s">
        <v>36</v>
      </c>
      <c r="D37" s="35" t="s">
        <v>41</v>
      </c>
      <c r="E37" s="35" t="s">
        <v>42</v>
      </c>
      <c r="F37" s="35" t="s">
        <v>469</v>
      </c>
      <c r="G37" s="120" t="s">
        <v>5</v>
      </c>
      <c r="H37" s="120" t="s">
        <v>59</v>
      </c>
      <c r="I37" s="130" t="s">
        <v>545</v>
      </c>
      <c r="J37" s="36" t="s">
        <v>556</v>
      </c>
      <c r="K37" s="36">
        <v>25</v>
      </c>
      <c r="L37" s="37">
        <v>1.59</v>
      </c>
      <c r="M37" s="109">
        <f t="shared" si="3"/>
        <v>158.78662199999999</v>
      </c>
      <c r="N37" s="38"/>
      <c r="O37" s="39">
        <f t="shared" si="1"/>
        <v>0</v>
      </c>
      <c r="P37" s="40">
        <f t="shared" si="2"/>
        <v>0</v>
      </c>
      <c r="Q37" s="128" t="s">
        <v>563</v>
      </c>
    </row>
    <row r="38" spans="1:17" s="121" customFormat="1" ht="15" customHeight="1">
      <c r="A38" s="124"/>
      <c r="B38" s="34" t="s">
        <v>331</v>
      </c>
      <c r="C38" s="34" t="s">
        <v>36</v>
      </c>
      <c r="D38" s="35" t="s">
        <v>41</v>
      </c>
      <c r="E38" s="35" t="s">
        <v>42</v>
      </c>
      <c r="F38" s="35" t="s">
        <v>43</v>
      </c>
      <c r="G38" s="120" t="s">
        <v>5</v>
      </c>
      <c r="H38" s="120" t="s">
        <v>51</v>
      </c>
      <c r="I38" s="130" t="s">
        <v>469</v>
      </c>
      <c r="J38" s="36" t="s">
        <v>556</v>
      </c>
      <c r="K38" s="36">
        <v>25</v>
      </c>
      <c r="L38" s="37">
        <v>1.34</v>
      </c>
      <c r="M38" s="109">
        <f t="shared" si="3"/>
        <v>133.82017199999999</v>
      </c>
      <c r="N38" s="38"/>
      <c r="O38" s="39">
        <f t="shared" si="1"/>
        <v>0</v>
      </c>
      <c r="P38" s="40">
        <f t="shared" si="2"/>
        <v>0</v>
      </c>
      <c r="Q38" s="127" t="s">
        <v>562</v>
      </c>
    </row>
    <row r="39" spans="1:17" s="121" customFormat="1" ht="15" customHeight="1">
      <c r="A39" s="124"/>
      <c r="B39" s="34" t="s">
        <v>332</v>
      </c>
      <c r="C39" s="34" t="s">
        <v>36</v>
      </c>
      <c r="D39" s="35" t="s">
        <v>41</v>
      </c>
      <c r="E39" s="35" t="s">
        <v>42</v>
      </c>
      <c r="F39" s="35" t="s">
        <v>43</v>
      </c>
      <c r="G39" s="120" t="s">
        <v>5</v>
      </c>
      <c r="H39" s="120" t="s">
        <v>59</v>
      </c>
      <c r="I39" s="130" t="s">
        <v>545</v>
      </c>
      <c r="J39" s="36" t="s">
        <v>556</v>
      </c>
      <c r="K39" s="36">
        <v>25</v>
      </c>
      <c r="L39" s="37">
        <v>1.59</v>
      </c>
      <c r="M39" s="109">
        <f t="shared" si="3"/>
        <v>158.78662199999999</v>
      </c>
      <c r="N39" s="38"/>
      <c r="O39" s="39">
        <f t="shared" si="1"/>
        <v>0</v>
      </c>
      <c r="P39" s="40">
        <f t="shared" si="2"/>
        <v>0</v>
      </c>
      <c r="Q39" s="128" t="s">
        <v>563</v>
      </c>
    </row>
    <row r="40" spans="1:17" s="121" customFormat="1" ht="15" customHeight="1">
      <c r="A40" s="124"/>
      <c r="B40" s="34" t="s">
        <v>275</v>
      </c>
      <c r="C40" s="34" t="s">
        <v>36</v>
      </c>
      <c r="D40" s="35" t="s">
        <v>297</v>
      </c>
      <c r="E40" s="35" t="s">
        <v>288</v>
      </c>
      <c r="F40" s="35" t="s">
        <v>469</v>
      </c>
      <c r="G40" s="120" t="s">
        <v>5</v>
      </c>
      <c r="H40" s="120" t="s">
        <v>227</v>
      </c>
      <c r="I40" s="130" t="s">
        <v>469</v>
      </c>
      <c r="J40" s="36" t="s">
        <v>556</v>
      </c>
      <c r="K40" s="36">
        <v>25</v>
      </c>
      <c r="L40" s="37">
        <v>2.13</v>
      </c>
      <c r="M40" s="109">
        <f t="shared" si="3"/>
        <v>212.71415399999998</v>
      </c>
      <c r="N40" s="38"/>
      <c r="O40" s="39">
        <f t="shared" si="1"/>
        <v>0</v>
      </c>
      <c r="P40" s="40">
        <f t="shared" si="2"/>
        <v>0</v>
      </c>
      <c r="Q40" s="128" t="s">
        <v>563</v>
      </c>
    </row>
    <row r="41" spans="1:17" s="121" customFormat="1" ht="15" customHeight="1">
      <c r="A41" s="124"/>
      <c r="B41" s="34" t="s">
        <v>333</v>
      </c>
      <c r="C41" s="34" t="s">
        <v>40</v>
      </c>
      <c r="D41" s="35" t="s">
        <v>297</v>
      </c>
      <c r="E41" s="35" t="s">
        <v>288</v>
      </c>
      <c r="F41" s="35" t="s">
        <v>469</v>
      </c>
      <c r="G41" s="120" t="s">
        <v>5</v>
      </c>
      <c r="H41" s="120" t="s">
        <v>221</v>
      </c>
      <c r="I41" s="130" t="s">
        <v>469</v>
      </c>
      <c r="J41" s="36" t="s">
        <v>556</v>
      </c>
      <c r="K41" s="36">
        <v>25</v>
      </c>
      <c r="L41" s="39">
        <f>M41/курс</f>
        <v>2.8738567157124866</v>
      </c>
      <c r="M41" s="107">
        <v>287</v>
      </c>
      <c r="N41" s="38"/>
      <c r="O41" s="39">
        <f t="shared" si="1"/>
        <v>0</v>
      </c>
      <c r="P41" s="40">
        <f t="shared" si="2"/>
        <v>0</v>
      </c>
      <c r="Q41" s="128" t="s">
        <v>563</v>
      </c>
    </row>
    <row r="42" spans="1:17" s="121" customFormat="1" ht="15" customHeight="1">
      <c r="A42" s="124"/>
      <c r="B42" s="34" t="s">
        <v>44</v>
      </c>
      <c r="C42" s="34" t="s">
        <v>36</v>
      </c>
      <c r="D42" s="35" t="s">
        <v>45</v>
      </c>
      <c r="E42" s="35" t="s">
        <v>46</v>
      </c>
      <c r="F42" s="35" t="s">
        <v>469</v>
      </c>
      <c r="G42" s="120" t="s">
        <v>5</v>
      </c>
      <c r="H42" s="120" t="s">
        <v>39</v>
      </c>
      <c r="I42" s="130" t="s">
        <v>469</v>
      </c>
      <c r="J42" s="36" t="s">
        <v>556</v>
      </c>
      <c r="K42" s="36">
        <v>25</v>
      </c>
      <c r="L42" s="37">
        <v>1.53</v>
      </c>
      <c r="M42" s="109">
        <f>L42*курс</f>
        <v>152.79467399999999</v>
      </c>
      <c r="N42" s="38"/>
      <c r="O42" s="39">
        <f t="shared" si="1"/>
        <v>0</v>
      </c>
      <c r="P42" s="40">
        <f t="shared" si="2"/>
        <v>0</v>
      </c>
      <c r="Q42" s="128" t="s">
        <v>563</v>
      </c>
    </row>
    <row r="43" spans="1:17" s="121" customFormat="1" ht="15" customHeight="1">
      <c r="A43" s="124"/>
      <c r="B43" s="34" t="s">
        <v>47</v>
      </c>
      <c r="C43" s="34" t="s">
        <v>36</v>
      </c>
      <c r="D43" s="35" t="s">
        <v>48</v>
      </c>
      <c r="E43" s="35" t="s">
        <v>49</v>
      </c>
      <c r="F43" s="35" t="s">
        <v>469</v>
      </c>
      <c r="G43" s="120" t="s">
        <v>5</v>
      </c>
      <c r="H43" s="120" t="s">
        <v>50</v>
      </c>
      <c r="I43" s="130" t="s">
        <v>469</v>
      </c>
      <c r="J43" s="36" t="s">
        <v>556</v>
      </c>
      <c r="K43" s="36">
        <v>25</v>
      </c>
      <c r="L43" s="37">
        <v>1.53</v>
      </c>
      <c r="M43" s="109">
        <f>L43*курс</f>
        <v>152.79467399999999</v>
      </c>
      <c r="N43" s="38"/>
      <c r="O43" s="39">
        <f t="shared" si="1"/>
        <v>0</v>
      </c>
      <c r="P43" s="40">
        <f t="shared" si="2"/>
        <v>0</v>
      </c>
      <c r="Q43" s="128" t="s">
        <v>563</v>
      </c>
    </row>
    <row r="44" spans="1:17" s="121" customFormat="1" ht="15" customHeight="1">
      <c r="A44" s="124"/>
      <c r="B44" s="34" t="s">
        <v>334</v>
      </c>
      <c r="C44" s="34" t="s">
        <v>36</v>
      </c>
      <c r="D44" s="35" t="s">
        <v>472</v>
      </c>
      <c r="E44" s="35" t="s">
        <v>473</v>
      </c>
      <c r="F44" s="35" t="s">
        <v>469</v>
      </c>
      <c r="G44" s="120" t="s">
        <v>10</v>
      </c>
      <c r="H44" s="120" t="s">
        <v>50</v>
      </c>
      <c r="I44" s="130" t="s">
        <v>469</v>
      </c>
      <c r="J44" s="36" t="s">
        <v>556</v>
      </c>
      <c r="K44" s="36">
        <v>25</v>
      </c>
      <c r="L44" s="37">
        <v>1.78</v>
      </c>
      <c r="M44" s="109">
        <f>L44*курс</f>
        <v>177.761124</v>
      </c>
      <c r="N44" s="38"/>
      <c r="O44" s="39">
        <f t="shared" si="1"/>
        <v>0</v>
      </c>
      <c r="P44" s="40">
        <f t="shared" si="2"/>
        <v>0</v>
      </c>
      <c r="Q44" s="127" t="s">
        <v>562</v>
      </c>
    </row>
    <row r="45" spans="1:17" s="121" customFormat="1" ht="15" customHeight="1">
      <c r="A45" s="124"/>
      <c r="B45" s="34" t="s">
        <v>335</v>
      </c>
      <c r="C45" s="34" t="s">
        <v>36</v>
      </c>
      <c r="D45" s="35" t="s">
        <v>474</v>
      </c>
      <c r="E45" s="35" t="s">
        <v>475</v>
      </c>
      <c r="F45" s="35" t="s">
        <v>469</v>
      </c>
      <c r="G45" s="120" t="s">
        <v>8</v>
      </c>
      <c r="H45" s="120" t="s">
        <v>227</v>
      </c>
      <c r="I45" s="130" t="s">
        <v>469</v>
      </c>
      <c r="J45" s="36" t="s">
        <v>556</v>
      </c>
      <c r="K45" s="36">
        <v>25</v>
      </c>
      <c r="L45" s="37">
        <v>2.13</v>
      </c>
      <c r="M45" s="109">
        <f>L45*курс</f>
        <v>212.71415399999998</v>
      </c>
      <c r="N45" s="38"/>
      <c r="O45" s="39">
        <f t="shared" si="1"/>
        <v>0</v>
      </c>
      <c r="P45" s="40">
        <f t="shared" si="2"/>
        <v>0</v>
      </c>
      <c r="Q45" s="127" t="s">
        <v>562</v>
      </c>
    </row>
    <row r="46" spans="1:17" s="121" customFormat="1" ht="15" customHeight="1">
      <c r="A46" s="124"/>
      <c r="B46" s="34" t="s">
        <v>336</v>
      </c>
      <c r="C46" s="34" t="s">
        <v>40</v>
      </c>
      <c r="D46" s="35" t="s">
        <v>298</v>
      </c>
      <c r="E46" s="35" t="s">
        <v>289</v>
      </c>
      <c r="F46" s="35" t="s">
        <v>305</v>
      </c>
      <c r="G46" s="120" t="s">
        <v>16</v>
      </c>
      <c r="H46" s="120" t="s">
        <v>59</v>
      </c>
      <c r="I46" s="130" t="s">
        <v>469</v>
      </c>
      <c r="J46" s="36" t="s">
        <v>555</v>
      </c>
      <c r="K46" s="36">
        <v>25</v>
      </c>
      <c r="L46" s="39">
        <f>M46/курс</f>
        <v>1.5320560191777366</v>
      </c>
      <c r="M46" s="107">
        <v>153</v>
      </c>
      <c r="N46" s="38"/>
      <c r="O46" s="39">
        <f t="shared" si="1"/>
        <v>0</v>
      </c>
      <c r="P46" s="40">
        <f t="shared" si="2"/>
        <v>0</v>
      </c>
      <c r="Q46" s="128" t="s">
        <v>563</v>
      </c>
    </row>
    <row r="47" spans="1:17" s="106" customFormat="1" ht="15" hidden="1" customHeight="1">
      <c r="A47" s="125"/>
      <c r="B47" s="113" t="s">
        <v>337</v>
      </c>
      <c r="C47" s="113" t="s">
        <v>40</v>
      </c>
      <c r="D47" s="114" t="s">
        <v>298</v>
      </c>
      <c r="E47" s="114" t="s">
        <v>289</v>
      </c>
      <c r="F47" s="114" t="s">
        <v>305</v>
      </c>
      <c r="G47" s="122" t="s">
        <v>16</v>
      </c>
      <c r="H47" s="122" t="s">
        <v>50</v>
      </c>
      <c r="I47" s="131" t="s">
        <v>469</v>
      </c>
      <c r="J47" s="115" t="s">
        <v>555</v>
      </c>
      <c r="K47" s="115">
        <v>25</v>
      </c>
      <c r="L47" s="116">
        <f>M47/курс</f>
        <v>1.6922710277191992</v>
      </c>
      <c r="M47" s="117">
        <v>169</v>
      </c>
      <c r="N47" s="118"/>
      <c r="O47" s="116">
        <f t="shared" si="1"/>
        <v>0</v>
      </c>
      <c r="P47" s="119">
        <f t="shared" si="2"/>
        <v>0</v>
      </c>
      <c r="Q47" s="129" t="s">
        <v>563</v>
      </c>
    </row>
    <row r="48" spans="1:17" s="121" customFormat="1" ht="15" customHeight="1">
      <c r="A48" s="124"/>
      <c r="B48" s="34" t="s">
        <v>276</v>
      </c>
      <c r="C48" s="34" t="s">
        <v>36</v>
      </c>
      <c r="D48" s="35" t="s">
        <v>298</v>
      </c>
      <c r="E48" s="35" t="s">
        <v>289</v>
      </c>
      <c r="F48" s="35" t="s">
        <v>306</v>
      </c>
      <c r="G48" s="120" t="s">
        <v>16</v>
      </c>
      <c r="H48" s="120" t="s">
        <v>39</v>
      </c>
      <c r="I48" s="130" t="s">
        <v>546</v>
      </c>
      <c r="J48" s="36" t="s">
        <v>556</v>
      </c>
      <c r="K48" s="36">
        <v>25</v>
      </c>
      <c r="L48" s="37">
        <v>2.8</v>
      </c>
      <c r="M48" s="109">
        <f>L48*курс</f>
        <v>279.62423999999999</v>
      </c>
      <c r="N48" s="38"/>
      <c r="O48" s="39">
        <f t="shared" si="1"/>
        <v>0</v>
      </c>
      <c r="P48" s="40">
        <f t="shared" si="2"/>
        <v>0</v>
      </c>
      <c r="Q48" s="128" t="s">
        <v>563</v>
      </c>
    </row>
    <row r="49" spans="1:17" s="121" customFormat="1" ht="15" customHeight="1">
      <c r="A49" s="124"/>
      <c r="B49" s="34" t="s">
        <v>277</v>
      </c>
      <c r="C49" s="34" t="s">
        <v>36</v>
      </c>
      <c r="D49" s="35" t="s">
        <v>298</v>
      </c>
      <c r="E49" s="35" t="s">
        <v>289</v>
      </c>
      <c r="F49" s="35" t="s">
        <v>307</v>
      </c>
      <c r="G49" s="120" t="s">
        <v>10</v>
      </c>
      <c r="H49" s="120" t="s">
        <v>50</v>
      </c>
      <c r="I49" s="130" t="s">
        <v>546</v>
      </c>
      <c r="J49" s="36" t="s">
        <v>556</v>
      </c>
      <c r="K49" s="36">
        <v>25</v>
      </c>
      <c r="L49" s="37">
        <v>1.61</v>
      </c>
      <c r="M49" s="109">
        <f>L49*курс</f>
        <v>160.78393800000001</v>
      </c>
      <c r="N49" s="38"/>
      <c r="O49" s="39">
        <f t="shared" si="1"/>
        <v>0</v>
      </c>
      <c r="P49" s="40">
        <f t="shared" si="2"/>
        <v>0</v>
      </c>
      <c r="Q49" s="128" t="s">
        <v>563</v>
      </c>
    </row>
    <row r="50" spans="1:17" s="121" customFormat="1" ht="15" customHeight="1">
      <c r="A50" s="124"/>
      <c r="B50" s="34" t="s">
        <v>338</v>
      </c>
      <c r="C50" s="34" t="s">
        <v>40</v>
      </c>
      <c r="D50" s="35" t="s">
        <v>476</v>
      </c>
      <c r="E50" s="35" t="s">
        <v>290</v>
      </c>
      <c r="F50" s="35" t="s">
        <v>469</v>
      </c>
      <c r="G50" s="120" t="s">
        <v>5</v>
      </c>
      <c r="H50" s="120" t="s">
        <v>224</v>
      </c>
      <c r="I50" s="130" t="s">
        <v>469</v>
      </c>
      <c r="J50" s="36" t="s">
        <v>556</v>
      </c>
      <c r="K50" s="36">
        <v>25</v>
      </c>
      <c r="L50" s="39">
        <f t="shared" ref="L50:L81" si="4">M50/курс</f>
        <v>2.2530235576143185</v>
      </c>
      <c r="M50" s="107">
        <v>225</v>
      </c>
      <c r="N50" s="38"/>
      <c r="O50" s="39">
        <f t="shared" si="1"/>
        <v>0</v>
      </c>
      <c r="P50" s="40">
        <f t="shared" si="2"/>
        <v>0</v>
      </c>
      <c r="Q50" s="128" t="s">
        <v>563</v>
      </c>
    </row>
    <row r="51" spans="1:17" s="121" customFormat="1" ht="15" customHeight="1">
      <c r="A51" s="124"/>
      <c r="B51" s="34" t="s">
        <v>339</v>
      </c>
      <c r="C51" s="34" t="s">
        <v>40</v>
      </c>
      <c r="D51" s="35" t="s">
        <v>477</v>
      </c>
      <c r="E51" s="35" t="s">
        <v>478</v>
      </c>
      <c r="F51" s="35" t="s">
        <v>479</v>
      </c>
      <c r="G51" s="120" t="s">
        <v>469</v>
      </c>
      <c r="H51" s="120" t="s">
        <v>469</v>
      </c>
      <c r="I51" s="130" t="s">
        <v>547</v>
      </c>
      <c r="J51" s="36" t="s">
        <v>556</v>
      </c>
      <c r="K51" s="36">
        <v>25</v>
      </c>
      <c r="L51" s="39">
        <f t="shared" si="4"/>
        <v>3.805106452859738</v>
      </c>
      <c r="M51" s="107">
        <v>380</v>
      </c>
      <c r="N51" s="38"/>
      <c r="O51" s="39">
        <f t="shared" si="1"/>
        <v>0</v>
      </c>
      <c r="P51" s="40">
        <f t="shared" si="2"/>
        <v>0</v>
      </c>
      <c r="Q51" s="128" t="s">
        <v>563</v>
      </c>
    </row>
    <row r="52" spans="1:17" s="121" customFormat="1" ht="15" customHeight="1">
      <c r="A52" s="124"/>
      <c r="B52" s="34" t="s">
        <v>340</v>
      </c>
      <c r="C52" s="34" t="s">
        <v>40</v>
      </c>
      <c r="D52" s="35" t="s">
        <v>477</v>
      </c>
      <c r="E52" s="35" t="s">
        <v>478</v>
      </c>
      <c r="F52" s="35" t="s">
        <v>480</v>
      </c>
      <c r="G52" s="120" t="s">
        <v>469</v>
      </c>
      <c r="H52" s="120" t="s">
        <v>469</v>
      </c>
      <c r="I52" s="130" t="s">
        <v>547</v>
      </c>
      <c r="J52" s="36" t="s">
        <v>556</v>
      </c>
      <c r="K52" s="36">
        <v>25</v>
      </c>
      <c r="L52" s="39">
        <f t="shared" si="4"/>
        <v>3.805106452859738</v>
      </c>
      <c r="M52" s="107">
        <v>380</v>
      </c>
      <c r="N52" s="38"/>
      <c r="O52" s="39">
        <f t="shared" si="1"/>
        <v>0</v>
      </c>
      <c r="P52" s="40">
        <f t="shared" si="2"/>
        <v>0</v>
      </c>
      <c r="Q52" s="128" t="s">
        <v>563</v>
      </c>
    </row>
    <row r="53" spans="1:17" s="121" customFormat="1" ht="15" customHeight="1">
      <c r="A53" s="124"/>
      <c r="B53" s="34" t="s">
        <v>341</v>
      </c>
      <c r="C53" s="34" t="s">
        <v>40</v>
      </c>
      <c r="D53" s="35" t="s">
        <v>477</v>
      </c>
      <c r="E53" s="35" t="s">
        <v>478</v>
      </c>
      <c r="F53" s="35" t="s">
        <v>480</v>
      </c>
      <c r="G53" s="120" t="s">
        <v>469</v>
      </c>
      <c r="H53" s="120" t="s">
        <v>469</v>
      </c>
      <c r="I53" s="130" t="s">
        <v>546</v>
      </c>
      <c r="J53" s="36" t="s">
        <v>556</v>
      </c>
      <c r="K53" s="36">
        <v>25</v>
      </c>
      <c r="L53" s="39">
        <f t="shared" si="4"/>
        <v>4.3558455447210163</v>
      </c>
      <c r="M53" s="107">
        <v>435</v>
      </c>
      <c r="N53" s="38"/>
      <c r="O53" s="39">
        <f t="shared" si="1"/>
        <v>0</v>
      </c>
      <c r="P53" s="40">
        <f t="shared" si="2"/>
        <v>0</v>
      </c>
      <c r="Q53" s="128" t="s">
        <v>563</v>
      </c>
    </row>
    <row r="54" spans="1:17" s="121" customFormat="1" ht="15" customHeight="1">
      <c r="A54" s="124"/>
      <c r="B54" s="34" t="s">
        <v>342</v>
      </c>
      <c r="C54" s="34" t="s">
        <v>40</v>
      </c>
      <c r="D54" s="35" t="s">
        <v>52</v>
      </c>
      <c r="E54" s="35" t="s">
        <v>53</v>
      </c>
      <c r="F54" s="35" t="s">
        <v>481</v>
      </c>
      <c r="G54" s="120" t="s">
        <v>469</v>
      </c>
      <c r="H54" s="120" t="s">
        <v>255</v>
      </c>
      <c r="I54" s="130" t="s">
        <v>548</v>
      </c>
      <c r="J54" s="36" t="s">
        <v>555</v>
      </c>
      <c r="K54" s="36">
        <v>25</v>
      </c>
      <c r="L54" s="39">
        <f t="shared" si="4"/>
        <v>2.1929429294112701</v>
      </c>
      <c r="M54" s="107">
        <v>219</v>
      </c>
      <c r="N54" s="38"/>
      <c r="O54" s="39">
        <f t="shared" si="1"/>
        <v>0</v>
      </c>
      <c r="P54" s="40">
        <f t="shared" si="2"/>
        <v>0</v>
      </c>
      <c r="Q54" s="128" t="s">
        <v>563</v>
      </c>
    </row>
    <row r="55" spans="1:17" s="121" customFormat="1" ht="15" customHeight="1">
      <c r="A55" s="124"/>
      <c r="B55" s="34" t="s">
        <v>343</v>
      </c>
      <c r="C55" s="34" t="s">
        <v>40</v>
      </c>
      <c r="D55" s="35" t="s">
        <v>52</v>
      </c>
      <c r="E55" s="35" t="s">
        <v>53</v>
      </c>
      <c r="F55" s="35" t="s">
        <v>482</v>
      </c>
      <c r="G55" s="120" t="s">
        <v>469</v>
      </c>
      <c r="H55" s="120" t="s">
        <v>469</v>
      </c>
      <c r="I55" s="130" t="s">
        <v>547</v>
      </c>
      <c r="J55" s="36" t="s">
        <v>556</v>
      </c>
      <c r="K55" s="36">
        <v>25</v>
      </c>
      <c r="L55" s="39">
        <f t="shared" si="4"/>
        <v>3.9953617755027251</v>
      </c>
      <c r="M55" s="107">
        <v>399</v>
      </c>
      <c r="N55" s="38"/>
      <c r="O55" s="39">
        <f t="shared" si="1"/>
        <v>0</v>
      </c>
      <c r="P55" s="40">
        <f t="shared" si="2"/>
        <v>0</v>
      </c>
      <c r="Q55" s="128" t="s">
        <v>563</v>
      </c>
    </row>
    <row r="56" spans="1:17" s="106" customFormat="1" ht="15" hidden="1" customHeight="1">
      <c r="A56" s="125"/>
      <c r="B56" s="113" t="s">
        <v>344</v>
      </c>
      <c r="C56" s="113" t="s">
        <v>40</v>
      </c>
      <c r="D56" s="114" t="s">
        <v>52</v>
      </c>
      <c r="E56" s="114" t="s">
        <v>53</v>
      </c>
      <c r="F56" s="114" t="s">
        <v>483</v>
      </c>
      <c r="G56" s="122" t="s">
        <v>469</v>
      </c>
      <c r="H56" s="122" t="s">
        <v>469</v>
      </c>
      <c r="I56" s="131" t="s">
        <v>549</v>
      </c>
      <c r="J56" s="115" t="s">
        <v>555</v>
      </c>
      <c r="K56" s="115">
        <v>25</v>
      </c>
      <c r="L56" s="116">
        <f t="shared" si="4"/>
        <v>13.508127907652071</v>
      </c>
      <c r="M56" s="117">
        <v>1349</v>
      </c>
      <c r="N56" s="118"/>
      <c r="O56" s="116">
        <f t="shared" si="1"/>
        <v>0</v>
      </c>
      <c r="P56" s="119">
        <f t="shared" si="2"/>
        <v>0</v>
      </c>
      <c r="Q56" s="129" t="s">
        <v>563</v>
      </c>
    </row>
    <row r="57" spans="1:17" s="106" customFormat="1" ht="15" hidden="1" customHeight="1">
      <c r="A57" s="125"/>
      <c r="B57" s="113" t="s">
        <v>345</v>
      </c>
      <c r="C57" s="113" t="s">
        <v>40</v>
      </c>
      <c r="D57" s="114" t="s">
        <v>52</v>
      </c>
      <c r="E57" s="114" t="s">
        <v>53</v>
      </c>
      <c r="F57" s="114" t="s">
        <v>484</v>
      </c>
      <c r="G57" s="122" t="s">
        <v>469</v>
      </c>
      <c r="H57" s="122" t="s">
        <v>469</v>
      </c>
      <c r="I57" s="131" t="s">
        <v>546</v>
      </c>
      <c r="J57" s="115" t="s">
        <v>556</v>
      </c>
      <c r="K57" s="115">
        <v>25</v>
      </c>
      <c r="L57" s="116">
        <f t="shared" si="4"/>
        <v>3.9953617755027251</v>
      </c>
      <c r="M57" s="117">
        <v>399</v>
      </c>
      <c r="N57" s="118"/>
      <c r="O57" s="116">
        <f t="shared" si="1"/>
        <v>0</v>
      </c>
      <c r="P57" s="119">
        <f t="shared" si="2"/>
        <v>0</v>
      </c>
      <c r="Q57" s="129" t="s">
        <v>563</v>
      </c>
    </row>
    <row r="58" spans="1:17" s="106" customFormat="1" ht="15" hidden="1" customHeight="1">
      <c r="A58" s="125"/>
      <c r="B58" s="113" t="s">
        <v>346</v>
      </c>
      <c r="C58" s="113" t="s">
        <v>40</v>
      </c>
      <c r="D58" s="114" t="s">
        <v>52</v>
      </c>
      <c r="E58" s="114" t="s">
        <v>53</v>
      </c>
      <c r="F58" s="114" t="s">
        <v>485</v>
      </c>
      <c r="G58" s="122" t="s">
        <v>16</v>
      </c>
      <c r="H58" s="122" t="s">
        <v>469</v>
      </c>
      <c r="I58" s="131" t="s">
        <v>550</v>
      </c>
      <c r="J58" s="115" t="s">
        <v>555</v>
      </c>
      <c r="K58" s="115">
        <v>25</v>
      </c>
      <c r="L58" s="116">
        <f t="shared" si="4"/>
        <v>1.7924054080576135</v>
      </c>
      <c r="M58" s="117">
        <v>179</v>
      </c>
      <c r="N58" s="118"/>
      <c r="O58" s="116">
        <f t="shared" ref="O58:O88" si="5">IF(N58&lt;100,L58*N58,L58*N58*0.95)</f>
        <v>0</v>
      </c>
      <c r="P58" s="119">
        <f t="shared" ref="P58:P88" si="6">IF(N58&lt;100,M58*N58,M58*N58*0.95)</f>
        <v>0</v>
      </c>
      <c r="Q58" s="129" t="s">
        <v>564</v>
      </c>
    </row>
    <row r="59" spans="1:17" s="106" customFormat="1" ht="15" hidden="1" customHeight="1">
      <c r="A59" s="125"/>
      <c r="B59" s="113" t="s">
        <v>232</v>
      </c>
      <c r="C59" s="113" t="s">
        <v>40</v>
      </c>
      <c r="D59" s="114" t="s">
        <v>52</v>
      </c>
      <c r="E59" s="114" t="s">
        <v>53</v>
      </c>
      <c r="F59" s="114" t="s">
        <v>485</v>
      </c>
      <c r="G59" s="122" t="s">
        <v>16</v>
      </c>
      <c r="H59" s="122" t="s">
        <v>469</v>
      </c>
      <c r="I59" s="131" t="s">
        <v>545</v>
      </c>
      <c r="J59" s="115" t="s">
        <v>555</v>
      </c>
      <c r="K59" s="115">
        <v>25</v>
      </c>
      <c r="L59" s="116">
        <f t="shared" si="4"/>
        <v>2.0727816730051729</v>
      </c>
      <c r="M59" s="117">
        <v>207</v>
      </c>
      <c r="N59" s="118"/>
      <c r="O59" s="116">
        <f t="shared" si="5"/>
        <v>0</v>
      </c>
      <c r="P59" s="119">
        <f t="shared" si="6"/>
        <v>0</v>
      </c>
      <c r="Q59" s="129" t="s">
        <v>564</v>
      </c>
    </row>
    <row r="60" spans="1:17" s="106" customFormat="1" ht="15" hidden="1" customHeight="1">
      <c r="A60" s="125"/>
      <c r="B60" s="113" t="s">
        <v>347</v>
      </c>
      <c r="C60" s="113" t="s">
        <v>40</v>
      </c>
      <c r="D60" s="114" t="s">
        <v>52</v>
      </c>
      <c r="E60" s="114" t="s">
        <v>53</v>
      </c>
      <c r="F60" s="114" t="s">
        <v>485</v>
      </c>
      <c r="G60" s="122" t="s">
        <v>16</v>
      </c>
      <c r="H60" s="122" t="s">
        <v>469</v>
      </c>
      <c r="I60" s="131" t="s">
        <v>551</v>
      </c>
      <c r="J60" s="115" t="s">
        <v>555</v>
      </c>
      <c r="K60" s="115">
        <v>25</v>
      </c>
      <c r="L60" s="116">
        <f t="shared" si="4"/>
        <v>2.2730504336820014</v>
      </c>
      <c r="M60" s="117">
        <v>227</v>
      </c>
      <c r="N60" s="118"/>
      <c r="O60" s="116">
        <f t="shared" si="5"/>
        <v>0</v>
      </c>
      <c r="P60" s="119">
        <f t="shared" si="6"/>
        <v>0</v>
      </c>
      <c r="Q60" s="129" t="s">
        <v>564</v>
      </c>
    </row>
    <row r="61" spans="1:17" s="106" customFormat="1" ht="15" hidden="1" customHeight="1">
      <c r="A61" s="125"/>
      <c r="B61" s="113" t="s">
        <v>348</v>
      </c>
      <c r="C61" s="113" t="s">
        <v>40</v>
      </c>
      <c r="D61" s="114" t="s">
        <v>52</v>
      </c>
      <c r="E61" s="114" t="s">
        <v>53</v>
      </c>
      <c r="F61" s="114" t="s">
        <v>486</v>
      </c>
      <c r="G61" s="122" t="s">
        <v>469</v>
      </c>
      <c r="H61" s="122" t="s">
        <v>469</v>
      </c>
      <c r="I61" s="131" t="s">
        <v>545</v>
      </c>
      <c r="J61" s="115" t="s">
        <v>555</v>
      </c>
      <c r="K61" s="115">
        <v>25</v>
      </c>
      <c r="L61" s="116">
        <f t="shared" si="4"/>
        <v>1.8725129123283448</v>
      </c>
      <c r="M61" s="117">
        <v>187</v>
      </c>
      <c r="N61" s="118"/>
      <c r="O61" s="116">
        <f t="shared" si="5"/>
        <v>0</v>
      </c>
      <c r="P61" s="119">
        <f t="shared" si="6"/>
        <v>0</v>
      </c>
      <c r="Q61" s="129" t="s">
        <v>563</v>
      </c>
    </row>
    <row r="62" spans="1:17" s="106" customFormat="1" ht="15" hidden="1" customHeight="1">
      <c r="A62" s="125"/>
      <c r="B62" s="113" t="s">
        <v>349</v>
      </c>
      <c r="C62" s="113" t="s">
        <v>40</v>
      </c>
      <c r="D62" s="114" t="s">
        <v>52</v>
      </c>
      <c r="E62" s="114" t="s">
        <v>53</v>
      </c>
      <c r="F62" s="114" t="s">
        <v>487</v>
      </c>
      <c r="G62" s="122" t="s">
        <v>16</v>
      </c>
      <c r="H62" s="122" t="s">
        <v>469</v>
      </c>
      <c r="I62" s="131" t="s">
        <v>550</v>
      </c>
      <c r="J62" s="115" t="s">
        <v>555</v>
      </c>
      <c r="K62" s="115">
        <v>25</v>
      </c>
      <c r="L62" s="116">
        <f t="shared" si="4"/>
        <v>1.9926741687344418</v>
      </c>
      <c r="M62" s="117">
        <v>199</v>
      </c>
      <c r="N62" s="118"/>
      <c r="O62" s="116">
        <f t="shared" si="5"/>
        <v>0</v>
      </c>
      <c r="P62" s="119">
        <f t="shared" si="6"/>
        <v>0</v>
      </c>
      <c r="Q62" s="129" t="s">
        <v>564</v>
      </c>
    </row>
    <row r="63" spans="1:17" s="106" customFormat="1" ht="15" hidden="1" customHeight="1">
      <c r="A63" s="125"/>
      <c r="B63" s="113" t="s">
        <v>350</v>
      </c>
      <c r="C63" s="113" t="s">
        <v>40</v>
      </c>
      <c r="D63" s="114" t="s">
        <v>52</v>
      </c>
      <c r="E63" s="114" t="s">
        <v>53</v>
      </c>
      <c r="F63" s="114" t="s">
        <v>487</v>
      </c>
      <c r="G63" s="122" t="s">
        <v>16</v>
      </c>
      <c r="H63" s="122" t="s">
        <v>469</v>
      </c>
      <c r="I63" s="131" t="s">
        <v>545</v>
      </c>
      <c r="J63" s="115" t="s">
        <v>555</v>
      </c>
      <c r="K63" s="115">
        <v>25</v>
      </c>
      <c r="L63" s="116">
        <f t="shared" si="4"/>
        <v>2.2530235576143185</v>
      </c>
      <c r="M63" s="117">
        <v>225</v>
      </c>
      <c r="N63" s="118"/>
      <c r="O63" s="116">
        <f t="shared" si="5"/>
        <v>0</v>
      </c>
      <c r="P63" s="119">
        <f t="shared" si="6"/>
        <v>0</v>
      </c>
      <c r="Q63" s="129" t="s">
        <v>564</v>
      </c>
    </row>
    <row r="64" spans="1:17" s="106" customFormat="1" ht="15" hidden="1" customHeight="1">
      <c r="A64" s="125"/>
      <c r="B64" s="113" t="s">
        <v>351</v>
      </c>
      <c r="C64" s="113" t="s">
        <v>40</v>
      </c>
      <c r="D64" s="114" t="s">
        <v>52</v>
      </c>
      <c r="E64" s="114" t="s">
        <v>53</v>
      </c>
      <c r="F64" s="114" t="s">
        <v>487</v>
      </c>
      <c r="G64" s="122" t="s">
        <v>16</v>
      </c>
      <c r="H64" s="122" t="s">
        <v>469</v>
      </c>
      <c r="I64" s="131" t="s">
        <v>551</v>
      </c>
      <c r="J64" s="115" t="s">
        <v>555</v>
      </c>
      <c r="K64" s="115">
        <v>25</v>
      </c>
      <c r="L64" s="116">
        <f t="shared" si="4"/>
        <v>2.4733191943588295</v>
      </c>
      <c r="M64" s="117">
        <v>247</v>
      </c>
      <c r="N64" s="118"/>
      <c r="O64" s="116">
        <f t="shared" si="5"/>
        <v>0</v>
      </c>
      <c r="P64" s="119">
        <f t="shared" si="6"/>
        <v>0</v>
      </c>
      <c r="Q64" s="129" t="s">
        <v>564</v>
      </c>
    </row>
    <row r="65" spans="1:17" s="106" customFormat="1" ht="15" hidden="1" customHeight="1">
      <c r="A65" s="125"/>
      <c r="B65" s="113" t="s">
        <v>352</v>
      </c>
      <c r="C65" s="113" t="s">
        <v>40</v>
      </c>
      <c r="D65" s="114" t="s">
        <v>52</v>
      </c>
      <c r="E65" s="114" t="s">
        <v>53</v>
      </c>
      <c r="F65" s="114" t="s">
        <v>244</v>
      </c>
      <c r="G65" s="122" t="s">
        <v>16</v>
      </c>
      <c r="H65" s="122" t="s">
        <v>469</v>
      </c>
      <c r="I65" s="131" t="s">
        <v>550</v>
      </c>
      <c r="J65" s="115" t="s">
        <v>555</v>
      </c>
      <c r="K65" s="115">
        <v>25</v>
      </c>
      <c r="L65" s="116">
        <f t="shared" si="4"/>
        <v>1.7924054080576135</v>
      </c>
      <c r="M65" s="117">
        <v>179</v>
      </c>
      <c r="N65" s="118"/>
      <c r="O65" s="116">
        <f t="shared" si="5"/>
        <v>0</v>
      </c>
      <c r="P65" s="119">
        <f t="shared" si="6"/>
        <v>0</v>
      </c>
      <c r="Q65" s="129" t="s">
        <v>564</v>
      </c>
    </row>
    <row r="66" spans="1:17" s="106" customFormat="1" ht="15" hidden="1" customHeight="1">
      <c r="A66" s="125"/>
      <c r="B66" s="113" t="s">
        <v>233</v>
      </c>
      <c r="C66" s="113" t="s">
        <v>40</v>
      </c>
      <c r="D66" s="114" t="s">
        <v>52</v>
      </c>
      <c r="E66" s="114" t="s">
        <v>53</v>
      </c>
      <c r="F66" s="114" t="s">
        <v>244</v>
      </c>
      <c r="G66" s="122" t="s">
        <v>16</v>
      </c>
      <c r="H66" s="122" t="s">
        <v>469</v>
      </c>
      <c r="I66" s="131" t="s">
        <v>545</v>
      </c>
      <c r="J66" s="115" t="s">
        <v>555</v>
      </c>
      <c r="K66" s="115">
        <v>25</v>
      </c>
      <c r="L66" s="116">
        <f t="shared" si="4"/>
        <v>2.0727816730051729</v>
      </c>
      <c r="M66" s="117">
        <v>207</v>
      </c>
      <c r="N66" s="118"/>
      <c r="O66" s="116">
        <f t="shared" si="5"/>
        <v>0</v>
      </c>
      <c r="P66" s="119">
        <f t="shared" si="6"/>
        <v>0</v>
      </c>
      <c r="Q66" s="129" t="s">
        <v>564</v>
      </c>
    </row>
    <row r="67" spans="1:17" s="106" customFormat="1" ht="15" hidden="1" customHeight="1">
      <c r="A67" s="125"/>
      <c r="B67" s="113" t="s">
        <v>353</v>
      </c>
      <c r="C67" s="113" t="s">
        <v>40</v>
      </c>
      <c r="D67" s="114" t="s">
        <v>52</v>
      </c>
      <c r="E67" s="114" t="s">
        <v>53</v>
      </c>
      <c r="F67" s="114" t="s">
        <v>244</v>
      </c>
      <c r="G67" s="122" t="s">
        <v>16</v>
      </c>
      <c r="H67" s="122" t="s">
        <v>469</v>
      </c>
      <c r="I67" s="131" t="s">
        <v>551</v>
      </c>
      <c r="J67" s="115" t="s">
        <v>555</v>
      </c>
      <c r="K67" s="115">
        <v>25</v>
      </c>
      <c r="L67" s="116">
        <f t="shared" si="4"/>
        <v>2.2730504336820014</v>
      </c>
      <c r="M67" s="117">
        <v>227</v>
      </c>
      <c r="N67" s="118"/>
      <c r="O67" s="116">
        <f t="shared" si="5"/>
        <v>0</v>
      </c>
      <c r="P67" s="119">
        <f t="shared" si="6"/>
        <v>0</v>
      </c>
      <c r="Q67" s="129" t="s">
        <v>564</v>
      </c>
    </row>
    <row r="68" spans="1:17" s="121" customFormat="1" ht="15" customHeight="1">
      <c r="A68" s="124"/>
      <c r="B68" s="34" t="s">
        <v>354</v>
      </c>
      <c r="C68" s="34" t="s">
        <v>40</v>
      </c>
      <c r="D68" s="35" t="s">
        <v>52</v>
      </c>
      <c r="E68" s="35" t="s">
        <v>53</v>
      </c>
      <c r="F68" s="35" t="s">
        <v>488</v>
      </c>
      <c r="G68" s="120" t="s">
        <v>16</v>
      </c>
      <c r="H68" s="120" t="s">
        <v>469</v>
      </c>
      <c r="I68" s="130" t="s">
        <v>546</v>
      </c>
      <c r="J68" s="36" t="s">
        <v>556</v>
      </c>
      <c r="K68" s="36">
        <v>25</v>
      </c>
      <c r="L68" s="39">
        <f t="shared" si="4"/>
        <v>2.2530235576143185</v>
      </c>
      <c r="M68" s="107">
        <v>225</v>
      </c>
      <c r="N68" s="38"/>
      <c r="O68" s="39">
        <f t="shared" si="5"/>
        <v>0</v>
      </c>
      <c r="P68" s="40">
        <f t="shared" si="6"/>
        <v>0</v>
      </c>
      <c r="Q68" s="128" t="s">
        <v>563</v>
      </c>
    </row>
    <row r="69" spans="1:17" s="106" customFormat="1" ht="15" hidden="1" customHeight="1">
      <c r="A69" s="125"/>
      <c r="B69" s="113" t="s">
        <v>355</v>
      </c>
      <c r="C69" s="113" t="s">
        <v>40</v>
      </c>
      <c r="D69" s="114" t="s">
        <v>52</v>
      </c>
      <c r="E69" s="114" t="s">
        <v>53</v>
      </c>
      <c r="F69" s="114" t="s">
        <v>489</v>
      </c>
      <c r="G69" s="122" t="s">
        <v>469</v>
      </c>
      <c r="H69" s="122" t="s">
        <v>469</v>
      </c>
      <c r="I69" s="131" t="s">
        <v>545</v>
      </c>
      <c r="J69" s="115" t="s">
        <v>555</v>
      </c>
      <c r="K69" s="115">
        <v>25</v>
      </c>
      <c r="L69" s="116">
        <f t="shared" si="4"/>
        <v>1.9125666644637105</v>
      </c>
      <c r="M69" s="117">
        <v>191</v>
      </c>
      <c r="N69" s="118"/>
      <c r="O69" s="116">
        <f t="shared" si="5"/>
        <v>0</v>
      </c>
      <c r="P69" s="119">
        <f t="shared" si="6"/>
        <v>0</v>
      </c>
      <c r="Q69" s="129" t="s">
        <v>563</v>
      </c>
    </row>
    <row r="70" spans="1:17" s="106" customFormat="1" ht="15" hidden="1" customHeight="1">
      <c r="A70" s="125"/>
      <c r="B70" s="113" t="s">
        <v>356</v>
      </c>
      <c r="C70" s="113" t="s">
        <v>40</v>
      </c>
      <c r="D70" s="114" t="s">
        <v>52</v>
      </c>
      <c r="E70" s="114" t="s">
        <v>53</v>
      </c>
      <c r="F70" s="114" t="s">
        <v>489</v>
      </c>
      <c r="G70" s="122" t="s">
        <v>16</v>
      </c>
      <c r="H70" s="122" t="s">
        <v>469</v>
      </c>
      <c r="I70" s="131" t="s">
        <v>551</v>
      </c>
      <c r="J70" s="115" t="s">
        <v>555</v>
      </c>
      <c r="K70" s="115">
        <v>25</v>
      </c>
      <c r="L70" s="116">
        <f t="shared" si="4"/>
        <v>2.1128354251405388</v>
      </c>
      <c r="M70" s="117">
        <v>211</v>
      </c>
      <c r="N70" s="118"/>
      <c r="O70" s="116">
        <f t="shared" si="5"/>
        <v>0</v>
      </c>
      <c r="P70" s="119">
        <f t="shared" si="6"/>
        <v>0</v>
      </c>
      <c r="Q70" s="129" t="s">
        <v>563</v>
      </c>
    </row>
    <row r="71" spans="1:17" s="121" customFormat="1" ht="15" customHeight="1">
      <c r="A71" s="124"/>
      <c r="B71" s="34" t="s">
        <v>357</v>
      </c>
      <c r="C71" s="34" t="s">
        <v>40</v>
      </c>
      <c r="D71" s="35" t="s">
        <v>52</v>
      </c>
      <c r="E71" s="35" t="s">
        <v>53</v>
      </c>
      <c r="F71" s="35" t="s">
        <v>489</v>
      </c>
      <c r="G71" s="120" t="s">
        <v>469</v>
      </c>
      <c r="H71" s="120" t="s">
        <v>469</v>
      </c>
      <c r="I71" s="130" t="s">
        <v>552</v>
      </c>
      <c r="J71" s="36" t="s">
        <v>555</v>
      </c>
      <c r="K71" s="36">
        <v>25</v>
      </c>
      <c r="L71" s="39">
        <f t="shared" si="4"/>
        <v>4.4559799250594301</v>
      </c>
      <c r="M71" s="107">
        <v>445</v>
      </c>
      <c r="N71" s="38"/>
      <c r="O71" s="39">
        <f t="shared" si="5"/>
        <v>0</v>
      </c>
      <c r="P71" s="40">
        <f t="shared" si="6"/>
        <v>0</v>
      </c>
      <c r="Q71" s="128" t="s">
        <v>563</v>
      </c>
    </row>
    <row r="72" spans="1:17" s="106" customFormat="1" ht="15" hidden="1" customHeight="1">
      <c r="A72" s="125"/>
      <c r="B72" s="113" t="s">
        <v>358</v>
      </c>
      <c r="C72" s="113" t="s">
        <v>40</v>
      </c>
      <c r="D72" s="114" t="s">
        <v>52</v>
      </c>
      <c r="E72" s="114" t="s">
        <v>53</v>
      </c>
      <c r="F72" s="114" t="s">
        <v>490</v>
      </c>
      <c r="G72" s="122" t="s">
        <v>469</v>
      </c>
      <c r="H72" s="122" t="s">
        <v>469</v>
      </c>
      <c r="I72" s="131" t="s">
        <v>545</v>
      </c>
      <c r="J72" s="115" t="s">
        <v>555</v>
      </c>
      <c r="K72" s="115">
        <v>25</v>
      </c>
      <c r="L72" s="116">
        <f t="shared" si="4"/>
        <v>2.2530235576143185</v>
      </c>
      <c r="M72" s="117">
        <v>225</v>
      </c>
      <c r="N72" s="118"/>
      <c r="O72" s="116">
        <f t="shared" si="5"/>
        <v>0</v>
      </c>
      <c r="P72" s="119">
        <f t="shared" si="6"/>
        <v>0</v>
      </c>
      <c r="Q72" s="129" t="s">
        <v>564</v>
      </c>
    </row>
    <row r="73" spans="1:17" s="106" customFormat="1" ht="15" hidden="1" customHeight="1">
      <c r="A73" s="125"/>
      <c r="B73" s="113" t="s">
        <v>359</v>
      </c>
      <c r="C73" s="113" t="s">
        <v>40</v>
      </c>
      <c r="D73" s="114" t="s">
        <v>52</v>
      </c>
      <c r="E73" s="114" t="s">
        <v>53</v>
      </c>
      <c r="F73" s="114" t="s">
        <v>490</v>
      </c>
      <c r="G73" s="122" t="s">
        <v>16</v>
      </c>
      <c r="H73" s="122" t="s">
        <v>469</v>
      </c>
      <c r="I73" s="131" t="s">
        <v>551</v>
      </c>
      <c r="J73" s="115" t="s">
        <v>555</v>
      </c>
      <c r="K73" s="115">
        <v>25</v>
      </c>
      <c r="L73" s="116">
        <f t="shared" si="4"/>
        <v>2.4733191943588295</v>
      </c>
      <c r="M73" s="117">
        <v>247</v>
      </c>
      <c r="N73" s="118"/>
      <c r="O73" s="116">
        <f t="shared" si="5"/>
        <v>0</v>
      </c>
      <c r="P73" s="119">
        <f t="shared" si="6"/>
        <v>0</v>
      </c>
      <c r="Q73" s="129" t="s">
        <v>563</v>
      </c>
    </row>
    <row r="74" spans="1:17" s="106" customFormat="1" ht="15" hidden="1" customHeight="1">
      <c r="A74" s="125"/>
      <c r="B74" s="113" t="s">
        <v>360</v>
      </c>
      <c r="C74" s="113" t="s">
        <v>40</v>
      </c>
      <c r="D74" s="114" t="s">
        <v>52</v>
      </c>
      <c r="E74" s="114" t="s">
        <v>53</v>
      </c>
      <c r="F74" s="114" t="s">
        <v>491</v>
      </c>
      <c r="G74" s="122" t="s">
        <v>469</v>
      </c>
      <c r="H74" s="122" t="s">
        <v>469</v>
      </c>
      <c r="I74" s="131" t="s">
        <v>545</v>
      </c>
      <c r="J74" s="115" t="s">
        <v>555</v>
      </c>
      <c r="K74" s="115">
        <v>25</v>
      </c>
      <c r="L74" s="116">
        <f t="shared" si="4"/>
        <v>2.2530235576143185</v>
      </c>
      <c r="M74" s="117">
        <v>225</v>
      </c>
      <c r="N74" s="118"/>
      <c r="O74" s="116">
        <f t="shared" si="5"/>
        <v>0</v>
      </c>
      <c r="P74" s="119">
        <f t="shared" si="6"/>
        <v>0</v>
      </c>
      <c r="Q74" s="129" t="s">
        <v>564</v>
      </c>
    </row>
    <row r="75" spans="1:17" s="106" customFormat="1" ht="15" hidden="1" customHeight="1">
      <c r="A75" s="125"/>
      <c r="B75" s="113" t="s">
        <v>361</v>
      </c>
      <c r="C75" s="113" t="s">
        <v>40</v>
      </c>
      <c r="D75" s="114" t="s">
        <v>52</v>
      </c>
      <c r="E75" s="114" t="s">
        <v>53</v>
      </c>
      <c r="F75" s="114" t="s">
        <v>491</v>
      </c>
      <c r="G75" s="122" t="s">
        <v>16</v>
      </c>
      <c r="H75" s="122" t="s">
        <v>469</v>
      </c>
      <c r="I75" s="131" t="s">
        <v>551</v>
      </c>
      <c r="J75" s="115" t="s">
        <v>555</v>
      </c>
      <c r="K75" s="115">
        <v>25</v>
      </c>
      <c r="L75" s="116">
        <f t="shared" si="4"/>
        <v>2.4733191943588295</v>
      </c>
      <c r="M75" s="117">
        <v>247</v>
      </c>
      <c r="N75" s="118"/>
      <c r="O75" s="116">
        <f t="shared" si="5"/>
        <v>0</v>
      </c>
      <c r="P75" s="119">
        <f t="shared" si="6"/>
        <v>0</v>
      </c>
      <c r="Q75" s="129" t="s">
        <v>564</v>
      </c>
    </row>
    <row r="76" spans="1:17" s="106" customFormat="1" ht="15" hidden="1" customHeight="1">
      <c r="A76" s="125"/>
      <c r="B76" s="113" t="s">
        <v>362</v>
      </c>
      <c r="C76" s="113" t="s">
        <v>40</v>
      </c>
      <c r="D76" s="114" t="s">
        <v>52</v>
      </c>
      <c r="E76" s="114" t="s">
        <v>53</v>
      </c>
      <c r="F76" s="114" t="s">
        <v>492</v>
      </c>
      <c r="G76" s="122" t="s">
        <v>16</v>
      </c>
      <c r="H76" s="122" t="s">
        <v>469</v>
      </c>
      <c r="I76" s="131" t="s">
        <v>545</v>
      </c>
      <c r="J76" s="115" t="s">
        <v>555</v>
      </c>
      <c r="K76" s="115">
        <v>25</v>
      </c>
      <c r="L76" s="116">
        <f t="shared" si="4"/>
        <v>2.0727816730051729</v>
      </c>
      <c r="M76" s="117">
        <v>207</v>
      </c>
      <c r="N76" s="118"/>
      <c r="O76" s="116">
        <f t="shared" si="5"/>
        <v>0</v>
      </c>
      <c r="P76" s="119">
        <f t="shared" si="6"/>
        <v>0</v>
      </c>
      <c r="Q76" s="129" t="s">
        <v>564</v>
      </c>
    </row>
    <row r="77" spans="1:17" s="121" customFormat="1" ht="15" customHeight="1">
      <c r="A77" s="124"/>
      <c r="B77" s="34" t="s">
        <v>363</v>
      </c>
      <c r="C77" s="34" t="s">
        <v>40</v>
      </c>
      <c r="D77" s="35" t="s">
        <v>52</v>
      </c>
      <c r="E77" s="35" t="s">
        <v>53</v>
      </c>
      <c r="F77" s="35" t="s">
        <v>493</v>
      </c>
      <c r="G77" s="120" t="s">
        <v>469</v>
      </c>
      <c r="H77" s="120" t="s">
        <v>255</v>
      </c>
      <c r="I77" s="130" t="s">
        <v>548</v>
      </c>
      <c r="J77" s="36" t="s">
        <v>555</v>
      </c>
      <c r="K77" s="36">
        <v>25</v>
      </c>
      <c r="L77" s="39">
        <f t="shared" si="4"/>
        <v>2.1929429294112701</v>
      </c>
      <c r="M77" s="107">
        <v>219</v>
      </c>
      <c r="N77" s="38"/>
      <c r="O77" s="39">
        <f t="shared" si="5"/>
        <v>0</v>
      </c>
      <c r="P77" s="40">
        <f t="shared" si="6"/>
        <v>0</v>
      </c>
      <c r="Q77" s="128" t="s">
        <v>563</v>
      </c>
    </row>
    <row r="78" spans="1:17" s="106" customFormat="1" ht="15" hidden="1" customHeight="1">
      <c r="A78" s="125"/>
      <c r="B78" s="113" t="s">
        <v>364</v>
      </c>
      <c r="C78" s="113" t="s">
        <v>40</v>
      </c>
      <c r="D78" s="114" t="s">
        <v>52</v>
      </c>
      <c r="E78" s="114" t="s">
        <v>53</v>
      </c>
      <c r="F78" s="114" t="s">
        <v>494</v>
      </c>
      <c r="G78" s="122" t="s">
        <v>16</v>
      </c>
      <c r="H78" s="122" t="s">
        <v>469</v>
      </c>
      <c r="I78" s="131" t="s">
        <v>550</v>
      </c>
      <c r="J78" s="115" t="s">
        <v>555</v>
      </c>
      <c r="K78" s="115">
        <v>25</v>
      </c>
      <c r="L78" s="116">
        <f t="shared" si="4"/>
        <v>1.7924054080576135</v>
      </c>
      <c r="M78" s="117">
        <v>179</v>
      </c>
      <c r="N78" s="118"/>
      <c r="O78" s="116">
        <f t="shared" si="5"/>
        <v>0</v>
      </c>
      <c r="P78" s="119">
        <f t="shared" si="6"/>
        <v>0</v>
      </c>
      <c r="Q78" s="129" t="s">
        <v>564</v>
      </c>
    </row>
    <row r="79" spans="1:17" s="106" customFormat="1" ht="15" hidden="1" customHeight="1">
      <c r="A79" s="125"/>
      <c r="B79" s="113" t="s">
        <v>365</v>
      </c>
      <c r="C79" s="113" t="s">
        <v>40</v>
      </c>
      <c r="D79" s="114" t="s">
        <v>52</v>
      </c>
      <c r="E79" s="114" t="s">
        <v>53</v>
      </c>
      <c r="F79" s="114" t="s">
        <v>494</v>
      </c>
      <c r="G79" s="122" t="s">
        <v>16</v>
      </c>
      <c r="H79" s="122" t="s">
        <v>469</v>
      </c>
      <c r="I79" s="131" t="s">
        <v>545</v>
      </c>
      <c r="J79" s="115" t="s">
        <v>555</v>
      </c>
      <c r="K79" s="115">
        <v>25</v>
      </c>
      <c r="L79" s="116">
        <f t="shared" si="4"/>
        <v>2.0727816730051729</v>
      </c>
      <c r="M79" s="117">
        <v>207</v>
      </c>
      <c r="N79" s="118"/>
      <c r="O79" s="116">
        <f t="shared" si="5"/>
        <v>0</v>
      </c>
      <c r="P79" s="119">
        <f t="shared" si="6"/>
        <v>0</v>
      </c>
      <c r="Q79" s="129" t="s">
        <v>564</v>
      </c>
    </row>
    <row r="80" spans="1:17" s="106" customFormat="1" ht="15" hidden="1" customHeight="1">
      <c r="A80" s="125"/>
      <c r="B80" s="113" t="s">
        <v>366</v>
      </c>
      <c r="C80" s="113" t="s">
        <v>40</v>
      </c>
      <c r="D80" s="114" t="s">
        <v>52</v>
      </c>
      <c r="E80" s="114" t="s">
        <v>53</v>
      </c>
      <c r="F80" s="114" t="s">
        <v>495</v>
      </c>
      <c r="G80" s="122" t="s">
        <v>16</v>
      </c>
      <c r="H80" s="122" t="s">
        <v>469</v>
      </c>
      <c r="I80" s="131" t="s">
        <v>550</v>
      </c>
      <c r="J80" s="115" t="s">
        <v>555</v>
      </c>
      <c r="K80" s="115">
        <v>25</v>
      </c>
      <c r="L80" s="116">
        <f t="shared" si="4"/>
        <v>1.6722441516515165</v>
      </c>
      <c r="M80" s="117">
        <v>167</v>
      </c>
      <c r="N80" s="118"/>
      <c r="O80" s="116">
        <f t="shared" si="5"/>
        <v>0</v>
      </c>
      <c r="P80" s="119">
        <f t="shared" si="6"/>
        <v>0</v>
      </c>
      <c r="Q80" s="129" t="s">
        <v>564</v>
      </c>
    </row>
    <row r="81" spans="1:17" s="106" customFormat="1" ht="15" hidden="1" customHeight="1">
      <c r="A81" s="125"/>
      <c r="B81" s="113" t="s">
        <v>367</v>
      </c>
      <c r="C81" s="113" t="s">
        <v>40</v>
      </c>
      <c r="D81" s="114" t="s">
        <v>52</v>
      </c>
      <c r="E81" s="114" t="s">
        <v>53</v>
      </c>
      <c r="F81" s="114" t="s">
        <v>495</v>
      </c>
      <c r="G81" s="122" t="s">
        <v>16</v>
      </c>
      <c r="H81" s="122" t="s">
        <v>469</v>
      </c>
      <c r="I81" s="131" t="s">
        <v>545</v>
      </c>
      <c r="J81" s="115" t="s">
        <v>555</v>
      </c>
      <c r="K81" s="115">
        <v>25</v>
      </c>
      <c r="L81" s="116">
        <f t="shared" si="4"/>
        <v>1.9125666644637105</v>
      </c>
      <c r="M81" s="117">
        <v>191</v>
      </c>
      <c r="N81" s="118"/>
      <c r="O81" s="116">
        <f t="shared" si="5"/>
        <v>0</v>
      </c>
      <c r="P81" s="119">
        <f t="shared" si="6"/>
        <v>0</v>
      </c>
      <c r="Q81" s="129" t="s">
        <v>564</v>
      </c>
    </row>
    <row r="82" spans="1:17" s="106" customFormat="1" ht="15" hidden="1" customHeight="1">
      <c r="A82" s="125"/>
      <c r="B82" s="113" t="s">
        <v>368</v>
      </c>
      <c r="C82" s="113" t="s">
        <v>40</v>
      </c>
      <c r="D82" s="114" t="s">
        <v>52</v>
      </c>
      <c r="E82" s="114" t="s">
        <v>53</v>
      </c>
      <c r="F82" s="114" t="s">
        <v>495</v>
      </c>
      <c r="G82" s="122" t="s">
        <v>16</v>
      </c>
      <c r="H82" s="122" t="s">
        <v>469</v>
      </c>
      <c r="I82" s="131" t="s">
        <v>551</v>
      </c>
      <c r="J82" s="115" t="s">
        <v>555</v>
      </c>
      <c r="K82" s="115">
        <v>25</v>
      </c>
      <c r="L82" s="116">
        <f t="shared" ref="L82:L109" si="7">M82/курс</f>
        <v>2.1128354251405388</v>
      </c>
      <c r="M82" s="117">
        <v>211</v>
      </c>
      <c r="N82" s="118"/>
      <c r="O82" s="116">
        <f t="shared" si="5"/>
        <v>0</v>
      </c>
      <c r="P82" s="119">
        <f t="shared" si="6"/>
        <v>0</v>
      </c>
      <c r="Q82" s="129" t="s">
        <v>564</v>
      </c>
    </row>
    <row r="83" spans="1:17" s="106" customFormat="1" ht="15" hidden="1" customHeight="1">
      <c r="A83" s="125"/>
      <c r="B83" s="113" t="s">
        <v>369</v>
      </c>
      <c r="C83" s="113" t="s">
        <v>40</v>
      </c>
      <c r="D83" s="114" t="s">
        <v>52</v>
      </c>
      <c r="E83" s="114" t="s">
        <v>53</v>
      </c>
      <c r="F83" s="114" t="s">
        <v>496</v>
      </c>
      <c r="G83" s="122" t="s">
        <v>469</v>
      </c>
      <c r="H83" s="122" t="s">
        <v>469</v>
      </c>
      <c r="I83" s="131" t="s">
        <v>545</v>
      </c>
      <c r="J83" s="115" t="s">
        <v>555</v>
      </c>
      <c r="K83" s="115">
        <v>25</v>
      </c>
      <c r="L83" s="116">
        <f t="shared" si="7"/>
        <v>1.9125666644637105</v>
      </c>
      <c r="M83" s="117">
        <v>191</v>
      </c>
      <c r="N83" s="118"/>
      <c r="O83" s="116">
        <f t="shared" si="5"/>
        <v>0</v>
      </c>
      <c r="P83" s="119">
        <f t="shared" si="6"/>
        <v>0</v>
      </c>
      <c r="Q83" s="129" t="s">
        <v>564</v>
      </c>
    </row>
    <row r="84" spans="1:17" s="106" customFormat="1" ht="15" hidden="1" customHeight="1">
      <c r="A84" s="125"/>
      <c r="B84" s="113" t="s">
        <v>370</v>
      </c>
      <c r="C84" s="113" t="s">
        <v>40</v>
      </c>
      <c r="D84" s="114" t="s">
        <v>52</v>
      </c>
      <c r="E84" s="114" t="s">
        <v>53</v>
      </c>
      <c r="F84" s="114" t="s">
        <v>496</v>
      </c>
      <c r="G84" s="122" t="s">
        <v>16</v>
      </c>
      <c r="H84" s="122" t="s">
        <v>469</v>
      </c>
      <c r="I84" s="131" t="s">
        <v>551</v>
      </c>
      <c r="J84" s="115" t="s">
        <v>555</v>
      </c>
      <c r="K84" s="115">
        <v>25</v>
      </c>
      <c r="L84" s="116">
        <f t="shared" si="7"/>
        <v>2.1128354251405388</v>
      </c>
      <c r="M84" s="117">
        <v>211</v>
      </c>
      <c r="N84" s="118"/>
      <c r="O84" s="116">
        <f t="shared" si="5"/>
        <v>0</v>
      </c>
      <c r="P84" s="119">
        <f t="shared" si="6"/>
        <v>0</v>
      </c>
      <c r="Q84" s="129" t="s">
        <v>563</v>
      </c>
    </row>
    <row r="85" spans="1:17" s="106" customFormat="1" ht="15" hidden="1" customHeight="1">
      <c r="A85" s="125"/>
      <c r="B85" s="113" t="s">
        <v>371</v>
      </c>
      <c r="C85" s="113" t="s">
        <v>40</v>
      </c>
      <c r="D85" s="114" t="s">
        <v>52</v>
      </c>
      <c r="E85" s="114" t="s">
        <v>53</v>
      </c>
      <c r="F85" s="114" t="s">
        <v>497</v>
      </c>
      <c r="G85" s="122" t="s">
        <v>16</v>
      </c>
      <c r="H85" s="122" t="s">
        <v>469</v>
      </c>
      <c r="I85" s="131" t="s">
        <v>545</v>
      </c>
      <c r="J85" s="115" t="s">
        <v>555</v>
      </c>
      <c r="K85" s="115">
        <v>25</v>
      </c>
      <c r="L85" s="116">
        <f t="shared" si="7"/>
        <v>2.0727816730051729</v>
      </c>
      <c r="M85" s="117">
        <v>207</v>
      </c>
      <c r="N85" s="118"/>
      <c r="O85" s="116">
        <f t="shared" si="5"/>
        <v>0</v>
      </c>
      <c r="P85" s="119">
        <f t="shared" si="6"/>
        <v>0</v>
      </c>
      <c r="Q85" s="129" t="s">
        <v>564</v>
      </c>
    </row>
    <row r="86" spans="1:17" s="106" customFormat="1" ht="15" hidden="1" customHeight="1">
      <c r="A86" s="125"/>
      <c r="B86" s="113" t="s">
        <v>372</v>
      </c>
      <c r="C86" s="113" t="s">
        <v>40</v>
      </c>
      <c r="D86" s="114" t="s">
        <v>52</v>
      </c>
      <c r="E86" s="114" t="s">
        <v>53</v>
      </c>
      <c r="F86" s="114" t="s">
        <v>498</v>
      </c>
      <c r="G86" s="122" t="s">
        <v>469</v>
      </c>
      <c r="H86" s="122" t="s">
        <v>469</v>
      </c>
      <c r="I86" s="131" t="s">
        <v>549</v>
      </c>
      <c r="J86" s="115" t="s">
        <v>555</v>
      </c>
      <c r="K86" s="115">
        <v>25</v>
      </c>
      <c r="L86" s="116">
        <f t="shared" si="7"/>
        <v>13.508127907652071</v>
      </c>
      <c r="M86" s="117">
        <v>1349</v>
      </c>
      <c r="N86" s="118"/>
      <c r="O86" s="116">
        <f t="shared" si="5"/>
        <v>0</v>
      </c>
      <c r="P86" s="119">
        <f t="shared" si="6"/>
        <v>0</v>
      </c>
      <c r="Q86" s="129" t="s">
        <v>563</v>
      </c>
    </row>
    <row r="87" spans="1:17" s="106" customFormat="1" ht="15" hidden="1" customHeight="1">
      <c r="A87" s="125"/>
      <c r="B87" s="113" t="s">
        <v>373</v>
      </c>
      <c r="C87" s="113" t="s">
        <v>40</v>
      </c>
      <c r="D87" s="114" t="s">
        <v>52</v>
      </c>
      <c r="E87" s="114" t="s">
        <v>53</v>
      </c>
      <c r="F87" s="114" t="s">
        <v>499</v>
      </c>
      <c r="G87" s="122" t="s">
        <v>469</v>
      </c>
      <c r="H87" s="122" t="s">
        <v>469</v>
      </c>
      <c r="I87" s="131" t="s">
        <v>549</v>
      </c>
      <c r="J87" s="115" t="s">
        <v>555</v>
      </c>
      <c r="K87" s="115">
        <v>25</v>
      </c>
      <c r="L87" s="116">
        <f t="shared" si="7"/>
        <v>13.508127907652071</v>
      </c>
      <c r="M87" s="117">
        <v>1349</v>
      </c>
      <c r="N87" s="118"/>
      <c r="O87" s="116">
        <f t="shared" si="5"/>
        <v>0</v>
      </c>
      <c r="P87" s="119">
        <f t="shared" si="6"/>
        <v>0</v>
      </c>
      <c r="Q87" s="129" t="s">
        <v>563</v>
      </c>
    </row>
    <row r="88" spans="1:17" s="106" customFormat="1" ht="15" hidden="1" customHeight="1">
      <c r="A88" s="125"/>
      <c r="B88" s="113" t="s">
        <v>374</v>
      </c>
      <c r="C88" s="113" t="s">
        <v>40</v>
      </c>
      <c r="D88" s="114" t="s">
        <v>52</v>
      </c>
      <c r="E88" s="114" t="s">
        <v>53</v>
      </c>
      <c r="F88" s="114" t="s">
        <v>500</v>
      </c>
      <c r="G88" s="122" t="s">
        <v>16</v>
      </c>
      <c r="H88" s="122" t="s">
        <v>469</v>
      </c>
      <c r="I88" s="131" t="s">
        <v>550</v>
      </c>
      <c r="J88" s="115" t="s">
        <v>555</v>
      </c>
      <c r="K88" s="115">
        <v>25</v>
      </c>
      <c r="L88" s="116">
        <f t="shared" si="7"/>
        <v>1.6722441516515165</v>
      </c>
      <c r="M88" s="117">
        <v>167</v>
      </c>
      <c r="N88" s="118"/>
      <c r="O88" s="116">
        <f t="shared" si="5"/>
        <v>0</v>
      </c>
      <c r="P88" s="119">
        <f t="shared" si="6"/>
        <v>0</v>
      </c>
      <c r="Q88" s="129" t="s">
        <v>564</v>
      </c>
    </row>
    <row r="89" spans="1:17" s="106" customFormat="1" ht="15" hidden="1" customHeight="1">
      <c r="A89" s="125"/>
      <c r="B89" s="113" t="s">
        <v>375</v>
      </c>
      <c r="C89" s="113" t="s">
        <v>40</v>
      </c>
      <c r="D89" s="114" t="s">
        <v>52</v>
      </c>
      <c r="E89" s="114" t="s">
        <v>53</v>
      </c>
      <c r="F89" s="114" t="s">
        <v>500</v>
      </c>
      <c r="G89" s="122" t="s">
        <v>469</v>
      </c>
      <c r="H89" s="122" t="s">
        <v>469</v>
      </c>
      <c r="I89" s="131" t="s">
        <v>545</v>
      </c>
      <c r="J89" s="115" t="s">
        <v>555</v>
      </c>
      <c r="K89" s="115">
        <v>25</v>
      </c>
      <c r="L89" s="116">
        <f t="shared" si="7"/>
        <v>1.9125666644637105</v>
      </c>
      <c r="M89" s="117">
        <v>191</v>
      </c>
      <c r="N89" s="118"/>
      <c r="O89" s="116">
        <f t="shared" ref="O89:O152" si="8">IF(N89&lt;100,L89*N89,L89*N89*0.95)</f>
        <v>0</v>
      </c>
      <c r="P89" s="119">
        <f t="shared" ref="P89:P152" si="9">IF(N89&lt;100,M89*N89,M89*N89*0.95)</f>
        <v>0</v>
      </c>
      <c r="Q89" s="129" t="s">
        <v>564</v>
      </c>
    </row>
    <row r="90" spans="1:17" s="106" customFormat="1" ht="15" hidden="1" customHeight="1">
      <c r="A90" s="125"/>
      <c r="B90" s="113" t="s">
        <v>376</v>
      </c>
      <c r="C90" s="113" t="s">
        <v>40</v>
      </c>
      <c r="D90" s="114" t="s">
        <v>52</v>
      </c>
      <c r="E90" s="114" t="s">
        <v>53</v>
      </c>
      <c r="F90" s="114" t="s">
        <v>228</v>
      </c>
      <c r="G90" s="122" t="s">
        <v>16</v>
      </c>
      <c r="H90" s="122" t="s">
        <v>469</v>
      </c>
      <c r="I90" s="131" t="s">
        <v>550</v>
      </c>
      <c r="J90" s="115" t="s">
        <v>555</v>
      </c>
      <c r="K90" s="115">
        <v>25</v>
      </c>
      <c r="L90" s="116">
        <f t="shared" si="7"/>
        <v>1.6121635234484679</v>
      </c>
      <c r="M90" s="117">
        <v>161</v>
      </c>
      <c r="N90" s="118"/>
      <c r="O90" s="116">
        <f t="shared" si="8"/>
        <v>0</v>
      </c>
      <c r="P90" s="119">
        <f t="shared" si="9"/>
        <v>0</v>
      </c>
      <c r="Q90" s="129" t="s">
        <v>564</v>
      </c>
    </row>
    <row r="91" spans="1:17" s="106" customFormat="1" ht="15" hidden="1" customHeight="1">
      <c r="A91" s="125"/>
      <c r="B91" s="113" t="s">
        <v>226</v>
      </c>
      <c r="C91" s="113" t="s">
        <v>40</v>
      </c>
      <c r="D91" s="114" t="s">
        <v>52</v>
      </c>
      <c r="E91" s="114" t="s">
        <v>53</v>
      </c>
      <c r="F91" s="114" t="s">
        <v>228</v>
      </c>
      <c r="G91" s="122" t="s">
        <v>16</v>
      </c>
      <c r="H91" s="122" t="s">
        <v>469</v>
      </c>
      <c r="I91" s="131" t="s">
        <v>545</v>
      </c>
      <c r="J91" s="115" t="s">
        <v>555</v>
      </c>
      <c r="K91" s="115">
        <v>25</v>
      </c>
      <c r="L91" s="116">
        <f t="shared" si="7"/>
        <v>1.8725129123283448</v>
      </c>
      <c r="M91" s="117">
        <v>187</v>
      </c>
      <c r="N91" s="118"/>
      <c r="O91" s="116">
        <f t="shared" si="8"/>
        <v>0</v>
      </c>
      <c r="P91" s="119">
        <f t="shared" si="9"/>
        <v>0</v>
      </c>
      <c r="Q91" s="129" t="s">
        <v>564</v>
      </c>
    </row>
    <row r="92" spans="1:17" s="106" customFormat="1" ht="15" hidden="1" customHeight="1">
      <c r="A92" s="125"/>
      <c r="B92" s="113" t="s">
        <v>377</v>
      </c>
      <c r="C92" s="113" t="s">
        <v>40</v>
      </c>
      <c r="D92" s="114" t="s">
        <v>52</v>
      </c>
      <c r="E92" s="114" t="s">
        <v>53</v>
      </c>
      <c r="F92" s="114" t="s">
        <v>228</v>
      </c>
      <c r="G92" s="122" t="s">
        <v>16</v>
      </c>
      <c r="H92" s="122" t="s">
        <v>469</v>
      </c>
      <c r="I92" s="131" t="s">
        <v>551</v>
      </c>
      <c r="J92" s="115" t="s">
        <v>555</v>
      </c>
      <c r="K92" s="115">
        <v>25</v>
      </c>
      <c r="L92" s="116">
        <f t="shared" si="7"/>
        <v>2.0527547969374904</v>
      </c>
      <c r="M92" s="117">
        <v>205</v>
      </c>
      <c r="N92" s="118"/>
      <c r="O92" s="116">
        <f t="shared" si="8"/>
        <v>0</v>
      </c>
      <c r="P92" s="119">
        <f t="shared" si="9"/>
        <v>0</v>
      </c>
      <c r="Q92" s="129" t="s">
        <v>564</v>
      </c>
    </row>
    <row r="93" spans="1:17" s="106" customFormat="1" ht="15" hidden="1" customHeight="1">
      <c r="A93" s="125"/>
      <c r="B93" s="113" t="s">
        <v>378</v>
      </c>
      <c r="C93" s="113" t="s">
        <v>40</v>
      </c>
      <c r="D93" s="114" t="s">
        <v>52</v>
      </c>
      <c r="E93" s="114" t="s">
        <v>53</v>
      </c>
      <c r="F93" s="114" t="s">
        <v>501</v>
      </c>
      <c r="G93" s="122" t="s">
        <v>16</v>
      </c>
      <c r="H93" s="122" t="s">
        <v>469</v>
      </c>
      <c r="I93" s="131" t="s">
        <v>550</v>
      </c>
      <c r="J93" s="115" t="s">
        <v>555</v>
      </c>
      <c r="K93" s="115">
        <v>25</v>
      </c>
      <c r="L93" s="116">
        <f t="shared" si="7"/>
        <v>1.7924054080576135</v>
      </c>
      <c r="M93" s="117">
        <v>179</v>
      </c>
      <c r="N93" s="118"/>
      <c r="O93" s="116">
        <f t="shared" si="8"/>
        <v>0</v>
      </c>
      <c r="P93" s="119">
        <f t="shared" si="9"/>
        <v>0</v>
      </c>
      <c r="Q93" s="129" t="s">
        <v>564</v>
      </c>
    </row>
    <row r="94" spans="1:17" s="106" customFormat="1" ht="15" hidden="1" customHeight="1">
      <c r="A94" s="125"/>
      <c r="B94" s="113" t="s">
        <v>379</v>
      </c>
      <c r="C94" s="113" t="s">
        <v>40</v>
      </c>
      <c r="D94" s="114" t="s">
        <v>52</v>
      </c>
      <c r="E94" s="114" t="s">
        <v>53</v>
      </c>
      <c r="F94" s="114" t="s">
        <v>501</v>
      </c>
      <c r="G94" s="122" t="s">
        <v>16</v>
      </c>
      <c r="H94" s="122" t="s">
        <v>469</v>
      </c>
      <c r="I94" s="131" t="s">
        <v>545</v>
      </c>
      <c r="J94" s="115" t="s">
        <v>555</v>
      </c>
      <c r="K94" s="115">
        <v>25</v>
      </c>
      <c r="L94" s="116">
        <f t="shared" si="7"/>
        <v>2.0727816730051729</v>
      </c>
      <c r="M94" s="117">
        <v>207</v>
      </c>
      <c r="N94" s="118"/>
      <c r="O94" s="116">
        <f t="shared" si="8"/>
        <v>0</v>
      </c>
      <c r="P94" s="119">
        <f t="shared" si="9"/>
        <v>0</v>
      </c>
      <c r="Q94" s="129" t="s">
        <v>564</v>
      </c>
    </row>
    <row r="95" spans="1:17" s="106" customFormat="1" ht="15" hidden="1" customHeight="1">
      <c r="A95" s="125"/>
      <c r="B95" s="113" t="s">
        <v>380</v>
      </c>
      <c r="C95" s="113" t="s">
        <v>40</v>
      </c>
      <c r="D95" s="114" t="s">
        <v>52</v>
      </c>
      <c r="E95" s="114" t="s">
        <v>53</v>
      </c>
      <c r="F95" s="114" t="s">
        <v>501</v>
      </c>
      <c r="G95" s="122" t="s">
        <v>16</v>
      </c>
      <c r="H95" s="122" t="s">
        <v>469</v>
      </c>
      <c r="I95" s="131" t="s">
        <v>551</v>
      </c>
      <c r="J95" s="115" t="s">
        <v>555</v>
      </c>
      <c r="K95" s="115">
        <v>25</v>
      </c>
      <c r="L95" s="116">
        <f t="shared" si="7"/>
        <v>2.2730504336820014</v>
      </c>
      <c r="M95" s="117">
        <v>227</v>
      </c>
      <c r="N95" s="118"/>
      <c r="O95" s="116">
        <f t="shared" si="8"/>
        <v>0</v>
      </c>
      <c r="P95" s="119">
        <f t="shared" si="9"/>
        <v>0</v>
      </c>
      <c r="Q95" s="129" t="s">
        <v>564</v>
      </c>
    </row>
    <row r="96" spans="1:17" s="106" customFormat="1" ht="15" hidden="1" customHeight="1">
      <c r="A96" s="125"/>
      <c r="B96" s="113" t="s">
        <v>381</v>
      </c>
      <c r="C96" s="113" t="s">
        <v>40</v>
      </c>
      <c r="D96" s="114" t="s">
        <v>52</v>
      </c>
      <c r="E96" s="114" t="s">
        <v>53</v>
      </c>
      <c r="F96" s="114" t="s">
        <v>502</v>
      </c>
      <c r="G96" s="122" t="s">
        <v>16</v>
      </c>
      <c r="H96" s="122" t="s">
        <v>469</v>
      </c>
      <c r="I96" s="131" t="s">
        <v>550</v>
      </c>
      <c r="J96" s="115" t="s">
        <v>555</v>
      </c>
      <c r="K96" s="115">
        <v>25</v>
      </c>
      <c r="L96" s="116">
        <f t="shared" si="7"/>
        <v>1.7924054080576135</v>
      </c>
      <c r="M96" s="117">
        <v>179</v>
      </c>
      <c r="N96" s="118"/>
      <c r="O96" s="116">
        <f t="shared" si="8"/>
        <v>0</v>
      </c>
      <c r="P96" s="119">
        <f t="shared" si="9"/>
        <v>0</v>
      </c>
      <c r="Q96" s="129" t="s">
        <v>564</v>
      </c>
    </row>
    <row r="97" spans="1:17" s="106" customFormat="1" ht="15" hidden="1" customHeight="1">
      <c r="A97" s="125"/>
      <c r="B97" s="113" t="s">
        <v>234</v>
      </c>
      <c r="C97" s="113" t="s">
        <v>40</v>
      </c>
      <c r="D97" s="114" t="s">
        <v>52</v>
      </c>
      <c r="E97" s="114" t="s">
        <v>53</v>
      </c>
      <c r="F97" s="114" t="s">
        <v>502</v>
      </c>
      <c r="G97" s="122" t="s">
        <v>16</v>
      </c>
      <c r="H97" s="122" t="s">
        <v>469</v>
      </c>
      <c r="I97" s="131" t="s">
        <v>545</v>
      </c>
      <c r="J97" s="115" t="s">
        <v>555</v>
      </c>
      <c r="K97" s="115">
        <v>25</v>
      </c>
      <c r="L97" s="116">
        <f t="shared" si="7"/>
        <v>2.0727816730051729</v>
      </c>
      <c r="M97" s="117">
        <v>207</v>
      </c>
      <c r="N97" s="118"/>
      <c r="O97" s="116">
        <f t="shared" si="8"/>
        <v>0</v>
      </c>
      <c r="P97" s="119">
        <f t="shared" si="9"/>
        <v>0</v>
      </c>
      <c r="Q97" s="129" t="s">
        <v>564</v>
      </c>
    </row>
    <row r="98" spans="1:17" s="106" customFormat="1" ht="15" hidden="1" customHeight="1">
      <c r="A98" s="125"/>
      <c r="B98" s="113" t="s">
        <v>382</v>
      </c>
      <c r="C98" s="113" t="s">
        <v>40</v>
      </c>
      <c r="D98" s="114" t="s">
        <v>52</v>
      </c>
      <c r="E98" s="114" t="s">
        <v>53</v>
      </c>
      <c r="F98" s="114" t="s">
        <v>502</v>
      </c>
      <c r="G98" s="122" t="s">
        <v>16</v>
      </c>
      <c r="H98" s="122" t="s">
        <v>469</v>
      </c>
      <c r="I98" s="131" t="s">
        <v>551</v>
      </c>
      <c r="J98" s="115" t="s">
        <v>555</v>
      </c>
      <c r="K98" s="115">
        <v>25</v>
      </c>
      <c r="L98" s="116">
        <f t="shared" si="7"/>
        <v>2.2730504336820014</v>
      </c>
      <c r="M98" s="117">
        <v>227</v>
      </c>
      <c r="N98" s="118"/>
      <c r="O98" s="116">
        <f t="shared" si="8"/>
        <v>0</v>
      </c>
      <c r="P98" s="119">
        <f t="shared" si="9"/>
        <v>0</v>
      </c>
      <c r="Q98" s="129" t="s">
        <v>564</v>
      </c>
    </row>
    <row r="99" spans="1:17" s="106" customFormat="1" ht="15" hidden="1" customHeight="1">
      <c r="A99" s="125"/>
      <c r="B99" s="113" t="s">
        <v>383</v>
      </c>
      <c r="C99" s="113" t="s">
        <v>40</v>
      </c>
      <c r="D99" s="114" t="s">
        <v>52</v>
      </c>
      <c r="E99" s="114" t="s">
        <v>53</v>
      </c>
      <c r="F99" s="114" t="s">
        <v>503</v>
      </c>
      <c r="G99" s="122" t="s">
        <v>469</v>
      </c>
      <c r="H99" s="122" t="s">
        <v>469</v>
      </c>
      <c r="I99" s="131" t="s">
        <v>549</v>
      </c>
      <c r="J99" s="115" t="s">
        <v>555</v>
      </c>
      <c r="K99" s="115">
        <v>25</v>
      </c>
      <c r="L99" s="116">
        <f t="shared" si="7"/>
        <v>13.508127907652071</v>
      </c>
      <c r="M99" s="117">
        <v>1349</v>
      </c>
      <c r="N99" s="118"/>
      <c r="O99" s="116">
        <f t="shared" si="8"/>
        <v>0</v>
      </c>
      <c r="P99" s="119">
        <f t="shared" si="9"/>
        <v>0</v>
      </c>
      <c r="Q99" s="129" t="s">
        <v>563</v>
      </c>
    </row>
    <row r="100" spans="1:17" s="106" customFormat="1" ht="15" hidden="1" customHeight="1">
      <c r="A100" s="125"/>
      <c r="B100" s="113" t="s">
        <v>384</v>
      </c>
      <c r="C100" s="113" t="s">
        <v>40</v>
      </c>
      <c r="D100" s="114" t="s">
        <v>52</v>
      </c>
      <c r="E100" s="114" t="s">
        <v>53</v>
      </c>
      <c r="F100" s="114" t="s">
        <v>504</v>
      </c>
      <c r="G100" s="122" t="s">
        <v>16</v>
      </c>
      <c r="H100" s="122" t="s">
        <v>469</v>
      </c>
      <c r="I100" s="131" t="s">
        <v>550</v>
      </c>
      <c r="J100" s="115" t="s">
        <v>555</v>
      </c>
      <c r="K100" s="115">
        <v>25</v>
      </c>
      <c r="L100" s="116">
        <f t="shared" si="7"/>
        <v>1.7924054080576135</v>
      </c>
      <c r="M100" s="117">
        <v>179</v>
      </c>
      <c r="N100" s="118"/>
      <c r="O100" s="116">
        <f t="shared" si="8"/>
        <v>0</v>
      </c>
      <c r="P100" s="119">
        <f t="shared" si="9"/>
        <v>0</v>
      </c>
      <c r="Q100" s="129" t="s">
        <v>564</v>
      </c>
    </row>
    <row r="101" spans="1:17" s="106" customFormat="1" ht="15" hidden="1" customHeight="1">
      <c r="A101" s="125"/>
      <c r="B101" s="113" t="s">
        <v>235</v>
      </c>
      <c r="C101" s="113" t="s">
        <v>40</v>
      </c>
      <c r="D101" s="114" t="s">
        <v>52</v>
      </c>
      <c r="E101" s="114" t="s">
        <v>53</v>
      </c>
      <c r="F101" s="114" t="s">
        <v>504</v>
      </c>
      <c r="G101" s="122" t="s">
        <v>16</v>
      </c>
      <c r="H101" s="122" t="s">
        <v>469</v>
      </c>
      <c r="I101" s="131" t="s">
        <v>545</v>
      </c>
      <c r="J101" s="115" t="s">
        <v>555</v>
      </c>
      <c r="K101" s="115">
        <v>25</v>
      </c>
      <c r="L101" s="116">
        <f t="shared" si="7"/>
        <v>2.0727816730051729</v>
      </c>
      <c r="M101" s="117">
        <v>207</v>
      </c>
      <c r="N101" s="118"/>
      <c r="O101" s="116">
        <f t="shared" si="8"/>
        <v>0</v>
      </c>
      <c r="P101" s="119">
        <f t="shared" si="9"/>
        <v>0</v>
      </c>
      <c r="Q101" s="129" t="s">
        <v>564</v>
      </c>
    </row>
    <row r="102" spans="1:17" s="106" customFormat="1" ht="15" hidden="1" customHeight="1">
      <c r="A102" s="125"/>
      <c r="B102" s="113" t="s">
        <v>385</v>
      </c>
      <c r="C102" s="113" t="s">
        <v>40</v>
      </c>
      <c r="D102" s="114" t="s">
        <v>52</v>
      </c>
      <c r="E102" s="114" t="s">
        <v>53</v>
      </c>
      <c r="F102" s="114" t="s">
        <v>504</v>
      </c>
      <c r="G102" s="122" t="s">
        <v>16</v>
      </c>
      <c r="H102" s="122" t="s">
        <v>469</v>
      </c>
      <c r="I102" s="131" t="s">
        <v>551</v>
      </c>
      <c r="J102" s="115" t="s">
        <v>555</v>
      </c>
      <c r="K102" s="115">
        <v>25</v>
      </c>
      <c r="L102" s="116">
        <f t="shared" si="7"/>
        <v>2.2730504336820014</v>
      </c>
      <c r="M102" s="117">
        <v>227</v>
      </c>
      <c r="N102" s="118"/>
      <c r="O102" s="116">
        <f t="shared" si="8"/>
        <v>0</v>
      </c>
      <c r="P102" s="119">
        <f t="shared" si="9"/>
        <v>0</v>
      </c>
      <c r="Q102" s="129" t="s">
        <v>564</v>
      </c>
    </row>
    <row r="103" spans="1:17" s="106" customFormat="1" ht="15" hidden="1" customHeight="1">
      <c r="A103" s="125"/>
      <c r="B103" s="113" t="s">
        <v>236</v>
      </c>
      <c r="C103" s="113" t="s">
        <v>40</v>
      </c>
      <c r="D103" s="114" t="s">
        <v>52</v>
      </c>
      <c r="E103" s="114" t="s">
        <v>53</v>
      </c>
      <c r="F103" s="114" t="s">
        <v>245</v>
      </c>
      <c r="G103" s="122" t="s">
        <v>16</v>
      </c>
      <c r="H103" s="122" t="s">
        <v>469</v>
      </c>
      <c r="I103" s="131" t="s">
        <v>545</v>
      </c>
      <c r="J103" s="115" t="s">
        <v>555</v>
      </c>
      <c r="K103" s="115">
        <v>25</v>
      </c>
      <c r="L103" s="116">
        <f t="shared" si="7"/>
        <v>1.9125666644637105</v>
      </c>
      <c r="M103" s="117">
        <v>191</v>
      </c>
      <c r="N103" s="118"/>
      <c r="O103" s="116">
        <f t="shared" si="8"/>
        <v>0</v>
      </c>
      <c r="P103" s="119">
        <f t="shared" si="9"/>
        <v>0</v>
      </c>
      <c r="Q103" s="129" t="s">
        <v>564</v>
      </c>
    </row>
    <row r="104" spans="1:17" s="106" customFormat="1" ht="15" hidden="1" customHeight="1">
      <c r="A104" s="125"/>
      <c r="B104" s="113" t="s">
        <v>386</v>
      </c>
      <c r="C104" s="113" t="s">
        <v>40</v>
      </c>
      <c r="D104" s="114" t="s">
        <v>52</v>
      </c>
      <c r="E104" s="114" t="s">
        <v>53</v>
      </c>
      <c r="F104" s="114" t="s">
        <v>245</v>
      </c>
      <c r="G104" s="122" t="s">
        <v>16</v>
      </c>
      <c r="H104" s="122" t="s">
        <v>469</v>
      </c>
      <c r="I104" s="131" t="s">
        <v>549</v>
      </c>
      <c r="J104" s="115" t="s">
        <v>555</v>
      </c>
      <c r="K104" s="115">
        <v>25</v>
      </c>
      <c r="L104" s="116">
        <f t="shared" si="7"/>
        <v>2.453292318291147</v>
      </c>
      <c r="M104" s="117">
        <v>245</v>
      </c>
      <c r="N104" s="118"/>
      <c r="O104" s="116">
        <f t="shared" si="8"/>
        <v>0</v>
      </c>
      <c r="P104" s="119">
        <f t="shared" si="9"/>
        <v>0</v>
      </c>
      <c r="Q104" s="129" t="s">
        <v>564</v>
      </c>
    </row>
    <row r="105" spans="1:17" s="106" customFormat="1" ht="15" hidden="1" customHeight="1">
      <c r="A105" s="125"/>
      <c r="B105" s="113" t="s">
        <v>387</v>
      </c>
      <c r="C105" s="113" t="s">
        <v>40</v>
      </c>
      <c r="D105" s="114" t="s">
        <v>52</v>
      </c>
      <c r="E105" s="114" t="s">
        <v>53</v>
      </c>
      <c r="F105" s="114" t="s">
        <v>245</v>
      </c>
      <c r="G105" s="122" t="s">
        <v>469</v>
      </c>
      <c r="H105" s="122" t="s">
        <v>469</v>
      </c>
      <c r="I105" s="131" t="s">
        <v>549</v>
      </c>
      <c r="J105" s="115" t="s">
        <v>555</v>
      </c>
      <c r="K105" s="115">
        <v>25</v>
      </c>
      <c r="L105" s="116">
        <f t="shared" si="7"/>
        <v>13.508127907652071</v>
      </c>
      <c r="M105" s="117">
        <v>1349</v>
      </c>
      <c r="N105" s="118"/>
      <c r="O105" s="116">
        <f t="shared" si="8"/>
        <v>0</v>
      </c>
      <c r="P105" s="119">
        <f t="shared" si="9"/>
        <v>0</v>
      </c>
      <c r="Q105" s="129" t="s">
        <v>563</v>
      </c>
    </row>
    <row r="106" spans="1:17" s="106" customFormat="1" ht="15" hidden="1" customHeight="1">
      <c r="A106" s="125"/>
      <c r="B106" s="113" t="s">
        <v>388</v>
      </c>
      <c r="C106" s="113" t="s">
        <v>40</v>
      </c>
      <c r="D106" s="114" t="s">
        <v>52</v>
      </c>
      <c r="E106" s="114" t="s">
        <v>53</v>
      </c>
      <c r="F106" s="114" t="s">
        <v>505</v>
      </c>
      <c r="G106" s="122" t="s">
        <v>16</v>
      </c>
      <c r="H106" s="122" t="s">
        <v>469</v>
      </c>
      <c r="I106" s="131" t="s">
        <v>550</v>
      </c>
      <c r="J106" s="115" t="s">
        <v>555</v>
      </c>
      <c r="K106" s="115">
        <v>25</v>
      </c>
      <c r="L106" s="116">
        <f t="shared" si="7"/>
        <v>1.9125666644637105</v>
      </c>
      <c r="M106" s="117">
        <v>191</v>
      </c>
      <c r="N106" s="118"/>
      <c r="O106" s="116">
        <f t="shared" si="8"/>
        <v>0</v>
      </c>
      <c r="P106" s="119">
        <f t="shared" si="9"/>
        <v>0</v>
      </c>
      <c r="Q106" s="129" t="s">
        <v>563</v>
      </c>
    </row>
    <row r="107" spans="1:17" s="106" customFormat="1" ht="15" hidden="1" customHeight="1">
      <c r="A107" s="125"/>
      <c r="B107" s="113" t="s">
        <v>237</v>
      </c>
      <c r="C107" s="113" t="s">
        <v>40</v>
      </c>
      <c r="D107" s="114" t="s">
        <v>52</v>
      </c>
      <c r="E107" s="114" t="s">
        <v>53</v>
      </c>
      <c r="F107" s="114" t="s">
        <v>505</v>
      </c>
      <c r="G107" s="122" t="s">
        <v>16</v>
      </c>
      <c r="H107" s="122" t="s">
        <v>469</v>
      </c>
      <c r="I107" s="131" t="s">
        <v>545</v>
      </c>
      <c r="J107" s="115" t="s">
        <v>555</v>
      </c>
      <c r="K107" s="115">
        <v>25</v>
      </c>
      <c r="L107" s="116">
        <f t="shared" si="7"/>
        <v>2.0727816730051729</v>
      </c>
      <c r="M107" s="117">
        <v>207</v>
      </c>
      <c r="N107" s="118"/>
      <c r="O107" s="116">
        <f t="shared" si="8"/>
        <v>0</v>
      </c>
      <c r="P107" s="119">
        <f t="shared" si="9"/>
        <v>0</v>
      </c>
      <c r="Q107" s="129" t="s">
        <v>564</v>
      </c>
    </row>
    <row r="108" spans="1:17" s="106" customFormat="1" ht="15" hidden="1" customHeight="1">
      <c r="A108" s="125"/>
      <c r="B108" s="113" t="s">
        <v>389</v>
      </c>
      <c r="C108" s="113" t="s">
        <v>40</v>
      </c>
      <c r="D108" s="114" t="s">
        <v>52</v>
      </c>
      <c r="E108" s="114" t="s">
        <v>53</v>
      </c>
      <c r="F108" s="114" t="s">
        <v>505</v>
      </c>
      <c r="G108" s="122" t="s">
        <v>16</v>
      </c>
      <c r="H108" s="122" t="s">
        <v>469</v>
      </c>
      <c r="I108" s="131" t="s">
        <v>551</v>
      </c>
      <c r="J108" s="115" t="s">
        <v>555</v>
      </c>
      <c r="K108" s="115">
        <v>25</v>
      </c>
      <c r="L108" s="116">
        <f t="shared" si="7"/>
        <v>2.2730504336820014</v>
      </c>
      <c r="M108" s="117">
        <v>227</v>
      </c>
      <c r="N108" s="118"/>
      <c r="O108" s="116">
        <f t="shared" si="8"/>
        <v>0</v>
      </c>
      <c r="P108" s="119">
        <f t="shared" si="9"/>
        <v>0</v>
      </c>
      <c r="Q108" s="129" t="s">
        <v>564</v>
      </c>
    </row>
    <row r="109" spans="1:17" s="121" customFormat="1" ht="15" customHeight="1">
      <c r="A109" s="124"/>
      <c r="B109" s="34" t="s">
        <v>390</v>
      </c>
      <c r="C109" s="34" t="s">
        <v>40</v>
      </c>
      <c r="D109" s="35" t="s">
        <v>55</v>
      </c>
      <c r="E109" s="35" t="s">
        <v>56</v>
      </c>
      <c r="F109" s="35" t="s">
        <v>469</v>
      </c>
      <c r="G109" s="120" t="s">
        <v>16</v>
      </c>
      <c r="H109" s="120" t="s">
        <v>59</v>
      </c>
      <c r="I109" s="130" t="s">
        <v>469</v>
      </c>
      <c r="J109" s="36" t="s">
        <v>555</v>
      </c>
      <c r="K109" s="36">
        <v>25</v>
      </c>
      <c r="L109" s="39">
        <f t="shared" si="7"/>
        <v>1.1215050597902385</v>
      </c>
      <c r="M109" s="107">
        <v>112</v>
      </c>
      <c r="N109" s="38"/>
      <c r="O109" s="39">
        <f t="shared" si="8"/>
        <v>0</v>
      </c>
      <c r="P109" s="40">
        <f t="shared" si="9"/>
        <v>0</v>
      </c>
      <c r="Q109" s="128" t="s">
        <v>563</v>
      </c>
    </row>
    <row r="110" spans="1:17" s="121" customFormat="1" ht="15" customHeight="1">
      <c r="A110" s="124"/>
      <c r="B110" s="34" t="s">
        <v>391</v>
      </c>
      <c r="C110" s="34" t="s">
        <v>36</v>
      </c>
      <c r="D110" s="35" t="s">
        <v>55</v>
      </c>
      <c r="E110" s="35" t="s">
        <v>56</v>
      </c>
      <c r="F110" s="35" t="s">
        <v>469</v>
      </c>
      <c r="G110" s="120" t="s">
        <v>5</v>
      </c>
      <c r="H110" s="120" t="s">
        <v>50</v>
      </c>
      <c r="I110" s="130" t="s">
        <v>469</v>
      </c>
      <c r="J110" s="36" t="s">
        <v>556</v>
      </c>
      <c r="K110" s="36">
        <v>25</v>
      </c>
      <c r="L110" s="37">
        <v>1.62</v>
      </c>
      <c r="M110" s="109">
        <f>L110*курс</f>
        <v>161.78259600000001</v>
      </c>
      <c r="N110" s="38"/>
      <c r="O110" s="39">
        <f t="shared" si="8"/>
        <v>0</v>
      </c>
      <c r="P110" s="40">
        <f t="shared" si="9"/>
        <v>0</v>
      </c>
      <c r="Q110" s="127" t="s">
        <v>562</v>
      </c>
    </row>
    <row r="111" spans="1:17" s="106" customFormat="1" ht="15" hidden="1" customHeight="1">
      <c r="A111" s="125"/>
      <c r="B111" s="113" t="s">
        <v>392</v>
      </c>
      <c r="C111" s="113" t="s">
        <v>40</v>
      </c>
      <c r="D111" s="114" t="s">
        <v>55</v>
      </c>
      <c r="E111" s="114" t="s">
        <v>56</v>
      </c>
      <c r="F111" s="114" t="s">
        <v>506</v>
      </c>
      <c r="G111" s="122" t="s">
        <v>16</v>
      </c>
      <c r="H111" s="122" t="s">
        <v>50</v>
      </c>
      <c r="I111" s="131" t="s">
        <v>469</v>
      </c>
      <c r="J111" s="115" t="s">
        <v>555</v>
      </c>
      <c r="K111" s="115">
        <v>25</v>
      </c>
      <c r="L111" s="116">
        <f>M111/курс</f>
        <v>1.5320560191777366</v>
      </c>
      <c r="M111" s="117">
        <v>153</v>
      </c>
      <c r="N111" s="118"/>
      <c r="O111" s="116">
        <f t="shared" si="8"/>
        <v>0</v>
      </c>
      <c r="P111" s="119">
        <f t="shared" si="9"/>
        <v>0</v>
      </c>
      <c r="Q111" s="129" t="s">
        <v>563</v>
      </c>
    </row>
    <row r="112" spans="1:17" s="106" customFormat="1" ht="15" hidden="1" customHeight="1">
      <c r="A112" s="125"/>
      <c r="B112" s="113" t="s">
        <v>393</v>
      </c>
      <c r="C112" s="113" t="s">
        <v>40</v>
      </c>
      <c r="D112" s="114" t="s">
        <v>55</v>
      </c>
      <c r="E112" s="114" t="s">
        <v>56</v>
      </c>
      <c r="F112" s="114" t="s">
        <v>506</v>
      </c>
      <c r="G112" s="122" t="s">
        <v>16</v>
      </c>
      <c r="H112" s="122" t="s">
        <v>227</v>
      </c>
      <c r="I112" s="131" t="s">
        <v>469</v>
      </c>
      <c r="J112" s="115" t="s">
        <v>555</v>
      </c>
      <c r="K112" s="115">
        <v>25</v>
      </c>
      <c r="L112" s="116">
        <f>M112/курс</f>
        <v>1.6922710277191992</v>
      </c>
      <c r="M112" s="117">
        <v>169</v>
      </c>
      <c r="N112" s="118"/>
      <c r="O112" s="116">
        <f t="shared" si="8"/>
        <v>0</v>
      </c>
      <c r="P112" s="119">
        <f t="shared" si="9"/>
        <v>0</v>
      </c>
      <c r="Q112" s="129" t="s">
        <v>563</v>
      </c>
    </row>
    <row r="113" spans="1:17" s="121" customFormat="1" ht="15" customHeight="1">
      <c r="A113" s="124"/>
      <c r="B113" s="34" t="s">
        <v>278</v>
      </c>
      <c r="C113" s="34" t="s">
        <v>36</v>
      </c>
      <c r="D113" s="35" t="s">
        <v>55</v>
      </c>
      <c r="E113" s="35" t="s">
        <v>56</v>
      </c>
      <c r="F113" s="35" t="s">
        <v>308</v>
      </c>
      <c r="G113" s="120" t="s">
        <v>10</v>
      </c>
      <c r="H113" s="120" t="s">
        <v>50</v>
      </c>
      <c r="I113" s="130" t="s">
        <v>469</v>
      </c>
      <c r="J113" s="36" t="s">
        <v>556</v>
      </c>
      <c r="K113" s="36">
        <v>25</v>
      </c>
      <c r="L113" s="37">
        <v>2.36</v>
      </c>
      <c r="M113" s="109">
        <f>L113*курс</f>
        <v>235.68328799999998</v>
      </c>
      <c r="N113" s="38"/>
      <c r="O113" s="39">
        <f t="shared" si="8"/>
        <v>0</v>
      </c>
      <c r="P113" s="40">
        <f t="shared" si="9"/>
        <v>0</v>
      </c>
      <c r="Q113" s="128" t="s">
        <v>563</v>
      </c>
    </row>
    <row r="114" spans="1:17" s="106" customFormat="1" ht="15" hidden="1" customHeight="1">
      <c r="A114" s="125"/>
      <c r="B114" s="113" t="s">
        <v>54</v>
      </c>
      <c r="C114" s="113" t="s">
        <v>40</v>
      </c>
      <c r="D114" s="114" t="s">
        <v>55</v>
      </c>
      <c r="E114" s="114" t="s">
        <v>56</v>
      </c>
      <c r="F114" s="114" t="s">
        <v>57</v>
      </c>
      <c r="G114" s="122" t="s">
        <v>16</v>
      </c>
      <c r="H114" s="122" t="s">
        <v>50</v>
      </c>
      <c r="I114" s="131" t="s">
        <v>469</v>
      </c>
      <c r="J114" s="115" t="s">
        <v>555</v>
      </c>
      <c r="K114" s="115">
        <v>25</v>
      </c>
      <c r="L114" s="116">
        <f>M114/курс</f>
        <v>1.5320560191777366</v>
      </c>
      <c r="M114" s="117">
        <v>153</v>
      </c>
      <c r="N114" s="118"/>
      <c r="O114" s="116">
        <f t="shared" si="8"/>
        <v>0</v>
      </c>
      <c r="P114" s="119">
        <f t="shared" si="9"/>
        <v>0</v>
      </c>
      <c r="Q114" s="129" t="s">
        <v>564</v>
      </c>
    </row>
    <row r="115" spans="1:17" s="106" customFormat="1" ht="15" hidden="1" customHeight="1">
      <c r="A115" s="125"/>
      <c r="B115" s="113" t="s">
        <v>394</v>
      </c>
      <c r="C115" s="113" t="s">
        <v>40</v>
      </c>
      <c r="D115" s="114" t="s">
        <v>55</v>
      </c>
      <c r="E115" s="114" t="s">
        <v>56</v>
      </c>
      <c r="F115" s="114" t="s">
        <v>57</v>
      </c>
      <c r="G115" s="122" t="s">
        <v>16</v>
      </c>
      <c r="H115" s="122" t="s">
        <v>227</v>
      </c>
      <c r="I115" s="131" t="s">
        <v>469</v>
      </c>
      <c r="J115" s="115" t="s">
        <v>555</v>
      </c>
      <c r="K115" s="115">
        <v>25</v>
      </c>
      <c r="L115" s="116">
        <f>M115/курс</f>
        <v>1.6922710277191992</v>
      </c>
      <c r="M115" s="117">
        <v>169</v>
      </c>
      <c r="N115" s="118"/>
      <c r="O115" s="116">
        <f t="shared" si="8"/>
        <v>0</v>
      </c>
      <c r="P115" s="119">
        <f t="shared" si="9"/>
        <v>0</v>
      </c>
      <c r="Q115" s="129" t="s">
        <v>563</v>
      </c>
    </row>
    <row r="116" spans="1:17" s="106" customFormat="1" ht="15" hidden="1" customHeight="1">
      <c r="A116" s="125"/>
      <c r="B116" s="113" t="s">
        <v>395</v>
      </c>
      <c r="C116" s="113" t="s">
        <v>40</v>
      </c>
      <c r="D116" s="114" t="s">
        <v>55</v>
      </c>
      <c r="E116" s="114" t="s">
        <v>56</v>
      </c>
      <c r="F116" s="114" t="s">
        <v>57</v>
      </c>
      <c r="G116" s="122" t="s">
        <v>16</v>
      </c>
      <c r="H116" s="122" t="s">
        <v>221</v>
      </c>
      <c r="I116" s="131" t="s">
        <v>469</v>
      </c>
      <c r="J116" s="115" t="s">
        <v>555</v>
      </c>
      <c r="K116" s="115">
        <v>25</v>
      </c>
      <c r="L116" s="116">
        <f>M116/курс</f>
        <v>1.8524860362606619</v>
      </c>
      <c r="M116" s="117">
        <v>185</v>
      </c>
      <c r="N116" s="118"/>
      <c r="O116" s="116">
        <f t="shared" si="8"/>
        <v>0</v>
      </c>
      <c r="P116" s="119">
        <f t="shared" si="9"/>
        <v>0</v>
      </c>
      <c r="Q116" s="129" t="s">
        <v>563</v>
      </c>
    </row>
    <row r="117" spans="1:17" s="121" customFormat="1" ht="15" customHeight="1">
      <c r="A117" s="124"/>
      <c r="B117" s="34" t="s">
        <v>396</v>
      </c>
      <c r="C117" s="34" t="s">
        <v>36</v>
      </c>
      <c r="D117" s="35" t="s">
        <v>55</v>
      </c>
      <c r="E117" s="35" t="s">
        <v>56</v>
      </c>
      <c r="F117" s="35" t="s">
        <v>507</v>
      </c>
      <c r="G117" s="120" t="s">
        <v>10</v>
      </c>
      <c r="H117" s="120" t="s">
        <v>50</v>
      </c>
      <c r="I117" s="130" t="s">
        <v>546</v>
      </c>
      <c r="J117" s="36" t="s">
        <v>556</v>
      </c>
      <c r="K117" s="36">
        <v>25</v>
      </c>
      <c r="L117" s="37">
        <v>2.2799999999999998</v>
      </c>
      <c r="M117" s="109">
        <f>L117*курс</f>
        <v>227.69402399999996</v>
      </c>
      <c r="N117" s="38"/>
      <c r="O117" s="39">
        <f t="shared" si="8"/>
        <v>0</v>
      </c>
      <c r="P117" s="40">
        <f t="shared" si="9"/>
        <v>0</v>
      </c>
      <c r="Q117" s="128" t="s">
        <v>563</v>
      </c>
    </row>
    <row r="118" spans="1:17" s="121" customFormat="1" ht="15" customHeight="1">
      <c r="A118" s="124"/>
      <c r="B118" s="34" t="s">
        <v>397</v>
      </c>
      <c r="C118" s="34" t="s">
        <v>40</v>
      </c>
      <c r="D118" s="35" t="s">
        <v>55</v>
      </c>
      <c r="E118" s="35" t="s">
        <v>56</v>
      </c>
      <c r="F118" s="35" t="s">
        <v>58</v>
      </c>
      <c r="G118" s="120" t="s">
        <v>16</v>
      </c>
      <c r="H118" s="120" t="s">
        <v>59</v>
      </c>
      <c r="I118" s="130" t="s">
        <v>469</v>
      </c>
      <c r="J118" s="36" t="s">
        <v>555</v>
      </c>
      <c r="K118" s="36">
        <v>25</v>
      </c>
      <c r="L118" s="39">
        <f>M118/курс</f>
        <v>1.4118947627716396</v>
      </c>
      <c r="M118" s="107">
        <v>141</v>
      </c>
      <c r="N118" s="38"/>
      <c r="O118" s="39">
        <f t="shared" si="8"/>
        <v>0</v>
      </c>
      <c r="P118" s="40">
        <f t="shared" si="9"/>
        <v>0</v>
      </c>
      <c r="Q118" s="128" t="s">
        <v>563</v>
      </c>
    </row>
    <row r="119" spans="1:17" s="106" customFormat="1" ht="15" hidden="1" customHeight="1">
      <c r="A119" s="125"/>
      <c r="B119" s="113" t="s">
        <v>238</v>
      </c>
      <c r="C119" s="113" t="s">
        <v>40</v>
      </c>
      <c r="D119" s="114" t="s">
        <v>55</v>
      </c>
      <c r="E119" s="114" t="s">
        <v>56</v>
      </c>
      <c r="F119" s="114" t="s">
        <v>58</v>
      </c>
      <c r="G119" s="122" t="s">
        <v>16</v>
      </c>
      <c r="H119" s="122" t="s">
        <v>50</v>
      </c>
      <c r="I119" s="131" t="s">
        <v>469</v>
      </c>
      <c r="J119" s="115" t="s">
        <v>555</v>
      </c>
      <c r="K119" s="115">
        <v>25</v>
      </c>
      <c r="L119" s="116">
        <f>M119/курс</f>
        <v>1.5320560191777366</v>
      </c>
      <c r="M119" s="117">
        <v>153</v>
      </c>
      <c r="N119" s="118"/>
      <c r="O119" s="116">
        <f t="shared" si="8"/>
        <v>0</v>
      </c>
      <c r="P119" s="119">
        <f t="shared" si="9"/>
        <v>0</v>
      </c>
      <c r="Q119" s="129" t="s">
        <v>563</v>
      </c>
    </row>
    <row r="120" spans="1:17" s="121" customFormat="1" ht="15" customHeight="1">
      <c r="A120" s="124"/>
      <c r="B120" s="34" t="s">
        <v>398</v>
      </c>
      <c r="C120" s="34" t="s">
        <v>36</v>
      </c>
      <c r="D120" s="35" t="s">
        <v>55</v>
      </c>
      <c r="E120" s="35" t="s">
        <v>56</v>
      </c>
      <c r="F120" s="35" t="s">
        <v>508</v>
      </c>
      <c r="G120" s="120" t="s">
        <v>10</v>
      </c>
      <c r="H120" s="120" t="s">
        <v>315</v>
      </c>
      <c r="I120" s="130" t="s">
        <v>546</v>
      </c>
      <c r="J120" s="36" t="s">
        <v>556</v>
      </c>
      <c r="K120" s="36">
        <v>25</v>
      </c>
      <c r="L120" s="37">
        <v>2.4299999999999997</v>
      </c>
      <c r="M120" s="109">
        <f t="shared" ref="M120:M125" si="10">L120*курс</f>
        <v>242.67389399999996</v>
      </c>
      <c r="N120" s="38"/>
      <c r="O120" s="39">
        <f t="shared" si="8"/>
        <v>0</v>
      </c>
      <c r="P120" s="40">
        <f t="shared" si="9"/>
        <v>0</v>
      </c>
      <c r="Q120" s="128" t="s">
        <v>563</v>
      </c>
    </row>
    <row r="121" spans="1:17" s="121" customFormat="1" ht="15" customHeight="1">
      <c r="A121" s="124"/>
      <c r="B121" s="34" t="s">
        <v>399</v>
      </c>
      <c r="C121" s="34" t="s">
        <v>36</v>
      </c>
      <c r="D121" s="35" t="s">
        <v>55</v>
      </c>
      <c r="E121" s="35" t="s">
        <v>56</v>
      </c>
      <c r="F121" s="35" t="s">
        <v>309</v>
      </c>
      <c r="G121" s="120" t="s">
        <v>10</v>
      </c>
      <c r="H121" s="120" t="s">
        <v>315</v>
      </c>
      <c r="I121" s="130" t="s">
        <v>546</v>
      </c>
      <c r="J121" s="36" t="s">
        <v>556</v>
      </c>
      <c r="K121" s="36">
        <v>25</v>
      </c>
      <c r="L121" s="37">
        <v>2.0499999999999998</v>
      </c>
      <c r="M121" s="109">
        <f t="shared" si="10"/>
        <v>204.72488999999996</v>
      </c>
      <c r="N121" s="38"/>
      <c r="O121" s="39">
        <f t="shared" si="8"/>
        <v>0</v>
      </c>
      <c r="P121" s="40">
        <f t="shared" si="9"/>
        <v>0</v>
      </c>
      <c r="Q121" s="127" t="s">
        <v>562</v>
      </c>
    </row>
    <row r="122" spans="1:17" s="121" customFormat="1" ht="15" customHeight="1">
      <c r="A122" s="124"/>
      <c r="B122" s="34" t="s">
        <v>400</v>
      </c>
      <c r="C122" s="34" t="s">
        <v>36</v>
      </c>
      <c r="D122" s="35" t="s">
        <v>61</v>
      </c>
      <c r="E122" s="35" t="s">
        <v>62</v>
      </c>
      <c r="F122" s="35" t="s">
        <v>469</v>
      </c>
      <c r="G122" s="120" t="s">
        <v>5</v>
      </c>
      <c r="H122" s="120" t="s">
        <v>50</v>
      </c>
      <c r="I122" s="130" t="s">
        <v>469</v>
      </c>
      <c r="J122" s="36" t="s">
        <v>556</v>
      </c>
      <c r="K122" s="36">
        <v>25</v>
      </c>
      <c r="L122" s="37">
        <v>1.62</v>
      </c>
      <c r="M122" s="109">
        <f t="shared" si="10"/>
        <v>161.78259600000001</v>
      </c>
      <c r="N122" s="38"/>
      <c r="O122" s="39">
        <f t="shared" si="8"/>
        <v>0</v>
      </c>
      <c r="P122" s="40">
        <f t="shared" si="9"/>
        <v>0</v>
      </c>
      <c r="Q122" s="127" t="s">
        <v>562</v>
      </c>
    </row>
    <row r="123" spans="1:17" s="121" customFormat="1" ht="15" customHeight="1">
      <c r="A123" s="124"/>
      <c r="B123" s="34" t="s">
        <v>60</v>
      </c>
      <c r="C123" s="34" t="s">
        <v>36</v>
      </c>
      <c r="D123" s="35" t="s">
        <v>61</v>
      </c>
      <c r="E123" s="35" t="s">
        <v>62</v>
      </c>
      <c r="F123" s="35" t="s">
        <v>63</v>
      </c>
      <c r="G123" s="120" t="s">
        <v>16</v>
      </c>
      <c r="H123" s="120" t="s">
        <v>64</v>
      </c>
      <c r="I123" s="130" t="s">
        <v>469</v>
      </c>
      <c r="J123" s="36" t="s">
        <v>556</v>
      </c>
      <c r="K123" s="36">
        <v>25</v>
      </c>
      <c r="L123" s="37">
        <v>2.79</v>
      </c>
      <c r="M123" s="109">
        <f t="shared" si="10"/>
        <v>278.62558200000001</v>
      </c>
      <c r="N123" s="38"/>
      <c r="O123" s="39">
        <f t="shared" si="8"/>
        <v>0</v>
      </c>
      <c r="P123" s="40">
        <f t="shared" si="9"/>
        <v>0</v>
      </c>
      <c r="Q123" s="128" t="s">
        <v>563</v>
      </c>
    </row>
    <row r="124" spans="1:17" s="121" customFormat="1" ht="15" customHeight="1">
      <c r="A124" s="124"/>
      <c r="B124" s="34" t="s">
        <v>279</v>
      </c>
      <c r="C124" s="34" t="s">
        <v>36</v>
      </c>
      <c r="D124" s="35" t="s">
        <v>61</v>
      </c>
      <c r="E124" s="35" t="s">
        <v>62</v>
      </c>
      <c r="F124" s="35" t="s">
        <v>310</v>
      </c>
      <c r="G124" s="120" t="s">
        <v>16</v>
      </c>
      <c r="H124" s="120" t="s">
        <v>64</v>
      </c>
      <c r="I124" s="130" t="s">
        <v>469</v>
      </c>
      <c r="J124" s="36" t="s">
        <v>556</v>
      </c>
      <c r="K124" s="36">
        <v>25</v>
      </c>
      <c r="L124" s="37">
        <v>2.59</v>
      </c>
      <c r="M124" s="109">
        <f t="shared" si="10"/>
        <v>258.65242199999994</v>
      </c>
      <c r="N124" s="38"/>
      <c r="O124" s="39">
        <f t="shared" si="8"/>
        <v>0</v>
      </c>
      <c r="P124" s="40">
        <f t="shared" si="9"/>
        <v>0</v>
      </c>
      <c r="Q124" s="127" t="s">
        <v>562</v>
      </c>
    </row>
    <row r="125" spans="1:17" s="121" customFormat="1" ht="15" customHeight="1">
      <c r="A125" s="124"/>
      <c r="B125" s="34" t="s">
        <v>401</v>
      </c>
      <c r="C125" s="34" t="s">
        <v>36</v>
      </c>
      <c r="D125" s="35" t="s">
        <v>61</v>
      </c>
      <c r="E125" s="35" t="s">
        <v>62</v>
      </c>
      <c r="F125" s="35" t="s">
        <v>509</v>
      </c>
      <c r="G125" s="120" t="s">
        <v>16</v>
      </c>
      <c r="H125" s="120" t="s">
        <v>64</v>
      </c>
      <c r="I125" s="130" t="s">
        <v>469</v>
      </c>
      <c r="J125" s="36" t="s">
        <v>556</v>
      </c>
      <c r="K125" s="36">
        <v>25</v>
      </c>
      <c r="L125" s="37">
        <v>2.59</v>
      </c>
      <c r="M125" s="109">
        <f t="shared" si="10"/>
        <v>258.65242199999994</v>
      </c>
      <c r="N125" s="38"/>
      <c r="O125" s="39">
        <f t="shared" si="8"/>
        <v>0</v>
      </c>
      <c r="P125" s="40">
        <f t="shared" si="9"/>
        <v>0</v>
      </c>
      <c r="Q125" s="127" t="s">
        <v>562</v>
      </c>
    </row>
    <row r="126" spans="1:17" s="121" customFormat="1" ht="15" customHeight="1">
      <c r="A126" s="124"/>
      <c r="B126" s="34" t="s">
        <v>402</v>
      </c>
      <c r="C126" s="34" t="s">
        <v>40</v>
      </c>
      <c r="D126" s="35" t="s">
        <v>65</v>
      </c>
      <c r="E126" s="35" t="s">
        <v>66</v>
      </c>
      <c r="F126" s="35" t="s">
        <v>67</v>
      </c>
      <c r="G126" s="120" t="s">
        <v>16</v>
      </c>
      <c r="H126" s="120" t="s">
        <v>59</v>
      </c>
      <c r="I126" s="130" t="s">
        <v>469</v>
      </c>
      <c r="J126" s="36" t="s">
        <v>555</v>
      </c>
      <c r="K126" s="36">
        <v>25</v>
      </c>
      <c r="L126" s="39">
        <f>M126/курс</f>
        <v>1.1215050597902385</v>
      </c>
      <c r="M126" s="107">
        <v>112</v>
      </c>
      <c r="N126" s="38"/>
      <c r="O126" s="39">
        <f t="shared" si="8"/>
        <v>0</v>
      </c>
      <c r="P126" s="40">
        <f t="shared" si="9"/>
        <v>0</v>
      </c>
      <c r="Q126" s="128" t="s">
        <v>563</v>
      </c>
    </row>
    <row r="127" spans="1:17" s="121" customFormat="1" ht="15" customHeight="1">
      <c r="A127" s="124"/>
      <c r="B127" s="34" t="s">
        <v>273</v>
      </c>
      <c r="C127" s="34" t="s">
        <v>40</v>
      </c>
      <c r="D127" s="35" t="s">
        <v>65</v>
      </c>
      <c r="E127" s="35" t="s">
        <v>66</v>
      </c>
      <c r="F127" s="35" t="s">
        <v>67</v>
      </c>
      <c r="G127" s="120" t="s">
        <v>16</v>
      </c>
      <c r="H127" s="120" t="s">
        <v>59</v>
      </c>
      <c r="I127" s="130" t="s">
        <v>469</v>
      </c>
      <c r="J127" s="36" t="s">
        <v>555</v>
      </c>
      <c r="K127" s="36">
        <v>25</v>
      </c>
      <c r="L127" s="39">
        <f>M127/курс</f>
        <v>1.4118947627716396</v>
      </c>
      <c r="M127" s="107">
        <v>141</v>
      </c>
      <c r="N127" s="38"/>
      <c r="O127" s="39">
        <f t="shared" si="8"/>
        <v>0</v>
      </c>
      <c r="P127" s="40">
        <f t="shared" si="9"/>
        <v>0</v>
      </c>
      <c r="Q127" s="128" t="s">
        <v>563</v>
      </c>
    </row>
    <row r="128" spans="1:17" s="106" customFormat="1" ht="15" hidden="1" customHeight="1">
      <c r="A128" s="125"/>
      <c r="B128" s="113" t="s">
        <v>225</v>
      </c>
      <c r="C128" s="113" t="s">
        <v>40</v>
      </c>
      <c r="D128" s="114" t="s">
        <v>65</v>
      </c>
      <c r="E128" s="114" t="s">
        <v>66</v>
      </c>
      <c r="F128" s="114" t="s">
        <v>67</v>
      </c>
      <c r="G128" s="122" t="s">
        <v>16</v>
      </c>
      <c r="H128" s="122" t="s">
        <v>50</v>
      </c>
      <c r="I128" s="131" t="s">
        <v>469</v>
      </c>
      <c r="J128" s="115" t="s">
        <v>555</v>
      </c>
      <c r="K128" s="115">
        <v>25</v>
      </c>
      <c r="L128" s="116">
        <f>M128/курс</f>
        <v>1.5320560191777366</v>
      </c>
      <c r="M128" s="117">
        <v>153</v>
      </c>
      <c r="N128" s="118"/>
      <c r="O128" s="116">
        <f t="shared" si="8"/>
        <v>0</v>
      </c>
      <c r="P128" s="119">
        <f t="shared" si="9"/>
        <v>0</v>
      </c>
      <c r="Q128" s="129" t="s">
        <v>563</v>
      </c>
    </row>
    <row r="129" spans="1:17" s="106" customFormat="1" ht="15" hidden="1" customHeight="1">
      <c r="A129" s="125"/>
      <c r="B129" s="113" t="s">
        <v>403</v>
      </c>
      <c r="C129" s="113" t="s">
        <v>40</v>
      </c>
      <c r="D129" s="114" t="s">
        <v>65</v>
      </c>
      <c r="E129" s="114" t="s">
        <v>66</v>
      </c>
      <c r="F129" s="114" t="s">
        <v>67</v>
      </c>
      <c r="G129" s="122" t="s">
        <v>16</v>
      </c>
      <c r="H129" s="122" t="s">
        <v>227</v>
      </c>
      <c r="I129" s="131" t="s">
        <v>469</v>
      </c>
      <c r="J129" s="115" t="s">
        <v>555</v>
      </c>
      <c r="K129" s="115">
        <v>25</v>
      </c>
      <c r="L129" s="116">
        <f>M129/курс</f>
        <v>1.6922710277191992</v>
      </c>
      <c r="M129" s="117">
        <v>169</v>
      </c>
      <c r="N129" s="118"/>
      <c r="O129" s="116">
        <f t="shared" si="8"/>
        <v>0</v>
      </c>
      <c r="P129" s="119">
        <f t="shared" si="9"/>
        <v>0</v>
      </c>
      <c r="Q129" s="129" t="s">
        <v>563</v>
      </c>
    </row>
    <row r="130" spans="1:17" s="121" customFormat="1" ht="15" customHeight="1">
      <c r="A130" s="124"/>
      <c r="B130" s="34" t="s">
        <v>194</v>
      </c>
      <c r="C130" s="34" t="s">
        <v>36</v>
      </c>
      <c r="D130" s="35" t="s">
        <v>204</v>
      </c>
      <c r="E130" s="35" t="s">
        <v>205</v>
      </c>
      <c r="F130" s="35" t="s">
        <v>469</v>
      </c>
      <c r="G130" s="120" t="s">
        <v>18</v>
      </c>
      <c r="H130" s="120" t="s">
        <v>221</v>
      </c>
      <c r="I130" s="130" t="s">
        <v>469</v>
      </c>
      <c r="J130" s="36" t="s">
        <v>556</v>
      </c>
      <c r="K130" s="36">
        <v>25</v>
      </c>
      <c r="L130" s="37">
        <v>2.46</v>
      </c>
      <c r="M130" s="109">
        <f t="shared" ref="M130:M141" si="11">L130*курс</f>
        <v>245.66986799999998</v>
      </c>
      <c r="N130" s="38"/>
      <c r="O130" s="39">
        <f t="shared" si="8"/>
        <v>0</v>
      </c>
      <c r="P130" s="40">
        <f t="shared" si="9"/>
        <v>0</v>
      </c>
      <c r="Q130" s="128" t="s">
        <v>563</v>
      </c>
    </row>
    <row r="131" spans="1:17" s="121" customFormat="1" ht="15" customHeight="1">
      <c r="A131" s="124"/>
      <c r="B131" s="34" t="s">
        <v>195</v>
      </c>
      <c r="C131" s="34" t="s">
        <v>36</v>
      </c>
      <c r="D131" s="35" t="s">
        <v>206</v>
      </c>
      <c r="E131" s="35" t="s">
        <v>207</v>
      </c>
      <c r="F131" s="35" t="s">
        <v>469</v>
      </c>
      <c r="G131" s="120" t="s">
        <v>5</v>
      </c>
      <c r="H131" s="120" t="s">
        <v>221</v>
      </c>
      <c r="I131" s="130" t="s">
        <v>469</v>
      </c>
      <c r="J131" s="36" t="s">
        <v>556</v>
      </c>
      <c r="K131" s="36">
        <v>25</v>
      </c>
      <c r="L131" s="37">
        <v>2.46</v>
      </c>
      <c r="M131" s="109">
        <f t="shared" si="11"/>
        <v>245.66986799999998</v>
      </c>
      <c r="N131" s="38"/>
      <c r="O131" s="39">
        <f t="shared" si="8"/>
        <v>0</v>
      </c>
      <c r="P131" s="40">
        <f t="shared" si="9"/>
        <v>0</v>
      </c>
      <c r="Q131" s="128" t="s">
        <v>563</v>
      </c>
    </row>
    <row r="132" spans="1:17" s="121" customFormat="1" ht="15" customHeight="1">
      <c r="A132" s="124"/>
      <c r="B132" s="34" t="s">
        <v>280</v>
      </c>
      <c r="C132" s="34" t="s">
        <v>36</v>
      </c>
      <c r="D132" s="35" t="s">
        <v>299</v>
      </c>
      <c r="E132" s="35" t="s">
        <v>291</v>
      </c>
      <c r="F132" s="35" t="s">
        <v>307</v>
      </c>
      <c r="G132" s="120" t="s">
        <v>10</v>
      </c>
      <c r="H132" s="120" t="s">
        <v>50</v>
      </c>
      <c r="I132" s="130" t="s">
        <v>546</v>
      </c>
      <c r="J132" s="36" t="s">
        <v>556</v>
      </c>
      <c r="K132" s="36">
        <v>25</v>
      </c>
      <c r="L132" s="37">
        <v>1.81</v>
      </c>
      <c r="M132" s="109">
        <f t="shared" si="11"/>
        <v>180.75709799999998</v>
      </c>
      <c r="N132" s="38"/>
      <c r="O132" s="39">
        <f t="shared" si="8"/>
        <v>0</v>
      </c>
      <c r="P132" s="40">
        <f t="shared" si="9"/>
        <v>0</v>
      </c>
      <c r="Q132" s="128" t="s">
        <v>563</v>
      </c>
    </row>
    <row r="133" spans="1:17" s="121" customFormat="1" ht="15" customHeight="1">
      <c r="A133" s="124"/>
      <c r="B133" s="34" t="s">
        <v>281</v>
      </c>
      <c r="C133" s="34" t="s">
        <v>36</v>
      </c>
      <c r="D133" s="35" t="s">
        <v>300</v>
      </c>
      <c r="E133" s="35" t="s">
        <v>510</v>
      </c>
      <c r="F133" s="35" t="s">
        <v>311</v>
      </c>
      <c r="G133" s="120" t="s">
        <v>10</v>
      </c>
      <c r="H133" s="120" t="s">
        <v>78</v>
      </c>
      <c r="I133" s="130" t="s">
        <v>469</v>
      </c>
      <c r="J133" s="36" t="s">
        <v>556</v>
      </c>
      <c r="K133" s="36">
        <v>25</v>
      </c>
      <c r="L133" s="37">
        <v>2.46</v>
      </c>
      <c r="M133" s="109">
        <f t="shared" si="11"/>
        <v>245.66986799999998</v>
      </c>
      <c r="N133" s="38"/>
      <c r="O133" s="39">
        <f t="shared" si="8"/>
        <v>0</v>
      </c>
      <c r="P133" s="40">
        <f t="shared" si="9"/>
        <v>0</v>
      </c>
      <c r="Q133" s="128" t="s">
        <v>563</v>
      </c>
    </row>
    <row r="134" spans="1:17" s="121" customFormat="1" ht="15" customHeight="1">
      <c r="A134" s="124"/>
      <c r="B134" s="34" t="s">
        <v>282</v>
      </c>
      <c r="C134" s="34" t="s">
        <v>36</v>
      </c>
      <c r="D134" s="35" t="s">
        <v>301</v>
      </c>
      <c r="E134" s="35" t="s">
        <v>292</v>
      </c>
      <c r="F134" s="35" t="s">
        <v>312</v>
      </c>
      <c r="G134" s="120" t="s">
        <v>10</v>
      </c>
      <c r="H134" s="120" t="s">
        <v>50</v>
      </c>
      <c r="I134" s="130" t="s">
        <v>469</v>
      </c>
      <c r="J134" s="36" t="s">
        <v>556</v>
      </c>
      <c r="K134" s="36">
        <v>25</v>
      </c>
      <c r="L134" s="37">
        <v>1.71</v>
      </c>
      <c r="M134" s="109">
        <f t="shared" si="11"/>
        <v>170.77051799999998</v>
      </c>
      <c r="N134" s="38"/>
      <c r="O134" s="39">
        <f t="shared" si="8"/>
        <v>0</v>
      </c>
      <c r="P134" s="40">
        <f t="shared" si="9"/>
        <v>0</v>
      </c>
      <c r="Q134" s="128" t="s">
        <v>563</v>
      </c>
    </row>
    <row r="135" spans="1:17" s="121" customFormat="1" ht="15" customHeight="1">
      <c r="A135" s="124"/>
      <c r="B135" s="34" t="s">
        <v>196</v>
      </c>
      <c r="C135" s="34" t="s">
        <v>36</v>
      </c>
      <c r="D135" s="35" t="s">
        <v>68</v>
      </c>
      <c r="E135" s="35" t="s">
        <v>69</v>
      </c>
      <c r="F135" s="35" t="s">
        <v>511</v>
      </c>
      <c r="G135" s="120" t="s">
        <v>10</v>
      </c>
      <c r="H135" s="120" t="s">
        <v>50</v>
      </c>
      <c r="I135" s="130" t="s">
        <v>469</v>
      </c>
      <c r="J135" s="36" t="s">
        <v>556</v>
      </c>
      <c r="K135" s="36">
        <v>25</v>
      </c>
      <c r="L135" s="37">
        <v>1.53</v>
      </c>
      <c r="M135" s="109">
        <f t="shared" si="11"/>
        <v>152.79467399999999</v>
      </c>
      <c r="N135" s="38"/>
      <c r="O135" s="39">
        <f t="shared" si="8"/>
        <v>0</v>
      </c>
      <c r="P135" s="40">
        <f t="shared" si="9"/>
        <v>0</v>
      </c>
      <c r="Q135" s="128" t="s">
        <v>563</v>
      </c>
    </row>
    <row r="136" spans="1:17" s="121" customFormat="1" ht="15" customHeight="1">
      <c r="A136" s="124"/>
      <c r="B136" s="34" t="s">
        <v>404</v>
      </c>
      <c r="C136" s="34" t="s">
        <v>36</v>
      </c>
      <c r="D136" s="35" t="s">
        <v>246</v>
      </c>
      <c r="E136" s="35" t="s">
        <v>247</v>
      </c>
      <c r="F136" s="35" t="s">
        <v>469</v>
      </c>
      <c r="G136" s="120" t="s">
        <v>10</v>
      </c>
      <c r="H136" s="120" t="s">
        <v>50</v>
      </c>
      <c r="I136" s="130" t="s">
        <v>469</v>
      </c>
      <c r="J136" s="36" t="s">
        <v>556</v>
      </c>
      <c r="K136" s="36">
        <v>25</v>
      </c>
      <c r="L136" s="37">
        <v>1.53</v>
      </c>
      <c r="M136" s="109">
        <f t="shared" si="11"/>
        <v>152.79467399999999</v>
      </c>
      <c r="N136" s="38"/>
      <c r="O136" s="39">
        <f t="shared" si="8"/>
        <v>0</v>
      </c>
      <c r="P136" s="40">
        <f t="shared" si="9"/>
        <v>0</v>
      </c>
      <c r="Q136" s="128" t="s">
        <v>563</v>
      </c>
    </row>
    <row r="137" spans="1:17" s="121" customFormat="1" ht="15" customHeight="1">
      <c r="A137" s="124"/>
      <c r="B137" s="34" t="s">
        <v>70</v>
      </c>
      <c r="C137" s="34" t="s">
        <v>36</v>
      </c>
      <c r="D137" s="35" t="s">
        <v>512</v>
      </c>
      <c r="E137" s="35" t="s">
        <v>513</v>
      </c>
      <c r="F137" s="35" t="s">
        <v>469</v>
      </c>
      <c r="G137" s="120" t="s">
        <v>5</v>
      </c>
      <c r="H137" s="120" t="s">
        <v>39</v>
      </c>
      <c r="I137" s="130" t="s">
        <v>469</v>
      </c>
      <c r="J137" s="36" t="s">
        <v>556</v>
      </c>
      <c r="K137" s="36">
        <v>25</v>
      </c>
      <c r="L137" s="37">
        <v>1.75</v>
      </c>
      <c r="M137" s="109">
        <f t="shared" si="11"/>
        <v>174.76514999999998</v>
      </c>
      <c r="N137" s="38"/>
      <c r="O137" s="39">
        <f t="shared" si="8"/>
        <v>0</v>
      </c>
      <c r="P137" s="40">
        <f t="shared" si="9"/>
        <v>0</v>
      </c>
      <c r="Q137" s="128" t="s">
        <v>563</v>
      </c>
    </row>
    <row r="138" spans="1:17" s="121" customFormat="1" ht="15" customHeight="1">
      <c r="A138" s="124"/>
      <c r="B138" s="34" t="s">
        <v>405</v>
      </c>
      <c r="C138" s="34" t="s">
        <v>36</v>
      </c>
      <c r="D138" s="35" t="s">
        <v>512</v>
      </c>
      <c r="E138" s="35" t="s">
        <v>513</v>
      </c>
      <c r="F138" s="35" t="s">
        <v>469</v>
      </c>
      <c r="G138" s="120" t="s">
        <v>8</v>
      </c>
      <c r="H138" s="120" t="s">
        <v>227</v>
      </c>
      <c r="I138" s="130" t="s">
        <v>469</v>
      </c>
      <c r="J138" s="36" t="s">
        <v>556</v>
      </c>
      <c r="K138" s="36">
        <v>25</v>
      </c>
      <c r="L138" s="37">
        <v>2.8</v>
      </c>
      <c r="M138" s="109">
        <f t="shared" si="11"/>
        <v>279.62423999999999</v>
      </c>
      <c r="N138" s="38"/>
      <c r="O138" s="39">
        <f t="shared" si="8"/>
        <v>0</v>
      </c>
      <c r="P138" s="40">
        <f t="shared" si="9"/>
        <v>0</v>
      </c>
      <c r="Q138" s="128" t="s">
        <v>563</v>
      </c>
    </row>
    <row r="139" spans="1:17" s="121" customFormat="1" ht="15" customHeight="1">
      <c r="A139" s="124"/>
      <c r="B139" s="34" t="s">
        <v>71</v>
      </c>
      <c r="C139" s="34" t="s">
        <v>36</v>
      </c>
      <c r="D139" s="35" t="s">
        <v>72</v>
      </c>
      <c r="E139" s="35" t="s">
        <v>73</v>
      </c>
      <c r="F139" s="35" t="s">
        <v>469</v>
      </c>
      <c r="G139" s="120" t="s">
        <v>5</v>
      </c>
      <c r="H139" s="120" t="s">
        <v>39</v>
      </c>
      <c r="I139" s="130" t="s">
        <v>469</v>
      </c>
      <c r="J139" s="36" t="s">
        <v>556</v>
      </c>
      <c r="K139" s="36">
        <v>25</v>
      </c>
      <c r="L139" s="37">
        <v>1.7</v>
      </c>
      <c r="M139" s="109">
        <f t="shared" si="11"/>
        <v>169.77185999999998</v>
      </c>
      <c r="N139" s="38"/>
      <c r="O139" s="39">
        <f t="shared" si="8"/>
        <v>0</v>
      </c>
      <c r="P139" s="40">
        <f t="shared" si="9"/>
        <v>0</v>
      </c>
      <c r="Q139" s="127" t="s">
        <v>562</v>
      </c>
    </row>
    <row r="140" spans="1:17" s="121" customFormat="1" ht="15" customHeight="1">
      <c r="A140" s="124"/>
      <c r="B140" s="34" t="s">
        <v>197</v>
      </c>
      <c r="C140" s="34" t="s">
        <v>36</v>
      </c>
      <c r="D140" s="35" t="s">
        <v>74</v>
      </c>
      <c r="E140" s="35" t="s">
        <v>75</v>
      </c>
      <c r="F140" s="35" t="s">
        <v>469</v>
      </c>
      <c r="G140" s="120" t="s">
        <v>5</v>
      </c>
      <c r="H140" s="120" t="s">
        <v>50</v>
      </c>
      <c r="I140" s="130" t="s">
        <v>469</v>
      </c>
      <c r="J140" s="36" t="s">
        <v>556</v>
      </c>
      <c r="K140" s="36">
        <v>25</v>
      </c>
      <c r="L140" s="37">
        <v>1.78</v>
      </c>
      <c r="M140" s="109">
        <f t="shared" si="11"/>
        <v>177.761124</v>
      </c>
      <c r="N140" s="38"/>
      <c r="O140" s="39">
        <f t="shared" si="8"/>
        <v>0</v>
      </c>
      <c r="P140" s="40">
        <f t="shared" si="9"/>
        <v>0</v>
      </c>
      <c r="Q140" s="127" t="s">
        <v>562</v>
      </c>
    </row>
    <row r="141" spans="1:17" s="121" customFormat="1" ht="15" customHeight="1">
      <c r="A141" s="124"/>
      <c r="B141" s="34" t="s">
        <v>198</v>
      </c>
      <c r="C141" s="34" t="s">
        <v>36</v>
      </c>
      <c r="D141" s="35" t="s">
        <v>208</v>
      </c>
      <c r="E141" s="35" t="s">
        <v>209</v>
      </c>
      <c r="F141" s="35" t="s">
        <v>469</v>
      </c>
      <c r="G141" s="120" t="s">
        <v>5</v>
      </c>
      <c r="H141" s="120" t="s">
        <v>50</v>
      </c>
      <c r="I141" s="130" t="s">
        <v>469</v>
      </c>
      <c r="J141" s="36" t="s">
        <v>556</v>
      </c>
      <c r="K141" s="36">
        <v>25</v>
      </c>
      <c r="L141" s="37">
        <v>1.78</v>
      </c>
      <c r="M141" s="109">
        <f t="shared" si="11"/>
        <v>177.761124</v>
      </c>
      <c r="N141" s="38"/>
      <c r="O141" s="39">
        <f t="shared" si="8"/>
        <v>0</v>
      </c>
      <c r="P141" s="40">
        <f t="shared" si="9"/>
        <v>0</v>
      </c>
      <c r="Q141" s="127" t="s">
        <v>562</v>
      </c>
    </row>
    <row r="142" spans="1:17" s="121" customFormat="1" ht="15" customHeight="1">
      <c r="A142" s="124"/>
      <c r="B142" s="34" t="s">
        <v>240</v>
      </c>
      <c r="C142" s="34" t="s">
        <v>40</v>
      </c>
      <c r="D142" s="35" t="s">
        <v>76</v>
      </c>
      <c r="E142" s="35" t="s">
        <v>77</v>
      </c>
      <c r="F142" s="35" t="s">
        <v>469</v>
      </c>
      <c r="G142" s="120" t="s">
        <v>469</v>
      </c>
      <c r="H142" s="120" t="s">
        <v>50</v>
      </c>
      <c r="I142" s="130" t="s">
        <v>469</v>
      </c>
      <c r="J142" s="36" t="s">
        <v>555</v>
      </c>
      <c r="K142" s="36">
        <v>25</v>
      </c>
      <c r="L142" s="39">
        <f>M142/курс</f>
        <v>1.0313841174856659</v>
      </c>
      <c r="M142" s="107">
        <v>103</v>
      </c>
      <c r="N142" s="38"/>
      <c r="O142" s="39">
        <f t="shared" si="8"/>
        <v>0</v>
      </c>
      <c r="P142" s="40">
        <f t="shared" si="9"/>
        <v>0</v>
      </c>
      <c r="Q142" s="128" t="s">
        <v>563</v>
      </c>
    </row>
    <row r="143" spans="1:17" s="121" customFormat="1" ht="15" customHeight="1">
      <c r="A143" s="124"/>
      <c r="B143" s="34" t="s">
        <v>264</v>
      </c>
      <c r="C143" s="34" t="s">
        <v>40</v>
      </c>
      <c r="D143" s="35" t="s">
        <v>76</v>
      </c>
      <c r="E143" s="35" t="s">
        <v>77</v>
      </c>
      <c r="F143" s="35" t="s">
        <v>469</v>
      </c>
      <c r="G143" s="120" t="s">
        <v>469</v>
      </c>
      <c r="H143" s="120" t="s">
        <v>227</v>
      </c>
      <c r="I143" s="130" t="s">
        <v>469</v>
      </c>
      <c r="J143" s="36" t="s">
        <v>555</v>
      </c>
      <c r="K143" s="36">
        <v>25</v>
      </c>
      <c r="L143" s="39">
        <f>M143/курс</f>
        <v>1.2717066302978599</v>
      </c>
      <c r="M143" s="107">
        <v>127</v>
      </c>
      <c r="N143" s="38"/>
      <c r="O143" s="39">
        <f t="shared" si="8"/>
        <v>0</v>
      </c>
      <c r="P143" s="40">
        <f t="shared" si="9"/>
        <v>0</v>
      </c>
      <c r="Q143" s="128" t="s">
        <v>563</v>
      </c>
    </row>
    <row r="144" spans="1:17" s="121" customFormat="1" ht="15" customHeight="1">
      <c r="A144" s="124"/>
      <c r="B144" s="34" t="s">
        <v>406</v>
      </c>
      <c r="C144" s="34" t="s">
        <v>36</v>
      </c>
      <c r="D144" s="35" t="s">
        <v>210</v>
      </c>
      <c r="E144" s="35" t="s">
        <v>211</v>
      </c>
      <c r="F144" s="35" t="s">
        <v>469</v>
      </c>
      <c r="G144" s="120" t="s">
        <v>5</v>
      </c>
      <c r="H144" s="120" t="s">
        <v>224</v>
      </c>
      <c r="I144" s="130" t="s">
        <v>469</v>
      </c>
      <c r="J144" s="36" t="s">
        <v>556</v>
      </c>
      <c r="K144" s="36">
        <v>25</v>
      </c>
      <c r="L144" s="37">
        <v>2.2999999999999998</v>
      </c>
      <c r="M144" s="109">
        <f>L144*курс</f>
        <v>229.69133999999997</v>
      </c>
      <c r="N144" s="38"/>
      <c r="O144" s="39">
        <f t="shared" si="8"/>
        <v>0</v>
      </c>
      <c r="P144" s="40">
        <f t="shared" si="9"/>
        <v>0</v>
      </c>
      <c r="Q144" s="128" t="s">
        <v>563</v>
      </c>
    </row>
    <row r="145" spans="1:17" s="106" customFormat="1" ht="15" hidden="1" customHeight="1">
      <c r="A145" s="125"/>
      <c r="B145" s="113" t="s">
        <v>407</v>
      </c>
      <c r="C145" s="113" t="s">
        <v>40</v>
      </c>
      <c r="D145" s="114" t="s">
        <v>79</v>
      </c>
      <c r="E145" s="114" t="s">
        <v>80</v>
      </c>
      <c r="F145" s="114" t="s">
        <v>81</v>
      </c>
      <c r="G145" s="122" t="s">
        <v>16</v>
      </c>
      <c r="H145" s="122" t="s">
        <v>59</v>
      </c>
      <c r="I145" s="131" t="s">
        <v>469</v>
      </c>
      <c r="J145" s="115" t="s">
        <v>555</v>
      </c>
      <c r="K145" s="115">
        <v>25</v>
      </c>
      <c r="L145" s="116">
        <f>M145/курс</f>
        <v>1.5320560191777366</v>
      </c>
      <c r="M145" s="117">
        <v>153</v>
      </c>
      <c r="N145" s="118"/>
      <c r="O145" s="116">
        <f t="shared" si="8"/>
        <v>0</v>
      </c>
      <c r="P145" s="119">
        <f t="shared" si="9"/>
        <v>0</v>
      </c>
      <c r="Q145" s="129" t="s">
        <v>563</v>
      </c>
    </row>
    <row r="146" spans="1:17" s="106" customFormat="1" ht="15" hidden="1" customHeight="1">
      <c r="A146" s="125"/>
      <c r="B146" s="113" t="s">
        <v>408</v>
      </c>
      <c r="C146" s="113" t="s">
        <v>40</v>
      </c>
      <c r="D146" s="114" t="s">
        <v>79</v>
      </c>
      <c r="E146" s="114" t="s">
        <v>80</v>
      </c>
      <c r="F146" s="114" t="s">
        <v>81</v>
      </c>
      <c r="G146" s="122" t="s">
        <v>16</v>
      </c>
      <c r="H146" s="122" t="s">
        <v>50</v>
      </c>
      <c r="I146" s="131" t="s">
        <v>469</v>
      </c>
      <c r="J146" s="115" t="s">
        <v>555</v>
      </c>
      <c r="K146" s="115">
        <v>25</v>
      </c>
      <c r="L146" s="116">
        <f>M146/курс</f>
        <v>1.6922710277191992</v>
      </c>
      <c r="M146" s="117">
        <v>169</v>
      </c>
      <c r="N146" s="118"/>
      <c r="O146" s="116">
        <f t="shared" si="8"/>
        <v>0</v>
      </c>
      <c r="P146" s="119">
        <f t="shared" si="9"/>
        <v>0</v>
      </c>
      <c r="Q146" s="129" t="s">
        <v>563</v>
      </c>
    </row>
    <row r="147" spans="1:17" s="106" customFormat="1" ht="15" hidden="1" customHeight="1">
      <c r="A147" s="125"/>
      <c r="B147" s="113" t="s">
        <v>409</v>
      </c>
      <c r="C147" s="113" t="s">
        <v>40</v>
      </c>
      <c r="D147" s="114" t="s">
        <v>79</v>
      </c>
      <c r="E147" s="114" t="s">
        <v>80</v>
      </c>
      <c r="F147" s="114" t="s">
        <v>514</v>
      </c>
      <c r="G147" s="122" t="s">
        <v>16</v>
      </c>
      <c r="H147" s="122" t="s">
        <v>59</v>
      </c>
      <c r="I147" s="131" t="s">
        <v>469</v>
      </c>
      <c r="J147" s="115" t="s">
        <v>555</v>
      </c>
      <c r="K147" s="115">
        <v>25</v>
      </c>
      <c r="L147" s="116">
        <f>M147/курс</f>
        <v>1.5320560191777366</v>
      </c>
      <c r="M147" s="117">
        <v>153</v>
      </c>
      <c r="N147" s="118"/>
      <c r="O147" s="116">
        <f t="shared" si="8"/>
        <v>0</v>
      </c>
      <c r="P147" s="119">
        <f t="shared" si="9"/>
        <v>0</v>
      </c>
      <c r="Q147" s="129" t="s">
        <v>563</v>
      </c>
    </row>
    <row r="148" spans="1:17" s="121" customFormat="1" ht="15" customHeight="1">
      <c r="A148" s="124"/>
      <c r="B148" s="34" t="s">
        <v>199</v>
      </c>
      <c r="C148" s="34" t="s">
        <v>36</v>
      </c>
      <c r="D148" s="35" t="s">
        <v>79</v>
      </c>
      <c r="E148" s="35" t="s">
        <v>80</v>
      </c>
      <c r="F148" s="35" t="s">
        <v>82</v>
      </c>
      <c r="G148" s="120" t="s">
        <v>10</v>
      </c>
      <c r="H148" s="120" t="s">
        <v>223</v>
      </c>
      <c r="I148" s="130" t="s">
        <v>469</v>
      </c>
      <c r="J148" s="36" t="s">
        <v>556</v>
      </c>
      <c r="K148" s="36">
        <v>25</v>
      </c>
      <c r="L148" s="37">
        <v>1.53</v>
      </c>
      <c r="M148" s="109">
        <f>L148*курс</f>
        <v>152.79467399999999</v>
      </c>
      <c r="N148" s="38"/>
      <c r="O148" s="39">
        <f t="shared" si="8"/>
        <v>0</v>
      </c>
      <c r="P148" s="40">
        <f t="shared" si="9"/>
        <v>0</v>
      </c>
      <c r="Q148" s="128" t="s">
        <v>563</v>
      </c>
    </row>
    <row r="149" spans="1:17" s="106" customFormat="1" ht="15" hidden="1" customHeight="1">
      <c r="A149" s="125"/>
      <c r="B149" s="113" t="s">
        <v>410</v>
      </c>
      <c r="C149" s="113" t="s">
        <v>40</v>
      </c>
      <c r="D149" s="114" t="s">
        <v>79</v>
      </c>
      <c r="E149" s="114" t="s">
        <v>80</v>
      </c>
      <c r="F149" s="114" t="s">
        <v>515</v>
      </c>
      <c r="G149" s="122" t="s">
        <v>16</v>
      </c>
      <c r="H149" s="122" t="s">
        <v>51</v>
      </c>
      <c r="I149" s="131" t="s">
        <v>469</v>
      </c>
      <c r="J149" s="115" t="s">
        <v>555</v>
      </c>
      <c r="K149" s="115">
        <v>25</v>
      </c>
      <c r="L149" s="116">
        <f>M149/курс</f>
        <v>1.4118947627716396</v>
      </c>
      <c r="M149" s="117">
        <v>141</v>
      </c>
      <c r="N149" s="118"/>
      <c r="O149" s="116">
        <f t="shared" si="8"/>
        <v>0</v>
      </c>
      <c r="P149" s="119">
        <f t="shared" si="9"/>
        <v>0</v>
      </c>
      <c r="Q149" s="129" t="s">
        <v>563</v>
      </c>
    </row>
    <row r="150" spans="1:17" s="106" customFormat="1" ht="15" hidden="1" customHeight="1">
      <c r="A150" s="125"/>
      <c r="B150" s="113" t="s">
        <v>411</v>
      </c>
      <c r="C150" s="113" t="s">
        <v>40</v>
      </c>
      <c r="D150" s="114" t="s">
        <v>79</v>
      </c>
      <c r="E150" s="114" t="s">
        <v>80</v>
      </c>
      <c r="F150" s="114" t="s">
        <v>515</v>
      </c>
      <c r="G150" s="122" t="s">
        <v>16</v>
      </c>
      <c r="H150" s="122" t="s">
        <v>59</v>
      </c>
      <c r="I150" s="131" t="s">
        <v>469</v>
      </c>
      <c r="J150" s="115" t="s">
        <v>555</v>
      </c>
      <c r="K150" s="115">
        <v>25</v>
      </c>
      <c r="L150" s="116">
        <f>M150/курс</f>
        <v>1.5320560191777366</v>
      </c>
      <c r="M150" s="117">
        <v>153</v>
      </c>
      <c r="N150" s="118"/>
      <c r="O150" s="116">
        <f t="shared" si="8"/>
        <v>0</v>
      </c>
      <c r="P150" s="119">
        <f t="shared" si="9"/>
        <v>0</v>
      </c>
      <c r="Q150" s="129" t="s">
        <v>564</v>
      </c>
    </row>
    <row r="151" spans="1:17" s="121" customFormat="1" ht="15" customHeight="1">
      <c r="A151" s="124"/>
      <c r="B151" s="34" t="s">
        <v>412</v>
      </c>
      <c r="C151" s="34" t="s">
        <v>36</v>
      </c>
      <c r="D151" s="35" t="s">
        <v>79</v>
      </c>
      <c r="E151" s="35" t="s">
        <v>80</v>
      </c>
      <c r="F151" s="35" t="s">
        <v>516</v>
      </c>
      <c r="G151" s="120" t="s">
        <v>10</v>
      </c>
      <c r="H151" s="120" t="s">
        <v>64</v>
      </c>
      <c r="I151" s="130" t="s">
        <v>546</v>
      </c>
      <c r="J151" s="36" t="s">
        <v>556</v>
      </c>
      <c r="K151" s="36">
        <v>25</v>
      </c>
      <c r="L151" s="37">
        <v>1.59</v>
      </c>
      <c r="M151" s="109">
        <f>L151*курс</f>
        <v>158.78662199999999</v>
      </c>
      <c r="N151" s="38"/>
      <c r="O151" s="39">
        <f t="shared" si="8"/>
        <v>0</v>
      </c>
      <c r="P151" s="40">
        <f t="shared" si="9"/>
        <v>0</v>
      </c>
      <c r="Q151" s="128" t="s">
        <v>563</v>
      </c>
    </row>
    <row r="152" spans="1:17" s="121" customFormat="1" ht="15" customHeight="1">
      <c r="A152" s="124"/>
      <c r="B152" s="34" t="s">
        <v>413</v>
      </c>
      <c r="C152" s="34" t="s">
        <v>36</v>
      </c>
      <c r="D152" s="35" t="s">
        <v>79</v>
      </c>
      <c r="E152" s="35" t="s">
        <v>80</v>
      </c>
      <c r="F152" s="35" t="s">
        <v>83</v>
      </c>
      <c r="G152" s="120" t="s">
        <v>10</v>
      </c>
      <c r="H152" s="120" t="s">
        <v>64</v>
      </c>
      <c r="I152" s="130" t="s">
        <v>546</v>
      </c>
      <c r="J152" s="36" t="s">
        <v>556</v>
      </c>
      <c r="K152" s="36">
        <v>25</v>
      </c>
      <c r="L152" s="37">
        <v>1.59</v>
      </c>
      <c r="M152" s="109">
        <f>L152*курс</f>
        <v>158.78662199999999</v>
      </c>
      <c r="N152" s="38"/>
      <c r="O152" s="39">
        <f t="shared" si="8"/>
        <v>0</v>
      </c>
      <c r="P152" s="40">
        <f t="shared" si="9"/>
        <v>0</v>
      </c>
      <c r="Q152" s="128" t="s">
        <v>563</v>
      </c>
    </row>
    <row r="153" spans="1:17" s="106" customFormat="1" ht="15" hidden="1" customHeight="1">
      <c r="A153" s="125"/>
      <c r="B153" s="113" t="s">
        <v>414</v>
      </c>
      <c r="C153" s="113" t="s">
        <v>40</v>
      </c>
      <c r="D153" s="114" t="s">
        <v>79</v>
      </c>
      <c r="E153" s="114" t="s">
        <v>80</v>
      </c>
      <c r="F153" s="114" t="s">
        <v>517</v>
      </c>
      <c r="G153" s="122" t="s">
        <v>16</v>
      </c>
      <c r="H153" s="122" t="s">
        <v>51</v>
      </c>
      <c r="I153" s="131" t="s">
        <v>469</v>
      </c>
      <c r="J153" s="115" t="s">
        <v>555</v>
      </c>
      <c r="K153" s="115">
        <v>25</v>
      </c>
      <c r="L153" s="116">
        <f>M153/курс</f>
        <v>1.5320560191777366</v>
      </c>
      <c r="M153" s="117">
        <v>153</v>
      </c>
      <c r="N153" s="118"/>
      <c r="O153" s="116">
        <f t="shared" ref="O153:O212" si="12">IF(N153&lt;100,L153*N153,L153*N153*0.95)</f>
        <v>0</v>
      </c>
      <c r="P153" s="119">
        <f t="shared" ref="P153:P212" si="13">IF(N153&lt;100,M153*N153,M153*N153*0.95)</f>
        <v>0</v>
      </c>
      <c r="Q153" s="129" t="s">
        <v>563</v>
      </c>
    </row>
    <row r="154" spans="1:17" s="121" customFormat="1" ht="15" customHeight="1">
      <c r="A154" s="124"/>
      <c r="B154" s="34" t="s">
        <v>415</v>
      </c>
      <c r="C154" s="34" t="s">
        <v>36</v>
      </c>
      <c r="D154" s="35" t="s">
        <v>518</v>
      </c>
      <c r="E154" s="35" t="s">
        <v>519</v>
      </c>
      <c r="F154" s="35" t="s">
        <v>469</v>
      </c>
      <c r="G154" s="120" t="s">
        <v>5</v>
      </c>
      <c r="H154" s="120" t="s">
        <v>227</v>
      </c>
      <c r="I154" s="130" t="s">
        <v>469</v>
      </c>
      <c r="J154" s="36" t="s">
        <v>556</v>
      </c>
      <c r="K154" s="36">
        <v>25</v>
      </c>
      <c r="L154" s="37">
        <v>2.4299999999999997</v>
      </c>
      <c r="M154" s="109">
        <f t="shared" ref="M154:M160" si="14">L154*курс</f>
        <v>242.67389399999996</v>
      </c>
      <c r="N154" s="38"/>
      <c r="O154" s="39">
        <f t="shared" si="12"/>
        <v>0</v>
      </c>
      <c r="P154" s="40">
        <f t="shared" si="13"/>
        <v>0</v>
      </c>
      <c r="Q154" s="127" t="s">
        <v>562</v>
      </c>
    </row>
    <row r="155" spans="1:17" s="121" customFormat="1" ht="15" customHeight="1">
      <c r="A155" s="124"/>
      <c r="B155" s="34" t="s">
        <v>416</v>
      </c>
      <c r="C155" s="34" t="s">
        <v>36</v>
      </c>
      <c r="D155" s="35" t="s">
        <v>270</v>
      </c>
      <c r="E155" s="35" t="s">
        <v>272</v>
      </c>
      <c r="F155" s="35" t="s">
        <v>469</v>
      </c>
      <c r="G155" s="120" t="s">
        <v>5</v>
      </c>
      <c r="H155" s="120" t="s">
        <v>78</v>
      </c>
      <c r="I155" s="130" t="s">
        <v>469</v>
      </c>
      <c r="J155" s="36" t="s">
        <v>556</v>
      </c>
      <c r="K155" s="36">
        <v>25</v>
      </c>
      <c r="L155" s="37">
        <v>2.4299999999999997</v>
      </c>
      <c r="M155" s="109">
        <f t="shared" si="14"/>
        <v>242.67389399999996</v>
      </c>
      <c r="N155" s="38"/>
      <c r="O155" s="39">
        <f t="shared" si="12"/>
        <v>0</v>
      </c>
      <c r="P155" s="40">
        <f t="shared" si="13"/>
        <v>0</v>
      </c>
      <c r="Q155" s="128" t="s">
        <v>563</v>
      </c>
    </row>
    <row r="156" spans="1:17" s="121" customFormat="1" ht="15" customHeight="1">
      <c r="A156" s="124"/>
      <c r="B156" s="34" t="s">
        <v>283</v>
      </c>
      <c r="C156" s="34" t="s">
        <v>36</v>
      </c>
      <c r="D156" s="35" t="s">
        <v>302</v>
      </c>
      <c r="E156" s="35" t="s">
        <v>293</v>
      </c>
      <c r="F156" s="35" t="s">
        <v>469</v>
      </c>
      <c r="G156" s="120" t="s">
        <v>5</v>
      </c>
      <c r="H156" s="120" t="s">
        <v>50</v>
      </c>
      <c r="I156" s="130" t="s">
        <v>469</v>
      </c>
      <c r="J156" s="36" t="s">
        <v>556</v>
      </c>
      <c r="K156" s="36">
        <v>25</v>
      </c>
      <c r="L156" s="37">
        <v>1.78</v>
      </c>
      <c r="M156" s="109">
        <f t="shared" si="14"/>
        <v>177.761124</v>
      </c>
      <c r="N156" s="38"/>
      <c r="O156" s="39">
        <f t="shared" si="12"/>
        <v>0</v>
      </c>
      <c r="P156" s="40">
        <f t="shared" si="13"/>
        <v>0</v>
      </c>
      <c r="Q156" s="127" t="s">
        <v>562</v>
      </c>
    </row>
    <row r="157" spans="1:17" s="121" customFormat="1" ht="15" customHeight="1">
      <c r="A157" s="124"/>
      <c r="B157" s="34" t="s">
        <v>417</v>
      </c>
      <c r="C157" s="34" t="s">
        <v>36</v>
      </c>
      <c r="D157" s="35" t="s">
        <v>520</v>
      </c>
      <c r="E157" s="35" t="s">
        <v>521</v>
      </c>
      <c r="F157" s="35" t="s">
        <v>469</v>
      </c>
      <c r="G157" s="120" t="s">
        <v>5</v>
      </c>
      <c r="H157" s="120" t="s">
        <v>224</v>
      </c>
      <c r="I157" s="130" t="s">
        <v>469</v>
      </c>
      <c r="J157" s="36" t="s">
        <v>556</v>
      </c>
      <c r="K157" s="36">
        <v>25</v>
      </c>
      <c r="L157" s="37">
        <v>2.21</v>
      </c>
      <c r="M157" s="109">
        <f t="shared" si="14"/>
        <v>220.70341799999997</v>
      </c>
      <c r="N157" s="38"/>
      <c r="O157" s="39">
        <f t="shared" si="12"/>
        <v>0</v>
      </c>
      <c r="P157" s="40">
        <f t="shared" si="13"/>
        <v>0</v>
      </c>
      <c r="Q157" s="127" t="s">
        <v>562</v>
      </c>
    </row>
    <row r="158" spans="1:17" s="121" customFormat="1" ht="15" customHeight="1">
      <c r="A158" s="124"/>
      <c r="B158" s="34" t="s">
        <v>418</v>
      </c>
      <c r="C158" s="34" t="s">
        <v>36</v>
      </c>
      <c r="D158" s="35" t="s">
        <v>522</v>
      </c>
      <c r="E158" s="35" t="s">
        <v>523</v>
      </c>
      <c r="F158" s="35" t="s">
        <v>469</v>
      </c>
      <c r="G158" s="120" t="s">
        <v>5</v>
      </c>
      <c r="H158" s="120" t="s">
        <v>224</v>
      </c>
      <c r="I158" s="130" t="s">
        <v>469</v>
      </c>
      <c r="J158" s="36" t="s">
        <v>556</v>
      </c>
      <c r="K158" s="36">
        <v>25</v>
      </c>
      <c r="L158" s="37">
        <v>2.21</v>
      </c>
      <c r="M158" s="109">
        <f t="shared" si="14"/>
        <v>220.70341799999997</v>
      </c>
      <c r="N158" s="38"/>
      <c r="O158" s="39">
        <f t="shared" si="12"/>
        <v>0</v>
      </c>
      <c r="P158" s="40">
        <f t="shared" si="13"/>
        <v>0</v>
      </c>
      <c r="Q158" s="127" t="s">
        <v>562</v>
      </c>
    </row>
    <row r="159" spans="1:17" s="121" customFormat="1" ht="15" customHeight="1">
      <c r="A159" s="124"/>
      <c r="B159" s="34" t="s">
        <v>419</v>
      </c>
      <c r="C159" s="34" t="s">
        <v>36</v>
      </c>
      <c r="D159" s="35" t="s">
        <v>524</v>
      </c>
      <c r="E159" s="35" t="s">
        <v>525</v>
      </c>
      <c r="F159" s="35" t="s">
        <v>469</v>
      </c>
      <c r="G159" s="120" t="s">
        <v>5</v>
      </c>
      <c r="H159" s="120" t="s">
        <v>224</v>
      </c>
      <c r="I159" s="130" t="s">
        <v>469</v>
      </c>
      <c r="J159" s="36" t="s">
        <v>556</v>
      </c>
      <c r="K159" s="36">
        <v>25</v>
      </c>
      <c r="L159" s="37">
        <v>2.13</v>
      </c>
      <c r="M159" s="109">
        <f t="shared" si="14"/>
        <v>212.71415399999998</v>
      </c>
      <c r="N159" s="38"/>
      <c r="O159" s="39">
        <f t="shared" si="12"/>
        <v>0</v>
      </c>
      <c r="P159" s="40">
        <f t="shared" si="13"/>
        <v>0</v>
      </c>
      <c r="Q159" s="127" t="s">
        <v>562</v>
      </c>
    </row>
    <row r="160" spans="1:17" s="121" customFormat="1" ht="15" customHeight="1">
      <c r="A160" s="124"/>
      <c r="B160" s="34" t="s">
        <v>420</v>
      </c>
      <c r="C160" s="34" t="s">
        <v>36</v>
      </c>
      <c r="D160" s="35" t="s">
        <v>526</v>
      </c>
      <c r="E160" s="35" t="s">
        <v>527</v>
      </c>
      <c r="F160" s="35" t="s">
        <v>469</v>
      </c>
      <c r="G160" s="120" t="s">
        <v>5</v>
      </c>
      <c r="H160" s="120" t="s">
        <v>224</v>
      </c>
      <c r="I160" s="130" t="s">
        <v>469</v>
      </c>
      <c r="J160" s="36" t="s">
        <v>556</v>
      </c>
      <c r="K160" s="36">
        <v>25</v>
      </c>
      <c r="L160" s="37">
        <v>3.63</v>
      </c>
      <c r="M160" s="109">
        <f t="shared" si="14"/>
        <v>362.51285399999995</v>
      </c>
      <c r="N160" s="38"/>
      <c r="O160" s="39">
        <f t="shared" si="12"/>
        <v>0</v>
      </c>
      <c r="P160" s="40">
        <f t="shared" si="13"/>
        <v>0</v>
      </c>
      <c r="Q160" s="127" t="s">
        <v>562</v>
      </c>
    </row>
    <row r="161" spans="1:17" s="106" customFormat="1" ht="15" hidden="1" customHeight="1">
      <c r="A161" s="125"/>
      <c r="B161" s="113" t="s">
        <v>421</v>
      </c>
      <c r="C161" s="113" t="s">
        <v>40</v>
      </c>
      <c r="D161" s="114" t="s">
        <v>84</v>
      </c>
      <c r="E161" s="114" t="s">
        <v>85</v>
      </c>
      <c r="F161" s="114" t="s">
        <v>86</v>
      </c>
      <c r="G161" s="122" t="s">
        <v>16</v>
      </c>
      <c r="H161" s="122" t="s">
        <v>59</v>
      </c>
      <c r="I161" s="131" t="s">
        <v>469</v>
      </c>
      <c r="J161" s="115" t="s">
        <v>555</v>
      </c>
      <c r="K161" s="115">
        <v>25</v>
      </c>
      <c r="L161" s="116">
        <f t="shared" ref="L161:L168" si="15">M161/курс</f>
        <v>1.5320560191777366</v>
      </c>
      <c r="M161" s="117">
        <v>153</v>
      </c>
      <c r="N161" s="118"/>
      <c r="O161" s="116">
        <f t="shared" si="12"/>
        <v>0</v>
      </c>
      <c r="P161" s="119">
        <f t="shared" si="13"/>
        <v>0</v>
      </c>
      <c r="Q161" s="129" t="s">
        <v>563</v>
      </c>
    </row>
    <row r="162" spans="1:17" s="106" customFormat="1" ht="15" hidden="1" customHeight="1">
      <c r="A162" s="125"/>
      <c r="B162" s="113" t="s">
        <v>239</v>
      </c>
      <c r="C162" s="113" t="s">
        <v>40</v>
      </c>
      <c r="D162" s="114" t="s">
        <v>84</v>
      </c>
      <c r="E162" s="114" t="s">
        <v>85</v>
      </c>
      <c r="F162" s="114" t="s">
        <v>86</v>
      </c>
      <c r="G162" s="122" t="s">
        <v>16</v>
      </c>
      <c r="H162" s="122" t="s">
        <v>50</v>
      </c>
      <c r="I162" s="131" t="s">
        <v>469</v>
      </c>
      <c r="J162" s="115" t="s">
        <v>555</v>
      </c>
      <c r="K162" s="115">
        <v>25</v>
      </c>
      <c r="L162" s="116">
        <f t="shared" si="15"/>
        <v>1.6922710277191992</v>
      </c>
      <c r="M162" s="117">
        <v>169</v>
      </c>
      <c r="N162" s="118"/>
      <c r="O162" s="116">
        <f t="shared" si="12"/>
        <v>0</v>
      </c>
      <c r="P162" s="119">
        <f t="shared" si="13"/>
        <v>0</v>
      </c>
      <c r="Q162" s="129" t="s">
        <v>563</v>
      </c>
    </row>
    <row r="163" spans="1:17" s="106" customFormat="1" ht="15" hidden="1" customHeight="1">
      <c r="A163" s="125"/>
      <c r="B163" s="113" t="s">
        <v>422</v>
      </c>
      <c r="C163" s="113" t="s">
        <v>40</v>
      </c>
      <c r="D163" s="114" t="s">
        <v>84</v>
      </c>
      <c r="E163" s="114" t="s">
        <v>85</v>
      </c>
      <c r="F163" s="114" t="s">
        <v>86</v>
      </c>
      <c r="G163" s="122" t="s">
        <v>16</v>
      </c>
      <c r="H163" s="122" t="s">
        <v>227</v>
      </c>
      <c r="I163" s="131" t="s">
        <v>469</v>
      </c>
      <c r="J163" s="115" t="s">
        <v>555</v>
      </c>
      <c r="K163" s="115">
        <v>25</v>
      </c>
      <c r="L163" s="116">
        <f t="shared" si="15"/>
        <v>1.8524860362606619</v>
      </c>
      <c r="M163" s="117">
        <v>185</v>
      </c>
      <c r="N163" s="118"/>
      <c r="O163" s="116">
        <f t="shared" si="12"/>
        <v>0</v>
      </c>
      <c r="P163" s="119">
        <f t="shared" si="13"/>
        <v>0</v>
      </c>
      <c r="Q163" s="129" t="s">
        <v>563</v>
      </c>
    </row>
    <row r="164" spans="1:17" s="121" customFormat="1" ht="15" customHeight="1">
      <c r="A164" s="124"/>
      <c r="B164" s="34" t="s">
        <v>265</v>
      </c>
      <c r="C164" s="34" t="s">
        <v>40</v>
      </c>
      <c r="D164" s="35" t="s">
        <v>84</v>
      </c>
      <c r="E164" s="35" t="s">
        <v>85</v>
      </c>
      <c r="F164" s="35" t="s">
        <v>87</v>
      </c>
      <c r="G164" s="120" t="s">
        <v>16</v>
      </c>
      <c r="H164" s="120" t="s">
        <v>59</v>
      </c>
      <c r="I164" s="130" t="s">
        <v>469</v>
      </c>
      <c r="J164" s="36" t="s">
        <v>555</v>
      </c>
      <c r="K164" s="36">
        <v>25</v>
      </c>
      <c r="L164" s="39">
        <f t="shared" si="15"/>
        <v>1.5320560191777366</v>
      </c>
      <c r="M164" s="107">
        <v>153</v>
      </c>
      <c r="N164" s="38"/>
      <c r="O164" s="39">
        <f t="shared" si="12"/>
        <v>0</v>
      </c>
      <c r="P164" s="40">
        <f t="shared" si="13"/>
        <v>0</v>
      </c>
      <c r="Q164" s="128" t="s">
        <v>563</v>
      </c>
    </row>
    <row r="165" spans="1:17" s="106" customFormat="1" ht="15" hidden="1" customHeight="1">
      <c r="A165" s="125"/>
      <c r="B165" s="113" t="s">
        <v>423</v>
      </c>
      <c r="C165" s="113" t="s">
        <v>40</v>
      </c>
      <c r="D165" s="114" t="s">
        <v>84</v>
      </c>
      <c r="E165" s="114" t="s">
        <v>85</v>
      </c>
      <c r="F165" s="114" t="s">
        <v>87</v>
      </c>
      <c r="G165" s="122" t="s">
        <v>16</v>
      </c>
      <c r="H165" s="122" t="s">
        <v>50</v>
      </c>
      <c r="I165" s="131" t="s">
        <v>469</v>
      </c>
      <c r="J165" s="115" t="s">
        <v>555</v>
      </c>
      <c r="K165" s="115">
        <v>25</v>
      </c>
      <c r="L165" s="116">
        <f t="shared" si="15"/>
        <v>1.6922710277191992</v>
      </c>
      <c r="M165" s="117">
        <v>169</v>
      </c>
      <c r="N165" s="118"/>
      <c r="O165" s="116">
        <f t="shared" si="12"/>
        <v>0</v>
      </c>
      <c r="P165" s="119">
        <f t="shared" si="13"/>
        <v>0</v>
      </c>
      <c r="Q165" s="129" t="s">
        <v>563</v>
      </c>
    </row>
    <row r="166" spans="1:17" s="121" customFormat="1" ht="15" customHeight="1">
      <c r="A166" s="124"/>
      <c r="B166" s="34" t="s">
        <v>424</v>
      </c>
      <c r="C166" s="34" t="s">
        <v>40</v>
      </c>
      <c r="D166" s="35" t="s">
        <v>84</v>
      </c>
      <c r="E166" s="35" t="s">
        <v>85</v>
      </c>
      <c r="F166" s="35" t="s">
        <v>89</v>
      </c>
      <c r="G166" s="120" t="s">
        <v>16</v>
      </c>
      <c r="H166" s="120" t="s">
        <v>59</v>
      </c>
      <c r="I166" s="130" t="s">
        <v>469</v>
      </c>
      <c r="J166" s="36" t="s">
        <v>555</v>
      </c>
      <c r="K166" s="36">
        <v>25</v>
      </c>
      <c r="L166" s="39">
        <f t="shared" si="15"/>
        <v>1.5320560191777366</v>
      </c>
      <c r="M166" s="107">
        <v>153</v>
      </c>
      <c r="N166" s="38"/>
      <c r="O166" s="39">
        <f t="shared" si="12"/>
        <v>0</v>
      </c>
      <c r="P166" s="40">
        <f t="shared" si="13"/>
        <v>0</v>
      </c>
      <c r="Q166" s="128" t="s">
        <v>563</v>
      </c>
    </row>
    <row r="167" spans="1:17" s="106" customFormat="1" ht="15" hidden="1" customHeight="1">
      <c r="A167" s="125"/>
      <c r="B167" s="113" t="s">
        <v>88</v>
      </c>
      <c r="C167" s="113" t="s">
        <v>40</v>
      </c>
      <c r="D167" s="114" t="s">
        <v>84</v>
      </c>
      <c r="E167" s="114" t="s">
        <v>85</v>
      </c>
      <c r="F167" s="114" t="s">
        <v>89</v>
      </c>
      <c r="G167" s="122" t="s">
        <v>16</v>
      </c>
      <c r="H167" s="122" t="s">
        <v>50</v>
      </c>
      <c r="I167" s="131" t="s">
        <v>469</v>
      </c>
      <c r="J167" s="115" t="s">
        <v>555</v>
      </c>
      <c r="K167" s="115">
        <v>25</v>
      </c>
      <c r="L167" s="116">
        <f t="shared" si="15"/>
        <v>1.6922710277191992</v>
      </c>
      <c r="M167" s="117">
        <v>169</v>
      </c>
      <c r="N167" s="118"/>
      <c r="O167" s="116">
        <f t="shared" si="12"/>
        <v>0</v>
      </c>
      <c r="P167" s="119">
        <f t="shared" si="13"/>
        <v>0</v>
      </c>
      <c r="Q167" s="129" t="s">
        <v>563</v>
      </c>
    </row>
    <row r="168" spans="1:17" s="106" customFormat="1" ht="15" hidden="1" customHeight="1">
      <c r="A168" s="125"/>
      <c r="B168" s="113" t="s">
        <v>425</v>
      </c>
      <c r="C168" s="113" t="s">
        <v>40</v>
      </c>
      <c r="D168" s="114" t="s">
        <v>84</v>
      </c>
      <c r="E168" s="114" t="s">
        <v>85</v>
      </c>
      <c r="F168" s="114" t="s">
        <v>89</v>
      </c>
      <c r="G168" s="122" t="s">
        <v>16</v>
      </c>
      <c r="H168" s="122" t="s">
        <v>227</v>
      </c>
      <c r="I168" s="131" t="s">
        <v>469</v>
      </c>
      <c r="J168" s="115" t="s">
        <v>555</v>
      </c>
      <c r="K168" s="115">
        <v>25</v>
      </c>
      <c r="L168" s="116">
        <f t="shared" si="15"/>
        <v>1.8524860362606619</v>
      </c>
      <c r="M168" s="117">
        <v>185</v>
      </c>
      <c r="N168" s="118"/>
      <c r="O168" s="116">
        <f t="shared" si="12"/>
        <v>0</v>
      </c>
      <c r="P168" s="119">
        <f t="shared" si="13"/>
        <v>0</v>
      </c>
      <c r="Q168" s="129" t="s">
        <v>563</v>
      </c>
    </row>
    <row r="169" spans="1:17" s="121" customFormat="1" ht="15" customHeight="1">
      <c r="A169" s="124"/>
      <c r="B169" s="34" t="s">
        <v>426</v>
      </c>
      <c r="C169" s="34" t="s">
        <v>36</v>
      </c>
      <c r="D169" s="35" t="s">
        <v>84</v>
      </c>
      <c r="E169" s="35" t="s">
        <v>85</v>
      </c>
      <c r="F169" s="35" t="s">
        <v>528</v>
      </c>
      <c r="G169" s="120" t="s">
        <v>16</v>
      </c>
      <c r="H169" s="120" t="s">
        <v>39</v>
      </c>
      <c r="I169" s="130" t="s">
        <v>546</v>
      </c>
      <c r="J169" s="36" t="s">
        <v>556</v>
      </c>
      <c r="K169" s="36">
        <v>25</v>
      </c>
      <c r="L169" s="37">
        <v>4.6899999999999995</v>
      </c>
      <c r="M169" s="109">
        <f>L169*курс</f>
        <v>468.37060199999991</v>
      </c>
      <c r="N169" s="38"/>
      <c r="O169" s="39">
        <f t="shared" si="12"/>
        <v>0</v>
      </c>
      <c r="P169" s="40">
        <f t="shared" si="13"/>
        <v>0</v>
      </c>
      <c r="Q169" s="127" t="s">
        <v>562</v>
      </c>
    </row>
    <row r="170" spans="1:17" s="121" customFormat="1" ht="15" customHeight="1">
      <c r="A170" s="124"/>
      <c r="B170" s="34" t="s">
        <v>266</v>
      </c>
      <c r="C170" s="34" t="s">
        <v>40</v>
      </c>
      <c r="D170" s="35" t="s">
        <v>84</v>
      </c>
      <c r="E170" s="35" t="s">
        <v>85</v>
      </c>
      <c r="F170" s="35" t="s">
        <v>90</v>
      </c>
      <c r="G170" s="120" t="s">
        <v>16</v>
      </c>
      <c r="H170" s="120" t="s">
        <v>59</v>
      </c>
      <c r="I170" s="130" t="s">
        <v>469</v>
      </c>
      <c r="J170" s="36" t="s">
        <v>555</v>
      </c>
      <c r="K170" s="36">
        <v>25</v>
      </c>
      <c r="L170" s="39">
        <f>M170/курс</f>
        <v>1.5320560191777366</v>
      </c>
      <c r="M170" s="107">
        <v>153</v>
      </c>
      <c r="N170" s="38"/>
      <c r="O170" s="39">
        <f t="shared" si="12"/>
        <v>0</v>
      </c>
      <c r="P170" s="40">
        <f t="shared" si="13"/>
        <v>0</v>
      </c>
      <c r="Q170" s="128" t="s">
        <v>563</v>
      </c>
    </row>
    <row r="171" spans="1:17" s="106" customFormat="1" ht="15" hidden="1" customHeight="1">
      <c r="A171" s="125"/>
      <c r="B171" s="113" t="s">
        <v>427</v>
      </c>
      <c r="C171" s="113" t="s">
        <v>40</v>
      </c>
      <c r="D171" s="114" t="s">
        <v>84</v>
      </c>
      <c r="E171" s="114" t="s">
        <v>85</v>
      </c>
      <c r="F171" s="114" t="s">
        <v>90</v>
      </c>
      <c r="G171" s="122" t="s">
        <v>16</v>
      </c>
      <c r="H171" s="122" t="s">
        <v>50</v>
      </c>
      <c r="I171" s="131" t="s">
        <v>469</v>
      </c>
      <c r="J171" s="115" t="s">
        <v>555</v>
      </c>
      <c r="K171" s="115">
        <v>25</v>
      </c>
      <c r="L171" s="116">
        <f>M171/курс</f>
        <v>1.6922710277191992</v>
      </c>
      <c r="M171" s="117">
        <v>169</v>
      </c>
      <c r="N171" s="118"/>
      <c r="O171" s="116">
        <f t="shared" si="12"/>
        <v>0</v>
      </c>
      <c r="P171" s="119">
        <f t="shared" si="13"/>
        <v>0</v>
      </c>
      <c r="Q171" s="129" t="s">
        <v>563</v>
      </c>
    </row>
    <row r="172" spans="1:17" s="106" customFormat="1" ht="15" hidden="1" customHeight="1">
      <c r="A172" s="125"/>
      <c r="B172" s="113" t="s">
        <v>428</v>
      </c>
      <c r="C172" s="113" t="s">
        <v>40</v>
      </c>
      <c r="D172" s="114" t="s">
        <v>84</v>
      </c>
      <c r="E172" s="114" t="s">
        <v>85</v>
      </c>
      <c r="F172" s="114" t="s">
        <v>91</v>
      </c>
      <c r="G172" s="122" t="s">
        <v>16</v>
      </c>
      <c r="H172" s="122" t="s">
        <v>50</v>
      </c>
      <c r="I172" s="131" t="s">
        <v>469</v>
      </c>
      <c r="J172" s="115" t="s">
        <v>555</v>
      </c>
      <c r="K172" s="115">
        <v>25</v>
      </c>
      <c r="L172" s="116">
        <f>M172/курс</f>
        <v>1.6922710277191992</v>
      </c>
      <c r="M172" s="117">
        <v>169</v>
      </c>
      <c r="N172" s="118"/>
      <c r="O172" s="116">
        <f t="shared" si="12"/>
        <v>0</v>
      </c>
      <c r="P172" s="119">
        <f t="shared" si="13"/>
        <v>0</v>
      </c>
      <c r="Q172" s="129" t="s">
        <v>563</v>
      </c>
    </row>
    <row r="173" spans="1:17" s="106" customFormat="1" ht="15" hidden="1" customHeight="1">
      <c r="A173" s="125"/>
      <c r="B173" s="113" t="s">
        <v>429</v>
      </c>
      <c r="C173" s="113" t="s">
        <v>40</v>
      </c>
      <c r="D173" s="114" t="s">
        <v>84</v>
      </c>
      <c r="E173" s="114" t="s">
        <v>85</v>
      </c>
      <c r="F173" s="114" t="s">
        <v>91</v>
      </c>
      <c r="G173" s="122" t="s">
        <v>16</v>
      </c>
      <c r="H173" s="122" t="s">
        <v>227</v>
      </c>
      <c r="I173" s="131" t="s">
        <v>469</v>
      </c>
      <c r="J173" s="115" t="s">
        <v>555</v>
      </c>
      <c r="K173" s="115">
        <v>25</v>
      </c>
      <c r="L173" s="116">
        <f>M173/курс</f>
        <v>1.8524860362606619</v>
      </c>
      <c r="M173" s="117">
        <v>185</v>
      </c>
      <c r="N173" s="118"/>
      <c r="O173" s="116">
        <f t="shared" si="12"/>
        <v>0</v>
      </c>
      <c r="P173" s="119">
        <f t="shared" si="13"/>
        <v>0</v>
      </c>
      <c r="Q173" s="129" t="s">
        <v>563</v>
      </c>
    </row>
    <row r="174" spans="1:17" s="121" customFormat="1" ht="15" customHeight="1">
      <c r="A174" s="124"/>
      <c r="B174" s="34" t="s">
        <v>430</v>
      </c>
      <c r="C174" s="34" t="s">
        <v>36</v>
      </c>
      <c r="D174" s="35" t="s">
        <v>84</v>
      </c>
      <c r="E174" s="35" t="s">
        <v>85</v>
      </c>
      <c r="F174" s="35" t="s">
        <v>529</v>
      </c>
      <c r="G174" s="120" t="s">
        <v>16</v>
      </c>
      <c r="H174" s="120" t="s">
        <v>39</v>
      </c>
      <c r="I174" s="130" t="s">
        <v>546</v>
      </c>
      <c r="J174" s="36" t="s">
        <v>556</v>
      </c>
      <c r="K174" s="36">
        <v>25</v>
      </c>
      <c r="L174" s="37">
        <v>4.6899999999999995</v>
      </c>
      <c r="M174" s="109">
        <f t="shared" ref="M174:M179" si="16">L174*курс</f>
        <v>468.37060199999991</v>
      </c>
      <c r="N174" s="38"/>
      <c r="O174" s="39">
        <f t="shared" si="12"/>
        <v>0</v>
      </c>
      <c r="P174" s="40">
        <f t="shared" si="13"/>
        <v>0</v>
      </c>
      <c r="Q174" s="127" t="s">
        <v>562</v>
      </c>
    </row>
    <row r="175" spans="1:17" s="121" customFormat="1" ht="15" customHeight="1">
      <c r="A175" s="124"/>
      <c r="B175" s="34" t="s">
        <v>200</v>
      </c>
      <c r="C175" s="34" t="s">
        <v>36</v>
      </c>
      <c r="D175" s="35" t="s">
        <v>92</v>
      </c>
      <c r="E175" s="35" t="s">
        <v>93</v>
      </c>
      <c r="F175" s="35" t="s">
        <v>469</v>
      </c>
      <c r="G175" s="120" t="s">
        <v>5</v>
      </c>
      <c r="H175" s="120" t="s">
        <v>50</v>
      </c>
      <c r="I175" s="130" t="s">
        <v>546</v>
      </c>
      <c r="J175" s="36" t="s">
        <v>556</v>
      </c>
      <c r="K175" s="36">
        <v>25</v>
      </c>
      <c r="L175" s="37">
        <v>1.53</v>
      </c>
      <c r="M175" s="109">
        <f t="shared" si="16"/>
        <v>152.79467399999999</v>
      </c>
      <c r="N175" s="38"/>
      <c r="O175" s="39">
        <f t="shared" si="12"/>
        <v>0</v>
      </c>
      <c r="P175" s="40">
        <f t="shared" si="13"/>
        <v>0</v>
      </c>
      <c r="Q175" s="128" t="s">
        <v>563</v>
      </c>
    </row>
    <row r="176" spans="1:17" s="121" customFormat="1" ht="15" customHeight="1">
      <c r="A176" s="124"/>
      <c r="B176" s="34" t="s">
        <v>241</v>
      </c>
      <c r="C176" s="34" t="s">
        <v>36</v>
      </c>
      <c r="D176" s="35" t="s">
        <v>92</v>
      </c>
      <c r="E176" s="35" t="s">
        <v>93</v>
      </c>
      <c r="F176" s="35" t="s">
        <v>253</v>
      </c>
      <c r="G176" s="120" t="s">
        <v>5</v>
      </c>
      <c r="H176" s="120" t="s">
        <v>50</v>
      </c>
      <c r="I176" s="130" t="s">
        <v>546</v>
      </c>
      <c r="J176" s="36" t="s">
        <v>556</v>
      </c>
      <c r="K176" s="36">
        <v>25</v>
      </c>
      <c r="L176" s="37">
        <v>1.65</v>
      </c>
      <c r="M176" s="109">
        <f t="shared" si="16"/>
        <v>164.77856999999997</v>
      </c>
      <c r="N176" s="38"/>
      <c r="O176" s="39">
        <f t="shared" si="12"/>
        <v>0</v>
      </c>
      <c r="P176" s="40">
        <f t="shared" si="13"/>
        <v>0</v>
      </c>
      <c r="Q176" s="128" t="s">
        <v>563</v>
      </c>
    </row>
    <row r="177" spans="1:17" s="121" customFormat="1" ht="15" customHeight="1">
      <c r="A177" s="124"/>
      <c r="B177" s="34" t="s">
        <v>242</v>
      </c>
      <c r="C177" s="34" t="s">
        <v>36</v>
      </c>
      <c r="D177" s="35" t="s">
        <v>92</v>
      </c>
      <c r="E177" s="35" t="s">
        <v>93</v>
      </c>
      <c r="F177" s="35" t="s">
        <v>254</v>
      </c>
      <c r="G177" s="120" t="s">
        <v>5</v>
      </c>
      <c r="H177" s="120" t="s">
        <v>50</v>
      </c>
      <c r="I177" s="130" t="s">
        <v>546</v>
      </c>
      <c r="J177" s="36" t="s">
        <v>556</v>
      </c>
      <c r="K177" s="36">
        <v>25</v>
      </c>
      <c r="L177" s="37">
        <v>1.65</v>
      </c>
      <c r="M177" s="109">
        <f t="shared" si="16"/>
        <v>164.77856999999997</v>
      </c>
      <c r="N177" s="38"/>
      <c r="O177" s="39">
        <f t="shared" si="12"/>
        <v>0</v>
      </c>
      <c r="P177" s="40">
        <f t="shared" si="13"/>
        <v>0</v>
      </c>
      <c r="Q177" s="128" t="s">
        <v>563</v>
      </c>
    </row>
    <row r="178" spans="1:17" s="121" customFormat="1" ht="15" customHeight="1">
      <c r="A178" s="124"/>
      <c r="B178" s="34" t="s">
        <v>431</v>
      </c>
      <c r="C178" s="34" t="s">
        <v>36</v>
      </c>
      <c r="D178" s="35" t="s">
        <v>530</v>
      </c>
      <c r="E178" s="35" t="s">
        <v>531</v>
      </c>
      <c r="F178" s="35" t="s">
        <v>469</v>
      </c>
      <c r="G178" s="120" t="s">
        <v>5</v>
      </c>
      <c r="H178" s="120" t="s">
        <v>78</v>
      </c>
      <c r="I178" s="130" t="s">
        <v>546</v>
      </c>
      <c r="J178" s="36" t="s">
        <v>556</v>
      </c>
      <c r="K178" s="36">
        <v>25</v>
      </c>
      <c r="L178" s="37">
        <v>2.88</v>
      </c>
      <c r="M178" s="109">
        <f t="shared" si="16"/>
        <v>287.61350399999998</v>
      </c>
      <c r="N178" s="38"/>
      <c r="O178" s="39">
        <f t="shared" si="12"/>
        <v>0</v>
      </c>
      <c r="P178" s="40">
        <f t="shared" si="13"/>
        <v>0</v>
      </c>
      <c r="Q178" s="127" t="s">
        <v>562</v>
      </c>
    </row>
    <row r="179" spans="1:17" s="121" customFormat="1" ht="15" customHeight="1">
      <c r="A179" s="124"/>
      <c r="B179" s="34" t="s">
        <v>243</v>
      </c>
      <c r="C179" s="34" t="s">
        <v>36</v>
      </c>
      <c r="D179" s="35" t="s">
        <v>94</v>
      </c>
      <c r="E179" s="35" t="s">
        <v>95</v>
      </c>
      <c r="F179" s="35" t="s">
        <v>469</v>
      </c>
      <c r="G179" s="120" t="s">
        <v>5</v>
      </c>
      <c r="H179" s="120" t="s">
        <v>50</v>
      </c>
      <c r="I179" s="130" t="s">
        <v>545</v>
      </c>
      <c r="J179" s="36" t="s">
        <v>556</v>
      </c>
      <c r="K179" s="36">
        <v>25</v>
      </c>
      <c r="L179" s="37">
        <v>1.87</v>
      </c>
      <c r="M179" s="109">
        <f t="shared" si="16"/>
        <v>186.74904599999999</v>
      </c>
      <c r="N179" s="38"/>
      <c r="O179" s="39">
        <f t="shared" si="12"/>
        <v>0</v>
      </c>
      <c r="P179" s="40">
        <f t="shared" si="13"/>
        <v>0</v>
      </c>
      <c r="Q179" s="128" t="s">
        <v>563</v>
      </c>
    </row>
    <row r="180" spans="1:17" s="106" customFormat="1" ht="15" hidden="1" customHeight="1">
      <c r="A180" s="125"/>
      <c r="B180" s="113" t="s">
        <v>432</v>
      </c>
      <c r="C180" s="113" t="s">
        <v>40</v>
      </c>
      <c r="D180" s="114" t="s">
        <v>94</v>
      </c>
      <c r="E180" s="114" t="s">
        <v>95</v>
      </c>
      <c r="F180" s="114" t="s">
        <v>96</v>
      </c>
      <c r="G180" s="122" t="s">
        <v>16</v>
      </c>
      <c r="H180" s="122" t="s">
        <v>59</v>
      </c>
      <c r="I180" s="131" t="s">
        <v>469</v>
      </c>
      <c r="J180" s="115" t="s">
        <v>555</v>
      </c>
      <c r="K180" s="115">
        <v>25</v>
      </c>
      <c r="L180" s="116">
        <f>M180/курс</f>
        <v>1.5320560191777366</v>
      </c>
      <c r="M180" s="117">
        <v>153</v>
      </c>
      <c r="N180" s="118"/>
      <c r="O180" s="116">
        <f t="shared" si="12"/>
        <v>0</v>
      </c>
      <c r="P180" s="119">
        <f t="shared" si="13"/>
        <v>0</v>
      </c>
      <c r="Q180" s="129" t="s">
        <v>563</v>
      </c>
    </row>
    <row r="181" spans="1:17" s="106" customFormat="1" ht="15" hidden="1" customHeight="1">
      <c r="A181" s="125"/>
      <c r="B181" s="113" t="s">
        <v>433</v>
      </c>
      <c r="C181" s="113" t="s">
        <v>40</v>
      </c>
      <c r="D181" s="114" t="s">
        <v>94</v>
      </c>
      <c r="E181" s="114" t="s">
        <v>95</v>
      </c>
      <c r="F181" s="114" t="s">
        <v>96</v>
      </c>
      <c r="G181" s="122" t="s">
        <v>16</v>
      </c>
      <c r="H181" s="122" t="s">
        <v>50</v>
      </c>
      <c r="I181" s="131" t="s">
        <v>469</v>
      </c>
      <c r="J181" s="115" t="s">
        <v>555</v>
      </c>
      <c r="K181" s="115">
        <v>25</v>
      </c>
      <c r="L181" s="116">
        <f>M181/курс</f>
        <v>1.6922710277191992</v>
      </c>
      <c r="M181" s="117">
        <v>169</v>
      </c>
      <c r="N181" s="118"/>
      <c r="O181" s="116">
        <f t="shared" si="12"/>
        <v>0</v>
      </c>
      <c r="P181" s="119">
        <f t="shared" si="13"/>
        <v>0</v>
      </c>
      <c r="Q181" s="129" t="s">
        <v>563</v>
      </c>
    </row>
    <row r="182" spans="1:17" s="121" customFormat="1" ht="15" customHeight="1">
      <c r="A182" s="124"/>
      <c r="B182" s="34" t="s">
        <v>434</v>
      </c>
      <c r="C182" s="34" t="s">
        <v>36</v>
      </c>
      <c r="D182" s="35" t="s">
        <v>532</v>
      </c>
      <c r="E182" s="35" t="s">
        <v>533</v>
      </c>
      <c r="F182" s="35" t="s">
        <v>469</v>
      </c>
      <c r="G182" s="120" t="s">
        <v>8</v>
      </c>
      <c r="H182" s="120" t="s">
        <v>50</v>
      </c>
      <c r="I182" s="130" t="s">
        <v>545</v>
      </c>
      <c r="J182" s="36" t="s">
        <v>556</v>
      </c>
      <c r="K182" s="36">
        <v>25</v>
      </c>
      <c r="L182" s="37">
        <v>2.2799999999999998</v>
      </c>
      <c r="M182" s="109">
        <f>L182*курс</f>
        <v>227.69402399999996</v>
      </c>
      <c r="N182" s="38"/>
      <c r="O182" s="39">
        <f t="shared" si="12"/>
        <v>0</v>
      </c>
      <c r="P182" s="40">
        <f t="shared" si="13"/>
        <v>0</v>
      </c>
      <c r="Q182" s="127" t="s">
        <v>562</v>
      </c>
    </row>
    <row r="183" spans="1:17" s="121" customFormat="1" ht="15" customHeight="1">
      <c r="A183" s="124"/>
      <c r="B183" s="34" t="s">
        <v>435</v>
      </c>
      <c r="C183" s="34" t="s">
        <v>40</v>
      </c>
      <c r="D183" s="35" t="s">
        <v>97</v>
      </c>
      <c r="E183" s="35" t="s">
        <v>98</v>
      </c>
      <c r="F183" s="35" t="s">
        <v>212</v>
      </c>
      <c r="G183" s="120" t="s">
        <v>10</v>
      </c>
      <c r="H183" s="120" t="s">
        <v>39</v>
      </c>
      <c r="I183" s="130" t="s">
        <v>546</v>
      </c>
      <c r="J183" s="36" t="s">
        <v>556</v>
      </c>
      <c r="K183" s="36">
        <v>25</v>
      </c>
      <c r="L183" s="39">
        <f>M183/курс</f>
        <v>1.4419350768731638</v>
      </c>
      <c r="M183" s="107">
        <v>144</v>
      </c>
      <c r="N183" s="38"/>
      <c r="O183" s="39">
        <f t="shared" si="12"/>
        <v>0</v>
      </c>
      <c r="P183" s="40">
        <f t="shared" si="13"/>
        <v>0</v>
      </c>
      <c r="Q183" s="128" t="s">
        <v>563</v>
      </c>
    </row>
    <row r="184" spans="1:17" s="121" customFormat="1" ht="15" customHeight="1">
      <c r="A184" s="124"/>
      <c r="B184" s="34" t="s">
        <v>201</v>
      </c>
      <c r="C184" s="34" t="s">
        <v>36</v>
      </c>
      <c r="D184" s="35" t="s">
        <v>97</v>
      </c>
      <c r="E184" s="35" t="s">
        <v>98</v>
      </c>
      <c r="F184" s="35" t="s">
        <v>212</v>
      </c>
      <c r="G184" s="120" t="s">
        <v>10</v>
      </c>
      <c r="H184" s="120" t="s">
        <v>39</v>
      </c>
      <c r="I184" s="130" t="s">
        <v>546</v>
      </c>
      <c r="J184" s="36" t="s">
        <v>556</v>
      </c>
      <c r="K184" s="36">
        <v>25</v>
      </c>
      <c r="L184" s="37">
        <v>1.62</v>
      </c>
      <c r="M184" s="109">
        <f t="shared" ref="M184:M190" si="17">L184*курс</f>
        <v>161.78259600000001</v>
      </c>
      <c r="N184" s="38"/>
      <c r="O184" s="39">
        <f t="shared" si="12"/>
        <v>0</v>
      </c>
      <c r="P184" s="40">
        <f t="shared" si="13"/>
        <v>0</v>
      </c>
      <c r="Q184" s="128" t="s">
        <v>563</v>
      </c>
    </row>
    <row r="185" spans="1:17" s="121" customFormat="1" ht="15" customHeight="1">
      <c r="A185" s="124"/>
      <c r="B185" s="34" t="s">
        <v>436</v>
      </c>
      <c r="C185" s="34" t="s">
        <v>36</v>
      </c>
      <c r="D185" s="35" t="s">
        <v>248</v>
      </c>
      <c r="E185" s="35" t="s">
        <v>249</v>
      </c>
      <c r="F185" s="35" t="s">
        <v>469</v>
      </c>
      <c r="G185" s="120" t="s">
        <v>10</v>
      </c>
      <c r="H185" s="120" t="s">
        <v>78</v>
      </c>
      <c r="I185" s="130" t="s">
        <v>553</v>
      </c>
      <c r="J185" s="36" t="s">
        <v>556</v>
      </c>
      <c r="K185" s="36">
        <v>25</v>
      </c>
      <c r="L185" s="37">
        <v>2.21</v>
      </c>
      <c r="M185" s="109">
        <f t="shared" si="17"/>
        <v>220.70341799999997</v>
      </c>
      <c r="N185" s="38"/>
      <c r="O185" s="39">
        <f t="shared" si="12"/>
        <v>0</v>
      </c>
      <c r="P185" s="40">
        <f t="shared" si="13"/>
        <v>0</v>
      </c>
      <c r="Q185" s="127" t="s">
        <v>562</v>
      </c>
    </row>
    <row r="186" spans="1:17" s="121" customFormat="1" ht="15" customHeight="1">
      <c r="A186" s="124"/>
      <c r="B186" s="34" t="s">
        <v>437</v>
      </c>
      <c r="C186" s="34" t="s">
        <v>36</v>
      </c>
      <c r="D186" s="35" t="s">
        <v>534</v>
      </c>
      <c r="E186" s="35" t="s">
        <v>535</v>
      </c>
      <c r="F186" s="35" t="s">
        <v>536</v>
      </c>
      <c r="G186" s="120" t="s">
        <v>10</v>
      </c>
      <c r="H186" s="120" t="s">
        <v>59</v>
      </c>
      <c r="I186" s="130" t="s">
        <v>469</v>
      </c>
      <c r="J186" s="36" t="s">
        <v>556</v>
      </c>
      <c r="K186" s="36">
        <v>25</v>
      </c>
      <c r="L186" s="37">
        <v>2.57</v>
      </c>
      <c r="M186" s="109">
        <f t="shared" si="17"/>
        <v>256.65510599999999</v>
      </c>
      <c r="N186" s="38"/>
      <c r="O186" s="39">
        <f t="shared" si="12"/>
        <v>0</v>
      </c>
      <c r="P186" s="40">
        <f t="shared" si="13"/>
        <v>0</v>
      </c>
      <c r="Q186" s="128" t="s">
        <v>563</v>
      </c>
    </row>
    <row r="187" spans="1:17" s="121" customFormat="1" ht="15" customHeight="1">
      <c r="A187" s="124"/>
      <c r="B187" s="34" t="s">
        <v>438</v>
      </c>
      <c r="C187" s="34" t="s">
        <v>36</v>
      </c>
      <c r="D187" s="35" t="s">
        <v>534</v>
      </c>
      <c r="E187" s="35" t="s">
        <v>535</v>
      </c>
      <c r="F187" s="35" t="s">
        <v>537</v>
      </c>
      <c r="G187" s="120" t="s">
        <v>10</v>
      </c>
      <c r="H187" s="120" t="s">
        <v>59</v>
      </c>
      <c r="I187" s="130" t="s">
        <v>469</v>
      </c>
      <c r="J187" s="36" t="s">
        <v>556</v>
      </c>
      <c r="K187" s="36">
        <v>25</v>
      </c>
      <c r="L187" s="37">
        <v>2.57</v>
      </c>
      <c r="M187" s="109">
        <f t="shared" si="17"/>
        <v>256.65510599999999</v>
      </c>
      <c r="N187" s="38"/>
      <c r="O187" s="39">
        <f t="shared" si="12"/>
        <v>0</v>
      </c>
      <c r="P187" s="40">
        <f t="shared" si="13"/>
        <v>0</v>
      </c>
      <c r="Q187" s="128" t="s">
        <v>563</v>
      </c>
    </row>
    <row r="188" spans="1:17" s="121" customFormat="1" ht="15" customHeight="1">
      <c r="A188" s="124"/>
      <c r="B188" s="34" t="s">
        <v>439</v>
      </c>
      <c r="C188" s="34" t="s">
        <v>36</v>
      </c>
      <c r="D188" s="35" t="s">
        <v>538</v>
      </c>
      <c r="E188" s="35" t="s">
        <v>213</v>
      </c>
      <c r="F188" s="35" t="s">
        <v>214</v>
      </c>
      <c r="G188" s="120" t="s">
        <v>12</v>
      </c>
      <c r="H188" s="120" t="s">
        <v>469</v>
      </c>
      <c r="I188" s="130" t="s">
        <v>554</v>
      </c>
      <c r="J188" s="36" t="s">
        <v>556</v>
      </c>
      <c r="K188" s="36">
        <v>25</v>
      </c>
      <c r="L188" s="37">
        <v>2.46</v>
      </c>
      <c r="M188" s="109">
        <f t="shared" si="17"/>
        <v>245.66986799999998</v>
      </c>
      <c r="N188" s="38"/>
      <c r="O188" s="39">
        <f t="shared" si="12"/>
        <v>0</v>
      </c>
      <c r="P188" s="40">
        <f t="shared" si="13"/>
        <v>0</v>
      </c>
      <c r="Q188" s="128" t="s">
        <v>563</v>
      </c>
    </row>
    <row r="189" spans="1:17" s="121" customFormat="1" ht="15" customHeight="1">
      <c r="A189" s="124"/>
      <c r="B189" s="34" t="s">
        <v>202</v>
      </c>
      <c r="C189" s="34" t="s">
        <v>36</v>
      </c>
      <c r="D189" s="35" t="s">
        <v>99</v>
      </c>
      <c r="E189" s="35" t="s">
        <v>100</v>
      </c>
      <c r="F189" s="35" t="s">
        <v>101</v>
      </c>
      <c r="G189" s="120" t="s">
        <v>10</v>
      </c>
      <c r="H189" s="120" t="s">
        <v>223</v>
      </c>
      <c r="I189" s="130" t="s">
        <v>546</v>
      </c>
      <c r="J189" s="36" t="s">
        <v>556</v>
      </c>
      <c r="K189" s="36">
        <v>25</v>
      </c>
      <c r="L189" s="37">
        <v>1.59</v>
      </c>
      <c r="M189" s="109">
        <f t="shared" si="17"/>
        <v>158.78662199999999</v>
      </c>
      <c r="N189" s="38"/>
      <c r="O189" s="39">
        <f t="shared" si="12"/>
        <v>0</v>
      </c>
      <c r="P189" s="40">
        <f t="shared" si="13"/>
        <v>0</v>
      </c>
      <c r="Q189" s="128" t="s">
        <v>563</v>
      </c>
    </row>
    <row r="190" spans="1:17" s="121" customFormat="1" ht="15" customHeight="1">
      <c r="A190" s="124"/>
      <c r="B190" s="34" t="s">
        <v>440</v>
      </c>
      <c r="C190" s="34" t="s">
        <v>36</v>
      </c>
      <c r="D190" s="35" t="s">
        <v>102</v>
      </c>
      <c r="E190" s="35" t="s">
        <v>103</v>
      </c>
      <c r="F190" s="35" t="s">
        <v>469</v>
      </c>
      <c r="G190" s="120" t="s">
        <v>10</v>
      </c>
      <c r="H190" s="120" t="s">
        <v>50</v>
      </c>
      <c r="I190" s="130" t="s">
        <v>546</v>
      </c>
      <c r="J190" s="36" t="s">
        <v>556</v>
      </c>
      <c r="K190" s="36">
        <v>25</v>
      </c>
      <c r="L190" s="37">
        <v>1.78</v>
      </c>
      <c r="M190" s="109">
        <f t="shared" si="17"/>
        <v>177.761124</v>
      </c>
      <c r="N190" s="38"/>
      <c r="O190" s="39">
        <f t="shared" si="12"/>
        <v>0</v>
      </c>
      <c r="P190" s="40">
        <f t="shared" si="13"/>
        <v>0</v>
      </c>
      <c r="Q190" s="127" t="s">
        <v>562</v>
      </c>
    </row>
    <row r="191" spans="1:17" s="121" customFormat="1" ht="15" customHeight="1">
      <c r="A191" s="124"/>
      <c r="B191" s="34" t="s">
        <v>441</v>
      </c>
      <c r="C191" s="34" t="s">
        <v>40</v>
      </c>
      <c r="D191" s="35" t="s">
        <v>104</v>
      </c>
      <c r="E191" s="35" t="s">
        <v>105</v>
      </c>
      <c r="F191" s="35" t="s">
        <v>469</v>
      </c>
      <c r="G191" s="120" t="s">
        <v>16</v>
      </c>
      <c r="H191" s="120" t="s">
        <v>59</v>
      </c>
      <c r="I191" s="130" t="s">
        <v>469</v>
      </c>
      <c r="J191" s="36" t="s">
        <v>555</v>
      </c>
      <c r="K191" s="36">
        <v>25</v>
      </c>
      <c r="L191" s="39">
        <f>M191/курс</f>
        <v>1.5320560191777366</v>
      </c>
      <c r="M191" s="107">
        <v>153</v>
      </c>
      <c r="N191" s="38"/>
      <c r="O191" s="39">
        <f t="shared" si="12"/>
        <v>0</v>
      </c>
      <c r="P191" s="40">
        <f t="shared" si="13"/>
        <v>0</v>
      </c>
      <c r="Q191" s="128" t="s">
        <v>563</v>
      </c>
    </row>
    <row r="192" spans="1:17" s="121" customFormat="1" ht="15" customHeight="1">
      <c r="A192" s="124"/>
      <c r="B192" s="34" t="s">
        <v>284</v>
      </c>
      <c r="C192" s="34" t="s">
        <v>36</v>
      </c>
      <c r="D192" s="35" t="s">
        <v>106</v>
      </c>
      <c r="E192" s="35" t="s">
        <v>107</v>
      </c>
      <c r="F192" s="35" t="s">
        <v>313</v>
      </c>
      <c r="G192" s="120" t="s">
        <v>10</v>
      </c>
      <c r="H192" s="120" t="s">
        <v>255</v>
      </c>
      <c r="I192" s="130" t="s">
        <v>546</v>
      </c>
      <c r="J192" s="36" t="s">
        <v>556</v>
      </c>
      <c r="K192" s="36">
        <v>25</v>
      </c>
      <c r="L192" s="37">
        <v>1.59</v>
      </c>
      <c r="M192" s="109">
        <f>L192*курс</f>
        <v>158.78662199999999</v>
      </c>
      <c r="N192" s="38"/>
      <c r="O192" s="39">
        <f t="shared" si="12"/>
        <v>0</v>
      </c>
      <c r="P192" s="40">
        <f t="shared" si="13"/>
        <v>0</v>
      </c>
      <c r="Q192" s="127" t="s">
        <v>562</v>
      </c>
    </row>
    <row r="193" spans="1:17" s="121" customFormat="1" ht="15" customHeight="1">
      <c r="A193" s="124"/>
      <c r="B193" s="34" t="s">
        <v>285</v>
      </c>
      <c r="C193" s="34" t="s">
        <v>36</v>
      </c>
      <c r="D193" s="35" t="s">
        <v>106</v>
      </c>
      <c r="E193" s="35" t="s">
        <v>107</v>
      </c>
      <c r="F193" s="35" t="s">
        <v>108</v>
      </c>
      <c r="G193" s="120" t="s">
        <v>10</v>
      </c>
      <c r="H193" s="120" t="s">
        <v>255</v>
      </c>
      <c r="I193" s="130" t="s">
        <v>546</v>
      </c>
      <c r="J193" s="36" t="s">
        <v>556</v>
      </c>
      <c r="K193" s="36">
        <v>25</v>
      </c>
      <c r="L193" s="37">
        <v>1.59</v>
      </c>
      <c r="M193" s="109">
        <f>L193*курс</f>
        <v>158.78662199999999</v>
      </c>
      <c r="N193" s="38"/>
      <c r="O193" s="39">
        <f t="shared" si="12"/>
        <v>0</v>
      </c>
      <c r="P193" s="40">
        <f t="shared" si="13"/>
        <v>0</v>
      </c>
      <c r="Q193" s="127" t="s">
        <v>562</v>
      </c>
    </row>
    <row r="194" spans="1:17" s="121" customFormat="1" ht="15" customHeight="1">
      <c r="A194" s="124"/>
      <c r="B194" s="34" t="s">
        <v>442</v>
      </c>
      <c r="C194" s="34" t="s">
        <v>36</v>
      </c>
      <c r="D194" s="35" t="s">
        <v>109</v>
      </c>
      <c r="E194" s="35" t="s">
        <v>110</v>
      </c>
      <c r="F194" s="35" t="s">
        <v>111</v>
      </c>
      <c r="G194" s="120" t="s">
        <v>10</v>
      </c>
      <c r="H194" s="120" t="s">
        <v>543</v>
      </c>
      <c r="I194" s="130" t="s">
        <v>546</v>
      </c>
      <c r="J194" s="36" t="s">
        <v>556</v>
      </c>
      <c r="K194" s="36">
        <v>25</v>
      </c>
      <c r="L194" s="37">
        <v>1.78</v>
      </c>
      <c r="M194" s="109">
        <f>L194*курс</f>
        <v>177.761124</v>
      </c>
      <c r="N194" s="38"/>
      <c r="O194" s="39">
        <f t="shared" si="12"/>
        <v>0</v>
      </c>
      <c r="P194" s="40">
        <f t="shared" si="13"/>
        <v>0</v>
      </c>
      <c r="Q194" s="128" t="s">
        <v>563</v>
      </c>
    </row>
    <row r="195" spans="1:17" s="106" customFormat="1" ht="15" hidden="1" customHeight="1">
      <c r="A195" s="125"/>
      <c r="B195" s="113" t="s">
        <v>443</v>
      </c>
      <c r="C195" s="113" t="s">
        <v>40</v>
      </c>
      <c r="D195" s="114" t="s">
        <v>112</v>
      </c>
      <c r="E195" s="114" t="s">
        <v>113</v>
      </c>
      <c r="F195" s="114" t="s">
        <v>114</v>
      </c>
      <c r="G195" s="122" t="s">
        <v>16</v>
      </c>
      <c r="H195" s="122" t="s">
        <v>116</v>
      </c>
      <c r="I195" s="131" t="s">
        <v>469</v>
      </c>
      <c r="J195" s="115" t="s">
        <v>555</v>
      </c>
      <c r="K195" s="115">
        <v>25</v>
      </c>
      <c r="L195" s="116">
        <f>M195/курс</f>
        <v>1.5320560191777366</v>
      </c>
      <c r="M195" s="117">
        <v>153</v>
      </c>
      <c r="N195" s="118"/>
      <c r="O195" s="116">
        <f t="shared" si="12"/>
        <v>0</v>
      </c>
      <c r="P195" s="119">
        <f t="shared" si="13"/>
        <v>0</v>
      </c>
      <c r="Q195" s="129" t="s">
        <v>563</v>
      </c>
    </row>
    <row r="196" spans="1:17" s="106" customFormat="1" ht="15" hidden="1" customHeight="1">
      <c r="A196" s="125"/>
      <c r="B196" s="113" t="s">
        <v>267</v>
      </c>
      <c r="C196" s="113" t="s">
        <v>40</v>
      </c>
      <c r="D196" s="114" t="s">
        <v>112</v>
      </c>
      <c r="E196" s="114" t="s">
        <v>113</v>
      </c>
      <c r="F196" s="114" t="s">
        <v>215</v>
      </c>
      <c r="G196" s="122" t="s">
        <v>16</v>
      </c>
      <c r="H196" s="122" t="s">
        <v>274</v>
      </c>
      <c r="I196" s="131" t="s">
        <v>469</v>
      </c>
      <c r="J196" s="115" t="s">
        <v>555</v>
      </c>
      <c r="K196" s="115">
        <v>25</v>
      </c>
      <c r="L196" s="116">
        <f>M196/курс</f>
        <v>1.4118947627716396</v>
      </c>
      <c r="M196" s="117">
        <v>141</v>
      </c>
      <c r="N196" s="118"/>
      <c r="O196" s="116">
        <f t="shared" si="12"/>
        <v>0</v>
      </c>
      <c r="P196" s="119">
        <f t="shared" si="13"/>
        <v>0</v>
      </c>
      <c r="Q196" s="129" t="s">
        <v>564</v>
      </c>
    </row>
    <row r="197" spans="1:17" s="106" customFormat="1" ht="15" hidden="1" customHeight="1">
      <c r="A197" s="125"/>
      <c r="B197" s="113" t="s">
        <v>444</v>
      </c>
      <c r="C197" s="113" t="s">
        <v>40</v>
      </c>
      <c r="D197" s="114" t="s">
        <v>112</v>
      </c>
      <c r="E197" s="114" t="s">
        <v>113</v>
      </c>
      <c r="F197" s="114" t="s">
        <v>215</v>
      </c>
      <c r="G197" s="122" t="s">
        <v>16</v>
      </c>
      <c r="H197" s="122" t="s">
        <v>116</v>
      </c>
      <c r="I197" s="131" t="s">
        <v>469</v>
      </c>
      <c r="J197" s="115" t="s">
        <v>555</v>
      </c>
      <c r="K197" s="115">
        <v>25</v>
      </c>
      <c r="L197" s="116">
        <f>M197/курс</f>
        <v>1.5320560191777366</v>
      </c>
      <c r="M197" s="117">
        <v>153</v>
      </c>
      <c r="N197" s="118"/>
      <c r="O197" s="116">
        <f t="shared" si="12"/>
        <v>0</v>
      </c>
      <c r="P197" s="119">
        <f t="shared" si="13"/>
        <v>0</v>
      </c>
      <c r="Q197" s="129" t="s">
        <v>564</v>
      </c>
    </row>
    <row r="198" spans="1:17" s="106" customFormat="1" ht="15" hidden="1" customHeight="1">
      <c r="A198" s="125"/>
      <c r="B198" s="113" t="s">
        <v>268</v>
      </c>
      <c r="C198" s="113" t="s">
        <v>40</v>
      </c>
      <c r="D198" s="114" t="s">
        <v>112</v>
      </c>
      <c r="E198" s="114" t="s">
        <v>113</v>
      </c>
      <c r="F198" s="114" t="s">
        <v>115</v>
      </c>
      <c r="G198" s="122" t="s">
        <v>16</v>
      </c>
      <c r="H198" s="122" t="s">
        <v>274</v>
      </c>
      <c r="I198" s="131" t="s">
        <v>469</v>
      </c>
      <c r="J198" s="115" t="s">
        <v>555</v>
      </c>
      <c r="K198" s="115">
        <v>25</v>
      </c>
      <c r="L198" s="116">
        <f>M198/курс</f>
        <v>1.4118947627716396</v>
      </c>
      <c r="M198" s="117">
        <v>141</v>
      </c>
      <c r="N198" s="118"/>
      <c r="O198" s="116">
        <f t="shared" si="12"/>
        <v>0</v>
      </c>
      <c r="P198" s="119">
        <f t="shared" si="13"/>
        <v>0</v>
      </c>
      <c r="Q198" s="129" t="s">
        <v>564</v>
      </c>
    </row>
    <row r="199" spans="1:17" s="106" customFormat="1" ht="15" hidden="1" customHeight="1">
      <c r="A199" s="125"/>
      <c r="B199" s="113" t="s">
        <v>445</v>
      </c>
      <c r="C199" s="113" t="s">
        <v>40</v>
      </c>
      <c r="D199" s="114" t="s">
        <v>112</v>
      </c>
      <c r="E199" s="114" t="s">
        <v>113</v>
      </c>
      <c r="F199" s="114" t="s">
        <v>115</v>
      </c>
      <c r="G199" s="122" t="s">
        <v>16</v>
      </c>
      <c r="H199" s="122" t="s">
        <v>116</v>
      </c>
      <c r="I199" s="131" t="s">
        <v>469</v>
      </c>
      <c r="J199" s="115" t="s">
        <v>555</v>
      </c>
      <c r="K199" s="115">
        <v>25</v>
      </c>
      <c r="L199" s="116">
        <f>M199/курс</f>
        <v>1.5320560191777366</v>
      </c>
      <c r="M199" s="117">
        <v>153</v>
      </c>
      <c r="N199" s="118"/>
      <c r="O199" s="116">
        <f t="shared" si="12"/>
        <v>0</v>
      </c>
      <c r="P199" s="119">
        <f t="shared" si="13"/>
        <v>0</v>
      </c>
      <c r="Q199" s="129" t="s">
        <v>564</v>
      </c>
    </row>
    <row r="200" spans="1:17" s="121" customFormat="1" ht="15" customHeight="1">
      <c r="A200" s="124"/>
      <c r="B200" s="34" t="s">
        <v>446</v>
      </c>
      <c r="C200" s="34" t="s">
        <v>36</v>
      </c>
      <c r="D200" s="35" t="s">
        <v>112</v>
      </c>
      <c r="E200" s="35" t="s">
        <v>113</v>
      </c>
      <c r="F200" s="35" t="s">
        <v>115</v>
      </c>
      <c r="G200" s="120" t="s">
        <v>12</v>
      </c>
      <c r="H200" s="120" t="s">
        <v>255</v>
      </c>
      <c r="I200" s="130" t="s">
        <v>546</v>
      </c>
      <c r="J200" s="36" t="s">
        <v>556</v>
      </c>
      <c r="K200" s="36">
        <v>25</v>
      </c>
      <c r="L200" s="37">
        <v>1.84</v>
      </c>
      <c r="M200" s="109">
        <f>L200*курс</f>
        <v>183.753072</v>
      </c>
      <c r="N200" s="38"/>
      <c r="O200" s="39">
        <f t="shared" si="12"/>
        <v>0</v>
      </c>
      <c r="P200" s="40">
        <f t="shared" si="13"/>
        <v>0</v>
      </c>
      <c r="Q200" s="128" t="s">
        <v>563</v>
      </c>
    </row>
    <row r="201" spans="1:17" s="121" customFormat="1" ht="15" customHeight="1">
      <c r="A201" s="124"/>
      <c r="B201" s="34" t="s">
        <v>447</v>
      </c>
      <c r="C201" s="34" t="s">
        <v>40</v>
      </c>
      <c r="D201" s="35" t="s">
        <v>112</v>
      </c>
      <c r="E201" s="35" t="s">
        <v>113</v>
      </c>
      <c r="F201" s="35" t="s">
        <v>117</v>
      </c>
      <c r="G201" s="120" t="s">
        <v>16</v>
      </c>
      <c r="H201" s="120" t="s">
        <v>116</v>
      </c>
      <c r="I201" s="130" t="s">
        <v>469</v>
      </c>
      <c r="J201" s="36" t="s">
        <v>555</v>
      </c>
      <c r="K201" s="36">
        <v>25</v>
      </c>
      <c r="L201" s="39">
        <f>M201/курс</f>
        <v>1.5320560191777366</v>
      </c>
      <c r="M201" s="107">
        <v>153</v>
      </c>
      <c r="N201" s="38"/>
      <c r="O201" s="39">
        <f t="shared" si="12"/>
        <v>0</v>
      </c>
      <c r="P201" s="40">
        <f t="shared" si="13"/>
        <v>0</v>
      </c>
      <c r="Q201" s="128" t="s">
        <v>563</v>
      </c>
    </row>
    <row r="202" spans="1:17" s="121" customFormat="1" ht="15" customHeight="1">
      <c r="A202" s="124"/>
      <c r="B202" s="34" t="s">
        <v>448</v>
      </c>
      <c r="C202" s="34" t="s">
        <v>36</v>
      </c>
      <c r="D202" s="35" t="s">
        <v>303</v>
      </c>
      <c r="E202" s="35" t="s">
        <v>294</v>
      </c>
      <c r="F202" s="35" t="s">
        <v>314</v>
      </c>
      <c r="G202" s="120" t="s">
        <v>10</v>
      </c>
      <c r="H202" s="120" t="s">
        <v>316</v>
      </c>
      <c r="I202" s="130" t="s">
        <v>546</v>
      </c>
      <c r="J202" s="36" t="s">
        <v>556</v>
      </c>
      <c r="K202" s="36">
        <v>25</v>
      </c>
      <c r="L202" s="37">
        <v>1.84</v>
      </c>
      <c r="M202" s="109">
        <f>L202*курс</f>
        <v>183.753072</v>
      </c>
      <c r="N202" s="38"/>
      <c r="O202" s="39">
        <f t="shared" si="12"/>
        <v>0</v>
      </c>
      <c r="P202" s="40">
        <f t="shared" si="13"/>
        <v>0</v>
      </c>
      <c r="Q202" s="128" t="s">
        <v>563</v>
      </c>
    </row>
    <row r="203" spans="1:17" s="121" customFormat="1" ht="15" customHeight="1">
      <c r="A203" s="124"/>
      <c r="B203" s="34" t="s">
        <v>449</v>
      </c>
      <c r="C203" s="34" t="s">
        <v>40</v>
      </c>
      <c r="D203" s="35" t="s">
        <v>269</v>
      </c>
      <c r="E203" s="35" t="s">
        <v>271</v>
      </c>
      <c r="F203" s="35" t="s">
        <v>469</v>
      </c>
      <c r="G203" s="120" t="s">
        <v>5</v>
      </c>
      <c r="H203" s="120" t="s">
        <v>221</v>
      </c>
      <c r="I203" s="130" t="s">
        <v>469</v>
      </c>
      <c r="J203" s="36" t="s">
        <v>556</v>
      </c>
      <c r="K203" s="36">
        <v>25</v>
      </c>
      <c r="L203" s="39">
        <f>M203/курс</f>
        <v>1.9526204165990761</v>
      </c>
      <c r="M203" s="107">
        <v>195</v>
      </c>
      <c r="N203" s="38"/>
      <c r="O203" s="39">
        <f t="shared" si="12"/>
        <v>0</v>
      </c>
      <c r="P203" s="40">
        <f t="shared" si="13"/>
        <v>0</v>
      </c>
      <c r="Q203" s="128" t="s">
        <v>563</v>
      </c>
    </row>
    <row r="204" spans="1:17" s="121" customFormat="1" ht="15" customHeight="1">
      <c r="A204" s="124"/>
      <c r="B204" s="34" t="s">
        <v>450</v>
      </c>
      <c r="C204" s="34" t="s">
        <v>36</v>
      </c>
      <c r="D204" s="35" t="s">
        <v>216</v>
      </c>
      <c r="E204" s="35" t="s">
        <v>217</v>
      </c>
      <c r="F204" s="35" t="s">
        <v>469</v>
      </c>
      <c r="G204" s="120" t="s">
        <v>10</v>
      </c>
      <c r="H204" s="120" t="s">
        <v>224</v>
      </c>
      <c r="I204" s="130" t="s">
        <v>469</v>
      </c>
      <c r="J204" s="36" t="s">
        <v>556</v>
      </c>
      <c r="K204" s="36">
        <v>25</v>
      </c>
      <c r="L204" s="37">
        <v>1.96</v>
      </c>
      <c r="M204" s="109">
        <f t="shared" ref="M204:M210" si="18">L204*курс</f>
        <v>195.73696799999999</v>
      </c>
      <c r="N204" s="38"/>
      <c r="O204" s="39">
        <f t="shared" si="12"/>
        <v>0</v>
      </c>
      <c r="P204" s="40">
        <f t="shared" si="13"/>
        <v>0</v>
      </c>
      <c r="Q204" s="128" t="s">
        <v>563</v>
      </c>
    </row>
    <row r="205" spans="1:17" s="121" customFormat="1" ht="15" customHeight="1">
      <c r="A205" s="124"/>
      <c r="B205" s="34" t="s">
        <v>451</v>
      </c>
      <c r="C205" s="34" t="s">
        <v>36</v>
      </c>
      <c r="D205" s="35" t="s">
        <v>539</v>
      </c>
      <c r="E205" s="35" t="s">
        <v>540</v>
      </c>
      <c r="F205" s="35" t="s">
        <v>541</v>
      </c>
      <c r="G205" s="120" t="s">
        <v>10</v>
      </c>
      <c r="H205" s="120" t="s">
        <v>222</v>
      </c>
      <c r="I205" s="130" t="s">
        <v>469</v>
      </c>
      <c r="J205" s="36" t="s">
        <v>556</v>
      </c>
      <c r="K205" s="36">
        <v>25</v>
      </c>
      <c r="L205" s="37">
        <v>2.0499999999999998</v>
      </c>
      <c r="M205" s="109">
        <f t="shared" si="18"/>
        <v>204.72488999999996</v>
      </c>
      <c r="N205" s="38"/>
      <c r="O205" s="39">
        <f t="shared" si="12"/>
        <v>0</v>
      </c>
      <c r="P205" s="40">
        <f t="shared" si="13"/>
        <v>0</v>
      </c>
      <c r="Q205" s="128" t="s">
        <v>563</v>
      </c>
    </row>
    <row r="206" spans="1:17" s="121" customFormat="1" ht="15" customHeight="1">
      <c r="A206" s="124"/>
      <c r="B206" s="34" t="s">
        <v>203</v>
      </c>
      <c r="C206" s="34" t="s">
        <v>36</v>
      </c>
      <c r="D206" s="35" t="s">
        <v>118</v>
      </c>
      <c r="E206" s="35" t="s">
        <v>218</v>
      </c>
      <c r="F206" s="35" t="s">
        <v>119</v>
      </c>
      <c r="G206" s="120" t="s">
        <v>16</v>
      </c>
      <c r="H206" s="120" t="s">
        <v>50</v>
      </c>
      <c r="I206" s="130" t="s">
        <v>545</v>
      </c>
      <c r="J206" s="36" t="s">
        <v>556</v>
      </c>
      <c r="K206" s="36">
        <v>25</v>
      </c>
      <c r="L206" s="37">
        <v>1.78</v>
      </c>
      <c r="M206" s="109">
        <f t="shared" si="18"/>
        <v>177.761124</v>
      </c>
      <c r="N206" s="38"/>
      <c r="O206" s="39">
        <f t="shared" si="12"/>
        <v>0</v>
      </c>
      <c r="P206" s="40">
        <f t="shared" si="13"/>
        <v>0</v>
      </c>
      <c r="Q206" s="128" t="s">
        <v>563</v>
      </c>
    </row>
    <row r="207" spans="1:17" s="121" customFormat="1" ht="15" customHeight="1">
      <c r="A207" s="124"/>
      <c r="B207" s="34" t="s">
        <v>452</v>
      </c>
      <c r="C207" s="34" t="s">
        <v>36</v>
      </c>
      <c r="D207" s="35" t="s">
        <v>118</v>
      </c>
      <c r="E207" s="35" t="s">
        <v>218</v>
      </c>
      <c r="F207" s="35" t="s">
        <v>120</v>
      </c>
      <c r="G207" s="120" t="s">
        <v>10</v>
      </c>
      <c r="H207" s="120" t="s">
        <v>227</v>
      </c>
      <c r="I207" s="130" t="s">
        <v>553</v>
      </c>
      <c r="J207" s="36" t="s">
        <v>556</v>
      </c>
      <c r="K207" s="36">
        <v>25</v>
      </c>
      <c r="L207" s="37">
        <v>1.96</v>
      </c>
      <c r="M207" s="109">
        <f t="shared" si="18"/>
        <v>195.73696799999999</v>
      </c>
      <c r="N207" s="38"/>
      <c r="O207" s="39">
        <f t="shared" si="12"/>
        <v>0</v>
      </c>
      <c r="P207" s="40">
        <f t="shared" si="13"/>
        <v>0</v>
      </c>
      <c r="Q207" s="128" t="s">
        <v>563</v>
      </c>
    </row>
    <row r="208" spans="1:17" s="121" customFormat="1" ht="15" customHeight="1">
      <c r="A208" s="124"/>
      <c r="B208" s="34" t="s">
        <v>453</v>
      </c>
      <c r="C208" s="34" t="s">
        <v>36</v>
      </c>
      <c r="D208" s="35" t="s">
        <v>250</v>
      </c>
      <c r="E208" s="35" t="s">
        <v>251</v>
      </c>
      <c r="F208" s="35" t="s">
        <v>469</v>
      </c>
      <c r="G208" s="120" t="s">
        <v>10</v>
      </c>
      <c r="H208" s="120" t="s">
        <v>50</v>
      </c>
      <c r="I208" s="130" t="s">
        <v>469</v>
      </c>
      <c r="J208" s="36" t="s">
        <v>556</v>
      </c>
      <c r="K208" s="36">
        <v>25</v>
      </c>
      <c r="L208" s="37">
        <v>1.87</v>
      </c>
      <c r="M208" s="109">
        <f t="shared" si="18"/>
        <v>186.74904599999999</v>
      </c>
      <c r="N208" s="38"/>
      <c r="O208" s="39">
        <f t="shared" si="12"/>
        <v>0</v>
      </c>
      <c r="P208" s="40">
        <f t="shared" si="13"/>
        <v>0</v>
      </c>
      <c r="Q208" s="127" t="s">
        <v>562</v>
      </c>
    </row>
    <row r="209" spans="1:17" s="121" customFormat="1" ht="15" customHeight="1">
      <c r="A209" s="124"/>
      <c r="B209" s="34" t="s">
        <v>286</v>
      </c>
      <c r="C209" s="34" t="s">
        <v>36</v>
      </c>
      <c r="D209" s="35" t="s">
        <v>250</v>
      </c>
      <c r="E209" s="35" t="s">
        <v>251</v>
      </c>
      <c r="F209" s="35" t="s">
        <v>252</v>
      </c>
      <c r="G209" s="120" t="s">
        <v>10</v>
      </c>
      <c r="H209" s="120" t="s">
        <v>50</v>
      </c>
      <c r="I209" s="130" t="s">
        <v>546</v>
      </c>
      <c r="J209" s="36" t="s">
        <v>556</v>
      </c>
      <c r="K209" s="36">
        <v>25</v>
      </c>
      <c r="L209" s="37">
        <v>1.99</v>
      </c>
      <c r="M209" s="109">
        <f t="shared" si="18"/>
        <v>198.73294199999998</v>
      </c>
      <c r="N209" s="38"/>
      <c r="O209" s="39">
        <f t="shared" si="12"/>
        <v>0</v>
      </c>
      <c r="P209" s="40">
        <f t="shared" si="13"/>
        <v>0</v>
      </c>
      <c r="Q209" s="128" t="s">
        <v>563</v>
      </c>
    </row>
    <row r="210" spans="1:17" s="121" customFormat="1" ht="15" customHeight="1">
      <c r="A210" s="124"/>
      <c r="B210" s="34" t="s">
        <v>287</v>
      </c>
      <c r="C210" s="34" t="s">
        <v>36</v>
      </c>
      <c r="D210" s="35" t="s">
        <v>304</v>
      </c>
      <c r="E210" s="35" t="s">
        <v>295</v>
      </c>
      <c r="F210" s="35" t="s">
        <v>469</v>
      </c>
      <c r="G210" s="120" t="s">
        <v>5</v>
      </c>
      <c r="H210" s="120" t="s">
        <v>50</v>
      </c>
      <c r="I210" s="130" t="s">
        <v>469</v>
      </c>
      <c r="J210" s="36" t="s">
        <v>556</v>
      </c>
      <c r="K210" s="36">
        <v>25</v>
      </c>
      <c r="L210" s="37">
        <v>2.1199999999999997</v>
      </c>
      <c r="M210" s="109">
        <f t="shared" si="18"/>
        <v>211.71549599999994</v>
      </c>
      <c r="N210" s="38"/>
      <c r="O210" s="39">
        <f t="shared" si="12"/>
        <v>0</v>
      </c>
      <c r="P210" s="40">
        <f t="shared" si="13"/>
        <v>0</v>
      </c>
      <c r="Q210" s="127" t="s">
        <v>562</v>
      </c>
    </row>
    <row r="211" spans="1:17" s="121" customFormat="1" ht="15" customHeight="1">
      <c r="A211" s="124"/>
      <c r="B211" s="34" t="s">
        <v>454</v>
      </c>
      <c r="C211" s="34" t="s">
        <v>40</v>
      </c>
      <c r="D211" s="35" t="s">
        <v>542</v>
      </c>
      <c r="E211" s="35" t="s">
        <v>296</v>
      </c>
      <c r="F211" s="35" t="s">
        <v>469</v>
      </c>
      <c r="G211" s="120" t="s">
        <v>5</v>
      </c>
      <c r="H211" s="120" t="s">
        <v>221</v>
      </c>
      <c r="I211" s="130" t="s">
        <v>469</v>
      </c>
      <c r="J211" s="36" t="s">
        <v>556</v>
      </c>
      <c r="K211" s="36">
        <v>25</v>
      </c>
      <c r="L211" s="39">
        <f>M211/курс</f>
        <v>2.5734535746972438</v>
      </c>
      <c r="M211" s="107">
        <v>257</v>
      </c>
      <c r="N211" s="38"/>
      <c r="O211" s="39">
        <f t="shared" si="12"/>
        <v>0</v>
      </c>
      <c r="P211" s="40">
        <f t="shared" si="13"/>
        <v>0</v>
      </c>
      <c r="Q211" s="128" t="s">
        <v>563</v>
      </c>
    </row>
    <row r="212" spans="1:17" s="121" customFormat="1" ht="15" customHeight="1">
      <c r="A212" s="124"/>
      <c r="B212" s="34" t="s">
        <v>455</v>
      </c>
      <c r="C212" s="34" t="s">
        <v>40</v>
      </c>
      <c r="D212" s="35" t="s">
        <v>219</v>
      </c>
      <c r="E212" s="35" t="s">
        <v>220</v>
      </c>
      <c r="F212" s="35" t="s">
        <v>469</v>
      </c>
      <c r="G212" s="120" t="s">
        <v>5</v>
      </c>
      <c r="H212" s="120" t="s">
        <v>224</v>
      </c>
      <c r="I212" s="130" t="s">
        <v>469</v>
      </c>
      <c r="J212" s="36" t="s">
        <v>556</v>
      </c>
      <c r="K212" s="36">
        <v>25</v>
      </c>
      <c r="L212" s="39">
        <f>M212/курс</f>
        <v>2.1328623012082217</v>
      </c>
      <c r="M212" s="107">
        <v>213</v>
      </c>
      <c r="N212" s="38"/>
      <c r="O212" s="39">
        <f t="shared" si="12"/>
        <v>0</v>
      </c>
      <c r="P212" s="40">
        <f t="shared" si="13"/>
        <v>0</v>
      </c>
      <c r="Q212" s="128" t="s">
        <v>563</v>
      </c>
    </row>
    <row r="213" spans="1:17" s="106" customFormat="1" ht="15" customHeight="1">
      <c r="A213" s="105"/>
      <c r="B213" s="42" t="s">
        <v>261</v>
      </c>
      <c r="C213" s="42"/>
      <c r="D213" s="43" t="s">
        <v>262</v>
      </c>
      <c r="E213" s="43"/>
      <c r="F213" s="43"/>
      <c r="G213" s="44"/>
      <c r="H213" s="44"/>
      <c r="I213" s="45"/>
      <c r="J213" s="45"/>
      <c r="K213" s="45"/>
      <c r="L213" s="45"/>
      <c r="M213" s="46"/>
      <c r="N213" s="38">
        <f>ROUNDUP((M10)/100,0)</f>
        <v>0</v>
      </c>
      <c r="O213" s="47"/>
      <c r="P213" s="48"/>
      <c r="Q213" s="45"/>
    </row>
    <row r="214" spans="1:17" s="41" customFormat="1" ht="15" customHeight="1">
      <c r="A214" s="33"/>
      <c r="B214" s="42" t="s">
        <v>121</v>
      </c>
      <c r="C214" s="42"/>
      <c r="D214" s="43" t="s">
        <v>122</v>
      </c>
      <c r="E214" s="43"/>
      <c r="F214" s="43"/>
      <c r="G214" s="44"/>
      <c r="H214" s="44"/>
      <c r="I214" s="45"/>
      <c r="J214" s="45"/>
      <c r="K214" s="45"/>
      <c r="L214" s="45"/>
      <c r="M214" s="46"/>
      <c r="N214" s="38">
        <f>ROUNDUP((M9)/200,0)</f>
        <v>0</v>
      </c>
      <c r="O214" s="47"/>
      <c r="P214" s="48"/>
      <c r="Q214" s="45"/>
    </row>
    <row r="215" spans="1:17" s="41" customFormat="1" ht="15" customHeight="1">
      <c r="A215" s="33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</row>
    <row r="216" spans="1:17" s="41" customFormat="1" ht="15" customHeight="1">
      <c r="A216" s="33"/>
      <c r="B216" s="49"/>
      <c r="C216" s="49"/>
      <c r="D216" s="50" t="s">
        <v>123</v>
      </c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</row>
    <row r="217" spans="1:17" s="41" customFormat="1" ht="15" customHeight="1">
      <c r="A217" s="33"/>
      <c r="B217" s="49"/>
      <c r="C217" s="49"/>
      <c r="D217" s="50" t="s">
        <v>124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</row>
    <row r="218" spans="1:17" s="41" customFormat="1" ht="15" customHeight="1">
      <c r="A218" s="33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</row>
  </sheetData>
  <autoFilter ref="B23:Q214" xr:uid="{BB0BE321-ABDB-4D5B-B1AC-52A93B26C8C4}">
    <filterColumn colId="0">
      <colorFilter dxfId="0" cellColor="0"/>
    </filterColumn>
  </autoFilter>
  <mergeCells count="9">
    <mergeCell ref="P2:P4"/>
    <mergeCell ref="M8:N8"/>
    <mergeCell ref="M9:N9"/>
    <mergeCell ref="M13:N13"/>
    <mergeCell ref="D21:L21"/>
    <mergeCell ref="M10:N10"/>
    <mergeCell ref="M11:N11"/>
    <mergeCell ref="M12:N12"/>
    <mergeCell ref="M7:N7"/>
  </mergeCells>
  <phoneticPr fontId="61" type="noConversion"/>
  <conditionalFormatting sqref="A23:A24">
    <cfRule type="duplicateValues" dxfId="18" priority="18"/>
  </conditionalFormatting>
  <conditionalFormatting sqref="H2 A24 A1:C1 A3:C23 A2 C24">
    <cfRule type="duplicateValues" dxfId="17" priority="54"/>
  </conditionalFormatting>
  <conditionalFormatting sqref="A25:B33 A1:B23 A24 A35:B1048576 A34">
    <cfRule type="duplicateValues" dxfId="16" priority="7"/>
  </conditionalFormatting>
  <conditionalFormatting sqref="H2 A219:C1048576 A1:C1 A3:C22 A2 B23:C23 B25:B33 C24 B35:B212">
    <cfRule type="duplicateValues" dxfId="15" priority="16"/>
  </conditionalFormatting>
  <conditionalFormatting sqref="H2 A219:C1048576 A1:C1 A3:C23 A2 B25:B33 A24 C24 B35:B212">
    <cfRule type="duplicateValues" dxfId="14" priority="17"/>
  </conditionalFormatting>
  <conditionalFormatting sqref="A219:C1048576">
    <cfRule type="duplicateValues" dxfId="13" priority="11"/>
  </conditionalFormatting>
  <conditionalFormatting sqref="B22:C22">
    <cfRule type="duplicateValues" dxfId="12" priority="14"/>
  </conditionalFormatting>
  <conditionalFormatting sqref="B213:C214">
    <cfRule type="duplicateValues" dxfId="11" priority="35"/>
    <cfRule type="duplicateValues" dxfId="10" priority="36"/>
    <cfRule type="duplicateValues" dxfId="9" priority="37"/>
  </conditionalFormatting>
  <conditionalFormatting sqref="C34">
    <cfRule type="duplicateValues" dxfId="8" priority="1"/>
    <cfRule type="duplicateValues" dxfId="7" priority="2"/>
    <cfRule type="duplicateValues" dxfId="6" priority="3"/>
  </conditionalFormatting>
  <conditionalFormatting sqref="D8:D9">
    <cfRule type="duplicateValues" dxfId="5" priority="5"/>
  </conditionalFormatting>
  <conditionalFormatting sqref="H2 B3:C7 B1:C1">
    <cfRule type="duplicateValues" dxfId="4" priority="15"/>
  </conditionalFormatting>
  <conditionalFormatting sqref="I5">
    <cfRule type="containsText" dxfId="3" priority="12" operator="containsText" text="нет">
      <formula>NOT(ISERROR(SEARCH("нет",I5)))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M7">
    <cfRule type="containsBlanks" dxfId="2" priority="4">
      <formula>LEN(TRIM(M7))=0</formula>
    </cfRule>
  </conditionalFormatting>
  <conditionalFormatting sqref="G12:G18">
    <cfRule type="duplicateValues" dxfId="1" priority="100"/>
  </conditionalFormatting>
  <dataValidations count="5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13:N214" xr:uid="{B0355318-C743-4B6C-84C9-EBF25BEFEDC6}">
      <formula1>$I$5&lt;&gt;"нет"</formula1>
    </dataValidation>
    <dataValidation type="list" allowBlank="1" showInputMessage="1" showErrorMessage="1" sqref="I5" xr:uid="{8FFFA12D-2DEC-4F48-B5D8-7D498514BA4B}">
      <formula1>"да,нет"</formula1>
    </dataValidation>
    <dataValidation type="list" allowBlank="1" showInputMessage="1" showErrorMessage="1" sqref="O7" xr:uid="{8CAEAF6A-5813-48AF-8613-22B44CC4B83D}">
      <formula1>"не выбрано,43-44 нед. 2024 (21-31 окт),8 нед. 2025 (17-21 фев),14 нед. 2025 (31 марта-4 апр),"</formula1>
    </dataValidation>
    <dataValidation type="list" allowBlank="1" showInputMessage="1" showErrorMessage="1" sqref="M7:N7" xr:uid="{D9DAE51D-DC79-41DC-ACBB-50836E7A9576}">
      <formula1>"не выбрано,14 нед. 2026 (30 мар-3 апр),16 нед. 2026 (13-17 апр)"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N25:N33 N35:N212" xr:uid="{C23A5FA1-6197-4C9A-9B9C-0DF0C61C9BA4}">
      <formula1>$I$5&lt;&gt;"нет"</formula1>
    </dataValidation>
  </dataValidations>
  <hyperlinks>
    <hyperlink ref="G4" location="'Условия работы'!A1" display="&gt;&gt;&gt; Условия работы &lt;&lt;&lt;" xr:uid="{C5F8A0A6-E244-49B2-B6CD-4EC3CE0336B5}"/>
    <hyperlink ref="P5" r:id="rId1" xr:uid="{1E5D972D-21A7-4BD6-B48D-0E5A3D6A99F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7AA8-2D85-49C8-B856-1CA9A8954BB9}">
  <dimension ref="B1:BH121"/>
  <sheetViews>
    <sheetView showGridLines="0" zoomScaleNormal="100" workbookViewId="0"/>
  </sheetViews>
  <sheetFormatPr defaultColWidth="9.21875" defaultRowHeight="14.4"/>
  <cols>
    <col min="1" max="1" width="3.33203125" style="55" customWidth="1"/>
    <col min="2" max="2" width="5.88671875" style="55" customWidth="1"/>
    <col min="3" max="3" width="6.33203125" style="55" customWidth="1"/>
    <col min="4" max="15" width="9.21875" style="55"/>
    <col min="16" max="16" width="10" style="55" customWidth="1"/>
    <col min="17" max="16384" width="9.21875" style="55"/>
  </cols>
  <sheetData>
    <row r="1" spans="2:16" ht="15" thickTop="1"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2:16">
      <c r="B2" s="56"/>
      <c r="P2" s="57"/>
    </row>
    <row r="3" spans="2:16">
      <c r="B3" s="56"/>
      <c r="P3" s="57"/>
    </row>
    <row r="4" spans="2:16">
      <c r="B4" s="56"/>
      <c r="P4" s="57"/>
    </row>
    <row r="5" spans="2:16">
      <c r="B5" s="56"/>
      <c r="P5" s="57"/>
    </row>
    <row r="6" spans="2:16" s="60" customFormat="1" ht="16.5" customHeight="1">
      <c r="B6" s="58"/>
      <c r="C6" s="59"/>
      <c r="P6" s="61"/>
    </row>
    <row r="7" spans="2:16" s="62" customFormat="1" ht="12" customHeight="1">
      <c r="B7" s="58"/>
      <c r="C7" s="59"/>
      <c r="P7" s="63"/>
    </row>
    <row r="8" spans="2:16" ht="12" customHeight="1">
      <c r="B8" s="56"/>
      <c r="C8" s="59"/>
      <c r="P8" s="57"/>
    </row>
    <row r="9" spans="2:16" ht="12" customHeight="1">
      <c r="B9" s="64"/>
      <c r="C9" s="59"/>
      <c r="P9" s="57"/>
    </row>
    <row r="10" spans="2:16" ht="12" customHeight="1">
      <c r="B10" s="64"/>
      <c r="C10" s="59"/>
      <c r="P10" s="57"/>
    </row>
    <row r="11" spans="2:16" ht="16.5" customHeight="1">
      <c r="B11" s="56"/>
      <c r="P11" s="57"/>
    </row>
    <row r="12" spans="2:16" ht="20.25" customHeight="1">
      <c r="B12" s="56"/>
      <c r="P12" s="57"/>
    </row>
    <row r="13" spans="2:16" s="67" customFormat="1" ht="17.25" customHeight="1">
      <c r="B13" s="65" t="s">
        <v>125</v>
      </c>
      <c r="C13" s="66" t="s">
        <v>126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P13" s="68"/>
    </row>
    <row r="14" spans="2:16" s="73" customFormat="1" ht="15.6">
      <c r="B14" s="69" t="s">
        <v>127</v>
      </c>
      <c r="C14" s="70"/>
      <c r="D14" s="71"/>
      <c r="E14" s="71"/>
      <c r="F14" s="71"/>
      <c r="G14" s="71"/>
      <c r="H14" s="72" t="s">
        <v>128</v>
      </c>
      <c r="I14" s="70"/>
      <c r="J14" s="71"/>
      <c r="K14" s="71"/>
      <c r="L14" s="71"/>
      <c r="M14" s="71"/>
      <c r="N14" s="71"/>
      <c r="P14" s="74"/>
    </row>
    <row r="15" spans="2:16" s="73" customFormat="1">
      <c r="B15" s="75"/>
      <c r="C15" s="76" t="s">
        <v>129</v>
      </c>
      <c r="D15" s="71"/>
      <c r="E15" s="71"/>
      <c r="F15" s="71"/>
      <c r="G15" s="71"/>
      <c r="H15" s="77" t="s">
        <v>130</v>
      </c>
      <c r="I15" s="78" t="s">
        <v>131</v>
      </c>
      <c r="J15" s="71"/>
      <c r="K15" s="71"/>
      <c r="L15" s="71"/>
      <c r="M15" s="71"/>
      <c r="N15" s="71"/>
      <c r="P15" s="74"/>
    </row>
    <row r="16" spans="2:16" s="73" customFormat="1">
      <c r="B16" s="75"/>
      <c r="C16" s="76" t="s">
        <v>132</v>
      </c>
      <c r="D16" s="71"/>
      <c r="E16" s="71"/>
      <c r="F16" s="71"/>
      <c r="G16" s="71"/>
      <c r="H16" s="77" t="s">
        <v>130</v>
      </c>
      <c r="I16" s="78" t="s">
        <v>133</v>
      </c>
      <c r="J16" s="71"/>
      <c r="K16" s="71"/>
      <c r="L16" s="71"/>
      <c r="M16" s="71"/>
      <c r="N16" s="71"/>
      <c r="P16" s="74"/>
    </row>
    <row r="17" spans="2:22" s="73" customFormat="1">
      <c r="B17" s="75"/>
      <c r="C17" s="76" t="s">
        <v>134</v>
      </c>
      <c r="D17" s="71"/>
      <c r="E17" s="71"/>
      <c r="F17" s="71"/>
      <c r="G17" s="71"/>
      <c r="H17" s="77" t="s">
        <v>130</v>
      </c>
      <c r="I17" s="78" t="s">
        <v>135</v>
      </c>
      <c r="J17" s="71"/>
      <c r="K17" s="71"/>
      <c r="L17" s="71"/>
      <c r="M17" s="71"/>
      <c r="N17" s="71"/>
      <c r="P17" s="74"/>
    </row>
    <row r="18" spans="2:22" s="73" customFormat="1">
      <c r="B18" s="75"/>
      <c r="C18" s="76" t="s">
        <v>136</v>
      </c>
      <c r="D18" s="71"/>
      <c r="E18" s="71"/>
      <c r="F18" s="71"/>
      <c r="G18" s="71"/>
      <c r="H18" s="77" t="s">
        <v>130</v>
      </c>
      <c r="I18" s="78" t="s">
        <v>137</v>
      </c>
      <c r="J18" s="71"/>
      <c r="K18" s="71"/>
      <c r="L18" s="71"/>
      <c r="M18" s="71"/>
      <c r="N18" s="71"/>
      <c r="P18" s="74"/>
      <c r="V18" s="79"/>
    </row>
    <row r="19" spans="2:22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P19" s="57"/>
    </row>
    <row r="20" spans="2:22" ht="15.6">
      <c r="B20" s="65" t="s">
        <v>125</v>
      </c>
      <c r="C20" s="66" t="s">
        <v>138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P20" s="57"/>
    </row>
    <row r="21" spans="2:22" s="73" customFormat="1">
      <c r="B21" s="75"/>
      <c r="C21" s="76" t="s">
        <v>139</v>
      </c>
      <c r="D21" s="71"/>
      <c r="E21" s="71"/>
      <c r="F21" s="71"/>
      <c r="G21" s="71"/>
      <c r="H21" s="77"/>
      <c r="I21" s="78"/>
      <c r="J21" s="71"/>
      <c r="K21" s="71"/>
      <c r="L21" s="71"/>
      <c r="M21" s="71"/>
      <c r="N21" s="71"/>
      <c r="P21" s="74"/>
    </row>
    <row r="22" spans="2:22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P22" s="57"/>
    </row>
    <row r="23" spans="2:22">
      <c r="B23" s="82"/>
      <c r="P23" s="57"/>
    </row>
    <row r="24" spans="2:22">
      <c r="B24" s="82"/>
      <c r="P24" s="57"/>
    </row>
    <row r="25" spans="2:22">
      <c r="B25" s="82"/>
      <c r="P25" s="57"/>
    </row>
    <row r="26" spans="2:22" s="85" customFormat="1" ht="15.6">
      <c r="B26" s="83" t="s">
        <v>125</v>
      </c>
      <c r="C26" s="84" t="s">
        <v>140</v>
      </c>
      <c r="P26" s="86"/>
    </row>
    <row r="27" spans="2:22">
      <c r="B27" s="82"/>
      <c r="C27" s="76" t="s">
        <v>141</v>
      </c>
      <c r="P27" s="57"/>
    </row>
    <row r="28" spans="2:22">
      <c r="B28" s="82"/>
      <c r="C28" s="76" t="s">
        <v>142</v>
      </c>
      <c r="P28" s="57"/>
    </row>
    <row r="29" spans="2:22" s="85" customFormat="1" ht="15.6">
      <c r="B29" s="83" t="s">
        <v>125</v>
      </c>
      <c r="C29" s="84" t="s">
        <v>143</v>
      </c>
      <c r="P29" s="86"/>
    </row>
    <row r="30" spans="2:22" s="89" customFormat="1" ht="45" customHeight="1">
      <c r="B30" s="87" t="s">
        <v>125</v>
      </c>
      <c r="C30" s="149" t="s">
        <v>144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88"/>
    </row>
    <row r="31" spans="2:22">
      <c r="B31" s="82"/>
      <c r="C31" s="150" t="s">
        <v>145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57"/>
    </row>
    <row r="32" spans="2:22" ht="29.25" customHeight="1">
      <c r="B32" s="82"/>
      <c r="C32" s="151" t="s">
        <v>146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57"/>
    </row>
    <row r="33" spans="2:16" ht="30" customHeight="1">
      <c r="B33" s="82"/>
      <c r="C33" s="151" t="s">
        <v>147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57"/>
    </row>
    <row r="34" spans="2:16" ht="29.25" customHeight="1">
      <c r="B34" s="82"/>
      <c r="C34" s="150" t="s">
        <v>148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57"/>
    </row>
    <row r="35" spans="2:16" s="85" customFormat="1" ht="30.75" customHeight="1">
      <c r="B35" s="87" t="s">
        <v>125</v>
      </c>
      <c r="C35" s="149" t="s">
        <v>149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86"/>
    </row>
    <row r="36" spans="2:16" ht="29.25" customHeight="1">
      <c r="B36" s="82"/>
      <c r="C36" s="150" t="s">
        <v>150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57"/>
    </row>
    <row r="37" spans="2:16" ht="29.25" customHeight="1">
      <c r="B37" s="82"/>
      <c r="C37" s="150" t="s">
        <v>151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57"/>
    </row>
    <row r="38" spans="2:16" s="85" customFormat="1" ht="30.75" customHeight="1">
      <c r="B38" s="87" t="s">
        <v>125</v>
      </c>
      <c r="C38" s="149" t="s">
        <v>152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86"/>
    </row>
    <row r="39" spans="2:16">
      <c r="B39" s="82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57"/>
    </row>
    <row r="40" spans="2:16">
      <c r="B40" s="82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57"/>
    </row>
    <row r="41" spans="2:16">
      <c r="B41" s="82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57"/>
    </row>
    <row r="42" spans="2:16" ht="28.5" customHeight="1">
      <c r="B42" s="87" t="s">
        <v>125</v>
      </c>
      <c r="C42" s="149" t="s">
        <v>153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57"/>
    </row>
    <row r="43" spans="2:16" s="89" customFormat="1" ht="30" customHeight="1">
      <c r="B43" s="87" t="s">
        <v>125</v>
      </c>
      <c r="C43" s="149" t="s">
        <v>154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88"/>
    </row>
    <row r="44" spans="2:16" ht="30" customHeight="1">
      <c r="B44" s="82"/>
      <c r="C44" s="150" t="s">
        <v>155</v>
      </c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57"/>
    </row>
    <row r="45" spans="2:16" ht="29.25" customHeight="1">
      <c r="B45" s="82"/>
      <c r="C45" s="150" t="s">
        <v>156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57"/>
    </row>
    <row r="46" spans="2:16" s="89" customFormat="1" ht="15">
      <c r="B46" s="87" t="s">
        <v>125</v>
      </c>
      <c r="C46" s="149" t="s">
        <v>157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88"/>
    </row>
    <row r="47" spans="2:16" ht="44.25" customHeight="1">
      <c r="B47" s="82"/>
      <c r="C47" s="150" t="s">
        <v>158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57"/>
    </row>
    <row r="48" spans="2:16" s="89" customFormat="1" ht="15">
      <c r="B48" s="87" t="s">
        <v>125</v>
      </c>
      <c r="C48" s="149" t="s">
        <v>159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88"/>
    </row>
    <row r="49" spans="2:16" ht="29.25" customHeight="1">
      <c r="B49" s="82"/>
      <c r="C49" s="150" t="s">
        <v>160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57"/>
    </row>
    <row r="50" spans="2:16" s="93" customFormat="1" ht="47.25" customHeight="1">
      <c r="B50" s="91" t="s">
        <v>125</v>
      </c>
      <c r="C50" s="153" t="s">
        <v>161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92"/>
    </row>
    <row r="51" spans="2:16" ht="30.75" customHeight="1">
      <c r="B51" s="82"/>
      <c r="C51" s="150" t="s">
        <v>162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57"/>
    </row>
    <row r="52" spans="2:16" ht="30.75" customHeight="1">
      <c r="B52" s="82"/>
      <c r="C52" s="150" t="s">
        <v>163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57"/>
    </row>
    <row r="53" spans="2:16" ht="30.75" customHeight="1">
      <c r="B53" s="82"/>
      <c r="C53" s="150" t="s">
        <v>164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57"/>
    </row>
    <row r="54" spans="2:16" ht="42" customHeight="1">
      <c r="B54" s="87" t="s">
        <v>125</v>
      </c>
      <c r="C54" s="149" t="s">
        <v>165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57"/>
    </row>
    <row r="55" spans="2:16">
      <c r="B55" s="82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57"/>
    </row>
    <row r="56" spans="2:16">
      <c r="B56" s="82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57"/>
    </row>
    <row r="57" spans="2:16">
      <c r="B57" s="82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57"/>
    </row>
    <row r="58" spans="2:16">
      <c r="B58" s="82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57"/>
    </row>
    <row r="59" spans="2:16" s="96" customFormat="1" ht="32.25" customHeight="1">
      <c r="B59" s="91" t="s">
        <v>125</v>
      </c>
      <c r="C59" s="154" t="s">
        <v>166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95"/>
    </row>
    <row r="60" spans="2:16" s="96" customFormat="1" ht="17.25" customHeight="1">
      <c r="B60" s="91" t="s">
        <v>125</v>
      </c>
      <c r="C60" s="154" t="s">
        <v>167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95"/>
    </row>
    <row r="61" spans="2:16" s="96" customFormat="1" ht="17.25" customHeight="1">
      <c r="B61" s="91"/>
      <c r="C61" s="97" t="s">
        <v>5</v>
      </c>
      <c r="D61" s="98" t="s">
        <v>6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5"/>
    </row>
    <row r="62" spans="2:16" s="96" customFormat="1" ht="17.25" customHeight="1">
      <c r="B62" s="91"/>
      <c r="C62" s="99" t="s">
        <v>8</v>
      </c>
      <c r="D62" s="98" t="s">
        <v>9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</row>
    <row r="63" spans="2:16" s="96" customFormat="1" ht="17.25" customHeight="1">
      <c r="B63" s="91"/>
      <c r="C63" s="99" t="s">
        <v>10</v>
      </c>
      <c r="D63" s="98" t="s">
        <v>11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  <row r="64" spans="2:16" s="96" customFormat="1" ht="17.25" customHeight="1">
      <c r="B64" s="91"/>
      <c r="C64" s="99" t="s">
        <v>12</v>
      </c>
      <c r="D64" s="98" t="s">
        <v>13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2:16" s="96" customFormat="1" ht="17.25" customHeight="1">
      <c r="B65" s="91"/>
      <c r="C65" s="97" t="s">
        <v>16</v>
      </c>
      <c r="D65" s="98" t="s">
        <v>17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</row>
    <row r="66" spans="2:16" s="96" customFormat="1" ht="17.25" customHeight="1">
      <c r="B66" s="91"/>
      <c r="C66" s="97" t="s">
        <v>18</v>
      </c>
      <c r="D66" s="98" t="s">
        <v>19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</row>
    <row r="67" spans="2:16" s="96" customFormat="1" ht="17.25" customHeight="1">
      <c r="B67" s="91"/>
      <c r="C67" s="97" t="s">
        <v>21</v>
      </c>
      <c r="D67" s="98" t="s">
        <v>168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5"/>
    </row>
    <row r="68" spans="2:16" ht="12.75" customHeight="1">
      <c r="B68" s="82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57"/>
    </row>
    <row r="69" spans="2:16">
      <c r="B69" s="82"/>
      <c r="P69" s="57"/>
    </row>
    <row r="70" spans="2:16">
      <c r="B70" s="82"/>
      <c r="P70" s="57"/>
    </row>
    <row r="71" spans="2:16">
      <c r="B71" s="82"/>
      <c r="P71" s="57"/>
    </row>
    <row r="72" spans="2:16" ht="17.25" customHeight="1">
      <c r="B72" s="87" t="s">
        <v>125</v>
      </c>
      <c r="C72" s="153" t="s">
        <v>169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57"/>
    </row>
    <row r="73" spans="2:16" ht="15" customHeight="1">
      <c r="B73" s="82"/>
      <c r="C73" s="155" t="s">
        <v>170</v>
      </c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57"/>
    </row>
    <row r="74" spans="2:16" s="96" customFormat="1" ht="15" customHeight="1">
      <c r="B74" s="100"/>
      <c r="C74" s="155" t="s">
        <v>171</v>
      </c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95"/>
    </row>
    <row r="75" spans="2:16" s="96" customFormat="1" ht="15" customHeight="1">
      <c r="B75" s="100"/>
      <c r="C75" s="155" t="s">
        <v>172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95"/>
    </row>
    <row r="76" spans="2:16" ht="31.5" customHeight="1">
      <c r="B76" s="87" t="s">
        <v>125</v>
      </c>
      <c r="C76" s="149" t="s">
        <v>173</v>
      </c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57"/>
    </row>
    <row r="77" spans="2:16" ht="31.5" customHeight="1">
      <c r="B77" s="87"/>
      <c r="C77" s="150" t="s">
        <v>174</v>
      </c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57"/>
    </row>
    <row r="78" spans="2:16" ht="29.25" customHeight="1">
      <c r="B78" s="87"/>
      <c r="C78" s="150" t="s">
        <v>175</v>
      </c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57"/>
    </row>
    <row r="79" spans="2:16">
      <c r="B79" s="82"/>
      <c r="C79" s="150" t="s">
        <v>176</v>
      </c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57"/>
    </row>
    <row r="80" spans="2:16">
      <c r="B80" s="82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57"/>
    </row>
    <row r="81" spans="2:60">
      <c r="B81" s="82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57"/>
    </row>
    <row r="82" spans="2:60">
      <c r="B82" s="82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57"/>
    </row>
    <row r="83" spans="2:60">
      <c r="B83" s="82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57"/>
    </row>
    <row r="84" spans="2:60" ht="45" customHeight="1">
      <c r="B84" s="87" t="s">
        <v>125</v>
      </c>
      <c r="C84" s="149" t="s">
        <v>177</v>
      </c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57"/>
    </row>
    <row r="85" spans="2:60" ht="29.25" customHeight="1">
      <c r="B85" s="87"/>
      <c r="C85" s="150" t="s">
        <v>178</v>
      </c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57"/>
    </row>
    <row r="86" spans="2:60" ht="15">
      <c r="B86" s="87" t="s">
        <v>125</v>
      </c>
      <c r="C86" s="149" t="s">
        <v>179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57"/>
    </row>
    <row r="87" spans="2:60" ht="15">
      <c r="B87" s="87"/>
      <c r="C87" s="150" t="s">
        <v>180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57"/>
    </row>
    <row r="88" spans="2:60" ht="59.25" customHeight="1">
      <c r="B88" s="87"/>
      <c r="C88" s="150" t="s">
        <v>181</v>
      </c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</row>
    <row r="89" spans="2:60">
      <c r="B89" s="82"/>
      <c r="C89" s="150" t="s">
        <v>182</v>
      </c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</row>
    <row r="90" spans="2:60">
      <c r="B90" s="82"/>
      <c r="C90" s="156" t="s">
        <v>183</v>
      </c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</row>
    <row r="91" spans="2:60">
      <c r="B91" s="82"/>
      <c r="C91" s="156" t="s">
        <v>184</v>
      </c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57"/>
      <c r="S91" s="157" t="s">
        <v>185</v>
      </c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</row>
    <row r="92" spans="2:60">
      <c r="B92" s="82"/>
      <c r="C92" s="151" t="s">
        <v>186</v>
      </c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</row>
    <row r="93" spans="2:60" ht="30.75" customHeight="1">
      <c r="B93" s="82"/>
      <c r="C93" s="150" t="s">
        <v>187</v>
      </c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</row>
    <row r="94" spans="2:60">
      <c r="B94" s="82"/>
      <c r="C94" s="150" t="s">
        <v>188</v>
      </c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</row>
    <row r="95" spans="2:60" ht="45" customHeight="1">
      <c r="B95" s="87" t="s">
        <v>125</v>
      </c>
      <c r="C95" s="149" t="s">
        <v>189</v>
      </c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57"/>
    </row>
    <row r="96" spans="2:60" ht="30" customHeight="1">
      <c r="B96" s="82"/>
      <c r="C96" s="150" t="s">
        <v>190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</row>
    <row r="97" spans="2:60" ht="45" customHeight="1">
      <c r="B97" s="82"/>
      <c r="C97" s="150" t="s">
        <v>191</v>
      </c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</row>
    <row r="98" spans="2:60">
      <c r="B98" s="82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57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</row>
    <row r="99" spans="2:60">
      <c r="B99" s="82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57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</row>
    <row r="100" spans="2:60">
      <c r="B100" s="82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57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</row>
    <row r="101" spans="2:60">
      <c r="B101" s="82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57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</row>
    <row r="102" spans="2:60" ht="15">
      <c r="B102" s="87" t="s">
        <v>125</v>
      </c>
      <c r="C102" s="149" t="s">
        <v>192</v>
      </c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57"/>
    </row>
    <row r="103" spans="2:60">
      <c r="B103" s="56"/>
      <c r="P103" s="57"/>
    </row>
    <row r="104" spans="2:60">
      <c r="B104" s="56"/>
      <c r="P104" s="57"/>
    </row>
    <row r="105" spans="2:60">
      <c r="B105" s="56"/>
      <c r="P105" s="57"/>
    </row>
    <row r="106" spans="2:60">
      <c r="B106" s="56"/>
      <c r="P106" s="57"/>
    </row>
    <row r="107" spans="2:60">
      <c r="B107" s="56"/>
      <c r="P107" s="57"/>
    </row>
    <row r="108" spans="2:60">
      <c r="B108" s="56"/>
      <c r="P108" s="57"/>
    </row>
    <row r="109" spans="2:60">
      <c r="B109" s="56"/>
      <c r="P109" s="57"/>
    </row>
    <row r="110" spans="2:60">
      <c r="B110" s="56"/>
      <c r="P110" s="57"/>
    </row>
    <row r="111" spans="2:60">
      <c r="B111" s="56"/>
      <c r="P111" s="57"/>
    </row>
    <row r="112" spans="2:60">
      <c r="B112" s="56"/>
      <c r="P112" s="57"/>
    </row>
    <row r="113" spans="2:16">
      <c r="B113" s="56"/>
      <c r="P113" s="57"/>
    </row>
    <row r="114" spans="2:16">
      <c r="B114" s="56"/>
      <c r="P114" s="57"/>
    </row>
    <row r="115" spans="2:16">
      <c r="B115" s="56"/>
      <c r="P115" s="57"/>
    </row>
    <row r="116" spans="2:16">
      <c r="B116" s="56"/>
      <c r="P116" s="57"/>
    </row>
    <row r="117" spans="2:16">
      <c r="B117" s="56"/>
      <c r="P117" s="57"/>
    </row>
    <row r="118" spans="2:16">
      <c r="B118" s="56"/>
      <c r="P118" s="57"/>
    </row>
    <row r="119" spans="2:16">
      <c r="B119" s="56"/>
      <c r="P119" s="57"/>
    </row>
    <row r="120" spans="2:16" ht="15" thickBot="1">
      <c r="B120" s="102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4"/>
    </row>
    <row r="121" spans="2:16" ht="15" thickTop="1"/>
  </sheetData>
  <mergeCells count="57">
    <mergeCell ref="C102:O102"/>
    <mergeCell ref="C94:O94"/>
    <mergeCell ref="S94:BH94"/>
    <mergeCell ref="C95:O95"/>
    <mergeCell ref="C96:O96"/>
    <mergeCell ref="S96:BH96"/>
    <mergeCell ref="C97:O97"/>
    <mergeCell ref="S97:BH97"/>
    <mergeCell ref="C91:O91"/>
    <mergeCell ref="S91:BH91"/>
    <mergeCell ref="C92:O92"/>
    <mergeCell ref="S92:BH92"/>
    <mergeCell ref="C93:O93"/>
    <mergeCell ref="S93:BH93"/>
    <mergeCell ref="C90:O90"/>
    <mergeCell ref="S90:BH90"/>
    <mergeCell ref="C77:O77"/>
    <mergeCell ref="C78:O78"/>
    <mergeCell ref="C79:O79"/>
    <mergeCell ref="C84:O84"/>
    <mergeCell ref="C85:O85"/>
    <mergeCell ref="C86:O86"/>
    <mergeCell ref="C87:O87"/>
    <mergeCell ref="C88:O88"/>
    <mergeCell ref="S88:BH88"/>
    <mergeCell ref="C89:O89"/>
    <mergeCell ref="S89:BH89"/>
    <mergeCell ref="C76:O76"/>
    <mergeCell ref="C51:O51"/>
    <mergeCell ref="C52:O52"/>
    <mergeCell ref="C53:O53"/>
    <mergeCell ref="C54:O54"/>
    <mergeCell ref="C55:O55"/>
    <mergeCell ref="C59:O59"/>
    <mergeCell ref="C60:O60"/>
    <mergeCell ref="C72:O72"/>
    <mergeCell ref="C73:O73"/>
    <mergeCell ref="C74:O74"/>
    <mergeCell ref="C75:O75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2026</vt:lpstr>
      <vt:lpstr>Условия работы</vt:lpstr>
      <vt:lpstr>'2026'!ssaj</vt:lpstr>
      <vt:lpstr>'2026'!table</vt:lpstr>
      <vt:lpstr>курс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2023-11-08T11:10:49Z</dcterms:created>
  <dcterms:modified xsi:type="dcterms:W3CDTF">2026-02-18T14:47:28Z</dcterms:modified>
</cp:coreProperties>
</file>