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79E727B6-8FDB-42BD-A99B-3B66250D54DE}" xr6:coauthVersionLast="47" xr6:coauthVersionMax="47" xr10:uidLastSave="{00000000-0000-0000-0000-000000000000}"/>
  <bookViews>
    <workbookView xWindow="-28920" yWindow="-2475" windowWidth="29040" windowHeight="15720" xr2:uid="{5EECE52F-A1C7-492B-8C1D-592FB2E29DA2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'2026'!$B$27:$U$257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>#REF!</definedName>
    <definedName name="negot" localSheetId="0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>#REF!</definedName>
    <definedName name="peon2" localSheetId="0">#REF!</definedName>
    <definedName name="peon2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>#REF!</definedName>
    <definedName name="price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 localSheetId="1">#REF!</definedName>
    <definedName name="ROYAL">#REF!</definedName>
    <definedName name="roz" localSheetId="0">#REF!</definedName>
    <definedName name="roz">#REF!</definedName>
    <definedName name="roze" localSheetId="0">#REF!</definedName>
    <definedName name="roze">#REF!</definedName>
    <definedName name="rrr" localSheetId="0">#REF!</definedName>
    <definedName name="rrr">#REF!</definedName>
    <definedName name="rs" localSheetId="0">#REF!</definedName>
    <definedName name="rs">#REF!</definedName>
    <definedName name="rus">#REF!</definedName>
    <definedName name="rz" localSheetId="0">#REF!</definedName>
    <definedName name="rz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>#REF!</definedName>
    <definedName name="serbros" localSheetId="0">'2026'!$B$27:$I$254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>#REF!</definedName>
    <definedName name="stock">#REF!</definedName>
    <definedName name="stock_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hug">#REF!</definedName>
    <definedName name="table" localSheetId="0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>#REF!</definedName>
    <definedName name="курс">[8]Рабочий!$W$1</definedName>
    <definedName name="Склады" localSheetId="0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M252" i="1"/>
  <c r="L252" i="1"/>
  <c r="M248" i="1"/>
  <c r="L244" i="1"/>
  <c r="M239" i="1"/>
  <c r="M238" i="1"/>
  <c r="M234" i="1"/>
  <c r="M229" i="1"/>
  <c r="L229" i="1"/>
  <c r="M224" i="1"/>
  <c r="L224" i="1"/>
  <c r="L214" i="1"/>
  <c r="M215" i="1"/>
  <c r="L216" i="1"/>
  <c r="L217" i="1"/>
  <c r="L218" i="1"/>
  <c r="L219" i="1"/>
  <c r="M219" i="1"/>
  <c r="L221" i="1"/>
  <c r="M221" i="1"/>
  <c r="L222" i="1"/>
  <c r="M223" i="1"/>
  <c r="L225" i="1"/>
  <c r="L226" i="1"/>
  <c r="L228" i="1"/>
  <c r="L230" i="1"/>
  <c r="M230" i="1"/>
  <c r="L232" i="1"/>
  <c r="M232" i="1"/>
  <c r="L233" i="1"/>
  <c r="M235" i="1"/>
  <c r="L236" i="1"/>
  <c r="L237" i="1"/>
  <c r="L240" i="1"/>
  <c r="L241" i="1"/>
  <c r="M241" i="1"/>
  <c r="L243" i="1"/>
  <c r="M243" i="1"/>
  <c r="L245" i="1"/>
  <c r="M246" i="1"/>
  <c r="L247" i="1"/>
  <c r="L249" i="1"/>
  <c r="L250" i="1"/>
  <c r="L251" i="1"/>
  <c r="M251" i="1"/>
  <c r="L254" i="1"/>
  <c r="M254" i="1"/>
  <c r="M213" i="1"/>
  <c r="L212" i="1"/>
  <c r="M211" i="1"/>
  <c r="M210" i="1"/>
  <c r="M209" i="1"/>
  <c r="M208" i="1"/>
  <c r="L208" i="1"/>
  <c r="M205" i="1"/>
  <c r="L205" i="1"/>
  <c r="M203" i="1"/>
  <c r="L199" i="1"/>
  <c r="M198" i="1"/>
  <c r="M196" i="1"/>
  <c r="M194" i="1"/>
  <c r="M192" i="1"/>
  <c r="L192" i="1"/>
  <c r="M189" i="1"/>
  <c r="L189" i="1"/>
  <c r="M188" i="1"/>
  <c r="L186" i="1"/>
  <c r="M185" i="1"/>
  <c r="M184" i="1"/>
  <c r="M182" i="1"/>
  <c r="M181" i="1"/>
  <c r="L181" i="1"/>
  <c r="M178" i="1"/>
  <c r="L178" i="1"/>
  <c r="M177" i="1"/>
  <c r="L176" i="1"/>
  <c r="M174" i="1"/>
  <c r="M169" i="1"/>
  <c r="M167" i="1"/>
  <c r="M163" i="1"/>
  <c r="L163" i="1"/>
  <c r="M159" i="1"/>
  <c r="L159" i="1"/>
  <c r="M158" i="1"/>
  <c r="L156" i="1"/>
  <c r="M155" i="1"/>
  <c r="M146" i="1"/>
  <c r="M145" i="1"/>
  <c r="M143" i="1"/>
  <c r="L143" i="1"/>
  <c r="M138" i="1"/>
  <c r="L138" i="1"/>
  <c r="M137" i="1"/>
  <c r="L136" i="1"/>
  <c r="M132" i="1"/>
  <c r="M131" i="1"/>
  <c r="M130" i="1"/>
  <c r="M129" i="1"/>
  <c r="L129" i="1"/>
  <c r="M126" i="1"/>
  <c r="L126" i="1"/>
  <c r="M125" i="1"/>
  <c r="L123" i="1"/>
  <c r="M122" i="1"/>
  <c r="M121" i="1"/>
  <c r="M118" i="1"/>
  <c r="M117" i="1"/>
  <c r="L117" i="1"/>
  <c r="M115" i="1"/>
  <c r="L115" i="1"/>
  <c r="M114" i="1"/>
  <c r="L113" i="1"/>
  <c r="M112" i="1"/>
  <c r="M109" i="1"/>
  <c r="M108" i="1"/>
  <c r="M107" i="1"/>
  <c r="L107" i="1"/>
  <c r="M104" i="1"/>
  <c r="L104" i="1"/>
  <c r="M101" i="1"/>
  <c r="L100" i="1"/>
  <c r="M97" i="1"/>
  <c r="M96" i="1"/>
  <c r="M95" i="1"/>
  <c r="M94" i="1"/>
  <c r="L94" i="1"/>
  <c r="M86" i="1"/>
  <c r="L86" i="1"/>
  <c r="M85" i="1"/>
  <c r="L80" i="1"/>
  <c r="M79" i="1"/>
  <c r="M78" i="1"/>
  <c r="M77" i="1"/>
  <c r="M76" i="1"/>
  <c r="L76" i="1"/>
  <c r="M74" i="1"/>
  <c r="L74" i="1"/>
  <c r="M73" i="1"/>
  <c r="L72" i="1"/>
  <c r="M71" i="1"/>
  <c r="M70" i="1"/>
  <c r="M69" i="1"/>
  <c r="M68" i="1"/>
  <c r="L68" i="1"/>
  <c r="M66" i="1"/>
  <c r="L66" i="1"/>
  <c r="M65" i="1"/>
  <c r="L44" i="1"/>
  <c r="M36" i="1"/>
  <c r="M31" i="1"/>
  <c r="M206" i="1"/>
  <c r="M204" i="1"/>
  <c r="L204" i="1"/>
  <c r="M201" i="1"/>
  <c r="L201" i="1"/>
  <c r="M200" i="1"/>
  <c r="L197" i="1"/>
  <c r="M195" i="1"/>
  <c r="M193" i="1"/>
  <c r="M191" i="1"/>
  <c r="M187" i="1"/>
  <c r="L187" i="1"/>
  <c r="M179" i="1"/>
  <c r="L179" i="1"/>
  <c r="M175" i="1"/>
  <c r="L173" i="1"/>
  <c r="M172" i="1"/>
  <c r="M171" i="1"/>
  <c r="M170" i="1"/>
  <c r="M168" i="1"/>
  <c r="L168" i="1"/>
  <c r="M165" i="1"/>
  <c r="L165" i="1"/>
  <c r="M164" i="1"/>
  <c r="L161" i="1"/>
  <c r="M160" i="1"/>
  <c r="M157" i="1"/>
  <c r="M154" i="1"/>
  <c r="M153" i="1"/>
  <c r="L153" i="1"/>
  <c r="M151" i="1"/>
  <c r="L151" i="1"/>
  <c r="M150" i="1"/>
  <c r="L149" i="1"/>
  <c r="M148" i="1"/>
  <c r="M147" i="1"/>
  <c r="M144" i="1"/>
  <c r="M142" i="1"/>
  <c r="L142" i="1"/>
  <c r="M140" i="1"/>
  <c r="L140" i="1"/>
  <c r="M135" i="1"/>
  <c r="L134" i="1"/>
  <c r="M133" i="1"/>
  <c r="L133" i="1"/>
  <c r="L128" i="1"/>
  <c r="M124" i="1"/>
  <c r="L124" i="1"/>
  <c r="L120" i="1"/>
  <c r="M119" i="1"/>
  <c r="L119" i="1"/>
  <c r="L111" i="1"/>
  <c r="M110" i="1"/>
  <c r="L110" i="1"/>
  <c r="L106" i="1"/>
  <c r="M103" i="1"/>
  <c r="L103" i="1"/>
  <c r="L102" i="1"/>
  <c r="M99" i="1"/>
  <c r="L99" i="1"/>
  <c r="L98" i="1"/>
  <c r="M93" i="1"/>
  <c r="L93" i="1"/>
  <c r="L92" i="1"/>
  <c r="M91" i="1"/>
  <c r="L91" i="1"/>
  <c r="L90" i="1"/>
  <c r="M88" i="1"/>
  <c r="L88" i="1"/>
  <c r="L87" i="1"/>
  <c r="M84" i="1"/>
  <c r="L84" i="1"/>
  <c r="L83" i="1"/>
  <c r="M82" i="1"/>
  <c r="L82" i="1"/>
  <c r="L81" i="1"/>
  <c r="M64" i="1"/>
  <c r="L64" i="1"/>
  <c r="L63" i="1"/>
  <c r="M62" i="1"/>
  <c r="L62" i="1"/>
  <c r="L61" i="1"/>
  <c r="M60" i="1"/>
  <c r="L60" i="1"/>
  <c r="L59" i="1"/>
  <c r="M58" i="1"/>
  <c r="L58" i="1"/>
  <c r="L57" i="1"/>
  <c r="M56" i="1"/>
  <c r="L56" i="1"/>
  <c r="L55" i="1"/>
  <c r="M54" i="1"/>
  <c r="L54" i="1"/>
  <c r="L53" i="1"/>
  <c r="M52" i="1"/>
  <c r="L52" i="1"/>
  <c r="L51" i="1"/>
  <c r="M50" i="1"/>
  <c r="L50" i="1"/>
  <c r="L49" i="1"/>
  <c r="M48" i="1"/>
  <c r="L48" i="1"/>
  <c r="L47" i="1"/>
  <c r="M46" i="1"/>
  <c r="L46" i="1"/>
  <c r="L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5" i="1"/>
  <c r="L35" i="1"/>
  <c r="M34" i="1"/>
  <c r="L34" i="1"/>
  <c r="M33" i="1"/>
  <c r="L33" i="1"/>
  <c r="M32" i="1"/>
  <c r="L32" i="1"/>
  <c r="M30" i="1"/>
  <c r="L30" i="1"/>
  <c r="M29" i="1"/>
  <c r="L29" i="1"/>
  <c r="L15" i="1"/>
  <c r="M257" i="1" s="1"/>
  <c r="K257" i="1" s="1"/>
  <c r="M45" i="1" l="1"/>
  <c r="M47" i="1"/>
  <c r="M49" i="1"/>
  <c r="M51" i="1"/>
  <c r="M53" i="1"/>
  <c r="M55" i="1"/>
  <c r="M57" i="1"/>
  <c r="M59" i="1"/>
  <c r="M61" i="1"/>
  <c r="M63" i="1"/>
  <c r="M81" i="1"/>
  <c r="M83" i="1"/>
  <c r="M87" i="1"/>
  <c r="M90" i="1"/>
  <c r="M92" i="1"/>
  <c r="M98" i="1"/>
  <c r="M102" i="1"/>
  <c r="M106" i="1"/>
  <c r="M111" i="1"/>
  <c r="M120" i="1"/>
  <c r="M128" i="1"/>
  <c r="M134" i="1"/>
  <c r="M141" i="1"/>
  <c r="L147" i="1"/>
  <c r="M149" i="1"/>
  <c r="M152" i="1"/>
  <c r="L157" i="1"/>
  <c r="M161" i="1"/>
  <c r="M166" i="1"/>
  <c r="L171" i="1"/>
  <c r="M173" i="1"/>
  <c r="M183" i="1"/>
  <c r="L193" i="1"/>
  <c r="M197" i="1"/>
  <c r="M202" i="1"/>
  <c r="L31" i="1"/>
  <c r="M44" i="1"/>
  <c r="M67" i="1"/>
  <c r="L70" i="1"/>
  <c r="M72" i="1"/>
  <c r="M75" i="1"/>
  <c r="L78" i="1"/>
  <c r="M80" i="1"/>
  <c r="M89" i="1"/>
  <c r="L96" i="1"/>
  <c r="M100" i="1"/>
  <c r="M105" i="1"/>
  <c r="L109" i="1"/>
  <c r="M113" i="1"/>
  <c r="M116" i="1"/>
  <c r="L121" i="1"/>
  <c r="M123" i="1"/>
  <c r="M127" i="1"/>
  <c r="L131" i="1"/>
  <c r="M136" i="1"/>
  <c r="M139" i="1"/>
  <c r="L146" i="1"/>
  <c r="M156" i="1"/>
  <c r="M162" i="1"/>
  <c r="L169" i="1"/>
  <c r="M176" i="1"/>
  <c r="M180" i="1"/>
  <c r="L184" i="1"/>
  <c r="M186" i="1"/>
  <c r="M190" i="1"/>
  <c r="L196" i="1"/>
  <c r="M199" i="1"/>
  <c r="M207" i="1"/>
  <c r="L210" i="1"/>
  <c r="M212" i="1"/>
  <c r="L253" i="1"/>
  <c r="M249" i="1"/>
  <c r="L246" i="1"/>
  <c r="L242" i="1"/>
  <c r="M237" i="1"/>
  <c r="L235" i="1"/>
  <c r="L231" i="1"/>
  <c r="M226" i="1"/>
  <c r="L223" i="1"/>
  <c r="L220" i="1"/>
  <c r="M217" i="1"/>
  <c r="L215" i="1"/>
  <c r="M227" i="1"/>
  <c r="L238" i="1"/>
  <c r="M244" i="1"/>
  <c r="L135" i="1"/>
  <c r="L141" i="1"/>
  <c r="L144" i="1"/>
  <c r="L148" i="1"/>
  <c r="L150" i="1"/>
  <c r="L152" i="1"/>
  <c r="L154" i="1"/>
  <c r="L160" i="1"/>
  <c r="L164" i="1"/>
  <c r="L166" i="1"/>
  <c r="L170" i="1"/>
  <c r="L172" i="1"/>
  <c r="L175" i="1"/>
  <c r="L183" i="1"/>
  <c r="L191" i="1"/>
  <c r="L195" i="1"/>
  <c r="L200" i="1"/>
  <c r="L202" i="1"/>
  <c r="L206" i="1"/>
  <c r="L36" i="1"/>
  <c r="L65" i="1"/>
  <c r="L67" i="1"/>
  <c r="L69" i="1"/>
  <c r="L71" i="1"/>
  <c r="L73" i="1"/>
  <c r="L75" i="1"/>
  <c r="L77" i="1"/>
  <c r="L79" i="1"/>
  <c r="L85" i="1"/>
  <c r="L89" i="1"/>
  <c r="L95" i="1"/>
  <c r="L97" i="1"/>
  <c r="L101" i="1"/>
  <c r="L105" i="1"/>
  <c r="L108" i="1"/>
  <c r="L112" i="1"/>
  <c r="L114" i="1"/>
  <c r="L116" i="1"/>
  <c r="L118" i="1"/>
  <c r="L122" i="1"/>
  <c r="L125" i="1"/>
  <c r="L127" i="1"/>
  <c r="L130" i="1"/>
  <c r="L132" i="1"/>
  <c r="L137" i="1"/>
  <c r="L139" i="1"/>
  <c r="L145" i="1"/>
  <c r="L155" i="1"/>
  <c r="L158" i="1"/>
  <c r="L162" i="1"/>
  <c r="L167" i="1"/>
  <c r="L174" i="1"/>
  <c r="L177" i="1"/>
  <c r="L180" i="1"/>
  <c r="L182" i="1"/>
  <c r="L185" i="1"/>
  <c r="L188" i="1"/>
  <c r="L190" i="1"/>
  <c r="L194" i="1"/>
  <c r="L198" i="1"/>
  <c r="L203" i="1"/>
  <c r="L207" i="1"/>
  <c r="L209" i="1"/>
  <c r="L211" i="1"/>
  <c r="L213" i="1"/>
  <c r="M253" i="1"/>
  <c r="M250" i="1"/>
  <c r="M247" i="1"/>
  <c r="M245" i="1"/>
  <c r="M242" i="1"/>
  <c r="M240" i="1"/>
  <c r="M236" i="1"/>
  <c r="M233" i="1"/>
  <c r="M231" i="1"/>
  <c r="M228" i="1"/>
  <c r="M225" i="1"/>
  <c r="M222" i="1"/>
  <c r="M220" i="1"/>
  <c r="M218" i="1"/>
  <c r="M216" i="1"/>
  <c r="M214" i="1"/>
  <c r="L227" i="1"/>
  <c r="L234" i="1"/>
  <c r="L239" i="1"/>
  <c r="L248" i="1"/>
  <c r="L12" i="1"/>
  <c r="M28" i="1"/>
  <c r="L28" i="1"/>
  <c r="L14" i="1" l="1"/>
  <c r="L16" i="1" s="1"/>
  <c r="L17" i="1" s="1"/>
  <c r="L18" i="1" s="1"/>
  <c r="L13" i="1"/>
  <c r="K255" i="1" s="1"/>
  <c r="K256" i="1" s="1"/>
</calcChain>
</file>

<file path=xl/sharedStrings.xml><?xml version="1.0" encoding="utf-8"?>
<sst xmlns="http://schemas.openxmlformats.org/spreadsheetml/2006/main" count="2808" uniqueCount="884">
  <si>
    <t>Розы с ОКС 2026</t>
  </si>
  <si>
    <t>Подпишитесь на наш телеграм-канал, чтобы всегда быть в курсе последних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</si>
  <si>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</si>
  <si>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</si>
  <si>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</si>
  <si>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</si>
  <si>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</si>
  <si>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t>Адрес склада: Владимирская область, Киржачский район, дер. Знаменское</t>
  </si>
  <si>
    <t>Курс ЦБ РФ+9₽</t>
  </si>
  <si>
    <t>Не выбрано!</t>
  </si>
  <si>
    <t>← Выберите период поставки</t>
  </si>
  <si>
    <t>Производство: Сербия, Европа</t>
  </si>
  <si>
    <t>Без обработки воском</t>
  </si>
  <si>
    <t>← Обработка роз воском</t>
  </si>
  <si>
    <t>Общий минимальный заказ 500 €</t>
  </si>
  <si>
    <t>Без упаковки</t>
  </si>
  <si>
    <t>← Выберите упаковку корневой системы для ОКС</t>
  </si>
  <si>
    <t>* При заказе от 300-499 € действует торговая надбавка 10%</t>
  </si>
  <si>
    <t>Количество роз, шт</t>
  </si>
  <si>
    <r>
      <rPr>
        <b/>
        <sz val="10.5"/>
        <rFont val="Arial"/>
        <family val="2"/>
      </rPr>
      <t>Минимальный заказ на позицию</t>
    </r>
    <r>
      <rPr>
        <sz val="10.5"/>
        <rFont val="Arial"/>
        <family val="2"/>
      </rPr>
      <t xml:space="preserve"> - 1 пучок (кол-во в пучке указано в таблице, столбец "Кратность заказа")</t>
    </r>
  </si>
  <si>
    <t>Количество коробок</t>
  </si>
  <si>
    <t>Сумма за розы</t>
  </si>
  <si>
    <t>Сумма за упаковку корневой системы</t>
  </si>
  <si>
    <t>Оплата производится в рублях по курсу = ЦБ РФ+9₽ на момент зачисления денежных средств на наш р/сч</t>
  </si>
  <si>
    <t>Скидка или надбавка за объем</t>
  </si>
  <si>
    <t>Cистема скидок на растения: при заказе растений от 1000 € -2%, от 1500 € -3%, от 2000 € 4%</t>
  </si>
  <si>
    <t>Итоговая сумма</t>
  </si>
  <si>
    <t>Тара бесплатно: картонная коробка 120х50х50, при необходимости часть заказа может быть упакована в короб 60х40х30</t>
  </si>
  <si>
    <t>Итоговая сумма заказа</t>
  </si>
  <si>
    <t xml:space="preserve"> </t>
  </si>
  <si>
    <t>Бесплатная доставка до ближайшего к нашему складу терминала ТК: ПЭК, ЖелДорЭкспедиция, Вера-1.</t>
  </si>
  <si>
    <t>Бесплатная обработка роз воском по желанию клиента</t>
  </si>
  <si>
    <t>Для заказов возможна индивидуальная упаковка корневой системы саженцев с ОКС:  торф+пленка 0,8 €/шт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</si>
  <si>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</si>
  <si>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</si>
  <si>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Страна производства</t>
  </si>
  <si>
    <t xml:space="preserve">Цена, €  </t>
  </si>
  <si>
    <t>Кратность заказа</t>
  </si>
  <si>
    <t>Заказ, шт</t>
  </si>
  <si>
    <t>Коробок (справочно)</t>
  </si>
  <si>
    <t xml:space="preserve">Сумма, €  </t>
  </si>
  <si>
    <t>Селекционер</t>
  </si>
  <si>
    <t>Цвет (оттенок)</t>
  </si>
  <si>
    <t>Размер цветка, см (диаметр)</t>
  </si>
  <si>
    <t>Форма цветка</t>
  </si>
  <si>
    <t>Махровость</t>
  </si>
  <si>
    <t>Аромат</t>
  </si>
  <si>
    <t>Габитус куста, см (В х Ш)</t>
  </si>
  <si>
    <t>54-08-0042</t>
  </si>
  <si>
    <t>фото</t>
  </si>
  <si>
    <t>Adelaide Hoodless</t>
  </si>
  <si>
    <t>привитая, подвой Laxa</t>
  </si>
  <si>
    <t>канадская</t>
  </si>
  <si>
    <t>EU</t>
  </si>
  <si>
    <t>Henry H. Marshall</t>
  </si>
  <si>
    <t>красный</t>
  </si>
  <si>
    <t>6-8</t>
  </si>
  <si>
    <t>чашевидная</t>
  </si>
  <si>
    <t>среднемахровый</t>
  </si>
  <si>
    <t>легкий</t>
  </si>
  <si>
    <t>175 х 160</t>
  </si>
  <si>
    <t>54-08-0043</t>
  </si>
  <si>
    <t>Alexander MacKenzie</t>
  </si>
  <si>
    <t>Svejda</t>
  </si>
  <si>
    <t>малиновый</t>
  </si>
  <si>
    <t>5-7</t>
  </si>
  <si>
    <t>махровый</t>
  </si>
  <si>
    <t>200 х 150</t>
  </si>
  <si>
    <t>54-08-0491</t>
  </si>
  <si>
    <t>Campfire</t>
  </si>
  <si>
    <t>Larry Dyck</t>
  </si>
  <si>
    <t>желтый с розовой каймой</t>
  </si>
  <si>
    <t>8-10</t>
  </si>
  <si>
    <t>полумахровый</t>
  </si>
  <si>
    <t> 60 х 60</t>
  </si>
  <si>
    <t>54-08-0045</t>
  </si>
  <si>
    <t>Champlain</t>
  </si>
  <si>
    <t>Dr. Felicitas Svejda</t>
  </si>
  <si>
    <t>5-6</t>
  </si>
  <si>
    <t>плоскочашевидная</t>
  </si>
  <si>
    <t>125 x 100</t>
  </si>
  <si>
    <t>54-08-0085</t>
  </si>
  <si>
    <t>Cuthbert Grant</t>
  </si>
  <si>
    <t>Marshall</t>
  </si>
  <si>
    <t>темно-красный</t>
  </si>
  <si>
    <t>7-9</t>
  </si>
  <si>
    <t>150 х 120</t>
  </si>
  <si>
    <t>54-08-0006</t>
  </si>
  <si>
    <t>David Thompson</t>
  </si>
  <si>
    <t>корнесобственная</t>
  </si>
  <si>
    <t>розовый</t>
  </si>
  <si>
    <t xml:space="preserve">сильный </t>
  </si>
  <si>
    <t>54-08-0086</t>
  </si>
  <si>
    <t>Frontenac</t>
  </si>
  <si>
    <t>Ogilvie</t>
  </si>
  <si>
    <t>120 х 100</t>
  </si>
  <si>
    <t>54-08-0049</t>
  </si>
  <si>
    <t>Henry Kelsey</t>
  </si>
  <si>
    <t xml:space="preserve">средний </t>
  </si>
  <si>
    <t>250 х 200</t>
  </si>
  <si>
    <t>54-08-0050</t>
  </si>
  <si>
    <t>Hope for Humanity</t>
  </si>
  <si>
    <t>Collicutt&amp;Davidson</t>
  </si>
  <si>
    <t>6-7</t>
  </si>
  <si>
    <t>150 х 125</t>
  </si>
  <si>
    <t>54-08-0051</t>
  </si>
  <si>
    <t>J.P. Connel</t>
  </si>
  <si>
    <t>медовый</t>
  </si>
  <si>
    <t>54-08-0052</t>
  </si>
  <si>
    <t>John Cabot</t>
  </si>
  <si>
    <t>250 x 200</t>
  </si>
  <si>
    <t>54-08-0053</t>
  </si>
  <si>
    <t>John Davis</t>
  </si>
  <si>
    <t>светло-розовый</t>
  </si>
  <si>
    <t>7-8</t>
  </si>
  <si>
    <t>200 х 170</t>
  </si>
  <si>
    <t>54-08-0054</t>
  </si>
  <si>
    <t>John Franklin</t>
  </si>
  <si>
    <t>125 х 125</t>
  </si>
  <si>
    <t>54-08-0462</t>
  </si>
  <si>
    <t>Lambert Closse</t>
  </si>
  <si>
    <t>7-10</t>
  </si>
  <si>
    <t>бокаловидная</t>
  </si>
  <si>
    <t>100 х 80</t>
  </si>
  <si>
    <t>54-08-0021</t>
  </si>
  <si>
    <t>Louise Bugnet</t>
  </si>
  <si>
    <t>Georges Bugnet</t>
  </si>
  <si>
    <t>бело-розовый</t>
  </si>
  <si>
    <t>100 х 150</t>
  </si>
  <si>
    <t>54-08-0459</t>
  </si>
  <si>
    <t>Marie Bugnet</t>
  </si>
  <si>
    <t>белый с малиновым напылением</t>
  </si>
  <si>
    <t>сильный</t>
  </si>
  <si>
    <t>90 х 90</t>
  </si>
  <si>
    <t>54-08-0057</t>
  </si>
  <si>
    <t>Marie Victorin</t>
  </si>
  <si>
    <t>Dr. Ian S. Ogilvie, Dr. Felicitas Svejda</t>
  </si>
  <si>
    <t>персиковый</t>
  </si>
  <si>
    <t>140 х 125</t>
  </si>
  <si>
    <t>54-08-0058</t>
  </si>
  <si>
    <t>Martin Frobisher</t>
  </si>
  <si>
    <t>нежно-розовый</t>
  </si>
  <si>
    <t>180 х 120</t>
  </si>
  <si>
    <t>54-08-0087</t>
  </si>
  <si>
    <t>Morden Amorette</t>
  </si>
  <si>
    <t>ярко-малиновый</t>
  </si>
  <si>
    <t>100 х 70</t>
  </si>
  <si>
    <t>54-08-0088</t>
  </si>
  <si>
    <t>Morden Blush</t>
  </si>
  <si>
    <t>Collicutt&amp;Marshall</t>
  </si>
  <si>
    <t>чайный</t>
  </si>
  <si>
    <t>100 x 100</t>
  </si>
  <si>
    <t>54-08-0460</t>
  </si>
  <si>
    <t>Morden Cardinette</t>
  </si>
  <si>
    <t>Henry H. Marshall </t>
  </si>
  <si>
    <t>вишнево-красный</t>
  </si>
  <si>
    <t> 50 х 70</t>
  </si>
  <si>
    <t>54-08-0059</t>
  </si>
  <si>
    <t>Morden Centennial</t>
  </si>
  <si>
    <t>насыщенно-розовый</t>
  </si>
  <si>
    <t>150 х 175</t>
  </si>
  <si>
    <t>54-08-0060</t>
  </si>
  <si>
    <t>Morden Fireglow</t>
  </si>
  <si>
    <t>оранжево-красный</t>
  </si>
  <si>
    <t>54-08-0061</t>
  </si>
  <si>
    <t>Morden Ruby</t>
  </si>
  <si>
    <t>нежно-розовый с малиновым крапом</t>
  </si>
  <si>
    <t>54-08-0063</t>
  </si>
  <si>
    <t>Morden Sunrise</t>
  </si>
  <si>
    <t>Davidson &amp; Collicutt</t>
  </si>
  <si>
    <t>абрикосовый</t>
  </si>
  <si>
    <t>100 х 60</t>
  </si>
  <si>
    <t>54-08-0064</t>
  </si>
  <si>
    <t>Nicolas</t>
  </si>
  <si>
    <t>Ogilvie, Svejda</t>
  </si>
  <si>
    <t>75 х 75</t>
  </si>
  <si>
    <t>54-08-0065</t>
  </si>
  <si>
    <t>Prairie Joy</t>
  </si>
  <si>
    <t>шаровидная</t>
  </si>
  <si>
    <t>густомахроый</t>
  </si>
  <si>
    <t>151 х 125</t>
  </si>
  <si>
    <t>54-08-0427</t>
  </si>
  <si>
    <t>Quadra</t>
  </si>
  <si>
    <t>пионовидная</t>
  </si>
  <si>
    <t>180 х 110</t>
  </si>
  <si>
    <t>54-08-0461</t>
  </si>
  <si>
    <t>Royal Edward</t>
  </si>
  <si>
    <t>3-5</t>
  </si>
  <si>
    <t>простой, немахровый</t>
  </si>
  <si>
    <t>54-08-0037</t>
  </si>
  <si>
    <t>Therese Bugnet</t>
  </si>
  <si>
    <t>Bugnet</t>
  </si>
  <si>
    <t>200 x 100</t>
  </si>
  <si>
    <t>54-08-0038</t>
  </si>
  <si>
    <t>Wasagaming</t>
  </si>
  <si>
    <t>Dr. Frank Leith Skinner</t>
  </si>
  <si>
    <t>сиреневый</t>
  </si>
  <si>
    <t>185 х 185</t>
  </si>
  <si>
    <t>54-08-0070</t>
  </si>
  <si>
    <t>William Baffin</t>
  </si>
  <si>
    <t>200 х 200</t>
  </si>
  <si>
    <t>54-08-0071</t>
  </si>
  <si>
    <t>William Booth</t>
  </si>
  <si>
    <t>54-08-0072</t>
  </si>
  <si>
    <t>Winnipeg Parks</t>
  </si>
  <si>
    <t>Collicutt</t>
  </si>
  <si>
    <t>красно-розовый</t>
  </si>
  <si>
    <t>80 х 80</t>
  </si>
  <si>
    <t>86-01-0361</t>
  </si>
  <si>
    <t>Boscobel</t>
  </si>
  <si>
    <t>английская</t>
  </si>
  <si>
    <t>SER</t>
  </si>
  <si>
    <t>86-01-0261</t>
  </si>
  <si>
    <t>Crown Princess Margareta</t>
  </si>
  <si>
    <t>David C. H. Austin</t>
  </si>
  <si>
    <t>оранжево-желтый</t>
  </si>
  <si>
    <t>10-12</t>
  </si>
  <si>
    <t>розетковидная</t>
  </si>
  <si>
    <t>густомахровый</t>
  </si>
  <si>
    <t>сильный (цветочно-фруктовый)</t>
  </si>
  <si>
    <t>86-01-0077</t>
  </si>
  <si>
    <t>Falstaff</t>
  </si>
  <si>
    <t>пурпурный</t>
  </si>
  <si>
    <t>сильный (розового масла)</t>
  </si>
  <si>
    <t>150 х 90</t>
  </si>
  <si>
    <t>86-01-0366</t>
  </si>
  <si>
    <t>Gertrude Jekyll</t>
  </si>
  <si>
    <t>86-01-0382</t>
  </si>
  <si>
    <t>Princess Alexandra of Kent</t>
  </si>
  <si>
    <t>86-01-0371</t>
  </si>
  <si>
    <t>Queen of Sweden</t>
  </si>
  <si>
    <t>86-01-0334</t>
  </si>
  <si>
    <t>William Morris</t>
  </si>
  <si>
    <t>розово-абрикосовый</t>
  </si>
  <si>
    <t>плоскочашевидная, квартированная</t>
  </si>
  <si>
    <t>130 х 120</t>
  </si>
  <si>
    <t>86-01-0257</t>
  </si>
  <si>
    <t>William Shakespeare</t>
  </si>
  <si>
    <t>10-15</t>
  </si>
  <si>
    <t>86-01-0245</t>
  </si>
  <si>
    <t>Angela</t>
  </si>
  <si>
    <t>грандифлора</t>
  </si>
  <si>
    <t>Kordes</t>
  </si>
  <si>
    <t>вогнуточашевидная</t>
  </si>
  <si>
    <t>легкий (фруктовый)</t>
  </si>
  <si>
    <t>150 x 80</t>
  </si>
  <si>
    <t>86-01-0251</t>
  </si>
  <si>
    <t>Giardina</t>
  </si>
  <si>
    <t>Tantau</t>
  </si>
  <si>
    <t>сильный (фруктовый)</t>
  </si>
  <si>
    <t>350 x 150</t>
  </si>
  <si>
    <t>86-01-0217</t>
  </si>
  <si>
    <t>White Gem</t>
  </si>
  <si>
    <t>миниатюрная</t>
  </si>
  <si>
    <t>Meilland</t>
  </si>
  <si>
    <t>белый</t>
  </si>
  <si>
    <t>4-5</t>
  </si>
  <si>
    <t>50 х 40</t>
  </si>
  <si>
    <t>86-01-0099</t>
  </si>
  <si>
    <t>Amadeus</t>
  </si>
  <si>
    <t>плетистая</t>
  </si>
  <si>
    <t>8-9</t>
  </si>
  <si>
    <t>300 х 200</t>
  </si>
  <si>
    <t>86-01-0098</t>
  </si>
  <si>
    <t>Brownie</t>
  </si>
  <si>
    <t>Nola M. Simpson</t>
  </si>
  <si>
    <t>кофейно-розовый</t>
  </si>
  <si>
    <t>9-10</t>
  </si>
  <si>
    <t>средний</t>
  </si>
  <si>
    <t>86-01-0227</t>
  </si>
  <si>
    <t>Carmen</t>
  </si>
  <si>
    <t>желто-оранжевый, биколор</t>
  </si>
  <si>
    <t>200 x 80</t>
  </si>
  <si>
    <t>86-01-0091</t>
  </si>
  <si>
    <t>Decor</t>
  </si>
  <si>
    <t>10-13</t>
  </si>
  <si>
    <t>да, легкий</t>
  </si>
  <si>
    <t>86-01-0233</t>
  </si>
  <si>
    <t>Jasmina</t>
  </si>
  <si>
    <t>сильный (зеленого яблока)</t>
  </si>
  <si>
    <t>300 х 100</t>
  </si>
  <si>
    <t>86-01-0235</t>
  </si>
  <si>
    <t>Kir Royal</t>
  </si>
  <si>
    <t>300 х 250</t>
  </si>
  <si>
    <t>86-01-0328</t>
  </si>
  <si>
    <t>Tess of the d'Urbervilles</t>
  </si>
  <si>
    <t>175 х 125</t>
  </si>
  <si>
    <t>86-01-0120</t>
  </si>
  <si>
    <t>Uetersener  Klosterrose</t>
  </si>
  <si>
    <t>кремово-белый</t>
  </si>
  <si>
    <t>9-11</t>
  </si>
  <si>
    <t>86-01-0070</t>
  </si>
  <si>
    <t>Concerto</t>
  </si>
  <si>
    <t>почвопокровная</t>
  </si>
  <si>
    <t>оранжево-кремовый</t>
  </si>
  <si>
    <t>100 х 100</t>
  </si>
  <si>
    <t>86-01-0244</t>
  </si>
  <si>
    <t>Mini Eden</t>
  </si>
  <si>
    <t xml:space="preserve">нежно-розовый </t>
  </si>
  <si>
    <t>86-01-0202</t>
  </si>
  <si>
    <t>Acropolis</t>
  </si>
  <si>
    <t>флорибунда</t>
  </si>
  <si>
    <t>70 х 60</t>
  </si>
  <si>
    <t>86-01-0057</t>
  </si>
  <si>
    <t>Amber Queen</t>
  </si>
  <si>
    <t>янтарный</t>
  </si>
  <si>
    <t xml:space="preserve">да, сильный </t>
  </si>
  <si>
    <t>75 х 60</t>
  </si>
  <si>
    <t>86-01-0204</t>
  </si>
  <si>
    <t>Anny Duperey</t>
  </si>
  <si>
    <t>желтый</t>
  </si>
  <si>
    <t>90 x 80</t>
  </si>
  <si>
    <t>86-01-0209</t>
  </si>
  <si>
    <t>Chambord Castle</t>
  </si>
  <si>
    <t>Olesen</t>
  </si>
  <si>
    <t>оранжевый</t>
  </si>
  <si>
    <t>86-01-0200</t>
  </si>
  <si>
    <t>Chippendale</t>
  </si>
  <si>
    <t>квартированная</t>
  </si>
  <si>
    <t>86-01-0196</t>
  </si>
  <si>
    <t>Comtesse du Barry</t>
  </si>
  <si>
    <t>Havobog</t>
  </si>
  <si>
    <t>4-6</t>
  </si>
  <si>
    <t>80 х 60</t>
  </si>
  <si>
    <t>86-01-0286</t>
  </si>
  <si>
    <t>Geisha</t>
  </si>
  <si>
    <t>90 х 80</t>
  </si>
  <si>
    <t>86-01-0096</t>
  </si>
  <si>
    <t>Jubile du Prince de Monaco</t>
  </si>
  <si>
    <t>желтый с малиновым кантом</t>
  </si>
  <si>
    <t>86-01-0188</t>
  </si>
  <si>
    <t>Laminuette</t>
  </si>
  <si>
    <t>Lammerts</t>
  </si>
  <si>
    <t>сливочный, нежно-розовый, биколор</t>
  </si>
  <si>
    <t>60 х 80</t>
  </si>
  <si>
    <t>86-01-0089</t>
  </si>
  <si>
    <t>Lavaglut</t>
  </si>
  <si>
    <t>уплощенно-шаровидная</t>
  </si>
  <si>
    <t>86-01-0323</t>
  </si>
  <si>
    <t>Leonardo da Vinсi</t>
  </si>
  <si>
    <t>110 х 60</t>
  </si>
  <si>
    <t>86-01-0266</t>
  </si>
  <si>
    <t>Let's Celebrate</t>
  </si>
  <si>
    <t>Fryer</t>
  </si>
  <si>
    <t>фиолетовый, полосатый</t>
  </si>
  <si>
    <t>86-01-0212</t>
  </si>
  <si>
    <t>Mariatheresia</t>
  </si>
  <si>
    <t>70 х 40</t>
  </si>
  <si>
    <t>86-01-0097</t>
  </si>
  <si>
    <t>Mona Lisa</t>
  </si>
  <si>
    <t>80 x 60</t>
  </si>
  <si>
    <t>86-01-0325</t>
  </si>
  <si>
    <t>Nadia Meillandecor</t>
  </si>
  <si>
    <t>86-01-0189</t>
  </si>
  <si>
    <t>Pasadena</t>
  </si>
  <si>
    <t>полосатый, малиновый, кремовый</t>
  </si>
  <si>
    <t>86-01-0326</t>
  </si>
  <si>
    <t>Pomponella</t>
  </si>
  <si>
    <t>86-01-0208</t>
  </si>
  <si>
    <t>Rabelais</t>
  </si>
  <si>
    <t>86-01-0210</t>
  </si>
  <si>
    <t>Super Trouper</t>
  </si>
  <si>
    <t xml:space="preserve">оранжевый </t>
  </si>
  <si>
    <t>80 х 50</t>
  </si>
  <si>
    <t>86-01-0324</t>
  </si>
  <si>
    <t>Sweet Dream</t>
  </si>
  <si>
    <t>Fryer </t>
  </si>
  <si>
    <t>50 x 50</t>
  </si>
  <si>
    <t>86-01-0197</t>
  </si>
  <si>
    <t>Valeria</t>
  </si>
  <si>
    <t>чашевидная, розетковидная</t>
  </si>
  <si>
    <t>86-01-0049</t>
  </si>
  <si>
    <t>Akito</t>
  </si>
  <si>
    <t>чайно-гибридная</t>
  </si>
  <si>
    <t>Hans Jürgen Evers, Tantau</t>
  </si>
  <si>
    <t>86-01-0094</t>
  </si>
  <si>
    <t>Amandine</t>
  </si>
  <si>
    <t>Olij Rozen</t>
  </si>
  <si>
    <t>лимонно-желтый</t>
  </si>
  <si>
    <t>10-14</t>
  </si>
  <si>
    <t>86-01-0153</t>
  </si>
  <si>
    <t>Apricot</t>
  </si>
  <si>
    <t>86-01-0262</t>
  </si>
  <si>
    <t>Aqua</t>
  </si>
  <si>
    <t>Petrus Nicolaas Johannes Schreurs</t>
  </si>
  <si>
    <t>86-01-0316</t>
  </si>
  <si>
    <t>Arthur Rimbaud</t>
  </si>
  <si>
    <t>светло-розовый с лососевым оттенком</t>
  </si>
  <si>
    <t>12-14</t>
  </si>
  <si>
    <t>86-01-0183</t>
  </si>
  <si>
    <t>Avalanche</t>
  </si>
  <si>
    <t>Lex Voorn</t>
  </si>
  <si>
    <t>86-01-0157</t>
  </si>
  <si>
    <t>Blue River</t>
  </si>
  <si>
    <t>лилово-сиреневый</t>
  </si>
  <si>
    <t>100 х 75</t>
  </si>
  <si>
    <t>86-01-0129</t>
  </si>
  <si>
    <t>Double Delight</t>
  </si>
  <si>
    <t>Swim&amp;Ellis</t>
  </si>
  <si>
    <t>белый с малиновой окантовкой</t>
  </si>
  <si>
    <t>150 х 150</t>
  </si>
  <si>
    <t>86-01-0164</t>
  </si>
  <si>
    <t>Gloria Dei</t>
  </si>
  <si>
    <t>нежно-желтый с розово-красным краем</t>
  </si>
  <si>
    <t>13-15</t>
  </si>
  <si>
    <t>110 x 60</t>
  </si>
  <si>
    <t>86-01-0268</t>
  </si>
  <si>
    <t>Kerio</t>
  </si>
  <si>
    <t>Lexoirek</t>
  </si>
  <si>
    <t>70 x 60</t>
  </si>
  <si>
    <t>86-01-0095</t>
  </si>
  <si>
    <t>Lancome</t>
  </si>
  <si>
    <t>Delbard</t>
  </si>
  <si>
    <t>фуксия</t>
  </si>
  <si>
    <t>86-01-0109</t>
  </si>
  <si>
    <t>Marchenkonigin</t>
  </si>
  <si>
    <t>пергаментно-розовый</t>
  </si>
  <si>
    <t>86-01-0115</t>
  </si>
  <si>
    <t>Nostalgia</t>
  </si>
  <si>
    <t>Evers, Tantau</t>
  </si>
  <si>
    <t>бело-кремовый в центре и вишнево-красный по краям</t>
  </si>
  <si>
    <t>86-01-0085</t>
  </si>
  <si>
    <t>Princesse de Monaco</t>
  </si>
  <si>
    <t>86-01-0174</t>
  </si>
  <si>
    <t>Red Berlin</t>
  </si>
  <si>
    <t>Olij Rozen BV</t>
  </si>
  <si>
    <t>110 х 80</t>
  </si>
  <si>
    <t>86-01-0143</t>
  </si>
  <si>
    <t>Remy Martin</t>
  </si>
  <si>
    <t>Rene Royon</t>
  </si>
  <si>
    <t>оранжево-абрикосовый</t>
  </si>
  <si>
    <t>150 х 100</t>
  </si>
  <si>
    <t>86-01-0345</t>
  </si>
  <si>
    <t>Smooth Velvet</t>
  </si>
  <si>
    <t>Harvey D. Davidson</t>
  </si>
  <si>
    <t>винешнево-алый</t>
  </si>
  <si>
    <t>86-01-0180</t>
  </si>
  <si>
    <t>Terracotta</t>
  </si>
  <si>
    <t>86-01-0380</t>
  </si>
  <si>
    <t>Orchid Romantica=Bay of Angels  Romantica</t>
  </si>
  <si>
    <t>шраб</t>
  </si>
  <si>
    <t>очень сильный</t>
  </si>
  <si>
    <t>70 х 90</t>
  </si>
  <si>
    <t>УТ-00046700</t>
  </si>
  <si>
    <t>УТ-00090304</t>
  </si>
  <si>
    <t>Упаковка торф+пленка (BEL, SRB)</t>
  </si>
  <si>
    <t>zakaz@plantmarket.ru</t>
  </si>
  <si>
    <t>www.plantmarket.ru</t>
  </si>
  <si>
    <t>✓</t>
  </si>
  <si>
    <t xml:space="preserve"> Для оформления договорных документов: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</si>
  <si>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</si>
  <si>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</si>
  <si>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</si>
  <si>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</si>
  <si>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</si>
  <si>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</si>
  <si>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</si>
  <si>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</si>
  <si>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</si>
  <si>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</si>
  <si>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</si>
  <si>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</si>
  <si>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</si>
  <si>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</si>
  <si>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</si>
  <si>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</si>
  <si>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</si>
  <si>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</si>
  <si>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</si>
  <si>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</si>
  <si>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</si>
  <si>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</si>
  <si>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</si>
  <si>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</si>
  <si>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</si>
  <si>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</si>
  <si>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</si>
  <si>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</si>
  <si>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</si>
  <si>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</si>
  <si>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</si>
  <si>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</si>
  <si>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</si>
  <si>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</si>
  <si>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</si>
  <si>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</si>
  <si>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</si>
  <si>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</si>
  <si>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</si>
  <si>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</si>
  <si>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</si>
  <si>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 xml:space="preserve">●  До адреса Покупателя (По Москве и МО)    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</si>
  <si>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</si>
  <si>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</si>
  <si>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</si>
  <si>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</si>
  <si>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</si>
  <si>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</si>
  <si>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</si>
  <si>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</si>
  <si>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</si>
  <si>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</si>
  <si>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</si>
  <si>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</si>
  <si>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</si>
  <si>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</si>
  <si>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</si>
  <si>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</si>
  <si>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</si>
  <si>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</si>
  <si>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</si>
  <si>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</si>
  <si>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</si>
  <si>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</si>
  <si>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</si>
  <si>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Поддон (1200x800)</t>
  </si>
  <si>
    <t>Гофрокороб PlantMarket (120х50х50, бурый, П-33)</t>
  </si>
  <si>
    <t>54-08-0044</t>
  </si>
  <si>
    <t>54-08-0047</t>
  </si>
  <si>
    <t>54-08-0494</t>
  </si>
  <si>
    <t>54-08-0167</t>
  </si>
  <si>
    <t>54-08-0529</t>
  </si>
  <si>
    <t>54-08-0525</t>
  </si>
  <si>
    <t>54-08-0526</t>
  </si>
  <si>
    <t>54-08-0530</t>
  </si>
  <si>
    <t>54-08-0531</t>
  </si>
  <si>
    <t>54-08-0160</t>
  </si>
  <si>
    <t>54-08-0162</t>
  </si>
  <si>
    <t>54-08-0163</t>
  </si>
  <si>
    <t>54-08-0532</t>
  </si>
  <si>
    <t>54-08-0193</t>
  </si>
  <si>
    <t>54-08-0165</t>
  </si>
  <si>
    <t>54-08-0533</t>
  </si>
  <si>
    <t>54-08-0166</t>
  </si>
  <si>
    <t>54-08-0535</t>
  </si>
  <si>
    <t>54-08-0537</t>
  </si>
  <si>
    <t>86-01-0256</t>
  </si>
  <si>
    <t>86-01-0139</t>
  </si>
  <si>
    <t>86-01-0259</t>
  </si>
  <si>
    <t>86-01-0249</t>
  </si>
  <si>
    <t>86-01-0102</t>
  </si>
  <si>
    <t>86-01-0248</t>
  </si>
  <si>
    <t>86-01-0146</t>
  </si>
  <si>
    <t>54-08-0185</t>
  </si>
  <si>
    <t>86-01-0327</t>
  </si>
  <si>
    <t>86-01-0224</t>
  </si>
  <si>
    <t>86-01-0064</t>
  </si>
  <si>
    <t>86-01-0093</t>
  </si>
  <si>
    <t>86-01-0092</t>
  </si>
  <si>
    <t>86-01-0231</t>
  </si>
  <si>
    <t>86-01-0067</t>
  </si>
  <si>
    <t>86-01-0232</t>
  </si>
  <si>
    <t>86-01-0237</t>
  </si>
  <si>
    <t>86-01-0228</t>
  </si>
  <si>
    <t>86-01-0073</t>
  </si>
  <si>
    <t>86-01-0385</t>
  </si>
  <si>
    <t>86-01-0230</t>
  </si>
  <si>
    <t>54-08-0196</t>
  </si>
  <si>
    <t>54-08-0197</t>
  </si>
  <si>
    <t>54-08-0523</t>
  </si>
  <si>
    <t>86-01-0138</t>
  </si>
  <si>
    <t>86-01-0137</t>
  </si>
  <si>
    <t>54-08-0369</t>
  </si>
  <si>
    <t>86-01-0079</t>
  </si>
  <si>
    <t>86-01-0239</t>
  </si>
  <si>
    <t>86-01-0069</t>
  </si>
  <si>
    <t>86-01-0243</t>
  </si>
  <si>
    <t>86-01-0134</t>
  </si>
  <si>
    <t>54-08-0472</t>
  </si>
  <si>
    <t>54-08-0528</t>
  </si>
  <si>
    <t>86-01-0364</t>
  </si>
  <si>
    <t>86-01-0321</t>
  </si>
  <si>
    <t>86-01-0269</t>
  </si>
  <si>
    <t>86-01-0203</t>
  </si>
  <si>
    <t>86-01-0044</t>
  </si>
  <si>
    <t>86-01-0192</t>
  </si>
  <si>
    <t>86-01-0190</t>
  </si>
  <si>
    <t>86-01-0201</t>
  </si>
  <si>
    <t>54-08-0536</t>
  </si>
  <si>
    <t>86-01-0042</t>
  </si>
  <si>
    <t>86-01-0152</t>
  </si>
  <si>
    <t>86-01-0116</t>
  </si>
  <si>
    <t>86-01-0124</t>
  </si>
  <si>
    <t>86-01-0122</t>
  </si>
  <si>
    <t>86-01-0082</t>
  </si>
  <si>
    <t>54-08-0527</t>
  </si>
  <si>
    <t>86-01-0178</t>
  </si>
  <si>
    <t>86-01-0133</t>
  </si>
  <si>
    <t>86-01-0265</t>
  </si>
  <si>
    <t>86-01-0114</t>
  </si>
  <si>
    <t>86-01-0179</t>
  </si>
  <si>
    <t>86-01-0132</t>
  </si>
  <si>
    <t>86-01-0165</t>
  </si>
  <si>
    <t>86-01-0177</t>
  </si>
  <si>
    <t>86-01-0167</t>
  </si>
  <si>
    <t>86-01-0141</t>
  </si>
  <si>
    <t>86-01-0104</t>
  </si>
  <si>
    <t>86-01-0313</t>
  </si>
  <si>
    <t>86-01-0088</t>
  </si>
  <si>
    <t>86-01-0050</t>
  </si>
  <si>
    <t>86-01-0107</t>
  </si>
  <si>
    <t>86-01-0156</t>
  </si>
  <si>
    <t>86-01-0055</t>
  </si>
  <si>
    <t>86-01-0312</t>
  </si>
  <si>
    <t>54-08-0305</t>
  </si>
  <si>
    <t>86-01-0389</t>
  </si>
  <si>
    <t>54-08-0524</t>
  </si>
  <si>
    <t>54-08-0534</t>
  </si>
  <si>
    <t>86-01-0007</t>
  </si>
  <si>
    <t>86-01-0010</t>
  </si>
  <si>
    <t>86-01-0013</t>
  </si>
  <si>
    <t>86-01-0016</t>
  </si>
  <si>
    <t>86-01-0018</t>
  </si>
  <si>
    <t>86-01-0019</t>
  </si>
  <si>
    <t>86-01-0404</t>
  </si>
  <si>
    <t>86-01-0026</t>
  </si>
  <si>
    <t>86-01-0029</t>
  </si>
  <si>
    <t>Captain Samuel Holland</t>
  </si>
  <si>
    <t>George Vancouver</t>
  </si>
  <si>
    <t>Louis Riel</t>
  </si>
  <si>
    <t>Cardinal de Richelieu</t>
  </si>
  <si>
    <t>Charles de Mills</t>
  </si>
  <si>
    <t>Baron Girod de L'Ain</t>
  </si>
  <si>
    <t>Baronne Prevost</t>
  </si>
  <si>
    <t>Empereur du Maroc</t>
  </si>
  <si>
    <t>Fancy Babylon Eyes</t>
  </si>
  <si>
    <t>Buff Beauty</t>
  </si>
  <si>
    <t>Dinky</t>
  </si>
  <si>
    <t>Elisabeth Oberle</t>
  </si>
  <si>
    <t>Musquee Sans Soucis</t>
  </si>
  <si>
    <t>Paul's Himalaya Musk Rambler</t>
  </si>
  <si>
    <t>Penelope</t>
  </si>
  <si>
    <t>Pink Prosperity</t>
  </si>
  <si>
    <t>Plaisanterie</t>
  </si>
  <si>
    <t>Prosperity</t>
  </si>
  <si>
    <t>Wilhelm</t>
  </si>
  <si>
    <t>Heritage</t>
  </si>
  <si>
    <t>Old Port</t>
  </si>
  <si>
    <t>The Pilgrim</t>
  </si>
  <si>
    <t>Lucia=Lichtkonigin Lucia</t>
  </si>
  <si>
    <t>Pierre de Ronsard</t>
  </si>
  <si>
    <t>The Queen Elizabeth</t>
  </si>
  <si>
    <t>Sweet Symphony</t>
  </si>
  <si>
    <t>American Pillar</t>
  </si>
  <si>
    <t>Baykal</t>
  </si>
  <si>
    <t>Casino</t>
  </si>
  <si>
    <t>Compassion</t>
  </si>
  <si>
    <t>Din</t>
  </si>
  <si>
    <t>Don Juan</t>
  </si>
  <si>
    <t>Elfe</t>
  </si>
  <si>
    <t>Laguna</t>
  </si>
  <si>
    <t>Naheglut</t>
  </si>
  <si>
    <t>Palais Royal</t>
  </si>
  <si>
    <t>Polka</t>
  </si>
  <si>
    <t>Rosarium Uetersen</t>
  </si>
  <si>
    <t>Santana</t>
  </si>
  <si>
    <t>Schneewalzer</t>
  </si>
  <si>
    <t>Veilchenblau=Blue Rambler= Violet Blue</t>
  </si>
  <si>
    <t>Wedding Day</t>
  </si>
  <si>
    <t>Alexander von Humboldt</t>
  </si>
  <si>
    <t>Douceur Normande</t>
  </si>
  <si>
    <t>Fuchsia</t>
  </si>
  <si>
    <t>Golf</t>
  </si>
  <si>
    <t>Scarlet</t>
  </si>
  <si>
    <t>Swany</t>
  </si>
  <si>
    <t>The Fairy</t>
  </si>
  <si>
    <t>Tisa</t>
  </si>
  <si>
    <t>Aspirin Rose</t>
  </si>
  <si>
    <t>Black Forest Rose</t>
  </si>
  <si>
    <t>Bluebell</t>
  </si>
  <si>
    <t>Friesia</t>
  </si>
  <si>
    <t>Golden Wedding</t>
  </si>
  <si>
    <t>Jean Cocteau</t>
  </si>
  <si>
    <t>Niccolo Paganini</t>
  </si>
  <si>
    <t>Orange Senta</t>
  </si>
  <si>
    <t>Pigalle 85</t>
  </si>
  <si>
    <t>Poesie</t>
  </si>
  <si>
    <t>Rotilia</t>
  </si>
  <si>
    <t>Samba</t>
  </si>
  <si>
    <t>Acapella</t>
  </si>
  <si>
    <t>Alleluia</t>
  </si>
  <si>
    <t>Ashram</t>
  </si>
  <si>
    <t>Barkarole</t>
  </si>
  <si>
    <t>Big Purple</t>
  </si>
  <si>
    <t>Black Baccara</t>
  </si>
  <si>
    <t>Bolchoi</t>
  </si>
  <si>
    <t>Cherry Brandy</t>
  </si>
  <si>
    <t>Dolomite</t>
  </si>
  <si>
    <t>Eddy Mitchell</t>
  </si>
  <si>
    <t>Esmeralda</t>
  </si>
  <si>
    <t>Fair Lady</t>
  </si>
  <si>
    <t>Golden Medallion</t>
  </si>
  <si>
    <t>Grand Gala</t>
  </si>
  <si>
    <t>Ingrid Bergman</t>
  </si>
  <si>
    <t>Konigin der Rosen</t>
  </si>
  <si>
    <t>Maracuya</t>
  </si>
  <si>
    <t>Monica Bellucci</t>
  </si>
  <si>
    <t>Orient Express</t>
  </si>
  <si>
    <t>Parole</t>
  </si>
  <si>
    <t>Schwarze Madonna</t>
  </si>
  <si>
    <t>Sweet Lady</t>
  </si>
  <si>
    <t>Tineke</t>
  </si>
  <si>
    <t>Velasques</t>
  </si>
  <si>
    <t>Winschoten (Meiafone) = Duftfestival</t>
  </si>
  <si>
    <t>Yves Piaget</t>
  </si>
  <si>
    <t>Amber Sun</t>
  </si>
  <si>
    <t>Pretty Black</t>
  </si>
  <si>
    <t>Gaby Morlay</t>
  </si>
  <si>
    <t>Rosenstadt Freising</t>
  </si>
  <si>
    <t>привитая, PA 90-100, подвой Laxa</t>
  </si>
  <si>
    <t>галльская</t>
  </si>
  <si>
    <t>ремонтантный гибрид</t>
  </si>
  <si>
    <t>гульмерия персидская</t>
  </si>
  <si>
    <t>мускусный гибрид</t>
  </si>
  <si>
    <t>светло-малиновый</t>
  </si>
  <si>
    <t>200 х 100</t>
  </si>
  <si>
    <t>Ogilvie, Sveja</t>
  </si>
  <si>
    <t>темно-розовый</t>
  </si>
  <si>
    <t>100 х 125</t>
  </si>
  <si>
    <t>150 x 100</t>
  </si>
  <si>
    <t>Boudolf</t>
  </si>
  <si>
    <t>плоскочашевидная, розетковидная</t>
  </si>
  <si>
    <t>110 х 100</t>
  </si>
  <si>
    <t>легкий (фруктовые и медовые с запахом мирры)</t>
  </si>
  <si>
    <t>McGredy</t>
  </si>
  <si>
    <t>10-11</t>
  </si>
  <si>
    <t>средний (чайной розы и мирры)</t>
  </si>
  <si>
    <t>80 (360) х 90</t>
  </si>
  <si>
    <t>350 х 200</t>
  </si>
  <si>
    <t>250 х 100</t>
  </si>
  <si>
    <t xml:space="preserve">кремовый с вишневыми краями </t>
  </si>
  <si>
    <t>45 х 50</t>
  </si>
  <si>
    <t>Harkness</t>
  </si>
  <si>
    <t>350 х 100</t>
  </si>
  <si>
    <t>нежно-желтый</t>
  </si>
  <si>
    <t>400 х 200</t>
  </si>
  <si>
    <t>лососевый</t>
  </si>
  <si>
    <t>12-15</t>
  </si>
  <si>
    <t>300 x 150</t>
  </si>
  <si>
    <t>Monteagro</t>
  </si>
  <si>
    <t>золотисто-желтый</t>
  </si>
  <si>
    <t>Miekele Melandone</t>
  </si>
  <si>
    <t>300 x 200</t>
  </si>
  <si>
    <t>зелновато-белый</t>
  </si>
  <si>
    <t>8-14</t>
  </si>
  <si>
    <t>250 х 150</t>
  </si>
  <si>
    <t>250 x 100</t>
  </si>
  <si>
    <t xml:space="preserve">кремово-розовый </t>
  </si>
  <si>
    <t>12-13</t>
  </si>
  <si>
    <t>350 х 150</t>
  </si>
  <si>
    <t>абрикосово-янтарный</t>
  </si>
  <si>
    <t>14-16</t>
  </si>
  <si>
    <t>130 x 150</t>
  </si>
  <si>
    <t xml:space="preserve">темно-розовый </t>
  </si>
  <si>
    <t>80 х 100</t>
  </si>
  <si>
    <t>4</t>
  </si>
  <si>
    <t>70 x 150</t>
  </si>
  <si>
    <t>нежно розовый</t>
  </si>
  <si>
    <t>5</t>
  </si>
  <si>
    <t>70 х 120</t>
  </si>
  <si>
    <t>бордовый</t>
  </si>
  <si>
    <t>60 х 40</t>
  </si>
  <si>
    <t>пурпурно-фиолетовый</t>
  </si>
  <si>
    <t>немахровый</t>
  </si>
  <si>
    <t>40 х 60</t>
  </si>
  <si>
    <t>70 х 70</t>
  </si>
  <si>
    <t>Jack E. Christensen</t>
  </si>
  <si>
    <t>90 x 60</t>
  </si>
  <si>
    <t>розово-абрикосовый, хамелеон</t>
  </si>
  <si>
    <t>плоскочашевидная/чашевидная</t>
  </si>
  <si>
    <t>90 х 60</t>
  </si>
  <si>
    <t>5-10</t>
  </si>
  <si>
    <t>желто-красный</t>
  </si>
  <si>
    <t>125 х 75</t>
  </si>
  <si>
    <t>Warriner</t>
  </si>
  <si>
    <t>бордовый с белыми внутренними лепестками</t>
  </si>
  <si>
    <t>бокаловидная, чашевидная</t>
  </si>
  <si>
    <t>медно-оранжевый</t>
  </si>
  <si>
    <t>120 х 90</t>
  </si>
  <si>
    <t>Stephens</t>
  </si>
  <si>
    <t>11-13</t>
  </si>
  <si>
    <t>175 х 100</t>
  </si>
  <si>
    <t>красный с желтым реверсом</t>
  </si>
  <si>
    <t>100 x 75</t>
  </si>
  <si>
    <t>Hans Jürgen Evers </t>
  </si>
  <si>
    <t>красно-оранжевый</t>
  </si>
  <si>
    <t>Interplant</t>
  </si>
  <si>
    <t>сливочно-кремовый</t>
  </si>
  <si>
    <t>100 х 50</t>
  </si>
  <si>
    <t>бархатисто-красный с золотисто-жёлтой изнанкой</t>
  </si>
  <si>
    <t>8-12</t>
  </si>
  <si>
    <t>розовый с темно-розовой каймой</t>
  </si>
  <si>
    <t>90 х 50</t>
  </si>
  <si>
    <t>белый с малиновым краем, биколор</t>
  </si>
  <si>
    <t>100 x 80</t>
  </si>
  <si>
    <t>сливочно-желтый</t>
  </si>
  <si>
    <t>75 x 75</t>
  </si>
  <si>
    <t>80 х 70</t>
  </si>
  <si>
    <t>лососево-оранжевый</t>
  </si>
  <si>
    <t>11-12</t>
  </si>
  <si>
    <t>120 х 70</t>
  </si>
  <si>
    <t>абрикосовый, розовый</t>
  </si>
  <si>
    <t>малиновый с белой изнанкой</t>
  </si>
  <si>
    <t>розово-желтая, биколор</t>
  </si>
  <si>
    <t>13-14</t>
  </si>
  <si>
    <t>125 х 100</t>
  </si>
  <si>
    <t>14-15</t>
  </si>
  <si>
    <t>кремово-карамельный</t>
  </si>
  <si>
    <t>75 х 55</t>
  </si>
  <si>
    <t>Select Roses B.V.</t>
  </si>
  <si>
    <t>11-15</t>
  </si>
  <si>
    <t>Francois Dorieux II</t>
  </si>
  <si>
    <t>практически отсутствует</t>
  </si>
  <si>
    <t>120 х80</t>
  </si>
  <si>
    <t>Задаток при бронировании: 50%; доплата 50% за 3 недели до выдачи</t>
  </si>
  <si>
    <t>86-01-0417</t>
  </si>
  <si>
    <t>86-01-0411</t>
  </si>
  <si>
    <t>86-01-0420</t>
  </si>
  <si>
    <t>86-01-0282</t>
  </si>
  <si>
    <t>86-01-0002</t>
  </si>
  <si>
    <t>86-01-0421</t>
  </si>
  <si>
    <t>86-01-0003</t>
  </si>
  <si>
    <t>86-01-0415</t>
  </si>
  <si>
    <t>86-01-0423</t>
  </si>
  <si>
    <t>86-01-0004</t>
  </si>
  <si>
    <t>86-01-0412</t>
  </si>
  <si>
    <t>86-01-0302</t>
  </si>
  <si>
    <t>86-01-0012</t>
  </si>
  <si>
    <t>86-01-0414</t>
  </si>
  <si>
    <t>86-01-0419</t>
  </si>
  <si>
    <t>86-01-0422</t>
  </si>
  <si>
    <t>86-01-0406</t>
  </si>
  <si>
    <t>86-01-0416</t>
  </si>
  <si>
    <t>86-01-0353</t>
  </si>
  <si>
    <t>86-01-0310</t>
  </si>
  <si>
    <t>86-01-0405</t>
  </si>
  <si>
    <t>86-01-0410</t>
  </si>
  <si>
    <t>86-01-0409</t>
  </si>
  <si>
    <t>86-01-0407</t>
  </si>
  <si>
    <t>86-01-0344</t>
  </si>
  <si>
    <t>86-01-0401</t>
  </si>
  <si>
    <t>86-01-0408</t>
  </si>
  <si>
    <t>86-01-0413</t>
  </si>
  <si>
    <t>86-01-0402</t>
  </si>
  <si>
    <t>86-01-0299</t>
  </si>
  <si>
    <t>86-01-0418</t>
  </si>
  <si>
    <t>86-01-0296</t>
  </si>
  <si>
    <t>Anna Purina</t>
  </si>
  <si>
    <t>Barleburg</t>
  </si>
  <si>
    <t>Candy Rain</t>
  </si>
  <si>
    <t>Carte d'Or</t>
  </si>
  <si>
    <t>Flower Power Gold</t>
  </si>
  <si>
    <t>Hello</t>
  </si>
  <si>
    <t>Ingrid Bergman / Acito</t>
  </si>
  <si>
    <t>Kordes Perfecta</t>
  </si>
  <si>
    <t>Lambada</t>
  </si>
  <si>
    <t>Lavaglut / Flower P. Gold</t>
  </si>
  <si>
    <t>Marvelle</t>
  </si>
  <si>
    <t>Nina Weibull</t>
  </si>
  <si>
    <t>Nina Weibull / Jana</t>
  </si>
  <si>
    <t>Orient Express/Pasadena</t>
  </si>
  <si>
    <t>Osiria</t>
  </si>
  <si>
    <t>Satchmo</t>
  </si>
  <si>
    <t>Satchmo/Dorola</t>
  </si>
  <si>
    <t>Schnee Princess</t>
  </si>
  <si>
    <t>Sommer Abend</t>
  </si>
  <si>
    <t>чайно-гибридная/флорибунда</t>
  </si>
  <si>
    <t>флорибунда/миниатюрная</t>
  </si>
  <si>
    <t>персиковый розовый</t>
  </si>
  <si>
    <t>кораллово-красный</t>
  </si>
  <si>
    <t>кремовый розовый</t>
  </si>
  <si>
    <t>серебристо-белый / фиолетовый</t>
  </si>
  <si>
    <t>красный / желтый</t>
  </si>
  <si>
    <t>красный / белый</t>
  </si>
  <si>
    <t>красный, желтые полосы</t>
  </si>
  <si>
    <t>красный / оранжевый</t>
  </si>
  <si>
    <t>желтый + розовые края / розовый + фиолетовый</t>
  </si>
  <si>
    <t>абрикосово-розовый</t>
  </si>
  <si>
    <t>❌</t>
  </si>
  <si>
    <t>Доступно к заказу</t>
  </si>
  <si>
    <t>◔</t>
  </si>
  <si>
    <t>◑</t>
  </si>
  <si>
    <t>⬤</t>
  </si>
  <si>
    <t>Выдача заказов: 9-15 недели 2026 (24 февраля - 10 апреля); Приём заказов закрываеется за  3 недели до выдачи.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</si>
</sst>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₽-419]_-;\-* #,##0.00\ [$₽-419]_-;_-* &quot;-&quot;??\ [$₽-419]_-;_-@_-"/>
    <numFmt numFmtId="165" formatCode="_-* #,##0.00\ [$€-1]_-;\-* #,##0.00\ [$€-1]_-;_-* \-??\ [$€-1]_-;_-@_-"/>
    <numFmt numFmtId="166" formatCode="_-* #,##0.00&quot; ₽&quot;_-;\-* #,##0.00&quot; ₽&quot;_-;_-* \-??&quot; ₽&quot;_-;_-@_-"/>
  </numFmts>
  <fonts count="8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MT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24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2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</font>
    <font>
      <u/>
      <sz val="11"/>
      <color rgb="FF0563C1"/>
      <name val="Calibri"/>
      <family val="2"/>
      <charset val="1"/>
    </font>
    <font>
      <b/>
      <u/>
      <sz val="11"/>
      <color rgb="FFFF0000"/>
      <name val="Calibri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sz val="10.5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9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 Narrow"/>
      <family val="2"/>
      <charset val="1"/>
    </font>
    <font>
      <sz val="10"/>
      <name val="Arial"/>
      <family val="2"/>
    </font>
    <font>
      <sz val="10.5"/>
      <color theme="1"/>
      <name val="Arial"/>
      <family val="2"/>
    </font>
    <font>
      <sz val="10.5"/>
      <color theme="1"/>
      <name val="Arial"/>
      <family val="2"/>
      <charset val="204"/>
    </font>
    <font>
      <b/>
      <sz val="11"/>
      <name val="Arial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000000"/>
      <name val="Calibri"/>
      <family val="2"/>
      <charset val="204"/>
    </font>
    <font>
      <b/>
      <sz val="10.5"/>
      <color rgb="FF0066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rgb="FF595959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Charcoal CY"/>
      <family val="2"/>
      <charset val="204"/>
    </font>
    <font>
      <b/>
      <sz val="11"/>
      <color theme="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.5"/>
      <name val="Arial"/>
      <family val="2"/>
      <charset val="204"/>
    </font>
    <font>
      <sz val="12"/>
      <color theme="2"/>
      <name val="ArialMT"/>
      <family val="2"/>
      <charset val="204"/>
    </font>
    <font>
      <u/>
      <sz val="10"/>
      <name val="Calibri"/>
      <family val="2"/>
      <charset val="204"/>
    </font>
    <font>
      <b/>
      <sz val="10.5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MT"/>
      <family val="2"/>
      <charset val="204"/>
    </font>
    <font>
      <i/>
      <sz val="9"/>
      <color rgb="FF545454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i/>
      <sz val="14"/>
      <color rgb="FF336F3E"/>
      <name val="comic"/>
      <family val="5"/>
      <charset val="1"/>
    </font>
    <font>
      <b/>
      <i/>
      <sz val="12"/>
      <color rgb="FF000000"/>
      <name val="Bahnschrift SemiLight SemiConde"/>
      <family val="2"/>
      <charset val="204"/>
    </font>
    <font>
      <b/>
      <sz val="12"/>
      <color rgb="FF000000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Calibri"/>
      <family val="2"/>
      <charset val="204"/>
    </font>
    <font>
      <i/>
      <sz val="11"/>
      <color rgb="FF3A3A3A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Bahnschrift SemiLight SemiConde"/>
      <family val="2"/>
      <charset val="204"/>
    </font>
    <font>
      <sz val="8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0" tint="-0.499984740745262"/>
      <name val="ArialMT"/>
      <family val="2"/>
      <charset val="204"/>
    </font>
    <font>
      <sz val="12"/>
      <name val="ArialMT"/>
      <charset val="204"/>
    </font>
    <font>
      <u/>
      <sz val="9"/>
      <color theme="10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  <charset val="204"/>
    </font>
    <font>
      <sz val="12"/>
      <color theme="0" tint="-0.499984740745262"/>
      <name val="ArialMT"/>
      <charset val="204"/>
    </font>
    <font>
      <u/>
      <sz val="9"/>
      <color theme="0" tint="-0.499984740745262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7" fillId="0" borderId="0" applyBorder="0" applyProtection="0"/>
    <xf numFmtId="0" fontId="4" fillId="0" borderId="0" applyNumberFormat="0" applyFill="0" applyBorder="0" applyAlignment="0" applyProtection="0"/>
    <xf numFmtId="0" fontId="20" fillId="0" borderId="0"/>
    <xf numFmtId="0" fontId="15" fillId="0" borderId="0"/>
    <xf numFmtId="0" fontId="23" fillId="0" borderId="0"/>
    <xf numFmtId="0" fontId="29" fillId="0" borderId="0"/>
    <xf numFmtId="0" fontId="32" fillId="0" borderId="0"/>
    <xf numFmtId="0" fontId="37" fillId="0" borderId="0"/>
    <xf numFmtId="0" fontId="1" fillId="0" borderId="0"/>
    <xf numFmtId="0" fontId="37" fillId="0" borderId="0"/>
    <xf numFmtId="0" fontId="44" fillId="0" borderId="0"/>
    <xf numFmtId="0" fontId="1" fillId="0" borderId="0"/>
    <xf numFmtId="0" fontId="37" fillId="0" borderId="0"/>
    <xf numFmtId="0" fontId="72" fillId="0" borderId="0"/>
    <xf numFmtId="0" fontId="32" fillId="0" borderId="0"/>
    <xf numFmtId="0" fontId="84" fillId="0" borderId="0"/>
  </cellStyleXfs>
  <cellXfs count="177">
    <xf numFmtId="0" fontId="0" fillId="0" borderId="0" xfId="0"/>
    <xf numFmtId="14" fontId="3" fillId="0" borderId="0" xfId="2" applyNumberFormat="1" applyFont="1"/>
    <xf numFmtId="0" fontId="6" fillId="0" borderId="0" xfId="2" applyFont="1" applyAlignment="1">
      <alignment horizontal="left" inden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center" vertical="center"/>
    </xf>
    <xf numFmtId="0" fontId="6" fillId="0" borderId="0" xfId="2" applyFont="1" applyAlignment="1">
      <alignment wrapText="1"/>
    </xf>
    <xf numFmtId="2" fontId="12" fillId="0" borderId="0" xfId="2" applyNumberFormat="1" applyFont="1" applyAlignment="1">
      <alignment horizontal="center" vertical="top"/>
    </xf>
    <xf numFmtId="2" fontId="13" fillId="0" borderId="0" xfId="2" applyNumberFormat="1" applyFont="1" applyAlignment="1">
      <alignment horizontal="center" vertical="top"/>
    </xf>
    <xf numFmtId="2" fontId="12" fillId="0" borderId="0" xfId="2" applyNumberFormat="1" applyFont="1" applyAlignment="1">
      <alignment horizontal="left" vertical="top" indent="1"/>
    </xf>
    <xf numFmtId="2" fontId="12" fillId="0" borderId="0" xfId="2" applyNumberFormat="1" applyFont="1" applyAlignment="1">
      <alignment horizontal="center" vertical="center"/>
    </xf>
    <xf numFmtId="2" fontId="14" fillId="0" borderId="0" xfId="2" applyNumberFormat="1" applyFont="1" applyAlignment="1">
      <alignment horizontal="center" vertical="top"/>
    </xf>
    <xf numFmtId="0" fontId="16" fillId="0" borderId="0" xfId="4" applyFont="1" applyAlignment="1" applyProtection="1">
      <alignment horizontal="right" vertical="center"/>
      <protection locked="0"/>
    </xf>
    <xf numFmtId="0" fontId="18" fillId="0" borderId="0" xfId="5" applyFont="1" applyBorder="1" applyAlignment="1" applyProtection="1">
      <alignment vertical="center"/>
      <protection locked="0"/>
    </xf>
    <xf numFmtId="0" fontId="18" fillId="0" borderId="0" xfId="5" applyFont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9" fillId="0" borderId="0" xfId="6" applyFont="1" applyAlignment="1" applyProtection="1">
      <alignment horizontal="left" vertical="top"/>
      <protection locked="0"/>
    </xf>
    <xf numFmtId="0" fontId="21" fillId="0" borderId="0" xfId="7" applyFont="1" applyAlignment="1">
      <alignment horizontal="left"/>
    </xf>
    <xf numFmtId="0" fontId="24" fillId="4" borderId="0" xfId="9" applyFont="1" applyFill="1" applyAlignment="1" applyProtection="1">
      <alignment horizontal="left" vertical="center" indent="1"/>
      <protection locked="0"/>
    </xf>
    <xf numFmtId="0" fontId="24" fillId="4" borderId="0" xfId="9" applyFont="1" applyFill="1" applyAlignment="1" applyProtection="1">
      <alignment horizontal="left" vertical="center"/>
      <protection locked="0"/>
    </xf>
    <xf numFmtId="0" fontId="25" fillId="0" borderId="0" xfId="7" applyFont="1" applyAlignment="1">
      <alignment horizontal="left"/>
    </xf>
    <xf numFmtId="0" fontId="27" fillId="0" borderId="0" xfId="3" applyFont="1" applyAlignment="1">
      <alignment horizontal="left" vertical="center" indent="1"/>
    </xf>
    <xf numFmtId="0" fontId="30" fillId="0" borderId="4" xfId="10" applyFont="1" applyBorder="1" applyAlignment="1" applyProtection="1">
      <alignment horizontal="left" vertical="center" indent="1"/>
      <protection locked="0"/>
    </xf>
    <xf numFmtId="0" fontId="8" fillId="0" borderId="0" xfId="2" applyFont="1" applyAlignment="1">
      <alignment horizontal="left" indent="1"/>
    </xf>
    <xf numFmtId="0" fontId="21" fillId="0" borderId="0" xfId="2" applyFont="1"/>
    <xf numFmtId="0" fontId="30" fillId="0" borderId="0" xfId="10" applyFont="1" applyAlignment="1" applyProtection="1">
      <alignment horizontal="left" vertical="center" indent="1"/>
      <protection locked="0"/>
    </xf>
    <xf numFmtId="0" fontId="30" fillId="0" borderId="0" xfId="10" applyFont="1" applyAlignment="1" applyProtection="1">
      <alignment horizontal="left" vertical="center"/>
      <protection locked="0"/>
    </xf>
    <xf numFmtId="0" fontId="33" fillId="0" borderId="0" xfId="11" applyFont="1" applyAlignment="1">
      <alignment horizontal="left" vertical="center"/>
    </xf>
    <xf numFmtId="0" fontId="34" fillId="0" borderId="0" xfId="11" applyFont="1" applyAlignment="1">
      <alignment horizontal="left" vertical="center"/>
    </xf>
    <xf numFmtId="0" fontId="30" fillId="0" borderId="0" xfId="7" applyFont="1" applyAlignment="1">
      <alignment vertical="center"/>
    </xf>
    <xf numFmtId="0" fontId="35" fillId="0" borderId="0" xfId="10" applyFont="1" applyAlignment="1" applyProtection="1">
      <alignment horizontal="left" vertical="center" indent="1"/>
      <protection locked="0"/>
    </xf>
    <xf numFmtId="0" fontId="35" fillId="0" borderId="0" xfId="10" applyFont="1" applyAlignment="1" applyProtection="1">
      <alignment horizontal="left" vertical="center"/>
      <protection locked="0"/>
    </xf>
    <xf numFmtId="0" fontId="21" fillId="0" borderId="0" xfId="7" applyFont="1" applyAlignment="1">
      <alignment vertical="center"/>
    </xf>
    <xf numFmtId="0" fontId="21" fillId="4" borderId="0" xfId="12" applyFont="1" applyFill="1" applyAlignment="1">
      <alignment horizontal="left" vertical="center"/>
    </xf>
    <xf numFmtId="0" fontId="38" fillId="0" borderId="0" xfId="7" applyFont="1" applyAlignment="1">
      <alignment vertical="center"/>
    </xf>
    <xf numFmtId="0" fontId="25" fillId="0" borderId="0" xfId="8" applyFont="1"/>
    <xf numFmtId="165" fontId="6" fillId="0" borderId="0" xfId="2" applyNumberFormat="1" applyFont="1"/>
    <xf numFmtId="14" fontId="39" fillId="0" borderId="0" xfId="13" applyNumberFormat="1" applyFont="1" applyAlignment="1">
      <alignment horizontal="center"/>
    </xf>
    <xf numFmtId="0" fontId="40" fillId="6" borderId="0" xfId="14" applyFont="1" applyFill="1" applyAlignment="1">
      <alignment horizontal="left" vertical="center"/>
    </xf>
    <xf numFmtId="0" fontId="41" fillId="0" borderId="0" xfId="2" applyFont="1" applyAlignment="1">
      <alignment horizontal="left" indent="1"/>
    </xf>
    <xf numFmtId="0" fontId="42" fillId="0" borderId="5" xfId="13" applyFont="1" applyBorder="1" applyAlignment="1">
      <alignment horizontal="center" vertical="top" wrapText="1"/>
    </xf>
    <xf numFmtId="0" fontId="43" fillId="5" borderId="6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left" vertical="top" wrapText="1"/>
    </xf>
    <xf numFmtId="2" fontId="8" fillId="5" borderId="7" xfId="2" applyNumberFormat="1" applyFont="1" applyFill="1" applyBorder="1" applyAlignment="1">
      <alignment horizontal="center" vertical="top" wrapText="1"/>
    </xf>
    <xf numFmtId="0" fontId="43" fillId="5" borderId="7" xfId="15" applyFont="1" applyFill="1" applyBorder="1" applyAlignment="1">
      <alignment horizontal="center" vertical="top" wrapText="1"/>
    </xf>
    <xf numFmtId="2" fontId="43" fillId="5" borderId="7" xfId="2" applyNumberFormat="1" applyFont="1" applyFill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45" fillId="0" borderId="5" xfId="2" applyFont="1" applyBorder="1" applyAlignment="1">
      <alignment horizontal="center"/>
    </xf>
    <xf numFmtId="0" fontId="7" fillId="0" borderId="1" xfId="2" applyFont="1" applyBorder="1" applyAlignment="1">
      <alignment horizontal="left" indent="1"/>
    </xf>
    <xf numFmtId="0" fontId="7" fillId="0" borderId="1" xfId="2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/>
    </xf>
    <xf numFmtId="0" fontId="43" fillId="0" borderId="1" xfId="2" applyFont="1" applyBorder="1" applyAlignment="1">
      <alignment horizontal="center"/>
    </xf>
    <xf numFmtId="0" fontId="47" fillId="5" borderId="1" xfId="8" applyFont="1" applyFill="1" applyBorder="1" applyAlignment="1">
      <alignment horizontal="center" vertical="center"/>
    </xf>
    <xf numFmtId="0" fontId="43" fillId="6" borderId="1" xfId="15" applyFont="1" applyFill="1" applyBorder="1" applyAlignment="1" applyProtection="1">
      <alignment horizontal="right"/>
      <protection locked="0"/>
    </xf>
    <xf numFmtId="165" fontId="43" fillId="6" borderId="1" xfId="15" applyNumberFormat="1" applyFont="1" applyFill="1" applyBorder="1" applyAlignment="1" applyProtection="1">
      <alignment horizontal="right"/>
      <protection locked="0"/>
    </xf>
    <xf numFmtId="0" fontId="43" fillId="0" borderId="1" xfId="2" applyFont="1" applyBorder="1" applyAlignment="1">
      <alignment horizontal="left" indent="1"/>
    </xf>
    <xf numFmtId="49" fontId="43" fillId="0" borderId="1" xfId="2" applyNumberFormat="1" applyFont="1" applyBorder="1" applyAlignment="1">
      <alignment horizontal="left" indent="1"/>
    </xf>
    <xf numFmtId="0" fontId="48" fillId="0" borderId="0" xfId="2" applyFont="1"/>
    <xf numFmtId="0" fontId="9" fillId="0" borderId="0" xfId="4" applyFont="1"/>
    <xf numFmtId="0" fontId="47" fillId="5" borderId="1" xfId="2" applyFont="1" applyFill="1" applyBorder="1" applyAlignment="1">
      <alignment vertical="center"/>
    </xf>
    <xf numFmtId="0" fontId="49" fillId="5" borderId="1" xfId="5" applyFont="1" applyFill="1" applyBorder="1" applyAlignment="1" applyProtection="1">
      <alignment horizontal="center" vertical="top"/>
    </xf>
    <xf numFmtId="0" fontId="47" fillId="5" borderId="1" xfId="4" applyFont="1" applyFill="1" applyBorder="1" applyAlignment="1">
      <alignment horizontal="left" vertical="center" indent="1"/>
    </xf>
    <xf numFmtId="49" fontId="47" fillId="5" borderId="1" xfId="4" applyNumberFormat="1" applyFont="1" applyFill="1" applyBorder="1" applyAlignment="1">
      <alignment horizontal="center" vertical="center"/>
    </xf>
    <xf numFmtId="0" fontId="47" fillId="5" borderId="1" xfId="2" applyFont="1" applyFill="1" applyBorder="1" applyAlignment="1">
      <alignment horizontal="center" vertical="center"/>
    </xf>
    <xf numFmtId="0" fontId="50" fillId="5" borderId="1" xfId="2" applyFont="1" applyFill="1" applyBorder="1" applyAlignment="1">
      <alignment horizontal="center" vertical="center"/>
    </xf>
    <xf numFmtId="2" fontId="47" fillId="5" borderId="1" xfId="2" applyNumberFormat="1" applyFont="1" applyFill="1" applyBorder="1" applyAlignment="1">
      <alignment horizontal="center" vertical="center"/>
    </xf>
    <xf numFmtId="0" fontId="51" fillId="0" borderId="0" xfId="4" applyFont="1"/>
    <xf numFmtId="165" fontId="47" fillId="5" borderId="1" xfId="2" applyNumberFormat="1" applyFont="1" applyFill="1" applyBorder="1" applyAlignment="1">
      <alignment horizontal="center" vertical="center"/>
    </xf>
    <xf numFmtId="0" fontId="52" fillId="0" borderId="0" xfId="4" applyFont="1"/>
    <xf numFmtId="0" fontId="5" fillId="0" borderId="0" xfId="2"/>
    <xf numFmtId="0" fontId="53" fillId="0" borderId="0" xfId="2" applyFont="1" applyAlignment="1">
      <alignment horizontal="left" indent="1"/>
    </xf>
    <xf numFmtId="0" fontId="5" fillId="0" borderId="0" xfId="2" applyAlignment="1">
      <alignment horizontal="left" indent="1"/>
    </xf>
    <xf numFmtId="0" fontId="5" fillId="0" borderId="0" xfId="2" applyAlignment="1">
      <alignment horizontal="center" vertical="center"/>
    </xf>
    <xf numFmtId="0" fontId="54" fillId="0" borderId="0" xfId="2" applyFont="1" applyAlignment="1">
      <alignment horizontal="center"/>
    </xf>
    <xf numFmtId="0" fontId="15" fillId="0" borderId="0" xfId="4"/>
    <xf numFmtId="0" fontId="52" fillId="0" borderId="0" xfId="2" applyFont="1"/>
    <xf numFmtId="0" fontId="37" fillId="0" borderId="8" xfId="14" applyBorder="1"/>
    <xf numFmtId="0" fontId="37" fillId="0" borderId="9" xfId="14" applyBorder="1"/>
    <xf numFmtId="0" fontId="37" fillId="0" borderId="10" xfId="14" applyBorder="1"/>
    <xf numFmtId="0" fontId="37" fillId="0" borderId="0" xfId="14"/>
    <xf numFmtId="0" fontId="37" fillId="0" borderId="11" xfId="14" applyBorder="1"/>
    <xf numFmtId="0" fontId="37" fillId="0" borderId="12" xfId="14" applyBorder="1"/>
    <xf numFmtId="0" fontId="55" fillId="0" borderId="11" xfId="14" applyFont="1" applyBorder="1"/>
    <xf numFmtId="0" fontId="55" fillId="0" borderId="0" xfId="14" applyFont="1"/>
    <xf numFmtId="0" fontId="56" fillId="0" borderId="0" xfId="14" applyFont="1"/>
    <xf numFmtId="0" fontId="56" fillId="0" borderId="12" xfId="14" applyFont="1" applyBorder="1"/>
    <xf numFmtId="0" fontId="57" fillId="0" borderId="0" xfId="14" applyFont="1"/>
    <xf numFmtId="0" fontId="57" fillId="0" borderId="12" xfId="14" applyFont="1" applyBorder="1"/>
    <xf numFmtId="0" fontId="58" fillId="0" borderId="11" xfId="14" applyFont="1" applyBorder="1"/>
    <xf numFmtId="0" fontId="59" fillId="7" borderId="11" xfId="14" applyFont="1" applyFill="1" applyBorder="1" applyAlignment="1">
      <alignment horizontal="right"/>
    </xf>
    <xf numFmtId="0" fontId="59" fillId="0" borderId="0" xfId="14" applyFont="1"/>
    <xf numFmtId="0" fontId="60" fillId="0" borderId="0" xfId="14" applyFont="1"/>
    <xf numFmtId="0" fontId="60" fillId="0" borderId="12" xfId="14" applyFont="1" applyBorder="1"/>
    <xf numFmtId="0" fontId="61" fillId="7" borderId="11" xfId="14" applyFont="1" applyFill="1" applyBorder="1" applyAlignment="1">
      <alignment horizontal="left"/>
    </xf>
    <xf numFmtId="0" fontId="63" fillId="0" borderId="0" xfId="14" applyFont="1"/>
    <xf numFmtId="0" fontId="64" fillId="0" borderId="0" xfId="14" applyFont="1"/>
    <xf numFmtId="0" fontId="61" fillId="0" borderId="0" xfId="14" applyFont="1" applyAlignment="1">
      <alignment horizontal="left"/>
    </xf>
    <xf numFmtId="0" fontId="65" fillId="0" borderId="0" xfId="14" applyFont="1"/>
    <xf numFmtId="0" fontId="65" fillId="0" borderId="12" xfId="14" applyFont="1" applyBorder="1"/>
    <xf numFmtId="0" fontId="64" fillId="7" borderId="11" xfId="14" applyFont="1" applyFill="1" applyBorder="1"/>
    <xf numFmtId="0" fontId="66" fillId="0" borderId="0" xfId="14" applyFont="1" applyAlignment="1">
      <alignment horizontal="left" indent="4"/>
    </xf>
    <xf numFmtId="0" fontId="64" fillId="0" borderId="0" xfId="14" applyFont="1" applyAlignment="1">
      <alignment horizontal="right"/>
    </xf>
    <xf numFmtId="0" fontId="66" fillId="0" borderId="0" xfId="14" applyFont="1" applyAlignment="1">
      <alignment horizontal="left"/>
    </xf>
    <xf numFmtId="0" fontId="67" fillId="0" borderId="0" xfId="14" applyFont="1" applyAlignment="1">
      <alignment vertical="center"/>
    </xf>
    <xf numFmtId="0" fontId="68" fillId="7" borderId="11" xfId="14" applyFont="1" applyFill="1" applyBorder="1"/>
    <xf numFmtId="0" fontId="68" fillId="0" borderId="0" xfId="14" applyFont="1"/>
    <xf numFmtId="0" fontId="37" fillId="7" borderId="11" xfId="14" applyFill="1" applyBorder="1"/>
    <xf numFmtId="0" fontId="60" fillId="7" borderId="11" xfId="14" applyFont="1" applyFill="1" applyBorder="1" applyAlignment="1">
      <alignment horizontal="right"/>
    </xf>
    <xf numFmtId="0" fontId="69" fillId="0" borderId="0" xfId="14" applyFont="1" applyAlignment="1">
      <alignment horizontal="left"/>
    </xf>
    <xf numFmtId="0" fontId="70" fillId="0" borderId="0" xfId="14" applyFont="1"/>
    <xf numFmtId="0" fontId="70" fillId="0" borderId="12" xfId="14" applyFont="1" applyBorder="1"/>
    <xf numFmtId="0" fontId="60" fillId="7" borderId="11" xfId="14" applyFont="1" applyFill="1" applyBorder="1" applyAlignment="1">
      <alignment horizontal="right" vertical="top"/>
    </xf>
    <xf numFmtId="0" fontId="70" fillId="0" borderId="12" xfId="14" applyFont="1" applyBorder="1" applyAlignment="1">
      <alignment vertical="top"/>
    </xf>
    <xf numFmtId="0" fontId="70" fillId="0" borderId="0" xfId="14" applyFont="1" applyAlignment="1">
      <alignment vertical="top"/>
    </xf>
    <xf numFmtId="0" fontId="66" fillId="0" borderId="0" xfId="14" applyFont="1" applyAlignment="1">
      <alignment horizontal="left" vertical="top" wrapText="1" indent="4"/>
    </xf>
    <xf numFmtId="0" fontId="71" fillId="8" borderId="11" xfId="12" applyFont="1" applyFill="1" applyBorder="1" applyAlignment="1">
      <alignment horizontal="right" vertical="top"/>
    </xf>
    <xf numFmtId="0" fontId="2" fillId="0" borderId="12" xfId="12" applyFont="1" applyBorder="1" applyAlignment="1">
      <alignment vertical="top"/>
    </xf>
    <xf numFmtId="0" fontId="2" fillId="0" borderId="0" xfId="12" applyFont="1" applyAlignment="1">
      <alignment vertical="top"/>
    </xf>
    <xf numFmtId="0" fontId="37" fillId="8" borderId="11" xfId="12" applyFill="1" applyBorder="1"/>
    <xf numFmtId="0" fontId="37" fillId="0" borderId="12" xfId="12" applyBorder="1"/>
    <xf numFmtId="0" fontId="37" fillId="0" borderId="0" xfId="12"/>
    <xf numFmtId="0" fontId="43" fillId="0" borderId="0" xfId="18" applyFont="1" applyAlignment="1">
      <alignment horizontal="left" vertical="top" wrapText="1"/>
    </xf>
    <xf numFmtId="0" fontId="37" fillId="0" borderId="13" xfId="14" applyBorder="1"/>
    <xf numFmtId="0" fontId="37" fillId="0" borderId="14" xfId="14" applyBorder="1"/>
    <xf numFmtId="0" fontId="37" fillId="0" borderId="15" xfId="14" applyBorder="1"/>
    <xf numFmtId="0" fontId="15" fillId="0" borderId="0" xfId="8"/>
    <xf numFmtId="0" fontId="46" fillId="0" borderId="1" xfId="1" applyFont="1" applyBorder="1" applyAlignment="1" applyProtection="1">
      <alignment horizontal="center" vertical="center"/>
    </xf>
    <xf numFmtId="0" fontId="73" fillId="0" borderId="5" xfId="2" applyFont="1" applyBorder="1" applyAlignment="1">
      <alignment horizontal="center"/>
    </xf>
    <xf numFmtId="0" fontId="74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center" vertical="center"/>
    </xf>
    <xf numFmtId="2" fontId="76" fillId="0" borderId="1" xfId="2" applyNumberFormat="1" applyFont="1" applyBorder="1" applyAlignment="1">
      <alignment horizontal="center"/>
    </xf>
    <xf numFmtId="0" fontId="74" fillId="0" borderId="1" xfId="2" applyFont="1" applyBorder="1" applyAlignment="1">
      <alignment horizontal="center"/>
    </xf>
    <xf numFmtId="0" fontId="74" fillId="6" borderId="1" xfId="15" applyFont="1" applyFill="1" applyBorder="1" applyAlignment="1" applyProtection="1">
      <alignment horizontal="right"/>
      <protection locked="0"/>
    </xf>
    <xf numFmtId="165" fontId="74" fillId="6" borderId="1" xfId="15" applyNumberFormat="1" applyFont="1" applyFill="1" applyBorder="1" applyAlignment="1" applyProtection="1">
      <alignment horizontal="right"/>
      <protection locked="0"/>
    </xf>
    <xf numFmtId="49" fontId="74" fillId="0" borderId="1" xfId="2" applyNumberFormat="1" applyFont="1" applyBorder="1" applyAlignment="1">
      <alignment horizontal="left" indent="1"/>
    </xf>
    <xf numFmtId="0" fontId="77" fillId="0" borderId="0" xfId="2" applyFont="1"/>
    <xf numFmtId="0" fontId="78" fillId="0" borderId="0" xfId="2" applyFont="1"/>
    <xf numFmtId="0" fontId="79" fillId="0" borderId="1" xfId="1" applyFont="1" applyBorder="1" applyAlignment="1" applyProtection="1">
      <alignment horizontal="center" vertical="center"/>
    </xf>
    <xf numFmtId="0" fontId="80" fillId="0" borderId="1" xfId="1" applyFont="1" applyBorder="1" applyAlignment="1" applyProtection="1">
      <alignment horizontal="center" vertical="center"/>
    </xf>
    <xf numFmtId="0" fontId="81" fillId="5" borderId="1" xfId="8" applyFont="1" applyFill="1" applyBorder="1" applyAlignment="1">
      <alignment horizontal="center" vertical="center"/>
    </xf>
    <xf numFmtId="0" fontId="82" fillId="0" borderId="0" xfId="2" applyFont="1"/>
    <xf numFmtId="0" fontId="83" fillId="0" borderId="1" xfId="1" applyFont="1" applyBorder="1" applyAlignment="1" applyProtection="1">
      <alignment horizontal="center" vertical="center"/>
    </xf>
    <xf numFmtId="0" fontId="43" fillId="0" borderId="3" xfId="2" applyFont="1" applyBorder="1"/>
    <xf numFmtId="0" fontId="74" fillId="0" borderId="3" xfId="2" applyFont="1" applyBorder="1"/>
    <xf numFmtId="0" fontId="74" fillId="0" borderId="1" xfId="19" applyFont="1" applyBorder="1" applyAlignment="1">
      <alignment horizontal="center" vertical="center"/>
    </xf>
    <xf numFmtId="0" fontId="85" fillId="0" borderId="1" xfId="19" applyFont="1" applyBorder="1" applyAlignment="1">
      <alignment horizontal="center" vertical="center"/>
    </xf>
    <xf numFmtId="0" fontId="86" fillId="0" borderId="1" xfId="19" applyFont="1" applyBorder="1" applyAlignment="1">
      <alignment horizontal="center" vertical="center"/>
    </xf>
    <xf numFmtId="0" fontId="87" fillId="0" borderId="1" xfId="19" applyFont="1" applyBorder="1" applyAlignment="1">
      <alignment horizontal="center" vertical="center"/>
    </xf>
    <xf numFmtId="2" fontId="31" fillId="0" borderId="1" xfId="4" applyNumberFormat="1" applyFont="1" applyBorder="1" applyAlignment="1">
      <alignment vertical="center"/>
    </xf>
    <xf numFmtId="0" fontId="8" fillId="0" borderId="0" xfId="3" applyFont="1" applyAlignment="1" applyProtection="1">
      <alignment horizontal="left" vertical="top" wrapText="1"/>
      <protection locked="0"/>
    </xf>
    <xf numFmtId="164" fontId="22" fillId="3" borderId="2" xfId="8" applyNumberFormat="1" applyFont="1" applyFill="1" applyBorder="1" applyAlignment="1" applyProtection="1">
      <alignment horizontal="center" vertical="center"/>
      <protection locked="0"/>
    </xf>
    <xf numFmtId="164" fontId="22" fillId="3" borderId="3" xfId="8" applyNumberFormat="1" applyFont="1" applyFill="1" applyBorder="1" applyAlignment="1" applyProtection="1">
      <alignment horizontal="center" vertical="center"/>
      <protection locked="0"/>
    </xf>
    <xf numFmtId="0" fontId="26" fillId="3" borderId="2" xfId="3" applyFont="1" applyFill="1" applyBorder="1" applyAlignment="1">
      <alignment horizontal="right" vertical="center"/>
    </xf>
    <xf numFmtId="0" fontId="26" fillId="3" borderId="3" xfId="3" applyFont="1" applyFill="1" applyBorder="1" applyAlignment="1">
      <alignment horizontal="right" vertical="center"/>
    </xf>
    <xf numFmtId="0" fontId="28" fillId="5" borderId="1" xfId="2" applyFont="1" applyFill="1" applyBorder="1" applyAlignment="1">
      <alignment horizontal="right" vertical="center"/>
    </xf>
    <xf numFmtId="0" fontId="8" fillId="3" borderId="0" xfId="9" applyFont="1" applyFill="1" applyAlignment="1" applyProtection="1">
      <alignment horizontal="left" vertical="top" wrapText="1"/>
      <protection locked="0"/>
    </xf>
    <xf numFmtId="165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horizontal="right" vertical="center"/>
    </xf>
    <xf numFmtId="166" fontId="36" fillId="0" borderId="1" xfId="4" applyNumberFormat="1" applyFont="1" applyBorder="1" applyAlignment="1">
      <alignment horizontal="right" vertical="center"/>
    </xf>
    <xf numFmtId="0" fontId="66" fillId="0" borderId="0" xfId="14" applyFont="1" applyAlignment="1">
      <alignment horizontal="left" vertical="top" wrapText="1" indent="4"/>
    </xf>
    <xf numFmtId="0" fontId="69" fillId="0" borderId="0" xfId="14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7"/>
    </xf>
    <xf numFmtId="0" fontId="69" fillId="0" borderId="0" xfId="16" applyFont="1" applyAlignment="1">
      <alignment horizontal="left" vertical="top" wrapText="1"/>
    </xf>
    <xf numFmtId="0" fontId="69" fillId="0" borderId="0" xfId="17" applyFont="1" applyAlignment="1">
      <alignment horizontal="left" vertical="top" wrapText="1"/>
    </xf>
    <xf numFmtId="0" fontId="66" fillId="0" borderId="0" xfId="17" applyFont="1" applyAlignment="1">
      <alignment horizontal="left" vertical="top" wrapText="1" indent="4"/>
    </xf>
    <xf numFmtId="0" fontId="66" fillId="0" borderId="0" xfId="16" applyFont="1" applyAlignment="1">
      <alignment horizontal="left" vertical="top" wrapText="1" indent="2"/>
    </xf>
    <xf numFmtId="0" fontId="43" fillId="0" borderId="0" xfId="18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5"/>
    </xf>
  </cellXfs>
  <cellStyles count="21">
    <cellStyle name="Гиперссылка" xfId="1" builtinId="8"/>
    <cellStyle name="Гиперссылка 2 2" xfId="5" xr:uid="{51B74C1D-3AAE-46BF-BA23-428628764C78}"/>
    <cellStyle name="Гиперссылка 3" xfId="6" xr:uid="{A26FE663-284D-4B06-9EB0-7E28652B972F}"/>
    <cellStyle name="Обычный" xfId="0" builtinId="0"/>
    <cellStyle name="Обычный 2 2 2 2 2" xfId="12" xr:uid="{4C95B5C6-BF06-4539-B4CA-8B11A757A91B}"/>
    <cellStyle name="Обычный 2 2 2 3" xfId="2" xr:uid="{13604E89-63D5-4BC0-A963-F101B4F33E23}"/>
    <cellStyle name="Обычный 2 2 2 3 2" xfId="14" xr:uid="{91F4E533-9306-4998-9A94-1C3E8CE820AC}"/>
    <cellStyle name="Обычный 2 2 3" xfId="3" xr:uid="{02F5015C-08D8-44D4-891B-6244BD5F80F6}"/>
    <cellStyle name="Обычный 2 3" xfId="8" xr:uid="{3EDE7EED-4C37-46C4-8C76-268399A2F826}"/>
    <cellStyle name="Обычный 2 3 4" xfId="13" xr:uid="{6F146BFC-202E-4158-B556-BC961B0FA995}"/>
    <cellStyle name="Обычный 3 2 2" xfId="19" xr:uid="{E42E55CE-3F81-42B5-AA8B-7A7EA78C3CE3}"/>
    <cellStyle name="Обычный 3 2 2 2" xfId="16" xr:uid="{1762E5D7-F515-4320-A6DE-1B44ED6F1017}"/>
    <cellStyle name="Обычный 3 2 2 3" xfId="17" xr:uid="{97467446-758F-4099-B73B-88ADC5CBCBA5}"/>
    <cellStyle name="Обычный 3 2 3" xfId="4" xr:uid="{E8F117A5-E077-4520-A560-172FFCD9F3A2}"/>
    <cellStyle name="Обычный 3 3" xfId="18" xr:uid="{FEDB8AB6-93BF-4D0C-8351-A1D89B3B6E78}"/>
    <cellStyle name="Обычный 4" xfId="7" xr:uid="{C9BD0714-0181-42D1-8248-0583920A6184}"/>
    <cellStyle name="Обычный 5" xfId="20" xr:uid="{274579E7-D905-4A38-B522-86CE72DEF3D0}"/>
    <cellStyle name="Обычный 5 2" xfId="15" xr:uid="{849BB2A1-C674-446A-B37C-F1A4B30EA555}"/>
    <cellStyle name="Обычный 5 2 2" xfId="11" xr:uid="{E1AF7CF9-CACA-49FF-B7FD-45FCA0B071BB}"/>
    <cellStyle name="Обычный_Лист1" xfId="10" xr:uid="{F62850E4-C194-4D2B-94BE-5E5A9621B251}"/>
    <cellStyle name="Обычный_Лист1 2" xfId="9" xr:uid="{CCCB369E-53BF-4EB0-B83E-8937E563763D}"/>
  </cellStyles>
  <dxfs count="51">
    <dxf>
      <fill>
        <patternFill patternType="solid">
          <fgColor auto="1"/>
          <bgColor indexed="65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707570</xdr:colOff>
      <xdr:row>0</xdr:row>
      <xdr:rowOff>179615</xdr:rowOff>
    </xdr:from>
    <xdr:to>
      <xdr:col>13</xdr:col>
      <xdr:colOff>1473</xdr:colOff>
      <xdr:row>6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F55E20-4254-4C0F-9091-A7E15FD2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8156" y="179615"/>
          <a:ext cx="1105014" cy="110490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0</xdr:row>
      <xdr:rowOff>162681</xdr:rowOff>
    </xdr:from>
    <xdr:to>
      <xdr:col>3</xdr:col>
      <xdr:colOff>1143000</xdr:colOff>
      <xdr:row>2</xdr:row>
      <xdr:rowOff>55696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61DD733-E627-48AB-8BC6-6C8BD92C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85" y="162681"/>
          <a:ext cx="1485901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0</xdr:row>
      <xdr:rowOff>22320</xdr:rowOff>
    </xdr:from>
    <xdr:to>
      <xdr:col>15</xdr:col>
      <xdr:colOff>656640</xdr:colOff>
      <xdr:row>8</xdr:row>
      <xdr:rowOff>121320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F395B9-B268-491B-94BF-0F1FB0E86E9A}"/>
            </a:ext>
          </a:extLst>
        </xdr:cNvPr>
        <xdr:cNvSpPr/>
      </xdr:nvSpPr>
      <xdr:spPr>
        <a:xfrm>
          <a:off x="253123" y="22320"/>
          <a:ext cx="9400560" cy="1541357"/>
        </a:xfrm>
        <a:prstGeom prst="rect">
          <a:avLst/>
        </a:prstGeom>
        <a:solidFill>
          <a:srgbClr val="02392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b">
          <a:noAutofit/>
        </a:bodyPr>
        <a:lstStyle/>
        <a:p>
          <a:pPr algn="r">
            <a:lnSpc>
              <a:spcPct val="100000"/>
            </a:lnSpc>
          </a:pPr>
          <a:r>
            <a:rPr lang="ru-RU" sz="2000" b="0" strike="noStrike" spc="-1">
              <a:solidFill>
                <a:srgbClr val="FFFFFF"/>
              </a:solidFill>
              <a:latin typeface="Arial"/>
            </a:rPr>
            <a:t>Растения для профессионалов</a:t>
          </a:r>
          <a:endParaRPr lang="ru-R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Arial"/>
            </a:rPr>
            <a:t>Россия, Владимирская область, Киржачский район, пос. Знаменское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Тел.: 8 (495) 280-08-97</a:t>
          </a:r>
          <a:br/>
          <a:r>
            <a:rPr lang="en-US" sz="1000" b="0" strike="noStrike" spc="-1">
              <a:solidFill>
                <a:srgbClr val="FFFFFF"/>
              </a:solidFill>
              <a:latin typeface="Arial"/>
            </a:rPr>
            <a:t>E-mail: zakaz@plantmarket.ru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Сайт: </a:t>
          </a:r>
          <a:r>
            <a:rPr lang="en-US" sz="1000" b="0" strike="noStrike" spc="-1">
              <a:solidFill>
                <a:srgbClr val="FFFFFF"/>
              </a:solidFill>
              <a:latin typeface="Arial"/>
            </a:rPr>
            <a:t>www.plantmarket.ru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30240</xdr:colOff>
      <xdr:row>10</xdr:row>
      <xdr:rowOff>12960</xdr:rowOff>
    </xdr:from>
    <xdr:to>
      <xdr:col>12</xdr:col>
      <xdr:colOff>592560</xdr:colOff>
      <xdr:row>11</xdr:row>
      <xdr:rowOff>248040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EEEB7A0-AD6F-4B32-A8D8-0E5DC81AA6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4283" y="1760117"/>
          <a:ext cx="7398548" cy="441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60</xdr:row>
      <xdr:rowOff>0</xdr:rowOff>
    </xdr:from>
    <xdr:to>
      <xdr:col>5</xdr:col>
      <xdr:colOff>171000</xdr:colOff>
      <xdr:row>62</xdr:row>
      <xdr:rowOff>123120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AB47FF6-1F91-42B2-A3CA-8F4FD8B74B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123" y="15664543"/>
          <a:ext cx="2492348" cy="49323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72</xdr:row>
      <xdr:rowOff>0</xdr:rowOff>
    </xdr:from>
    <xdr:to>
      <xdr:col>6</xdr:col>
      <xdr:colOff>152280</xdr:colOff>
      <xdr:row>74</xdr:row>
      <xdr:rowOff>104040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E571AD4-C384-4650-89F0-DBFC118D5906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3123" y="18543814"/>
          <a:ext cx="3115886" cy="4741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22</xdr:row>
      <xdr:rowOff>44280</xdr:rowOff>
    </xdr:from>
    <xdr:to>
      <xdr:col>13</xdr:col>
      <xdr:colOff>152640</xdr:colOff>
      <xdr:row>25</xdr:row>
      <xdr:rowOff>7921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3168EDA-954B-4039-9629-D5207606F858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53123" y="4159080"/>
          <a:ext cx="7612046" cy="51881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38</xdr:row>
      <xdr:rowOff>11160</xdr:rowOff>
    </xdr:from>
    <xdr:to>
      <xdr:col>11</xdr:col>
      <xdr:colOff>457560</xdr:colOff>
      <xdr:row>40</xdr:row>
      <xdr:rowOff>163080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7616498-17C6-43B2-B027-72FD983745E3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53123" y="8834031"/>
          <a:ext cx="6632451" cy="5220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0</xdr:rowOff>
    </xdr:from>
    <xdr:to>
      <xdr:col>9</xdr:col>
      <xdr:colOff>171360</xdr:colOff>
      <xdr:row>92</xdr:row>
      <xdr:rowOff>104040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9352441-4F7C-43AF-8A02-977250F9CA97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53123" y="24193500"/>
          <a:ext cx="5061737" cy="4741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162000</xdr:rowOff>
    </xdr:from>
    <xdr:to>
      <xdr:col>15</xdr:col>
      <xdr:colOff>646920</xdr:colOff>
      <xdr:row>111</xdr:row>
      <xdr:rowOff>94680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5C7DD58-A164-4AEB-B197-8E2C70E189AD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72203" y="25286229"/>
          <a:ext cx="9371760" cy="2893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114120</xdr:colOff>
      <xdr:row>0</xdr:row>
      <xdr:rowOff>50760</xdr:rowOff>
    </xdr:from>
    <xdr:to>
      <xdr:col>7</xdr:col>
      <xdr:colOff>5040</xdr:colOff>
      <xdr:row>4</xdr:row>
      <xdr:rowOff>156558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DC92D0E-F294-4DE0-A6D8-E31A0B65B7DB}"/>
            </a:ext>
          </a:extLst>
        </xdr:cNvPr>
        <xdr:cNvPicPr/>
      </xdr:nvPicPr>
      <xdr:blipFill>
        <a:blip xmlns:r="http://schemas.openxmlformats.org/officeDocument/2006/relationships" r:embed="rId8"/>
        <a:srcRect b="651"/>
        <a:stretch/>
      </xdr:blipFill>
      <xdr:spPr>
        <a:xfrm>
          <a:off x="348163" y="50760"/>
          <a:ext cx="3515863" cy="8514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55</xdr:row>
      <xdr:rowOff>9360</xdr:rowOff>
    </xdr:from>
    <xdr:to>
      <xdr:col>10</xdr:col>
      <xdr:colOff>28440</xdr:colOff>
      <xdr:row>57</xdr:row>
      <xdr:rowOff>113399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6F04427-0FF5-4F2C-BC9D-1A552E2FFD6A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62483" y="14666974"/>
          <a:ext cx="5551714" cy="47415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Лист6"/>
      <sheetName val="Лист5"/>
      <sheetName val="статистика"/>
      <sheetName val="Лист3"/>
      <sheetName val="Лист8"/>
      <sheetName val="Monteagro"/>
      <sheetName val="Santes Roses"/>
      <sheetName val="Рабочий"/>
      <sheetName val="2024"/>
      <sheetName val="Лист1"/>
      <sheetName val="202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">
          <cell r="W1">
            <v>100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ntmarket.ru/katalog/8/roza-kanadskaya-nicolas/" TargetMode="External"/><Relationship Id="rId117" Type="http://schemas.openxmlformats.org/officeDocument/2006/relationships/hyperlink" Target="https://plantmarket.ru/katalog/8/roza-pochvopokrovnaya-the-fairy/" TargetMode="External"/><Relationship Id="rId21" Type="http://schemas.openxmlformats.org/officeDocument/2006/relationships/hyperlink" Target="https://plantmarket.ru/katalog/8/roza_kanadskaya_morden_cardinette/" TargetMode="External"/><Relationship Id="rId42" Type="http://schemas.openxmlformats.org/officeDocument/2006/relationships/hyperlink" Target="https://plantmarket.ru/katalog/8/roza-pletistaya-amadeus/" TargetMode="External"/><Relationship Id="rId47" Type="http://schemas.openxmlformats.org/officeDocument/2006/relationships/hyperlink" Target="https://plantmarket.ru/katalog/8/roza-pletistaya-kir-royal/" TargetMode="External"/><Relationship Id="rId63" Type="http://schemas.openxmlformats.org/officeDocument/2006/relationships/hyperlink" Target="https://plantmarket.ru/katalog/8/roza-floribunda-let-s-celebrate/" TargetMode="External"/><Relationship Id="rId68" Type="http://schemas.openxmlformats.org/officeDocument/2006/relationships/hyperlink" Target="https://plantmarket.ru/katalog/8/roza_floribunda_pomponella/" TargetMode="External"/><Relationship Id="rId84" Type="http://schemas.openxmlformats.org/officeDocument/2006/relationships/hyperlink" Target="https://plantmarket.ru/katalog/8/roza-chayno-gibridnaya-nostalgia/" TargetMode="External"/><Relationship Id="rId89" Type="http://schemas.openxmlformats.org/officeDocument/2006/relationships/hyperlink" Target="https://plantmarket.ru/katalog/8/roza-chayno-gibridnaya-terracotta/" TargetMode="External"/><Relationship Id="rId112" Type="http://schemas.openxmlformats.org/officeDocument/2006/relationships/hyperlink" Target="https://plantmarket.ru/katalog/8/roza-pletistaya-schneewalzer/" TargetMode="External"/><Relationship Id="rId133" Type="http://schemas.openxmlformats.org/officeDocument/2006/relationships/hyperlink" Target="https://plantmarket.ru/katalog/8/roza-chayno-gibridnaya-bolchoi/" TargetMode="External"/><Relationship Id="rId138" Type="http://schemas.openxmlformats.org/officeDocument/2006/relationships/hyperlink" Target="https://plantmarket.ru/katalog/8/roza-chayno-gibridnaya-golden-medallion/" TargetMode="External"/><Relationship Id="rId154" Type="http://schemas.openxmlformats.org/officeDocument/2006/relationships/hyperlink" Target="https://plantmarket.ru/katalog/8/roza-floribunda-mona-lisa/" TargetMode="External"/><Relationship Id="rId159" Type="http://schemas.openxmlformats.org/officeDocument/2006/relationships/printerSettings" Target="../printerSettings/printerSettings1.bin"/><Relationship Id="rId16" Type="http://schemas.openxmlformats.org/officeDocument/2006/relationships/hyperlink" Target="https://plantmarket.ru/katalog/8/roza_kanadskaya_marie_bugnet/" TargetMode="External"/><Relationship Id="rId107" Type="http://schemas.openxmlformats.org/officeDocument/2006/relationships/hyperlink" Target="https://plantmarket.ru/katalog/8/roza-pletistaya-laguna/" TargetMode="External"/><Relationship Id="rId11" Type="http://schemas.openxmlformats.org/officeDocument/2006/relationships/hyperlink" Target="https://plantmarket.ru/katalog/8/roza-kanadskaya-john-cabot/" TargetMode="External"/><Relationship Id="rId32" Type="http://schemas.openxmlformats.org/officeDocument/2006/relationships/hyperlink" Target="https://plantmarket.ru/katalog/8/roza-kanadskaya-william-baffin/" TargetMode="External"/><Relationship Id="rId37" Type="http://schemas.openxmlformats.org/officeDocument/2006/relationships/hyperlink" Target="https://plantmarket.ru/katalog/8/roza_grandiflora_william_morris/" TargetMode="External"/><Relationship Id="rId53" Type="http://schemas.openxmlformats.org/officeDocument/2006/relationships/hyperlink" Target="https://plantmarket.ru/katalog/8/roza-floribunda-amber-queen/" TargetMode="External"/><Relationship Id="rId58" Type="http://schemas.openxmlformats.org/officeDocument/2006/relationships/hyperlink" Target="https://plantmarket.ru/katalog/8/roza-floribunda-geisha/" TargetMode="External"/><Relationship Id="rId74" Type="http://schemas.openxmlformats.org/officeDocument/2006/relationships/hyperlink" Target="https://plantmarket.ru/katalog/8/roza-chayno-gibridnaya-amandine/" TargetMode="External"/><Relationship Id="rId79" Type="http://schemas.openxmlformats.org/officeDocument/2006/relationships/hyperlink" Target="https://plantmarket.ru/katalog/8/roza-chayno-gibridnaya-double-delight/" TargetMode="External"/><Relationship Id="rId102" Type="http://schemas.openxmlformats.org/officeDocument/2006/relationships/hyperlink" Target="https://plantmarket.ru/katalog/8/roza-pletistaya-casino/" TargetMode="External"/><Relationship Id="rId123" Type="http://schemas.openxmlformats.org/officeDocument/2006/relationships/hyperlink" Target="https://plantmarket.ru/katalog/8/roza-floribunda-jean-cocteau/" TargetMode="External"/><Relationship Id="rId128" Type="http://schemas.openxmlformats.org/officeDocument/2006/relationships/hyperlink" Target="https://plantmarket.ru/katalog/8/roza-floribunda-samba/" TargetMode="External"/><Relationship Id="rId144" Type="http://schemas.openxmlformats.org/officeDocument/2006/relationships/hyperlink" Target="https://plantmarket.ru/katalog/8/roza-chayno-gibridnaya-orient-express/" TargetMode="External"/><Relationship Id="rId149" Type="http://schemas.openxmlformats.org/officeDocument/2006/relationships/hyperlink" Target="https://plantmarket.ru/katalog/8/roza_chayno_gibridnaya_velasques/" TargetMode="External"/><Relationship Id="rId5" Type="http://schemas.openxmlformats.org/officeDocument/2006/relationships/hyperlink" Target="https://plantmarket.ru/katalog/8/roza-kanadskaya-cuthbert-grant/" TargetMode="External"/><Relationship Id="rId90" Type="http://schemas.openxmlformats.org/officeDocument/2006/relationships/hyperlink" Target="https://plantmarket.ru/katalog/8/roza-kanadskaya-captain-samuel-holland/" TargetMode="External"/><Relationship Id="rId95" Type="http://schemas.openxmlformats.org/officeDocument/2006/relationships/hyperlink" Target="https://plantmarket.ru/katalog/8/roza-angliyskaya-the-pilgrim/" TargetMode="External"/><Relationship Id="rId160" Type="http://schemas.openxmlformats.org/officeDocument/2006/relationships/drawing" Target="../drawings/drawing1.xml"/><Relationship Id="rId22" Type="http://schemas.openxmlformats.org/officeDocument/2006/relationships/hyperlink" Target="https://plantmarket.ru/katalog/8/roza-kanadskaya-morden-centennial/" TargetMode="External"/><Relationship Id="rId27" Type="http://schemas.openxmlformats.org/officeDocument/2006/relationships/hyperlink" Target="https://plantmarket.ru/katalog/8/roza-kanadskaya-prairie-joy/" TargetMode="External"/><Relationship Id="rId43" Type="http://schemas.openxmlformats.org/officeDocument/2006/relationships/hyperlink" Target="https://plantmarket.ru/katalog/8/roza-pletistaya-brownie/" TargetMode="External"/><Relationship Id="rId48" Type="http://schemas.openxmlformats.org/officeDocument/2006/relationships/hyperlink" Target="https://plantmarket.ru/katalog/8/roza-angliyskaya-tess-of-the-d-urbervilles/" TargetMode="External"/><Relationship Id="rId64" Type="http://schemas.openxmlformats.org/officeDocument/2006/relationships/hyperlink" Target="https://plantmarket.ru/katalog/8/roza-floribunda-mariatheresia/" TargetMode="External"/><Relationship Id="rId69" Type="http://schemas.openxmlformats.org/officeDocument/2006/relationships/hyperlink" Target="https://plantmarket.ru/katalog/8/roza-floribunda-rabelais/" TargetMode="External"/><Relationship Id="rId113" Type="http://schemas.openxmlformats.org/officeDocument/2006/relationships/hyperlink" Target="https://plantmarket.ru/katalog/8/roza-pochvopokrovnaya-douceur-normande/" TargetMode="External"/><Relationship Id="rId118" Type="http://schemas.openxmlformats.org/officeDocument/2006/relationships/hyperlink" Target="https://plantmarket.ru/katalog/8/roza-pochvopokrovnaya-tisa/" TargetMode="External"/><Relationship Id="rId134" Type="http://schemas.openxmlformats.org/officeDocument/2006/relationships/hyperlink" Target="https://plantmarket.ru/katalog/8/roza-chayno-gibridnaya-cherry-brandy/" TargetMode="External"/><Relationship Id="rId139" Type="http://schemas.openxmlformats.org/officeDocument/2006/relationships/hyperlink" Target="https://plantmarket.ru/katalog/8/roza-chayno-gibridnaya-grand-gala/" TargetMode="External"/><Relationship Id="rId80" Type="http://schemas.openxmlformats.org/officeDocument/2006/relationships/hyperlink" Target="https://plantmarket.ru/katalog/8/roza-chayno-gibridnaya-gloria-dei/" TargetMode="External"/><Relationship Id="rId85" Type="http://schemas.openxmlformats.org/officeDocument/2006/relationships/hyperlink" Target="https://plantmarket.ru/katalog/8/roza-chayno-gibridnaya-princesse-de-monaco/" TargetMode="External"/><Relationship Id="rId150" Type="http://schemas.openxmlformats.org/officeDocument/2006/relationships/hyperlink" Target="https://plantmarket.ru/katalog/8/roza-chayno-gibridnaya-double-delight/" TargetMode="External"/><Relationship Id="rId155" Type="http://schemas.openxmlformats.org/officeDocument/2006/relationships/hyperlink" Target="https://plantmarket.ru/katalog/8/roza-floribunda-niccolo-paganini/" TargetMode="External"/><Relationship Id="rId12" Type="http://schemas.openxmlformats.org/officeDocument/2006/relationships/hyperlink" Target="https://plantmarket.ru/katalog/8/roza-kanadskaya-john-davis/" TargetMode="External"/><Relationship Id="rId17" Type="http://schemas.openxmlformats.org/officeDocument/2006/relationships/hyperlink" Target="https://plantmarket.ru/katalog/8/roza-kanadskaya-marie-victorin/" TargetMode="External"/><Relationship Id="rId33" Type="http://schemas.openxmlformats.org/officeDocument/2006/relationships/hyperlink" Target="https://plantmarket.ru/katalog/8/roza-kanadskaya-william-booth/" TargetMode="External"/><Relationship Id="rId38" Type="http://schemas.openxmlformats.org/officeDocument/2006/relationships/hyperlink" Target="https://plantmarket.ru/katalog/8/roza-angliyskaya-william-shakespeare/" TargetMode="External"/><Relationship Id="rId59" Type="http://schemas.openxmlformats.org/officeDocument/2006/relationships/hyperlink" Target="https://plantmarket.ru/katalog/8/roza-floribunda-jubile-du-prince-de-monaco/" TargetMode="External"/><Relationship Id="rId103" Type="http://schemas.openxmlformats.org/officeDocument/2006/relationships/hyperlink" Target="https://plantmarket.ru/katalog/8/roza-pletistaya-compassion/" TargetMode="External"/><Relationship Id="rId108" Type="http://schemas.openxmlformats.org/officeDocument/2006/relationships/hyperlink" Target="https://plantmarket.ru/katalog/8/roza-pletistaya-naheglut/" TargetMode="External"/><Relationship Id="rId124" Type="http://schemas.openxmlformats.org/officeDocument/2006/relationships/hyperlink" Target="https://plantmarket.ru/katalog/8/roza-floribunda-niccolo-paganini/" TargetMode="External"/><Relationship Id="rId129" Type="http://schemas.openxmlformats.org/officeDocument/2006/relationships/hyperlink" Target="https://plantmarket.ru/katalog/8/roza-chayno-gibridnaya-acapela/" TargetMode="External"/><Relationship Id="rId20" Type="http://schemas.openxmlformats.org/officeDocument/2006/relationships/hyperlink" Target="https://plantmarket.ru/katalog/8/roza-kanadskaya-morden-blush/" TargetMode="External"/><Relationship Id="rId41" Type="http://schemas.openxmlformats.org/officeDocument/2006/relationships/hyperlink" Target="https://plantmarket.ru/katalog/8/roza-miniatyurnaya-white-gem/" TargetMode="External"/><Relationship Id="rId54" Type="http://schemas.openxmlformats.org/officeDocument/2006/relationships/hyperlink" Target="https://plantmarket.ru/katalog/8/roza-floribunda-anny-duperey/" TargetMode="External"/><Relationship Id="rId62" Type="http://schemas.openxmlformats.org/officeDocument/2006/relationships/hyperlink" Target="https://plantmarket.ru/katalog/8/roza-floribunda-leonardo-da-vinsi/" TargetMode="External"/><Relationship Id="rId70" Type="http://schemas.openxmlformats.org/officeDocument/2006/relationships/hyperlink" Target="https://plantmarket.ru/katalog/8/roza-floribunda-super-trouper/" TargetMode="External"/><Relationship Id="rId75" Type="http://schemas.openxmlformats.org/officeDocument/2006/relationships/hyperlink" Target="https://plantmarket.ru/katalog/8/roza_chayno_gibridnaya_apricot/" TargetMode="External"/><Relationship Id="rId83" Type="http://schemas.openxmlformats.org/officeDocument/2006/relationships/hyperlink" Target="https://plantmarket.ru/katalog/8/roza-chayno-gibridnaya-marchenkonigin/" TargetMode="External"/><Relationship Id="rId88" Type="http://schemas.openxmlformats.org/officeDocument/2006/relationships/hyperlink" Target="https://plantmarket.ru/katalog/8/roza_chayno_gibridnaya_smooth_velvet/" TargetMode="External"/><Relationship Id="rId91" Type="http://schemas.openxmlformats.org/officeDocument/2006/relationships/hyperlink" Target="https://plantmarket.ru/katalog/8/roza-kanadskaya-george-vancouver/" TargetMode="External"/><Relationship Id="rId96" Type="http://schemas.openxmlformats.org/officeDocument/2006/relationships/hyperlink" Target="https://plantmarket.ru/katalog/8/roza-muskusnaya-dinky/" TargetMode="External"/><Relationship Id="rId111" Type="http://schemas.openxmlformats.org/officeDocument/2006/relationships/hyperlink" Target="https://plantmarket.ru/katalog/8/roza-grandiflora-rosarium-uetersen/" TargetMode="External"/><Relationship Id="rId132" Type="http://schemas.openxmlformats.org/officeDocument/2006/relationships/hyperlink" Target="https://plantmarket.ru/katalog/8/roza-chayno-gibridnaya-big-purple/" TargetMode="External"/><Relationship Id="rId140" Type="http://schemas.openxmlformats.org/officeDocument/2006/relationships/hyperlink" Target="https://plantmarket.ru/katalog/8/roza-chayno-gibridnaya-ingrid-bergman/" TargetMode="External"/><Relationship Id="rId145" Type="http://schemas.openxmlformats.org/officeDocument/2006/relationships/hyperlink" Target="https://plantmarket.ru/katalog/8/roza-chayno-gibridnaya-parole/" TargetMode="External"/><Relationship Id="rId153" Type="http://schemas.openxmlformats.org/officeDocument/2006/relationships/hyperlink" Target="https://plantmarket.ru/katalog/8/roza-floribunda-lavaglut/" TargetMode="External"/><Relationship Id="rId1" Type="http://schemas.openxmlformats.org/officeDocument/2006/relationships/hyperlink" Target="https://t.me/plantmarket_russia" TargetMode="External"/><Relationship Id="rId6" Type="http://schemas.openxmlformats.org/officeDocument/2006/relationships/hyperlink" Target="https://plantmarket.ru/katalog/8/roza-kanadskaya-david-thompson/" TargetMode="External"/><Relationship Id="rId15" Type="http://schemas.openxmlformats.org/officeDocument/2006/relationships/hyperlink" Target="https://plantmarket.ru/katalog/8/roza-kanadskaya-louise-bugnet/" TargetMode="External"/><Relationship Id="rId23" Type="http://schemas.openxmlformats.org/officeDocument/2006/relationships/hyperlink" Target="https://plantmarket.ru/katalog/8/roza-kanadskaya-morden-fireglow/" TargetMode="External"/><Relationship Id="rId28" Type="http://schemas.openxmlformats.org/officeDocument/2006/relationships/hyperlink" Target="https://plantmarket.ru/katalog/8/roza-kanadskaya-quadra/" TargetMode="External"/><Relationship Id="rId36" Type="http://schemas.openxmlformats.org/officeDocument/2006/relationships/hyperlink" Target="https://plantmarket.ru/katalog/8/roza-angliyskaya-falstaff/" TargetMode="External"/><Relationship Id="rId49" Type="http://schemas.openxmlformats.org/officeDocument/2006/relationships/hyperlink" Target="https://plantmarket.ru/katalog/8/roza-pletistaya-uetersener-klosterrose/" TargetMode="External"/><Relationship Id="rId57" Type="http://schemas.openxmlformats.org/officeDocument/2006/relationships/hyperlink" Target="https://plantmarket.ru/katalog/8/roza-floribunda-comtesse-du-barry/" TargetMode="External"/><Relationship Id="rId106" Type="http://schemas.openxmlformats.org/officeDocument/2006/relationships/hyperlink" Target="https://plantmarket.ru/katalog/8/roza-pletistaya-elfe/" TargetMode="External"/><Relationship Id="rId114" Type="http://schemas.openxmlformats.org/officeDocument/2006/relationships/hyperlink" Target="https://plantmarket.ru/katalog/8/roza-pochvopokrovnaya-fuchsia/" TargetMode="External"/><Relationship Id="rId119" Type="http://schemas.openxmlformats.org/officeDocument/2006/relationships/hyperlink" Target="https://plantmarket.ru/katalog/8/roza-floribunda-aspirin/" TargetMode="External"/><Relationship Id="rId127" Type="http://schemas.openxmlformats.org/officeDocument/2006/relationships/hyperlink" Target="https://plantmarket.ru/katalog/8/roza-floribunda-poesie/" TargetMode="External"/><Relationship Id="rId10" Type="http://schemas.openxmlformats.org/officeDocument/2006/relationships/hyperlink" Target="https://plantmarket.ru/katalog/8/roza-kanadskaya-j-p-connel/" TargetMode="External"/><Relationship Id="rId31" Type="http://schemas.openxmlformats.org/officeDocument/2006/relationships/hyperlink" Target="https://plantmarket.ru/katalog/8/roza-kanadskaya-wasagaming/" TargetMode="External"/><Relationship Id="rId44" Type="http://schemas.openxmlformats.org/officeDocument/2006/relationships/hyperlink" Target="https://plantmarket.ru/katalog/8/roza-pletistaya-carmen/" TargetMode="External"/><Relationship Id="rId52" Type="http://schemas.openxmlformats.org/officeDocument/2006/relationships/hyperlink" Target="https://plantmarket.ru/katalog/8/roza-floribunda-acropolis/" TargetMode="External"/><Relationship Id="rId60" Type="http://schemas.openxmlformats.org/officeDocument/2006/relationships/hyperlink" Target="https://plantmarket.ru/katalog/8/roza-floribunda-laminuette/" TargetMode="External"/><Relationship Id="rId65" Type="http://schemas.openxmlformats.org/officeDocument/2006/relationships/hyperlink" Target="https://plantmarket.ru/katalog/8/roza-floribunda-mona-lisa/" TargetMode="External"/><Relationship Id="rId73" Type="http://schemas.openxmlformats.org/officeDocument/2006/relationships/hyperlink" Target="https://plantmarket.ru/katalog/8/roza-chayno-gibridnaya-akito/" TargetMode="External"/><Relationship Id="rId78" Type="http://schemas.openxmlformats.org/officeDocument/2006/relationships/hyperlink" Target="https://plantmarket.ru/katalog/8/roza-chayno-gibridnaya-blue-river/" TargetMode="External"/><Relationship Id="rId81" Type="http://schemas.openxmlformats.org/officeDocument/2006/relationships/hyperlink" Target="https://plantmarket.ru/katalog/8/roza-chayno-gibridnaya-kerio/" TargetMode="External"/><Relationship Id="rId86" Type="http://schemas.openxmlformats.org/officeDocument/2006/relationships/hyperlink" Target="https://plantmarket.ru/katalog/8/roza_chayno_gibridnaya_red_berlin/" TargetMode="External"/><Relationship Id="rId94" Type="http://schemas.openxmlformats.org/officeDocument/2006/relationships/hyperlink" Target="https://plantmarket.ru/katalog/8/roza-angliyskaya-old-port/" TargetMode="External"/><Relationship Id="rId99" Type="http://schemas.openxmlformats.org/officeDocument/2006/relationships/hyperlink" Target="https://plantmarket.ru/katalog/8/roza-grandiflora-the-queen-elizabeth/" TargetMode="External"/><Relationship Id="rId101" Type="http://schemas.openxmlformats.org/officeDocument/2006/relationships/hyperlink" Target="https://plantmarket.ru/katalog/8/roza-pletistaya-baykal/" TargetMode="External"/><Relationship Id="rId122" Type="http://schemas.openxmlformats.org/officeDocument/2006/relationships/hyperlink" Target="https://plantmarket.ru/katalog/8/roza-floribunda-golden-wedding/" TargetMode="External"/><Relationship Id="rId130" Type="http://schemas.openxmlformats.org/officeDocument/2006/relationships/hyperlink" Target="https://plantmarket.ru/katalog/8/roza-chayno-gibridnaya-ashram/" TargetMode="External"/><Relationship Id="rId135" Type="http://schemas.openxmlformats.org/officeDocument/2006/relationships/hyperlink" Target="https://plantmarket.ru/katalog/8/roza-chayno-gibridnaya-dolomite/" TargetMode="External"/><Relationship Id="rId143" Type="http://schemas.openxmlformats.org/officeDocument/2006/relationships/hyperlink" Target="https://plantmarket.ru/katalog/8/roza_chayno_gibridnaya_monica_bellucci/" TargetMode="External"/><Relationship Id="rId148" Type="http://schemas.openxmlformats.org/officeDocument/2006/relationships/hyperlink" Target="https://plantmarket.ru/katalog/8/roza-chayno-gibridnaya-tineke/" TargetMode="External"/><Relationship Id="rId151" Type="http://schemas.openxmlformats.org/officeDocument/2006/relationships/hyperlink" Target="https://plantmarket.ru/katalog/8/roza-chayno-gibridnaya-gaby-morlay/" TargetMode="External"/><Relationship Id="rId156" Type="http://schemas.openxmlformats.org/officeDocument/2006/relationships/hyperlink" Target="https://plantmarket.ru/katalog/8/roza-grandiflora-rosenstadt-freising/" TargetMode="External"/><Relationship Id="rId4" Type="http://schemas.openxmlformats.org/officeDocument/2006/relationships/hyperlink" Target="https://plantmarket.ru/katalog/8/roza-kanadskaya-champlain/" TargetMode="External"/><Relationship Id="rId9" Type="http://schemas.openxmlformats.org/officeDocument/2006/relationships/hyperlink" Target="https://plantmarket.ru/katalog/8/roza-kanadskaya-hope-for-humanity/" TargetMode="External"/><Relationship Id="rId13" Type="http://schemas.openxmlformats.org/officeDocument/2006/relationships/hyperlink" Target="https://plantmarket.ru/katalog/8/roza-kanadskaya-john-franklin/" TargetMode="External"/><Relationship Id="rId18" Type="http://schemas.openxmlformats.org/officeDocument/2006/relationships/hyperlink" Target="https://plantmarket.ru/katalog/8/roza-kanadskaya-martin-frobisher/" TargetMode="External"/><Relationship Id="rId39" Type="http://schemas.openxmlformats.org/officeDocument/2006/relationships/hyperlink" Target="https://plantmarket.ru/katalog/8/roza-grandiflora-angela/" TargetMode="External"/><Relationship Id="rId109" Type="http://schemas.openxmlformats.org/officeDocument/2006/relationships/hyperlink" Target="https://plantmarket.ru/katalog/8/roza-pletistaya-palais-royal/" TargetMode="External"/><Relationship Id="rId34" Type="http://schemas.openxmlformats.org/officeDocument/2006/relationships/hyperlink" Target="https://plantmarket.ru/katalog/8/roza-kanadskaya-winnipeg-parks/" TargetMode="External"/><Relationship Id="rId50" Type="http://schemas.openxmlformats.org/officeDocument/2006/relationships/hyperlink" Target="https://plantmarket.ru/katalog/8/roza-pochvopokrovnaya-concerto/" TargetMode="External"/><Relationship Id="rId55" Type="http://schemas.openxmlformats.org/officeDocument/2006/relationships/hyperlink" Target="https://plantmarket.ru/katalog/8/roza-floribunda-chambord-castle/" TargetMode="External"/><Relationship Id="rId76" Type="http://schemas.openxmlformats.org/officeDocument/2006/relationships/hyperlink" Target="https://plantmarket.ru/katalog/8/roza-chayno-gibridnaya-aqua/" TargetMode="External"/><Relationship Id="rId97" Type="http://schemas.openxmlformats.org/officeDocument/2006/relationships/hyperlink" Target="https://plantmarket.ru/katalog/8/roza-grandiflora-lucia/" TargetMode="External"/><Relationship Id="rId104" Type="http://schemas.openxmlformats.org/officeDocument/2006/relationships/hyperlink" Target="https://plantmarket.ru/katalog/8/roza-pletistaya-din/" TargetMode="External"/><Relationship Id="rId120" Type="http://schemas.openxmlformats.org/officeDocument/2006/relationships/hyperlink" Target="https://plantmarket.ru/katalog/8/roza-floribunda-aspirin/" TargetMode="External"/><Relationship Id="rId125" Type="http://schemas.openxmlformats.org/officeDocument/2006/relationships/hyperlink" Target="https://plantmarket.ru/katalog/8/roza-floribunda-orange-senta/" TargetMode="External"/><Relationship Id="rId141" Type="http://schemas.openxmlformats.org/officeDocument/2006/relationships/hyperlink" Target="https://plantmarket.ru/katalog/8/roza-chayno-gibridnaya-konigin-der-rosen/" TargetMode="External"/><Relationship Id="rId146" Type="http://schemas.openxmlformats.org/officeDocument/2006/relationships/hyperlink" Target="https://plantmarket.ru/katalog/8/roza-chayno-gibridnaya-schwarze-madonna/" TargetMode="External"/><Relationship Id="rId7" Type="http://schemas.openxmlformats.org/officeDocument/2006/relationships/hyperlink" Target="https://plantmarket.ru/katalog/8/roza-kanadskaya-frontenac/" TargetMode="External"/><Relationship Id="rId71" Type="http://schemas.openxmlformats.org/officeDocument/2006/relationships/hyperlink" Target="https://plantmarket.ru/katalog/8/roza-angliyskaya-sweet-dream/" TargetMode="External"/><Relationship Id="rId92" Type="http://schemas.openxmlformats.org/officeDocument/2006/relationships/hyperlink" Target="https://plantmarket.ru/katalog/8/roza-kanadskaya-louis-riel/" TargetMode="External"/><Relationship Id="rId2" Type="http://schemas.openxmlformats.org/officeDocument/2006/relationships/hyperlink" Target="https://plantmarket.ru/katalog/8/roza-kanadskaya-adelaide-hoodless/" TargetMode="External"/><Relationship Id="rId29" Type="http://schemas.openxmlformats.org/officeDocument/2006/relationships/hyperlink" Target="https://plantmarket.ru/katalog/8/roza_kanadskaya_royal_edward/" TargetMode="External"/><Relationship Id="rId24" Type="http://schemas.openxmlformats.org/officeDocument/2006/relationships/hyperlink" Target="https://plantmarket.ru/katalog/8/roza-kanadskaya-morden-ruby/" TargetMode="External"/><Relationship Id="rId40" Type="http://schemas.openxmlformats.org/officeDocument/2006/relationships/hyperlink" Target="https://plantmarket.ru/katalog/8/roza-grandiflora-giardina/" TargetMode="External"/><Relationship Id="rId45" Type="http://schemas.openxmlformats.org/officeDocument/2006/relationships/hyperlink" Target="https://plantmarket.ru/katalog/8/roza-pletistaya-decor/" TargetMode="External"/><Relationship Id="rId66" Type="http://schemas.openxmlformats.org/officeDocument/2006/relationships/hyperlink" Target="https://plantmarket.ru/katalog/8/roza_shrab_nadia_meillandecor/" TargetMode="External"/><Relationship Id="rId87" Type="http://schemas.openxmlformats.org/officeDocument/2006/relationships/hyperlink" Target="https://plantmarket.ru/katalog/8/roza-chayno-gibridnaya-remy-martin/" TargetMode="External"/><Relationship Id="rId110" Type="http://schemas.openxmlformats.org/officeDocument/2006/relationships/hyperlink" Target="https://plantmarket.ru/katalog/8/roza-pletistaya-polka/" TargetMode="External"/><Relationship Id="rId115" Type="http://schemas.openxmlformats.org/officeDocument/2006/relationships/hyperlink" Target="https://plantmarket.ru/katalog/8/roza-pochvopokrovnaya-scarlet/" TargetMode="External"/><Relationship Id="rId131" Type="http://schemas.openxmlformats.org/officeDocument/2006/relationships/hyperlink" Target="https://plantmarket.ru/katalog/8/roza-chayno-gibridnaya-barkarole/" TargetMode="External"/><Relationship Id="rId136" Type="http://schemas.openxmlformats.org/officeDocument/2006/relationships/hyperlink" Target="https://plantmarket.ru/katalog/8/roza-chayno-gibridnaya-eddy-mitchell/" TargetMode="External"/><Relationship Id="rId157" Type="http://schemas.openxmlformats.org/officeDocument/2006/relationships/hyperlink" Target="https://plantmarket.ru/katalog/8/roza-pochvopokrovnaya-scarlet/" TargetMode="External"/><Relationship Id="rId61" Type="http://schemas.openxmlformats.org/officeDocument/2006/relationships/hyperlink" Target="https://plantmarket.ru/katalog/8/roza-floribunda-lavaglut/" TargetMode="External"/><Relationship Id="rId82" Type="http://schemas.openxmlformats.org/officeDocument/2006/relationships/hyperlink" Target="https://plantmarket.ru/katalog/8/roza-chayno-gibridnaya-lancome/" TargetMode="External"/><Relationship Id="rId152" Type="http://schemas.openxmlformats.org/officeDocument/2006/relationships/hyperlink" Target="https://plantmarket.ru/katalog/8/roza-chayno-gibridnaya-ingrid-bergman/" TargetMode="External"/><Relationship Id="rId19" Type="http://schemas.openxmlformats.org/officeDocument/2006/relationships/hyperlink" Target="https://plantmarket.ru/katalog/8/roza-kanadskaya-morden-amorette/" TargetMode="External"/><Relationship Id="rId14" Type="http://schemas.openxmlformats.org/officeDocument/2006/relationships/hyperlink" Target="https://plantmarket.ru/katalog/8/roza-kanadskaya-lambert-closse/" TargetMode="External"/><Relationship Id="rId30" Type="http://schemas.openxmlformats.org/officeDocument/2006/relationships/hyperlink" Target="https://plantmarket.ru/katalog/8/roza-kanadskaya-therese-bugnet/" TargetMode="External"/><Relationship Id="rId35" Type="http://schemas.openxmlformats.org/officeDocument/2006/relationships/hyperlink" Target="https://plantmarket.ru/katalog/8/roza-angliyskaya-crown-princess-margareta/" TargetMode="External"/><Relationship Id="rId56" Type="http://schemas.openxmlformats.org/officeDocument/2006/relationships/hyperlink" Target="https://plantmarket.ru/katalog/8/roza-floribunda-chippendale/" TargetMode="External"/><Relationship Id="rId77" Type="http://schemas.openxmlformats.org/officeDocument/2006/relationships/hyperlink" Target="https://plantmarket.ru/katalog/8/roza-chayno-gibridnaya-avalanche/" TargetMode="External"/><Relationship Id="rId100" Type="http://schemas.openxmlformats.org/officeDocument/2006/relationships/hyperlink" Target="https://plantmarket.ru/katalog/8/roza-miniatyurnaya-sweet-symphony/" TargetMode="External"/><Relationship Id="rId105" Type="http://schemas.openxmlformats.org/officeDocument/2006/relationships/hyperlink" Target="https://plantmarket.ru/katalog/8/roza-pletistaya-don-juan/" TargetMode="External"/><Relationship Id="rId126" Type="http://schemas.openxmlformats.org/officeDocument/2006/relationships/hyperlink" Target="https://plantmarket.ru/katalog/8/roza_floribunda_pigalle_85/" TargetMode="External"/><Relationship Id="rId147" Type="http://schemas.openxmlformats.org/officeDocument/2006/relationships/hyperlink" Target="https://plantmarket.ru/katalog/8/roza-chayno-gibridnaya-sweet-lady/" TargetMode="External"/><Relationship Id="rId8" Type="http://schemas.openxmlformats.org/officeDocument/2006/relationships/hyperlink" Target="https://plantmarket.ru/katalog/8/roza-kanadskaya-henry-kelsey/" TargetMode="External"/><Relationship Id="rId51" Type="http://schemas.openxmlformats.org/officeDocument/2006/relationships/hyperlink" Target="https://plantmarket.ru/katalog/8/roza-pochvopokrovnaya-mini-eden/" TargetMode="External"/><Relationship Id="rId72" Type="http://schemas.openxmlformats.org/officeDocument/2006/relationships/hyperlink" Target="https://plantmarket.ru/katalog/8/roza_floribunda_valeria/" TargetMode="External"/><Relationship Id="rId93" Type="http://schemas.openxmlformats.org/officeDocument/2006/relationships/hyperlink" Target="https://plantmarket.ru/katalog/8/roza-angliyskaya-old-heritage/" TargetMode="External"/><Relationship Id="rId98" Type="http://schemas.openxmlformats.org/officeDocument/2006/relationships/hyperlink" Target="https://plantmarket.ru/katalog/8/roza-grandiflora-pierre-de-ronsard/" TargetMode="External"/><Relationship Id="rId121" Type="http://schemas.openxmlformats.org/officeDocument/2006/relationships/hyperlink" Target="https://plantmarket.ru/katalog/8/roza-pochvopokrovnaya-fuchsia/" TargetMode="External"/><Relationship Id="rId142" Type="http://schemas.openxmlformats.org/officeDocument/2006/relationships/hyperlink" Target="https://plantmarket.ru/katalog/8/roza-chayno-gibridnaya-maracuya/" TargetMode="External"/><Relationship Id="rId3" Type="http://schemas.openxmlformats.org/officeDocument/2006/relationships/hyperlink" Target="https://plantmarket.ru/katalog/8/roza-kanadskaya-alexander-mackenzie/" TargetMode="External"/><Relationship Id="rId25" Type="http://schemas.openxmlformats.org/officeDocument/2006/relationships/hyperlink" Target="https://plantmarket.ru/katalog/8/roza-kanadskaya-morden-sunrise/" TargetMode="External"/><Relationship Id="rId46" Type="http://schemas.openxmlformats.org/officeDocument/2006/relationships/hyperlink" Target="https://plantmarket.ru/katalog/8/roza-pletistaya-jasmina/" TargetMode="External"/><Relationship Id="rId67" Type="http://schemas.openxmlformats.org/officeDocument/2006/relationships/hyperlink" Target="https://plantmarket.ru/katalog/8/roza-floribunda-pasadena/" TargetMode="External"/><Relationship Id="rId116" Type="http://schemas.openxmlformats.org/officeDocument/2006/relationships/hyperlink" Target="https://plantmarket.ru/katalog/8/roza-pochvopokrovnaya-swany/" TargetMode="External"/><Relationship Id="rId137" Type="http://schemas.openxmlformats.org/officeDocument/2006/relationships/hyperlink" Target="https://plantmarket.ru/katalog/8/roza-chayno-gibridnaya-fair-lady/" TargetMode="External"/><Relationship Id="rId158" Type="http://schemas.openxmlformats.org/officeDocument/2006/relationships/hyperlink" Target="https://plantmarket.ru/katalog/8/roza-pochvopokrovnaya-swan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30E-8012-4866-8EB0-86AD0F5F546A}">
  <sheetPr codeName="Лист6" filterMode="1"/>
  <dimension ref="A1:AMC261"/>
  <sheetViews>
    <sheetView showGridLines="0" tabSelected="1" zoomScaleNormal="100" workbookViewId="0">
      <selection activeCell="K28" sqref="K28"/>
    </sheetView>
  </sheetViews>
  <sheetFormatPr defaultColWidth="14.88671875" defaultRowHeight="15.6" outlineLevelCol="1"/>
  <cols>
    <col min="1" max="1" width="4.44140625" style="83" customWidth="1"/>
    <col min="2" max="2" width="12.5546875" style="77" hidden="1" customWidth="1" outlineLevel="1"/>
    <col min="3" max="3" width="5.88671875" style="77" customWidth="1" collapsed="1"/>
    <col min="4" max="4" width="33.44140625" style="79" customWidth="1"/>
    <col min="5" max="5" width="27.44140625" style="79" customWidth="1"/>
    <col min="6" max="6" width="17.77734375" style="79" customWidth="1"/>
    <col min="7" max="7" width="7.88671875" style="80" customWidth="1"/>
    <col min="8" max="8" width="8.109375" style="81" customWidth="1"/>
    <col min="9" max="9" width="9.33203125" style="81" customWidth="1"/>
    <col min="10" max="10" width="8" style="81" customWidth="1"/>
    <col min="11" max="11" width="10.6640625" style="81" customWidth="1"/>
    <col min="12" max="12" width="11.44140625" style="77" customWidth="1"/>
    <col min="13" max="13" width="14.6640625" style="77" customWidth="1"/>
    <col min="14" max="14" width="23" style="77" customWidth="1"/>
    <col min="15" max="15" width="27" style="77" customWidth="1"/>
    <col min="16" max="16" width="9.33203125" style="77" customWidth="1"/>
    <col min="17" max="17" width="20.21875" style="77" customWidth="1"/>
    <col min="18" max="18" width="20" style="77" customWidth="1"/>
    <col min="19" max="19" width="12.88671875" style="77" customWidth="1"/>
    <col min="20" max="20" width="11.77734375" style="77" customWidth="1"/>
    <col min="21" max="1017" width="14.88671875" style="77"/>
    <col min="1018" max="16384" width="14.88671875" style="82"/>
  </cols>
  <sheetData>
    <row r="1" spans="1:20" s="8" customFormat="1" ht="16.5" customHeight="1">
      <c r="A1" s="1">
        <v>46073</v>
      </c>
      <c r="B1" s="2"/>
      <c r="C1" s="3"/>
      <c r="D1" s="2"/>
      <c r="E1" s="2"/>
      <c r="F1" s="2"/>
      <c r="G1" s="4"/>
      <c r="H1" s="5"/>
      <c r="I1" s="5"/>
      <c r="J1" s="5"/>
      <c r="K1" s="5"/>
      <c r="L1" s="6"/>
      <c r="M1" s="6"/>
      <c r="N1" s="7"/>
      <c r="O1" s="7"/>
      <c r="P1" s="7"/>
      <c r="Q1" s="7"/>
      <c r="R1" s="7"/>
      <c r="S1" s="7"/>
      <c r="T1" s="7"/>
    </row>
    <row r="2" spans="1:20" s="8" customFormat="1" ht="29.1" customHeight="1">
      <c r="A2" s="9"/>
      <c r="D2" s="10"/>
      <c r="E2" s="10"/>
      <c r="F2" s="11" t="s">
        <v>0</v>
      </c>
      <c r="G2" s="10"/>
      <c r="H2" s="10"/>
      <c r="I2" s="10"/>
      <c r="J2" s="10"/>
      <c r="K2" s="10"/>
      <c r="L2" s="10"/>
      <c r="M2" s="10"/>
      <c r="N2" s="158" t="s">
        <v>1</v>
      </c>
      <c r="O2" s="10"/>
      <c r="P2" s="12"/>
    </row>
    <row r="3" spans="1:20" s="8" customFormat="1" ht="8.25" customHeight="1">
      <c r="A3" s="9"/>
      <c r="B3" s="13"/>
      <c r="C3" s="14"/>
      <c r="D3" s="14"/>
      <c r="E3" s="15"/>
      <c r="F3" s="15"/>
      <c r="G3" s="16"/>
      <c r="H3" s="15"/>
      <c r="I3" s="15"/>
      <c r="J3" s="15"/>
      <c r="K3" s="17"/>
      <c r="L3" s="17"/>
      <c r="M3" s="13"/>
      <c r="N3" s="158"/>
      <c r="O3" s="13"/>
      <c r="P3" s="13"/>
      <c r="Q3" s="13"/>
      <c r="R3" s="13"/>
      <c r="S3" s="13"/>
      <c r="T3" s="13"/>
    </row>
    <row r="4" spans="1:20" s="8" customFormat="1" ht="16.05" customHeight="1">
      <c r="A4" s="9"/>
      <c r="B4" s="13"/>
      <c r="C4" s="14"/>
      <c r="D4" s="14"/>
      <c r="E4" s="15"/>
      <c r="K4" s="17"/>
      <c r="L4" s="18" t="s">
        <v>2</v>
      </c>
      <c r="M4" s="13"/>
      <c r="N4" s="158"/>
      <c r="O4" s="13"/>
      <c r="P4" s="13"/>
      <c r="Q4" s="13"/>
      <c r="R4" s="13"/>
      <c r="S4" s="13"/>
      <c r="T4" s="13"/>
    </row>
    <row r="5" spans="1:20" s="8" customFormat="1" ht="16.05" customHeight="1">
      <c r="A5" s="9"/>
      <c r="B5" s="13"/>
      <c r="C5" s="14"/>
      <c r="D5" s="14"/>
      <c r="E5" s="14"/>
      <c r="F5" s="19" t="s">
        <v>3</v>
      </c>
      <c r="G5" s="19"/>
      <c r="H5" s="19"/>
      <c r="I5" s="19"/>
      <c r="J5" s="19"/>
      <c r="K5" s="19"/>
      <c r="L5" s="20"/>
      <c r="M5" s="17"/>
      <c r="N5" s="158"/>
      <c r="O5" s="17"/>
      <c r="P5" s="17"/>
      <c r="Q5" s="17"/>
      <c r="R5" s="17"/>
      <c r="S5" s="17"/>
      <c r="T5" s="17"/>
    </row>
    <row r="6" spans="1:20" s="8" customFormat="1" ht="16.05" customHeight="1">
      <c r="A6" s="9"/>
      <c r="B6" s="13"/>
      <c r="C6" s="14"/>
      <c r="D6" s="14"/>
      <c r="E6" s="15"/>
      <c r="F6" s="21" t="s">
        <v>4</v>
      </c>
      <c r="G6" s="22" t="s">
        <v>5</v>
      </c>
      <c r="L6" s="17"/>
      <c r="M6" s="13"/>
      <c r="N6" s="23" t="s">
        <v>6</v>
      </c>
      <c r="O6" s="13"/>
      <c r="P6" s="13"/>
      <c r="Q6" s="13"/>
      <c r="R6" s="13"/>
      <c r="S6" s="13"/>
      <c r="T6" s="13"/>
    </row>
    <row r="7" spans="1:20" s="8" customFormat="1" ht="14.25" customHeight="1">
      <c r="A7" s="9"/>
      <c r="D7" s="2"/>
      <c r="E7" s="2"/>
      <c r="F7" s="2"/>
      <c r="G7" s="4"/>
      <c r="L7" s="5"/>
      <c r="M7" s="5"/>
      <c r="N7" s="13"/>
      <c r="O7" s="13"/>
      <c r="P7" s="13"/>
      <c r="Q7" s="13"/>
      <c r="R7" s="13"/>
      <c r="S7" s="13"/>
      <c r="T7" s="13"/>
    </row>
    <row r="8" spans="1:20" s="8" customFormat="1" ht="15.75" customHeight="1">
      <c r="A8" s="9"/>
      <c r="C8" s="24" t="s">
        <v>7</v>
      </c>
      <c r="G8" s="4"/>
      <c r="K8" s="2"/>
      <c r="L8" s="159">
        <v>99.166899999999998</v>
      </c>
      <c r="M8" s="160"/>
      <c r="N8" s="25" t="s">
        <v>8</v>
      </c>
      <c r="O8" s="26"/>
      <c r="P8" s="26"/>
      <c r="Q8" s="13"/>
      <c r="R8" s="13"/>
      <c r="S8" s="13"/>
      <c r="T8" s="13"/>
    </row>
    <row r="9" spans="1:20" s="8" customFormat="1" ht="15.75" customHeight="1">
      <c r="A9" s="9"/>
      <c r="C9" s="27" t="s">
        <v>883</v>
      </c>
      <c r="G9" s="4"/>
      <c r="K9" s="2"/>
      <c r="L9" s="161" t="s">
        <v>9</v>
      </c>
      <c r="M9" s="162"/>
      <c r="N9" s="28" t="s">
        <v>10</v>
      </c>
      <c r="O9" s="26"/>
      <c r="P9" s="26"/>
      <c r="Q9" s="13"/>
      <c r="R9" s="13"/>
      <c r="S9" s="13"/>
      <c r="T9" s="13"/>
    </row>
    <row r="10" spans="1:20" s="8" customFormat="1" ht="15.75" customHeight="1">
      <c r="A10" s="9"/>
      <c r="C10" s="24" t="s">
        <v>11</v>
      </c>
      <c r="G10" s="4"/>
      <c r="K10" s="2"/>
      <c r="L10" s="163" t="s">
        <v>12</v>
      </c>
      <c r="M10" s="163"/>
      <c r="N10" s="29" t="s">
        <v>13</v>
      </c>
      <c r="O10" s="26"/>
      <c r="P10" s="26"/>
      <c r="Q10" s="13"/>
      <c r="R10" s="13"/>
      <c r="S10" s="13"/>
      <c r="T10" s="13"/>
    </row>
    <row r="11" spans="1:20" s="8" customFormat="1" ht="15.75" customHeight="1">
      <c r="A11" s="9"/>
      <c r="C11" s="27" t="s">
        <v>14</v>
      </c>
      <c r="D11" s="30"/>
      <c r="E11" s="2"/>
      <c r="F11" s="2"/>
      <c r="G11" s="4"/>
      <c r="H11" s="2"/>
      <c r="I11" s="2"/>
      <c r="J11" s="2"/>
      <c r="K11" s="2"/>
      <c r="L11" s="163" t="s">
        <v>15</v>
      </c>
      <c r="M11" s="163"/>
      <c r="N11" s="29" t="s">
        <v>16</v>
      </c>
      <c r="O11" s="26"/>
      <c r="P11" s="26"/>
      <c r="Q11" s="13"/>
      <c r="R11" s="13"/>
      <c r="S11" s="13"/>
      <c r="T11" s="13"/>
    </row>
    <row r="12" spans="1:20" s="8" customFormat="1" ht="15" customHeight="1">
      <c r="A12" s="9"/>
      <c r="C12" s="31" t="s">
        <v>17</v>
      </c>
      <c r="D12" s="2"/>
      <c r="E12" s="2"/>
      <c r="F12" s="2"/>
      <c r="G12" s="4"/>
      <c r="H12" s="2"/>
      <c r="I12" s="2"/>
      <c r="J12" s="2"/>
      <c r="K12" s="2"/>
      <c r="L12" s="157">
        <f>SUM(K28:K254)</f>
        <v>0</v>
      </c>
      <c r="M12" s="157"/>
      <c r="N12" s="32" t="s">
        <v>18</v>
      </c>
      <c r="O12" s="26"/>
      <c r="P12" s="26"/>
      <c r="Q12" s="13"/>
      <c r="R12" s="13"/>
      <c r="S12" s="13"/>
      <c r="T12" s="13"/>
    </row>
    <row r="13" spans="1:20" s="8" customFormat="1" ht="15" customHeight="1">
      <c r="A13" s="9"/>
      <c r="C13" s="24" t="s">
        <v>19</v>
      </c>
      <c r="D13" s="2"/>
      <c r="E13" s="2"/>
      <c r="F13" s="2"/>
      <c r="G13" s="4"/>
      <c r="H13" s="2"/>
      <c r="I13" s="2"/>
      <c r="J13" s="2"/>
      <c r="K13" s="2"/>
      <c r="L13" s="157">
        <f>SUM(L28:L254)</f>
        <v>0</v>
      </c>
      <c r="M13" s="157"/>
      <c r="N13" s="32" t="s">
        <v>20</v>
      </c>
      <c r="O13" s="33"/>
      <c r="P13" s="33"/>
      <c r="Q13" s="13"/>
      <c r="R13" s="13"/>
      <c r="S13" s="13"/>
      <c r="T13" s="13"/>
    </row>
    <row r="14" spans="1:20" s="8" customFormat="1" ht="15" customHeight="1">
      <c r="A14" s="9"/>
      <c r="D14" s="2"/>
      <c r="E14" s="2"/>
      <c r="F14" s="2"/>
      <c r="G14" s="4"/>
      <c r="H14" s="2"/>
      <c r="I14" s="2"/>
      <c r="J14" s="2"/>
      <c r="K14" s="2"/>
      <c r="L14" s="157">
        <f>SUM(M28:M254)</f>
        <v>0</v>
      </c>
      <c r="M14" s="157"/>
      <c r="N14" s="32" t="s">
        <v>21</v>
      </c>
      <c r="O14" s="33"/>
      <c r="P14" s="33"/>
      <c r="Q14" s="33"/>
      <c r="R14" s="33"/>
      <c r="S14" s="33"/>
      <c r="T14" s="33"/>
    </row>
    <row r="15" spans="1:20" s="8" customFormat="1" ht="15" customHeight="1">
      <c r="A15" s="9"/>
      <c r="C15" s="34" t="s">
        <v>814</v>
      </c>
      <c r="D15" s="2"/>
      <c r="E15" s="2"/>
      <c r="F15" s="2"/>
      <c r="G15" s="4"/>
      <c r="H15" s="2"/>
      <c r="I15" s="2"/>
      <c r="J15" s="2"/>
      <c r="K15" s="2"/>
      <c r="L15" s="165">
        <f>IF(L11="Торф+пленка",((SUM(K28:K254))*0.8),0)</f>
        <v>0</v>
      </c>
      <c r="M15" s="165"/>
      <c r="N15" s="32" t="s">
        <v>22</v>
      </c>
      <c r="O15" s="33"/>
      <c r="P15" s="33"/>
      <c r="Q15" s="33"/>
      <c r="R15" s="33"/>
      <c r="S15" s="33"/>
      <c r="T15" s="33"/>
    </row>
    <row r="16" spans="1:20" s="8" customFormat="1" ht="15" customHeight="1">
      <c r="A16" s="9"/>
      <c r="C16" s="35" t="s">
        <v>23</v>
      </c>
      <c r="D16" s="36"/>
      <c r="E16" s="36"/>
      <c r="F16" s="36"/>
      <c r="G16" s="36"/>
      <c r="H16" s="36"/>
      <c r="I16" s="36"/>
      <c r="J16" s="36"/>
      <c r="K16" s="36"/>
      <c r="L16" s="166" t="str">
        <f>IF((L14)&gt;2000,"-4%",IF((L14)&gt;1500,"-3%",IF((L14)&gt;1000,"-2%",IF(AND((L14)&lt;500,(L14)&gt;0),"+10%","0%"))))</f>
        <v>0%</v>
      </c>
      <c r="M16" s="166"/>
      <c r="N16" s="32" t="s">
        <v>24</v>
      </c>
      <c r="O16" s="33"/>
      <c r="P16" s="33"/>
      <c r="Q16" s="33"/>
      <c r="R16" s="33"/>
      <c r="S16" s="33"/>
      <c r="T16" s="33"/>
    </row>
    <row r="17" spans="1:27" s="8" customFormat="1" ht="15" customHeight="1">
      <c r="A17" s="9"/>
      <c r="C17" s="24" t="s">
        <v>25</v>
      </c>
      <c r="D17" s="2"/>
      <c r="E17" s="2"/>
      <c r="F17" s="2"/>
      <c r="G17" s="4"/>
      <c r="H17" s="2"/>
      <c r="I17" s="2"/>
      <c r="J17" s="2"/>
      <c r="K17" s="2"/>
      <c r="L17" s="166">
        <f>L14+L14*L16+L15</f>
        <v>0</v>
      </c>
      <c r="M17" s="166"/>
      <c r="N17" s="37" t="s">
        <v>26</v>
      </c>
      <c r="O17" s="38"/>
      <c r="P17" s="38"/>
      <c r="Q17" s="38"/>
      <c r="R17" s="38"/>
      <c r="S17" s="38"/>
      <c r="T17" s="38"/>
    </row>
    <row r="18" spans="1:27" s="8" customFormat="1" ht="15" customHeight="1">
      <c r="A18" s="9"/>
      <c r="C18" s="39" t="s">
        <v>27</v>
      </c>
      <c r="D18" s="2"/>
      <c r="E18" s="2"/>
      <c r="F18" s="2"/>
      <c r="G18" s="4"/>
      <c r="H18" s="2"/>
      <c r="I18" s="2"/>
      <c r="J18" s="2"/>
      <c r="K18" s="2"/>
      <c r="L18" s="167">
        <f>IF(L16="-     %","-     ₽ ",L17*L8+P16)</f>
        <v>0</v>
      </c>
      <c r="M18" s="167"/>
      <c r="N18" s="37" t="s">
        <v>28</v>
      </c>
      <c r="O18" s="38"/>
      <c r="P18" s="38"/>
      <c r="Q18" s="38"/>
      <c r="R18" s="38"/>
      <c r="S18" s="38"/>
      <c r="T18" s="38"/>
    </row>
    <row r="19" spans="1:27" s="8" customFormat="1" ht="15" customHeight="1">
      <c r="A19" s="9"/>
      <c r="D19" s="2"/>
      <c r="E19" s="2"/>
      <c r="F19" s="2"/>
      <c r="G19" s="4"/>
      <c r="H19" s="5"/>
      <c r="I19" s="5"/>
      <c r="J19" s="5"/>
      <c r="O19" s="8" t="s">
        <v>29</v>
      </c>
    </row>
    <row r="20" spans="1:27" s="8" customFormat="1" ht="15" customHeight="1">
      <c r="A20" s="9"/>
      <c r="C20" s="40" t="s">
        <v>30</v>
      </c>
      <c r="D20" s="2"/>
      <c r="E20" s="2"/>
      <c r="F20" s="2"/>
      <c r="G20" s="4"/>
      <c r="H20" s="5"/>
      <c r="I20" s="5"/>
      <c r="J20" s="5"/>
    </row>
    <row r="21" spans="1:27" s="8" customFormat="1" ht="15" customHeight="1">
      <c r="A21" s="9"/>
      <c r="C21" s="41" t="s">
        <v>31</v>
      </c>
      <c r="D21" s="2"/>
      <c r="E21" s="2"/>
      <c r="F21" s="2"/>
      <c r="G21" s="4"/>
      <c r="H21" s="5"/>
      <c r="I21" s="5"/>
      <c r="J21" s="5"/>
    </row>
    <row r="22" spans="1:27" s="8" customFormat="1" ht="15" customHeight="1">
      <c r="A22" s="9"/>
      <c r="C22" s="42" t="s">
        <v>32</v>
      </c>
      <c r="D22" s="2"/>
      <c r="E22" s="2"/>
      <c r="F22" s="2"/>
      <c r="G22" s="4"/>
      <c r="H22" s="5"/>
      <c r="I22" s="5"/>
      <c r="J22" s="5"/>
    </row>
    <row r="23" spans="1:27" s="8" customFormat="1" ht="15" customHeight="1">
      <c r="A23" s="9"/>
      <c r="D23" s="2"/>
      <c r="E23" s="2"/>
      <c r="F23" s="2"/>
      <c r="G23" s="4"/>
      <c r="H23" s="5"/>
      <c r="I23" s="5"/>
      <c r="J23" s="5"/>
    </row>
    <row r="24" spans="1:27" s="8" customFormat="1" ht="55.8" customHeight="1">
      <c r="A24" s="9"/>
      <c r="C24" s="164" t="s">
        <v>33</v>
      </c>
      <c r="D24" s="164"/>
      <c r="E24" s="164"/>
      <c r="F24" s="164"/>
      <c r="G24" s="164"/>
      <c r="H24" s="164"/>
      <c r="I24" s="164"/>
      <c r="J24" s="164"/>
      <c r="K24" s="164"/>
      <c r="N24" s="43"/>
      <c r="O24" s="43"/>
      <c r="P24" s="43"/>
      <c r="Q24" s="43"/>
      <c r="R24" s="43"/>
      <c r="S24" s="43"/>
      <c r="T24" s="43"/>
    </row>
    <row r="25" spans="1:27" s="8" customFormat="1" ht="13.5" customHeight="1">
      <c r="A25" s="44"/>
      <c r="B25" s="45"/>
      <c r="C25" s="3"/>
      <c r="D25" s="2"/>
      <c r="E25" s="2"/>
      <c r="F25" s="2"/>
      <c r="G25" s="4"/>
      <c r="H25" s="5"/>
      <c r="I25" s="5"/>
      <c r="J25" s="5"/>
      <c r="K25" s="5"/>
      <c r="L25" s="6"/>
      <c r="N25" s="43"/>
      <c r="O25" s="43"/>
      <c r="P25" s="43"/>
      <c r="Q25" s="43"/>
      <c r="R25" s="43"/>
      <c r="S25" s="43"/>
      <c r="T25" s="43"/>
    </row>
    <row r="26" spans="1:27" s="8" customFormat="1" ht="13.5" customHeight="1">
      <c r="A26" s="44"/>
      <c r="B26" s="45"/>
      <c r="C26" s="3"/>
      <c r="D26" s="46" t="str">
        <f>IF(COUNTIF(U28:U259,"Ошибка! Не соблюдена кратность заказа на позицию!")&gt;0,"Пожалуйста, проверьте заказ на соблюдение кратности!","")</f>
        <v/>
      </c>
      <c r="E26" s="2"/>
      <c r="F26" s="2"/>
      <c r="G26" s="4"/>
      <c r="H26" s="5"/>
      <c r="I26" s="5"/>
      <c r="J26" s="5"/>
      <c r="K26" s="5"/>
      <c r="L26" s="6"/>
      <c r="N26" s="43"/>
      <c r="O26" s="43"/>
      <c r="P26" s="43"/>
      <c r="Q26" s="43"/>
      <c r="R26" s="43"/>
      <c r="S26" s="43"/>
      <c r="T26" s="43"/>
    </row>
    <row r="27" spans="1:27" s="54" customFormat="1" ht="47.1" customHeight="1">
      <c r="A27" s="47"/>
      <c r="B27" s="48" t="s">
        <v>34</v>
      </c>
      <c r="C27" s="49"/>
      <c r="D27" s="50"/>
      <c r="E27" s="50"/>
      <c r="F27" s="50"/>
      <c r="G27" s="49" t="s">
        <v>35</v>
      </c>
      <c r="H27" s="51" t="s">
        <v>36</v>
      </c>
      <c r="I27" s="51" t="s">
        <v>37</v>
      </c>
      <c r="J27" s="51" t="s">
        <v>879</v>
      </c>
      <c r="K27" s="49" t="s">
        <v>38</v>
      </c>
      <c r="L27" s="52" t="s">
        <v>39</v>
      </c>
      <c r="M27" s="53" t="s">
        <v>40</v>
      </c>
      <c r="N27" s="50" t="s">
        <v>41</v>
      </c>
      <c r="O27" s="50" t="s">
        <v>42</v>
      </c>
      <c r="P27" s="50" t="s">
        <v>43</v>
      </c>
      <c r="Q27" s="50" t="s">
        <v>44</v>
      </c>
      <c r="R27" s="50" t="s">
        <v>45</v>
      </c>
      <c r="S27" s="50" t="s">
        <v>46</v>
      </c>
      <c r="T27" s="50" t="s">
        <v>47</v>
      </c>
    </row>
    <row r="28" spans="1:27" s="65" customFormat="1" ht="16.5" customHeight="1">
      <c r="A28" s="55"/>
      <c r="B28" s="151" t="s">
        <v>48</v>
      </c>
      <c r="C28" s="134" t="s">
        <v>49</v>
      </c>
      <c r="D28" s="63" t="s">
        <v>50</v>
      </c>
      <c r="E28" s="56" t="s">
        <v>51</v>
      </c>
      <c r="F28" s="56" t="s">
        <v>52</v>
      </c>
      <c r="G28" s="57" t="s">
        <v>53</v>
      </c>
      <c r="H28" s="58">
        <v>4.79</v>
      </c>
      <c r="I28" s="59">
        <v>10</v>
      </c>
      <c r="J28" s="156" t="s">
        <v>882</v>
      </c>
      <c r="K28" s="60"/>
      <c r="L28" s="61" t="str">
        <f>IF(K28="","-",K28/250)</f>
        <v>-</v>
      </c>
      <c r="M28" s="62">
        <f>H28*K28</f>
        <v>0</v>
      </c>
      <c r="N28" s="63" t="s">
        <v>54</v>
      </c>
      <c r="O28" s="63" t="s">
        <v>55</v>
      </c>
      <c r="P28" s="64" t="s">
        <v>56</v>
      </c>
      <c r="Q28" s="63" t="s">
        <v>57</v>
      </c>
      <c r="R28" s="63" t="s">
        <v>58</v>
      </c>
      <c r="S28" s="63" t="s">
        <v>59</v>
      </c>
      <c r="T28" s="63" t="s">
        <v>60</v>
      </c>
      <c r="U28" s="145"/>
      <c r="V28" s="145"/>
      <c r="W28" s="145"/>
      <c r="X28" s="145"/>
      <c r="Y28" s="145"/>
      <c r="Z28" s="145"/>
      <c r="AA28" s="145"/>
    </row>
    <row r="29" spans="1:27" s="65" customFormat="1" ht="16.5" customHeight="1">
      <c r="A29" s="55"/>
      <c r="B29" s="151" t="s">
        <v>61</v>
      </c>
      <c r="C29" s="134" t="s">
        <v>49</v>
      </c>
      <c r="D29" s="63" t="s">
        <v>62</v>
      </c>
      <c r="E29" s="56" t="s">
        <v>51</v>
      </c>
      <c r="F29" s="56" t="s">
        <v>52</v>
      </c>
      <c r="G29" s="57" t="s">
        <v>53</v>
      </c>
      <c r="H29" s="58">
        <v>4.79</v>
      </c>
      <c r="I29" s="59">
        <v>10</v>
      </c>
      <c r="J29" s="156" t="s">
        <v>882</v>
      </c>
      <c r="K29" s="60"/>
      <c r="L29" s="61" t="str">
        <f t="shared" ref="L29:L149" si="0">IF(K29="","-",K29/250)</f>
        <v>-</v>
      </c>
      <c r="M29" s="62">
        <f t="shared" ref="M29:M149" si="1">H29*K29</f>
        <v>0</v>
      </c>
      <c r="N29" s="63" t="s">
        <v>63</v>
      </c>
      <c r="O29" s="63" t="s">
        <v>64</v>
      </c>
      <c r="P29" s="64" t="s">
        <v>65</v>
      </c>
      <c r="Q29" s="63" t="s">
        <v>57</v>
      </c>
      <c r="R29" s="63" t="s">
        <v>66</v>
      </c>
      <c r="S29" s="63" t="s">
        <v>59</v>
      </c>
      <c r="T29" s="63" t="s">
        <v>67</v>
      </c>
      <c r="U29" s="145"/>
      <c r="V29" s="145"/>
      <c r="W29" s="145"/>
      <c r="X29" s="145"/>
      <c r="Y29" s="145"/>
      <c r="Z29" s="145"/>
      <c r="AA29" s="145"/>
    </row>
    <row r="30" spans="1:27" s="144" customFormat="1" ht="16.5" hidden="1" customHeight="1">
      <c r="A30" s="135"/>
      <c r="B30" s="152" t="s">
        <v>68</v>
      </c>
      <c r="C30" s="147"/>
      <c r="D30" s="136" t="s">
        <v>69</v>
      </c>
      <c r="E30" s="137" t="s">
        <v>51</v>
      </c>
      <c r="F30" s="137" t="s">
        <v>52</v>
      </c>
      <c r="G30" s="138" t="s">
        <v>53</v>
      </c>
      <c r="H30" s="139">
        <v>4.79</v>
      </c>
      <c r="I30" s="140">
        <v>10</v>
      </c>
      <c r="J30" s="153" t="s">
        <v>878</v>
      </c>
      <c r="K30" s="148"/>
      <c r="L30" s="141" t="str">
        <f t="shared" si="0"/>
        <v>-</v>
      </c>
      <c r="M30" s="142">
        <f t="shared" si="1"/>
        <v>0</v>
      </c>
      <c r="N30" s="136" t="s">
        <v>70</v>
      </c>
      <c r="O30" s="136" t="s">
        <v>71</v>
      </c>
      <c r="P30" s="143" t="s">
        <v>72</v>
      </c>
      <c r="Q30" s="136" t="s">
        <v>57</v>
      </c>
      <c r="R30" s="136" t="s">
        <v>73</v>
      </c>
      <c r="S30" s="136" t="s">
        <v>59</v>
      </c>
      <c r="T30" s="136" t="s">
        <v>74</v>
      </c>
      <c r="U30" s="149"/>
      <c r="V30" s="149"/>
      <c r="W30" s="149"/>
      <c r="X30" s="149"/>
      <c r="Y30" s="149"/>
      <c r="Z30" s="149"/>
      <c r="AA30" s="149"/>
    </row>
    <row r="31" spans="1:27" s="65" customFormat="1" ht="16.5" customHeight="1">
      <c r="A31" s="55"/>
      <c r="B31" s="151" t="s">
        <v>517</v>
      </c>
      <c r="C31" s="146" t="s">
        <v>49</v>
      </c>
      <c r="D31" s="63" t="s">
        <v>617</v>
      </c>
      <c r="E31" s="56" t="s">
        <v>51</v>
      </c>
      <c r="F31" s="56" t="s">
        <v>52</v>
      </c>
      <c r="G31" s="57" t="s">
        <v>53</v>
      </c>
      <c r="H31" s="58">
        <v>4.79</v>
      </c>
      <c r="I31" s="59">
        <v>10</v>
      </c>
      <c r="J31" s="156" t="s">
        <v>882</v>
      </c>
      <c r="K31" s="60"/>
      <c r="L31" s="61" t="str">
        <f t="shared" si="0"/>
        <v>-</v>
      </c>
      <c r="M31" s="62">
        <f t="shared" si="1"/>
        <v>0</v>
      </c>
      <c r="N31" s="63" t="s">
        <v>77</v>
      </c>
      <c r="O31" s="63" t="s">
        <v>714</v>
      </c>
      <c r="P31" s="64" t="s">
        <v>103</v>
      </c>
      <c r="Q31" s="63" t="s">
        <v>57</v>
      </c>
      <c r="R31" s="63" t="s">
        <v>73</v>
      </c>
      <c r="S31" s="63" t="s">
        <v>59</v>
      </c>
      <c r="T31" s="63" t="s">
        <v>715</v>
      </c>
      <c r="U31" s="145"/>
      <c r="V31" s="145"/>
      <c r="W31" s="145"/>
      <c r="X31" s="145"/>
      <c r="Y31" s="145"/>
      <c r="Z31" s="145"/>
      <c r="AA31" s="145"/>
    </row>
    <row r="32" spans="1:27" s="65" customFormat="1" ht="16.5" customHeight="1">
      <c r="A32" s="55"/>
      <c r="B32" s="151" t="s">
        <v>75</v>
      </c>
      <c r="C32" s="134" t="s">
        <v>49</v>
      </c>
      <c r="D32" s="63" t="s">
        <v>76</v>
      </c>
      <c r="E32" s="56" t="s">
        <v>51</v>
      </c>
      <c r="F32" s="56" t="s">
        <v>52</v>
      </c>
      <c r="G32" s="57" t="s">
        <v>53</v>
      </c>
      <c r="H32" s="58">
        <v>4.79</v>
      </c>
      <c r="I32" s="59">
        <v>10</v>
      </c>
      <c r="J32" s="156" t="s">
        <v>882</v>
      </c>
      <c r="K32" s="60"/>
      <c r="L32" s="61" t="str">
        <f t="shared" si="0"/>
        <v>-</v>
      </c>
      <c r="M32" s="62">
        <f t="shared" si="1"/>
        <v>0</v>
      </c>
      <c r="N32" s="63" t="s">
        <v>77</v>
      </c>
      <c r="O32" s="63" t="s">
        <v>55</v>
      </c>
      <c r="P32" s="64" t="s">
        <v>78</v>
      </c>
      <c r="Q32" s="63" t="s">
        <v>79</v>
      </c>
      <c r="R32" s="63" t="s">
        <v>58</v>
      </c>
      <c r="S32" s="63" t="s">
        <v>59</v>
      </c>
      <c r="T32" s="63" t="s">
        <v>80</v>
      </c>
      <c r="U32" s="145"/>
      <c r="V32" s="145"/>
      <c r="W32" s="145"/>
      <c r="X32" s="145"/>
      <c r="Y32" s="145"/>
      <c r="Z32" s="145"/>
      <c r="AA32" s="145"/>
    </row>
    <row r="33" spans="1:27" s="144" customFormat="1" ht="16.5" hidden="1" customHeight="1">
      <c r="A33" s="135"/>
      <c r="B33" s="152" t="s">
        <v>81</v>
      </c>
      <c r="C33" s="147" t="s">
        <v>49</v>
      </c>
      <c r="D33" s="136" t="s">
        <v>82</v>
      </c>
      <c r="E33" s="137" t="s">
        <v>51</v>
      </c>
      <c r="F33" s="137" t="s">
        <v>52</v>
      </c>
      <c r="G33" s="138" t="s">
        <v>53</v>
      </c>
      <c r="H33" s="139">
        <v>4.79</v>
      </c>
      <c r="I33" s="140">
        <v>10</v>
      </c>
      <c r="J33" s="153" t="s">
        <v>878</v>
      </c>
      <c r="K33" s="148"/>
      <c r="L33" s="141" t="str">
        <f t="shared" si="0"/>
        <v>-</v>
      </c>
      <c r="M33" s="142">
        <f t="shared" si="1"/>
        <v>0</v>
      </c>
      <c r="N33" s="136" t="s">
        <v>83</v>
      </c>
      <c r="O33" s="136" t="s">
        <v>84</v>
      </c>
      <c r="P33" s="143" t="s">
        <v>85</v>
      </c>
      <c r="Q33" s="136" t="s">
        <v>57</v>
      </c>
      <c r="R33" s="136" t="s">
        <v>73</v>
      </c>
      <c r="S33" s="136" t="s">
        <v>59</v>
      </c>
      <c r="T33" s="136" t="s">
        <v>86</v>
      </c>
      <c r="U33" s="149"/>
      <c r="V33" s="149"/>
      <c r="W33" s="149"/>
      <c r="X33" s="149"/>
      <c r="Y33" s="149"/>
      <c r="Z33" s="149"/>
      <c r="AA33" s="149"/>
    </row>
    <row r="34" spans="1:27" s="144" customFormat="1" ht="16.5" hidden="1" customHeight="1">
      <c r="A34" s="135"/>
      <c r="B34" s="152" t="s">
        <v>87</v>
      </c>
      <c r="C34" s="147" t="s">
        <v>49</v>
      </c>
      <c r="D34" s="136" t="s">
        <v>88</v>
      </c>
      <c r="E34" s="137" t="s">
        <v>89</v>
      </c>
      <c r="F34" s="137" t="s">
        <v>52</v>
      </c>
      <c r="G34" s="138" t="s">
        <v>53</v>
      </c>
      <c r="H34" s="139">
        <v>3.85</v>
      </c>
      <c r="I34" s="140">
        <v>20</v>
      </c>
      <c r="J34" s="153" t="s">
        <v>878</v>
      </c>
      <c r="K34" s="148"/>
      <c r="L34" s="141" t="str">
        <f t="shared" si="0"/>
        <v>-</v>
      </c>
      <c r="M34" s="142">
        <f t="shared" si="1"/>
        <v>0</v>
      </c>
      <c r="N34" s="136" t="s">
        <v>77</v>
      </c>
      <c r="O34" s="136" t="s">
        <v>90</v>
      </c>
      <c r="P34" s="143" t="s">
        <v>56</v>
      </c>
      <c r="Q34" s="136" t="s">
        <v>57</v>
      </c>
      <c r="R34" s="136" t="s">
        <v>73</v>
      </c>
      <c r="S34" s="136" t="s">
        <v>91</v>
      </c>
      <c r="T34" s="136" t="s">
        <v>86</v>
      </c>
      <c r="U34" s="149"/>
      <c r="V34" s="149"/>
      <c r="W34" s="149"/>
      <c r="X34" s="149"/>
      <c r="Y34" s="149"/>
      <c r="Z34" s="149"/>
      <c r="AA34" s="149"/>
    </row>
    <row r="35" spans="1:27" s="65" customFormat="1" ht="16.5" customHeight="1">
      <c r="A35" s="55"/>
      <c r="B35" s="151" t="s">
        <v>92</v>
      </c>
      <c r="C35" s="134" t="s">
        <v>49</v>
      </c>
      <c r="D35" s="63" t="s">
        <v>93</v>
      </c>
      <c r="E35" s="56" t="s">
        <v>51</v>
      </c>
      <c r="F35" s="56" t="s">
        <v>52</v>
      </c>
      <c r="G35" s="57" t="s">
        <v>53</v>
      </c>
      <c r="H35" s="58">
        <v>4.79</v>
      </c>
      <c r="I35" s="59">
        <v>10</v>
      </c>
      <c r="J35" s="156" t="s">
        <v>882</v>
      </c>
      <c r="K35" s="60"/>
      <c r="L35" s="61" t="str">
        <f t="shared" si="0"/>
        <v>-</v>
      </c>
      <c r="M35" s="62">
        <f t="shared" si="1"/>
        <v>0</v>
      </c>
      <c r="N35" s="63" t="s">
        <v>94</v>
      </c>
      <c r="O35" s="63" t="s">
        <v>90</v>
      </c>
      <c r="P35" s="64" t="s">
        <v>85</v>
      </c>
      <c r="Q35" s="63" t="s">
        <v>57</v>
      </c>
      <c r="R35" s="63" t="s">
        <v>73</v>
      </c>
      <c r="S35" s="63" t="s">
        <v>59</v>
      </c>
      <c r="T35" s="63" t="s">
        <v>95</v>
      </c>
      <c r="U35" s="145"/>
      <c r="V35" s="145"/>
      <c r="W35" s="145"/>
      <c r="X35" s="145"/>
      <c r="Y35" s="145"/>
      <c r="Z35" s="145"/>
      <c r="AA35" s="145"/>
    </row>
    <row r="36" spans="1:27" s="144" customFormat="1" ht="16.5" hidden="1" customHeight="1">
      <c r="A36" s="135"/>
      <c r="B36" s="152" t="s">
        <v>518</v>
      </c>
      <c r="C36" s="150" t="s">
        <v>49</v>
      </c>
      <c r="D36" s="136" t="s">
        <v>618</v>
      </c>
      <c r="E36" s="137" t="s">
        <v>51</v>
      </c>
      <c r="F36" s="137" t="s">
        <v>52</v>
      </c>
      <c r="G36" s="138" t="s">
        <v>53</v>
      </c>
      <c r="H36" s="139">
        <v>4.79</v>
      </c>
      <c r="I36" s="140">
        <v>10</v>
      </c>
      <c r="J36" s="153" t="s">
        <v>878</v>
      </c>
      <c r="K36" s="148"/>
      <c r="L36" s="141" t="str">
        <f t="shared" si="0"/>
        <v>-</v>
      </c>
      <c r="M36" s="142">
        <f t="shared" si="1"/>
        <v>0</v>
      </c>
      <c r="N36" s="136" t="s">
        <v>716</v>
      </c>
      <c r="O36" s="136" t="s">
        <v>717</v>
      </c>
      <c r="P36" s="143" t="s">
        <v>78</v>
      </c>
      <c r="Q36" s="136" t="s">
        <v>57</v>
      </c>
      <c r="R36" s="136" t="s">
        <v>73</v>
      </c>
      <c r="S36" s="136" t="s">
        <v>59</v>
      </c>
      <c r="T36" s="136" t="s">
        <v>718</v>
      </c>
      <c r="U36" s="149"/>
      <c r="V36" s="149"/>
      <c r="W36" s="149"/>
      <c r="X36" s="149"/>
      <c r="Y36" s="149"/>
      <c r="Z36" s="149"/>
      <c r="AA36" s="149"/>
    </row>
    <row r="37" spans="1:27" s="65" customFormat="1" ht="16.5" customHeight="1">
      <c r="A37" s="55"/>
      <c r="B37" s="151" t="s">
        <v>96</v>
      </c>
      <c r="C37" s="134" t="s">
        <v>49</v>
      </c>
      <c r="D37" s="63" t="s">
        <v>97</v>
      </c>
      <c r="E37" s="56" t="s">
        <v>51</v>
      </c>
      <c r="F37" s="56" t="s">
        <v>52</v>
      </c>
      <c r="G37" s="57" t="s">
        <v>53</v>
      </c>
      <c r="H37" s="58">
        <v>4.79</v>
      </c>
      <c r="I37" s="59">
        <v>10</v>
      </c>
      <c r="J37" s="156" t="s">
        <v>882</v>
      </c>
      <c r="K37" s="60"/>
      <c r="L37" s="61" t="str">
        <f t="shared" si="0"/>
        <v>-</v>
      </c>
      <c r="M37" s="62">
        <f t="shared" si="1"/>
        <v>0</v>
      </c>
      <c r="N37" s="63" t="s">
        <v>77</v>
      </c>
      <c r="O37" s="63" t="s">
        <v>64</v>
      </c>
      <c r="P37" s="64" t="s">
        <v>56</v>
      </c>
      <c r="Q37" s="63" t="s">
        <v>79</v>
      </c>
      <c r="R37" s="63" t="s">
        <v>73</v>
      </c>
      <c r="S37" s="63" t="s">
        <v>98</v>
      </c>
      <c r="T37" s="63" t="s">
        <v>99</v>
      </c>
      <c r="U37" s="145"/>
      <c r="V37" s="145"/>
      <c r="W37" s="145"/>
      <c r="X37" s="145"/>
      <c r="Y37" s="145"/>
      <c r="Z37" s="145"/>
      <c r="AA37" s="145"/>
    </row>
    <row r="38" spans="1:27" s="65" customFormat="1" ht="16.5" customHeight="1">
      <c r="A38" s="55"/>
      <c r="B38" s="151" t="s">
        <v>100</v>
      </c>
      <c r="C38" s="134" t="s">
        <v>49</v>
      </c>
      <c r="D38" s="63" t="s">
        <v>101</v>
      </c>
      <c r="E38" s="56" t="s">
        <v>51</v>
      </c>
      <c r="F38" s="56" t="s">
        <v>52</v>
      </c>
      <c r="G38" s="57" t="s">
        <v>53</v>
      </c>
      <c r="H38" s="58">
        <v>4.79</v>
      </c>
      <c r="I38" s="59">
        <v>10</v>
      </c>
      <c r="J38" s="156" t="s">
        <v>882</v>
      </c>
      <c r="K38" s="60"/>
      <c r="L38" s="61" t="str">
        <f t="shared" si="0"/>
        <v>-</v>
      </c>
      <c r="M38" s="62">
        <f t="shared" si="1"/>
        <v>0</v>
      </c>
      <c r="N38" s="63" t="s">
        <v>102</v>
      </c>
      <c r="O38" s="63" t="s">
        <v>84</v>
      </c>
      <c r="P38" s="64" t="s">
        <v>103</v>
      </c>
      <c r="Q38" s="63" t="s">
        <v>57</v>
      </c>
      <c r="R38" s="63" t="s">
        <v>73</v>
      </c>
      <c r="S38" s="63" t="s">
        <v>59</v>
      </c>
      <c r="T38" s="63" t="s">
        <v>104</v>
      </c>
      <c r="U38" s="145"/>
      <c r="V38" s="145"/>
      <c r="W38" s="145"/>
      <c r="X38" s="145"/>
      <c r="Y38" s="145"/>
      <c r="Z38" s="145"/>
      <c r="AA38" s="145"/>
    </row>
    <row r="39" spans="1:27" s="65" customFormat="1" ht="16.5" customHeight="1">
      <c r="A39" s="55"/>
      <c r="B39" s="151" t="s">
        <v>105</v>
      </c>
      <c r="C39" s="134" t="s">
        <v>49</v>
      </c>
      <c r="D39" s="63" t="s">
        <v>106</v>
      </c>
      <c r="E39" s="56" t="s">
        <v>51</v>
      </c>
      <c r="F39" s="56" t="s">
        <v>52</v>
      </c>
      <c r="G39" s="57" t="s">
        <v>53</v>
      </c>
      <c r="H39" s="58">
        <v>4.79</v>
      </c>
      <c r="I39" s="59">
        <v>10</v>
      </c>
      <c r="J39" s="156" t="s">
        <v>882</v>
      </c>
      <c r="K39" s="60"/>
      <c r="L39" s="61" t="str">
        <f t="shared" si="0"/>
        <v>-</v>
      </c>
      <c r="M39" s="62">
        <f t="shared" si="1"/>
        <v>0</v>
      </c>
      <c r="N39" s="63" t="s">
        <v>77</v>
      </c>
      <c r="O39" s="63" t="s">
        <v>107</v>
      </c>
      <c r="P39" s="64" t="s">
        <v>56</v>
      </c>
      <c r="Q39" s="63" t="s">
        <v>57</v>
      </c>
      <c r="R39" s="63" t="s">
        <v>73</v>
      </c>
      <c r="S39" s="63" t="s">
        <v>59</v>
      </c>
      <c r="T39" s="63" t="s">
        <v>104</v>
      </c>
      <c r="U39" s="145"/>
      <c r="V39" s="145"/>
      <c r="W39" s="145"/>
      <c r="X39" s="145"/>
      <c r="Y39" s="145"/>
      <c r="Z39" s="145"/>
      <c r="AA39" s="145"/>
    </row>
    <row r="40" spans="1:27" s="65" customFormat="1" ht="16.5" customHeight="1">
      <c r="A40" s="55"/>
      <c r="B40" s="151" t="s">
        <v>108</v>
      </c>
      <c r="C40" s="134" t="s">
        <v>49</v>
      </c>
      <c r="D40" s="63" t="s">
        <v>109</v>
      </c>
      <c r="E40" s="56" t="s">
        <v>51</v>
      </c>
      <c r="F40" s="56" t="s">
        <v>52</v>
      </c>
      <c r="G40" s="57" t="s">
        <v>53</v>
      </c>
      <c r="H40" s="58">
        <v>4.79</v>
      </c>
      <c r="I40" s="59">
        <v>10</v>
      </c>
      <c r="J40" s="156" t="s">
        <v>882</v>
      </c>
      <c r="K40" s="60"/>
      <c r="L40" s="61" t="str">
        <f t="shared" si="0"/>
        <v>-</v>
      </c>
      <c r="M40" s="62">
        <f t="shared" si="1"/>
        <v>0</v>
      </c>
      <c r="N40" s="63" t="s">
        <v>77</v>
      </c>
      <c r="O40" s="63" t="s">
        <v>64</v>
      </c>
      <c r="P40" s="64" t="s">
        <v>56</v>
      </c>
      <c r="Q40" s="63" t="s">
        <v>79</v>
      </c>
      <c r="R40" s="63" t="s">
        <v>73</v>
      </c>
      <c r="S40" s="63" t="s">
        <v>59</v>
      </c>
      <c r="T40" s="63" t="s">
        <v>110</v>
      </c>
      <c r="U40" s="145"/>
      <c r="V40" s="145"/>
      <c r="W40" s="145"/>
      <c r="X40" s="145"/>
      <c r="Y40" s="145"/>
      <c r="Z40" s="145"/>
      <c r="AA40" s="145"/>
    </row>
    <row r="41" spans="1:27" s="65" customFormat="1" ht="16.5" customHeight="1">
      <c r="A41" s="55"/>
      <c r="B41" s="151" t="s">
        <v>111</v>
      </c>
      <c r="C41" s="134" t="s">
        <v>49</v>
      </c>
      <c r="D41" s="63" t="s">
        <v>112</v>
      </c>
      <c r="E41" s="56" t="s">
        <v>51</v>
      </c>
      <c r="F41" s="56" t="s">
        <v>52</v>
      </c>
      <c r="G41" s="57" t="s">
        <v>53</v>
      </c>
      <c r="H41" s="58">
        <v>4.79</v>
      </c>
      <c r="I41" s="59">
        <v>10</v>
      </c>
      <c r="J41" s="156" t="s">
        <v>882</v>
      </c>
      <c r="K41" s="60"/>
      <c r="L41" s="61" t="str">
        <f t="shared" si="0"/>
        <v>-</v>
      </c>
      <c r="M41" s="62">
        <f t="shared" si="1"/>
        <v>0</v>
      </c>
      <c r="N41" s="63" t="s">
        <v>77</v>
      </c>
      <c r="O41" s="63" t="s">
        <v>113</v>
      </c>
      <c r="P41" s="64" t="s">
        <v>114</v>
      </c>
      <c r="Q41" s="63" t="s">
        <v>57</v>
      </c>
      <c r="R41" s="63" t="s">
        <v>66</v>
      </c>
      <c r="S41" s="63" t="s">
        <v>59</v>
      </c>
      <c r="T41" s="63" t="s">
        <v>115</v>
      </c>
      <c r="U41" s="145"/>
      <c r="V41" s="145"/>
      <c r="W41" s="145"/>
      <c r="X41" s="145"/>
      <c r="Y41" s="145"/>
      <c r="Z41" s="145"/>
      <c r="AA41" s="145"/>
    </row>
    <row r="42" spans="1:27" s="65" customFormat="1" ht="16.5" customHeight="1">
      <c r="A42" s="55"/>
      <c r="B42" s="151" t="s">
        <v>116</v>
      </c>
      <c r="C42" s="134" t="s">
        <v>49</v>
      </c>
      <c r="D42" s="63" t="s">
        <v>117</v>
      </c>
      <c r="E42" s="56" t="s">
        <v>51</v>
      </c>
      <c r="F42" s="56" t="s">
        <v>52</v>
      </c>
      <c r="G42" s="57" t="s">
        <v>53</v>
      </c>
      <c r="H42" s="58">
        <v>4.79</v>
      </c>
      <c r="I42" s="59">
        <v>10</v>
      </c>
      <c r="J42" s="156" t="s">
        <v>882</v>
      </c>
      <c r="K42" s="60"/>
      <c r="L42" s="61" t="str">
        <f t="shared" si="0"/>
        <v>-</v>
      </c>
      <c r="M42" s="62">
        <f t="shared" si="1"/>
        <v>0</v>
      </c>
      <c r="N42" s="63" t="s">
        <v>77</v>
      </c>
      <c r="O42" s="63" t="s">
        <v>55</v>
      </c>
      <c r="P42" s="64" t="s">
        <v>65</v>
      </c>
      <c r="Q42" s="63" t="s">
        <v>79</v>
      </c>
      <c r="R42" s="63" t="s">
        <v>73</v>
      </c>
      <c r="S42" s="63" t="s">
        <v>5</v>
      </c>
      <c r="T42" s="63" t="s">
        <v>118</v>
      </c>
      <c r="U42" s="145"/>
      <c r="V42" s="145"/>
      <c r="W42" s="145"/>
      <c r="X42" s="145"/>
      <c r="Y42" s="145"/>
      <c r="Z42" s="145"/>
      <c r="AA42" s="145"/>
    </row>
    <row r="43" spans="1:27" s="65" customFormat="1" ht="16.5" customHeight="1">
      <c r="A43" s="55"/>
      <c r="B43" s="151" t="s">
        <v>119</v>
      </c>
      <c r="C43" s="134" t="s">
        <v>49</v>
      </c>
      <c r="D43" s="63" t="s">
        <v>120</v>
      </c>
      <c r="E43" s="56" t="s">
        <v>51</v>
      </c>
      <c r="F43" s="56" t="s">
        <v>52</v>
      </c>
      <c r="G43" s="57" t="s">
        <v>53</v>
      </c>
      <c r="H43" s="58">
        <v>4.79</v>
      </c>
      <c r="I43" s="59">
        <v>10</v>
      </c>
      <c r="J43" s="156" t="s">
        <v>882</v>
      </c>
      <c r="K43" s="60"/>
      <c r="L43" s="61" t="str">
        <f t="shared" si="0"/>
        <v>-</v>
      </c>
      <c r="M43" s="62">
        <f t="shared" si="1"/>
        <v>0</v>
      </c>
      <c r="N43" s="63" t="s">
        <v>94</v>
      </c>
      <c r="O43" s="63" t="s">
        <v>90</v>
      </c>
      <c r="P43" s="64" t="s">
        <v>121</v>
      </c>
      <c r="Q43" s="63" t="s">
        <v>122</v>
      </c>
      <c r="R43" s="63" t="s">
        <v>66</v>
      </c>
      <c r="S43" s="63" t="s">
        <v>59</v>
      </c>
      <c r="T43" s="63" t="s">
        <v>123</v>
      </c>
      <c r="U43" s="145"/>
      <c r="V43" s="145"/>
      <c r="W43" s="145"/>
      <c r="X43" s="145"/>
      <c r="Y43" s="145"/>
      <c r="Z43" s="145"/>
      <c r="AA43" s="145"/>
    </row>
    <row r="44" spans="1:27" s="65" customFormat="1" ht="16.5" customHeight="1">
      <c r="A44" s="55"/>
      <c r="B44" s="151" t="s">
        <v>519</v>
      </c>
      <c r="C44" s="146" t="s">
        <v>49</v>
      </c>
      <c r="D44" s="63" t="s">
        <v>619</v>
      </c>
      <c r="E44" s="56" t="s">
        <v>51</v>
      </c>
      <c r="F44" s="56" t="s">
        <v>52</v>
      </c>
      <c r="G44" s="57" t="s">
        <v>53</v>
      </c>
      <c r="H44" s="58">
        <v>4.79</v>
      </c>
      <c r="I44" s="59">
        <v>10</v>
      </c>
      <c r="J44" s="156" t="s">
        <v>882</v>
      </c>
      <c r="K44" s="60"/>
      <c r="L44" s="61" t="str">
        <f t="shared" si="0"/>
        <v>-</v>
      </c>
      <c r="M44" s="62">
        <f t="shared" si="1"/>
        <v>0</v>
      </c>
      <c r="N44" s="63"/>
      <c r="O44" s="63" t="s">
        <v>255</v>
      </c>
      <c r="P44" s="64" t="s">
        <v>187</v>
      </c>
      <c r="Q44" s="63" t="s">
        <v>79</v>
      </c>
      <c r="R44" s="63" t="s">
        <v>188</v>
      </c>
      <c r="S44" s="63"/>
      <c r="T44" s="63" t="s">
        <v>719</v>
      </c>
      <c r="U44" s="145"/>
      <c r="V44" s="145"/>
      <c r="W44" s="145"/>
      <c r="X44" s="145"/>
      <c r="Y44" s="145"/>
      <c r="Z44" s="145"/>
      <c r="AA44" s="145"/>
    </row>
    <row r="45" spans="1:27" s="65" customFormat="1" ht="16.5" customHeight="1">
      <c r="A45" s="55"/>
      <c r="B45" s="151" t="s">
        <v>124</v>
      </c>
      <c r="C45" s="134" t="s">
        <v>49</v>
      </c>
      <c r="D45" s="63" t="s">
        <v>125</v>
      </c>
      <c r="E45" s="56" t="s">
        <v>89</v>
      </c>
      <c r="F45" s="56" t="s">
        <v>52</v>
      </c>
      <c r="G45" s="57" t="s">
        <v>53</v>
      </c>
      <c r="H45" s="58">
        <v>3.85</v>
      </c>
      <c r="I45" s="59">
        <v>20</v>
      </c>
      <c r="J45" s="156" t="s">
        <v>882</v>
      </c>
      <c r="K45" s="60"/>
      <c r="L45" s="61" t="str">
        <f t="shared" si="0"/>
        <v>-</v>
      </c>
      <c r="M45" s="62">
        <f t="shared" si="1"/>
        <v>0</v>
      </c>
      <c r="N45" s="63" t="s">
        <v>126</v>
      </c>
      <c r="O45" s="63" t="s">
        <v>127</v>
      </c>
      <c r="P45" s="64" t="s">
        <v>72</v>
      </c>
      <c r="Q45" s="63" t="s">
        <v>57</v>
      </c>
      <c r="R45" s="63" t="s">
        <v>66</v>
      </c>
      <c r="S45" s="63" t="s">
        <v>59</v>
      </c>
      <c r="T45" s="63" t="s">
        <v>128</v>
      </c>
      <c r="U45" s="145"/>
      <c r="V45" s="145"/>
      <c r="W45" s="145"/>
      <c r="X45" s="145"/>
      <c r="Y45" s="145"/>
      <c r="Z45" s="145"/>
      <c r="AA45" s="145"/>
    </row>
    <row r="46" spans="1:27" s="144" customFormat="1" ht="16.5" hidden="1" customHeight="1">
      <c r="A46" s="135"/>
      <c r="B46" s="152" t="s">
        <v>129</v>
      </c>
      <c r="C46" s="147" t="s">
        <v>49</v>
      </c>
      <c r="D46" s="136" t="s">
        <v>130</v>
      </c>
      <c r="E46" s="137" t="s">
        <v>89</v>
      </c>
      <c r="F46" s="137" t="s">
        <v>52</v>
      </c>
      <c r="G46" s="138" t="s">
        <v>53</v>
      </c>
      <c r="H46" s="139">
        <v>3.85</v>
      </c>
      <c r="I46" s="140">
        <v>20</v>
      </c>
      <c r="J46" s="153" t="s">
        <v>878</v>
      </c>
      <c r="K46" s="148"/>
      <c r="L46" s="141" t="str">
        <f t="shared" si="0"/>
        <v>-</v>
      </c>
      <c r="M46" s="142">
        <f t="shared" si="1"/>
        <v>0</v>
      </c>
      <c r="N46" s="136" t="s">
        <v>126</v>
      </c>
      <c r="O46" s="136" t="s">
        <v>131</v>
      </c>
      <c r="P46" s="143" t="s">
        <v>72</v>
      </c>
      <c r="Q46" s="136" t="s">
        <v>57</v>
      </c>
      <c r="R46" s="136" t="s">
        <v>73</v>
      </c>
      <c r="S46" s="136" t="s">
        <v>132</v>
      </c>
      <c r="T46" s="136" t="s">
        <v>133</v>
      </c>
      <c r="U46" s="149"/>
      <c r="V46" s="149"/>
      <c r="W46" s="149"/>
      <c r="X46" s="149"/>
      <c r="Y46" s="149"/>
      <c r="Z46" s="149"/>
      <c r="AA46" s="149"/>
    </row>
    <row r="47" spans="1:27" s="65" customFormat="1" ht="16.5" customHeight="1">
      <c r="A47" s="55"/>
      <c r="B47" s="151" t="s">
        <v>134</v>
      </c>
      <c r="C47" s="134" t="s">
        <v>49</v>
      </c>
      <c r="D47" s="63" t="s">
        <v>135</v>
      </c>
      <c r="E47" s="56" t="s">
        <v>51</v>
      </c>
      <c r="F47" s="56" t="s">
        <v>52</v>
      </c>
      <c r="G47" s="57" t="s">
        <v>53</v>
      </c>
      <c r="H47" s="58">
        <v>4.79</v>
      </c>
      <c r="I47" s="59">
        <v>10</v>
      </c>
      <c r="J47" s="156" t="s">
        <v>882</v>
      </c>
      <c r="K47" s="60"/>
      <c r="L47" s="61" t="str">
        <f t="shared" si="0"/>
        <v>-</v>
      </c>
      <c r="M47" s="62">
        <f t="shared" si="1"/>
        <v>0</v>
      </c>
      <c r="N47" s="63" t="s">
        <v>136</v>
      </c>
      <c r="O47" s="63" t="s">
        <v>137</v>
      </c>
      <c r="P47" s="64" t="s">
        <v>72</v>
      </c>
      <c r="Q47" s="63" t="s">
        <v>57</v>
      </c>
      <c r="R47" s="63" t="s">
        <v>73</v>
      </c>
      <c r="S47" s="63" t="s">
        <v>59</v>
      </c>
      <c r="T47" s="63" t="s">
        <v>138</v>
      </c>
      <c r="U47" s="145"/>
      <c r="V47" s="145"/>
      <c r="W47" s="145"/>
      <c r="X47" s="145"/>
      <c r="Y47" s="145"/>
      <c r="Z47" s="145"/>
      <c r="AA47" s="145"/>
    </row>
    <row r="48" spans="1:27" s="144" customFormat="1" ht="16.5" hidden="1" customHeight="1">
      <c r="A48" s="135"/>
      <c r="B48" s="152" t="s">
        <v>139</v>
      </c>
      <c r="C48" s="147" t="s">
        <v>49</v>
      </c>
      <c r="D48" s="136" t="s">
        <v>140</v>
      </c>
      <c r="E48" s="137" t="s">
        <v>51</v>
      </c>
      <c r="F48" s="137" t="s">
        <v>52</v>
      </c>
      <c r="G48" s="138" t="s">
        <v>53</v>
      </c>
      <c r="H48" s="139">
        <v>4.79</v>
      </c>
      <c r="I48" s="140">
        <v>10</v>
      </c>
      <c r="J48" s="153" t="s">
        <v>878</v>
      </c>
      <c r="K48" s="148"/>
      <c r="L48" s="141" t="str">
        <f t="shared" si="0"/>
        <v>-</v>
      </c>
      <c r="M48" s="142">
        <f t="shared" si="1"/>
        <v>0</v>
      </c>
      <c r="N48" s="136" t="s">
        <v>77</v>
      </c>
      <c r="O48" s="136" t="s">
        <v>141</v>
      </c>
      <c r="P48" s="143" t="s">
        <v>78</v>
      </c>
      <c r="Q48" s="136" t="s">
        <v>57</v>
      </c>
      <c r="R48" s="136" t="s">
        <v>73</v>
      </c>
      <c r="S48" s="136" t="s">
        <v>98</v>
      </c>
      <c r="T48" s="136" t="s">
        <v>142</v>
      </c>
      <c r="U48" s="149"/>
      <c r="V48" s="149"/>
      <c r="W48" s="149"/>
      <c r="X48" s="149"/>
      <c r="Y48" s="149"/>
      <c r="Z48" s="149"/>
      <c r="AA48" s="149"/>
    </row>
    <row r="49" spans="1:27" s="65" customFormat="1" ht="16.5" customHeight="1">
      <c r="A49" s="55"/>
      <c r="B49" s="151" t="s">
        <v>143</v>
      </c>
      <c r="C49" s="134" t="s">
        <v>49</v>
      </c>
      <c r="D49" s="63" t="s">
        <v>144</v>
      </c>
      <c r="E49" s="56" t="s">
        <v>51</v>
      </c>
      <c r="F49" s="56" t="s">
        <v>52</v>
      </c>
      <c r="G49" s="57" t="s">
        <v>53</v>
      </c>
      <c r="H49" s="58">
        <v>4.79</v>
      </c>
      <c r="I49" s="59">
        <v>10</v>
      </c>
      <c r="J49" s="156" t="s">
        <v>882</v>
      </c>
      <c r="K49" s="60"/>
      <c r="L49" s="61" t="str">
        <f t="shared" si="0"/>
        <v>-</v>
      </c>
      <c r="M49" s="62">
        <f t="shared" si="1"/>
        <v>0</v>
      </c>
      <c r="N49" s="63" t="s">
        <v>83</v>
      </c>
      <c r="O49" s="63" t="s">
        <v>145</v>
      </c>
      <c r="P49" s="64" t="s">
        <v>56</v>
      </c>
      <c r="Q49" s="63" t="s">
        <v>79</v>
      </c>
      <c r="R49" s="63" t="s">
        <v>73</v>
      </c>
      <c r="S49" s="63" t="s">
        <v>59</v>
      </c>
      <c r="T49" s="63" t="s">
        <v>146</v>
      </c>
      <c r="U49" s="145"/>
      <c r="V49" s="145"/>
      <c r="W49" s="145"/>
      <c r="X49" s="145"/>
      <c r="Y49" s="145"/>
      <c r="Z49" s="145"/>
      <c r="AA49" s="145"/>
    </row>
    <row r="50" spans="1:27" s="144" customFormat="1" ht="16.5" hidden="1" customHeight="1">
      <c r="A50" s="135"/>
      <c r="B50" s="152" t="s">
        <v>147</v>
      </c>
      <c r="C50" s="147" t="s">
        <v>49</v>
      </c>
      <c r="D50" s="136" t="s">
        <v>148</v>
      </c>
      <c r="E50" s="137" t="s">
        <v>51</v>
      </c>
      <c r="F50" s="137" t="s">
        <v>52</v>
      </c>
      <c r="G50" s="138" t="s">
        <v>53</v>
      </c>
      <c r="H50" s="139">
        <v>4.79</v>
      </c>
      <c r="I50" s="140">
        <v>10</v>
      </c>
      <c r="J50" s="153" t="s">
        <v>878</v>
      </c>
      <c r="K50" s="148"/>
      <c r="L50" s="141" t="str">
        <f t="shared" si="0"/>
        <v>-</v>
      </c>
      <c r="M50" s="142">
        <f t="shared" si="1"/>
        <v>0</v>
      </c>
      <c r="N50" s="136" t="s">
        <v>149</v>
      </c>
      <c r="O50" s="136" t="s">
        <v>150</v>
      </c>
      <c r="P50" s="143" t="s">
        <v>78</v>
      </c>
      <c r="Q50" s="136" t="s">
        <v>57</v>
      </c>
      <c r="R50" s="136" t="s">
        <v>66</v>
      </c>
      <c r="S50" s="136" t="s">
        <v>59</v>
      </c>
      <c r="T50" s="136" t="s">
        <v>151</v>
      </c>
      <c r="U50" s="149"/>
      <c r="V50" s="149"/>
      <c r="W50" s="149"/>
      <c r="X50" s="149"/>
      <c r="Y50" s="149"/>
      <c r="Z50" s="149"/>
      <c r="AA50" s="149"/>
    </row>
    <row r="51" spans="1:27" s="144" customFormat="1" ht="16.5" hidden="1" customHeight="1">
      <c r="A51" s="135"/>
      <c r="B51" s="152" t="s">
        <v>152</v>
      </c>
      <c r="C51" s="147" t="s">
        <v>49</v>
      </c>
      <c r="D51" s="136" t="s">
        <v>153</v>
      </c>
      <c r="E51" s="137" t="s">
        <v>51</v>
      </c>
      <c r="F51" s="137" t="s">
        <v>52</v>
      </c>
      <c r="G51" s="138" t="s">
        <v>53</v>
      </c>
      <c r="H51" s="139">
        <v>4.79</v>
      </c>
      <c r="I51" s="140">
        <v>10</v>
      </c>
      <c r="J51" s="153" t="s">
        <v>878</v>
      </c>
      <c r="K51" s="148"/>
      <c r="L51" s="141" t="str">
        <f t="shared" si="0"/>
        <v>-</v>
      </c>
      <c r="M51" s="142">
        <f t="shared" si="1"/>
        <v>0</v>
      </c>
      <c r="N51" s="136" t="s">
        <v>154</v>
      </c>
      <c r="O51" s="136" t="s">
        <v>155</v>
      </c>
      <c r="P51" s="143" t="s">
        <v>114</v>
      </c>
      <c r="Q51" s="136" t="s">
        <v>57</v>
      </c>
      <c r="R51" s="136" t="s">
        <v>66</v>
      </c>
      <c r="S51" s="136" t="s">
        <v>59</v>
      </c>
      <c r="T51" s="136" t="s">
        <v>156</v>
      </c>
      <c r="U51" s="149"/>
      <c r="V51" s="149"/>
      <c r="W51" s="149"/>
      <c r="X51" s="149"/>
      <c r="Y51" s="149"/>
      <c r="Z51" s="149"/>
      <c r="AA51" s="149"/>
    </row>
    <row r="52" spans="1:27" s="65" customFormat="1" ht="16.5" customHeight="1">
      <c r="A52" s="55"/>
      <c r="B52" s="151" t="s">
        <v>157</v>
      </c>
      <c r="C52" s="134" t="s">
        <v>49</v>
      </c>
      <c r="D52" s="63" t="s">
        <v>158</v>
      </c>
      <c r="E52" s="56" t="s">
        <v>51</v>
      </c>
      <c r="F52" s="56" t="s">
        <v>52</v>
      </c>
      <c r="G52" s="57" t="s">
        <v>53</v>
      </c>
      <c r="H52" s="58">
        <v>4.79</v>
      </c>
      <c r="I52" s="59">
        <v>10</v>
      </c>
      <c r="J52" s="156" t="s">
        <v>882</v>
      </c>
      <c r="K52" s="60"/>
      <c r="L52" s="61" t="str">
        <f t="shared" si="0"/>
        <v>-</v>
      </c>
      <c r="M52" s="62">
        <f t="shared" si="1"/>
        <v>0</v>
      </c>
      <c r="N52" s="63" t="s">
        <v>83</v>
      </c>
      <c r="O52" s="63" t="s">
        <v>159</v>
      </c>
      <c r="P52" s="64" t="s">
        <v>114</v>
      </c>
      <c r="Q52" s="63" t="s">
        <v>79</v>
      </c>
      <c r="R52" s="63" t="s">
        <v>73</v>
      </c>
      <c r="S52" s="63" t="s">
        <v>59</v>
      </c>
      <c r="T52" s="63" t="s">
        <v>160</v>
      </c>
      <c r="U52" s="145"/>
      <c r="V52" s="145"/>
      <c r="W52" s="145"/>
      <c r="X52" s="145"/>
      <c r="Y52" s="145"/>
      <c r="Z52" s="145"/>
      <c r="AA52" s="145"/>
    </row>
    <row r="53" spans="1:27" s="65" customFormat="1" ht="16.5" customHeight="1">
      <c r="A53" s="55"/>
      <c r="B53" s="151" t="s">
        <v>161</v>
      </c>
      <c r="C53" s="134" t="s">
        <v>49</v>
      </c>
      <c r="D53" s="63" t="s">
        <v>162</v>
      </c>
      <c r="E53" s="56" t="s">
        <v>51</v>
      </c>
      <c r="F53" s="56" t="s">
        <v>52</v>
      </c>
      <c r="G53" s="57" t="s">
        <v>53</v>
      </c>
      <c r="H53" s="58">
        <v>4.79</v>
      </c>
      <c r="I53" s="59">
        <v>10</v>
      </c>
      <c r="J53" s="156" t="s">
        <v>882</v>
      </c>
      <c r="K53" s="60"/>
      <c r="L53" s="61" t="str">
        <f t="shared" si="0"/>
        <v>-</v>
      </c>
      <c r="M53" s="62">
        <f t="shared" si="1"/>
        <v>0</v>
      </c>
      <c r="N53" s="63" t="s">
        <v>149</v>
      </c>
      <c r="O53" s="63" t="s">
        <v>163</v>
      </c>
      <c r="P53" s="64" t="s">
        <v>78</v>
      </c>
      <c r="Q53" s="63" t="s">
        <v>57</v>
      </c>
      <c r="R53" s="63" t="s">
        <v>73</v>
      </c>
      <c r="S53" s="63" t="s">
        <v>59</v>
      </c>
      <c r="T53" s="63" t="s">
        <v>123</v>
      </c>
      <c r="U53" s="145"/>
      <c r="V53" s="145"/>
      <c r="W53" s="145"/>
      <c r="X53" s="145"/>
      <c r="Y53" s="145"/>
      <c r="Z53" s="145"/>
      <c r="AA53" s="145"/>
    </row>
    <row r="54" spans="1:27" s="65" customFormat="1" ht="16.5" customHeight="1">
      <c r="A54" s="55"/>
      <c r="B54" s="151" t="s">
        <v>164</v>
      </c>
      <c r="C54" s="134" t="s">
        <v>49</v>
      </c>
      <c r="D54" s="63" t="s">
        <v>165</v>
      </c>
      <c r="E54" s="56" t="s">
        <v>51</v>
      </c>
      <c r="F54" s="56" t="s">
        <v>52</v>
      </c>
      <c r="G54" s="57" t="s">
        <v>53</v>
      </c>
      <c r="H54" s="58">
        <v>4.79</v>
      </c>
      <c r="I54" s="59">
        <v>10</v>
      </c>
      <c r="J54" s="156" t="s">
        <v>882</v>
      </c>
      <c r="K54" s="60"/>
      <c r="L54" s="61" t="str">
        <f t="shared" si="0"/>
        <v>-</v>
      </c>
      <c r="M54" s="62">
        <f t="shared" si="1"/>
        <v>0</v>
      </c>
      <c r="N54" s="63" t="s">
        <v>83</v>
      </c>
      <c r="O54" s="63" t="s">
        <v>166</v>
      </c>
      <c r="P54" s="64" t="s">
        <v>103</v>
      </c>
      <c r="Q54" s="63" t="s">
        <v>57</v>
      </c>
      <c r="R54" s="63" t="s">
        <v>66</v>
      </c>
      <c r="S54" s="63" t="s">
        <v>59</v>
      </c>
      <c r="T54" s="63" t="s">
        <v>118</v>
      </c>
      <c r="U54" s="145"/>
      <c r="V54" s="145"/>
      <c r="W54" s="145"/>
      <c r="X54" s="145"/>
      <c r="Y54" s="145"/>
      <c r="Z54" s="145"/>
      <c r="AA54" s="145"/>
    </row>
    <row r="55" spans="1:27" s="144" customFormat="1" ht="16.5" hidden="1" customHeight="1">
      <c r="A55" s="135"/>
      <c r="B55" s="152" t="s">
        <v>167</v>
      </c>
      <c r="C55" s="147" t="s">
        <v>49</v>
      </c>
      <c r="D55" s="136" t="s">
        <v>168</v>
      </c>
      <c r="E55" s="137" t="s">
        <v>51</v>
      </c>
      <c r="F55" s="137" t="s">
        <v>52</v>
      </c>
      <c r="G55" s="138" t="s">
        <v>53</v>
      </c>
      <c r="H55" s="139">
        <v>4.79</v>
      </c>
      <c r="I55" s="140">
        <v>10</v>
      </c>
      <c r="J55" s="153" t="s">
        <v>878</v>
      </c>
      <c r="K55" s="148"/>
      <c r="L55" s="141" t="str">
        <f t="shared" si="0"/>
        <v>-</v>
      </c>
      <c r="M55" s="142">
        <f t="shared" si="1"/>
        <v>0</v>
      </c>
      <c r="N55" s="136" t="s">
        <v>169</v>
      </c>
      <c r="O55" s="136" t="s">
        <v>170</v>
      </c>
      <c r="P55" s="143" t="s">
        <v>85</v>
      </c>
      <c r="Q55" s="136" t="s">
        <v>79</v>
      </c>
      <c r="R55" s="136" t="s">
        <v>73</v>
      </c>
      <c r="S55" s="136" t="s">
        <v>98</v>
      </c>
      <c r="T55" s="136" t="s">
        <v>171</v>
      </c>
      <c r="U55" s="149"/>
      <c r="V55" s="149"/>
      <c r="W55" s="149"/>
      <c r="X55" s="149"/>
      <c r="Y55" s="149"/>
      <c r="Z55" s="149"/>
      <c r="AA55" s="149"/>
    </row>
    <row r="56" spans="1:27" s="144" customFormat="1" ht="16.5" hidden="1" customHeight="1">
      <c r="A56" s="135"/>
      <c r="B56" s="152" t="s">
        <v>172</v>
      </c>
      <c r="C56" s="147" t="s">
        <v>49</v>
      </c>
      <c r="D56" s="136" t="s">
        <v>173</v>
      </c>
      <c r="E56" s="137" t="s">
        <v>51</v>
      </c>
      <c r="F56" s="137" t="s">
        <v>52</v>
      </c>
      <c r="G56" s="138" t="s">
        <v>53</v>
      </c>
      <c r="H56" s="139">
        <v>4.79</v>
      </c>
      <c r="I56" s="140">
        <v>10</v>
      </c>
      <c r="J56" s="153" t="s">
        <v>878</v>
      </c>
      <c r="K56" s="148"/>
      <c r="L56" s="141" t="str">
        <f t="shared" si="0"/>
        <v>-</v>
      </c>
      <c r="M56" s="142">
        <f t="shared" si="1"/>
        <v>0</v>
      </c>
      <c r="N56" s="136" t="s">
        <v>174</v>
      </c>
      <c r="O56" s="136" t="s">
        <v>55</v>
      </c>
      <c r="P56" s="143" t="s">
        <v>78</v>
      </c>
      <c r="Q56" s="136" t="s">
        <v>79</v>
      </c>
      <c r="R56" s="136" t="s">
        <v>73</v>
      </c>
      <c r="S56" s="136" t="s">
        <v>59</v>
      </c>
      <c r="T56" s="136" t="s">
        <v>175</v>
      </c>
      <c r="U56" s="149"/>
      <c r="V56" s="149"/>
      <c r="W56" s="149"/>
      <c r="X56" s="149"/>
      <c r="Y56" s="149"/>
      <c r="Z56" s="149"/>
      <c r="AA56" s="149"/>
    </row>
    <row r="57" spans="1:27" s="65" customFormat="1" ht="16.5" customHeight="1">
      <c r="A57" s="55"/>
      <c r="B57" s="151" t="s">
        <v>176</v>
      </c>
      <c r="C57" s="134" t="s">
        <v>49</v>
      </c>
      <c r="D57" s="63" t="s">
        <v>177</v>
      </c>
      <c r="E57" s="56" t="s">
        <v>51</v>
      </c>
      <c r="F57" s="56" t="s">
        <v>52</v>
      </c>
      <c r="G57" s="57" t="s">
        <v>53</v>
      </c>
      <c r="H57" s="58">
        <v>4.79</v>
      </c>
      <c r="I57" s="59">
        <v>10</v>
      </c>
      <c r="J57" s="156" t="s">
        <v>882</v>
      </c>
      <c r="K57" s="60"/>
      <c r="L57" s="61" t="str">
        <f t="shared" si="0"/>
        <v>-</v>
      </c>
      <c r="M57" s="62">
        <f t="shared" si="1"/>
        <v>0</v>
      </c>
      <c r="N57" s="63" t="s">
        <v>54</v>
      </c>
      <c r="O57" s="63" t="s">
        <v>141</v>
      </c>
      <c r="P57" s="64" t="s">
        <v>103</v>
      </c>
      <c r="Q57" s="63" t="s">
        <v>178</v>
      </c>
      <c r="R57" s="63" t="s">
        <v>179</v>
      </c>
      <c r="S57" s="63" t="s">
        <v>59</v>
      </c>
      <c r="T57" s="63" t="s">
        <v>180</v>
      </c>
      <c r="U57" s="145"/>
      <c r="V57" s="145"/>
      <c r="W57" s="145"/>
      <c r="X57" s="145"/>
      <c r="Y57" s="145"/>
      <c r="Z57" s="145"/>
      <c r="AA57" s="145"/>
    </row>
    <row r="58" spans="1:27" s="144" customFormat="1" ht="16.5" hidden="1" customHeight="1">
      <c r="A58" s="135"/>
      <c r="B58" s="152" t="s">
        <v>181</v>
      </c>
      <c r="C58" s="147" t="s">
        <v>49</v>
      </c>
      <c r="D58" s="136" t="s">
        <v>182</v>
      </c>
      <c r="E58" s="137" t="s">
        <v>51</v>
      </c>
      <c r="F58" s="137" t="s">
        <v>52</v>
      </c>
      <c r="G58" s="138" t="s">
        <v>53</v>
      </c>
      <c r="H58" s="139">
        <v>4.79</v>
      </c>
      <c r="I58" s="140">
        <v>10</v>
      </c>
      <c r="J58" s="153" t="s">
        <v>878</v>
      </c>
      <c r="K58" s="148"/>
      <c r="L58" s="141" t="str">
        <f t="shared" si="0"/>
        <v>-</v>
      </c>
      <c r="M58" s="142">
        <f t="shared" si="1"/>
        <v>0</v>
      </c>
      <c r="N58" s="136" t="s">
        <v>174</v>
      </c>
      <c r="O58" s="136" t="s">
        <v>64</v>
      </c>
      <c r="P58" s="143" t="s">
        <v>114</v>
      </c>
      <c r="Q58" s="136" t="s">
        <v>183</v>
      </c>
      <c r="R58" s="136" t="s">
        <v>179</v>
      </c>
      <c r="S58" s="136" t="s">
        <v>59</v>
      </c>
      <c r="T58" s="136" t="s">
        <v>184</v>
      </c>
      <c r="U58" s="149"/>
      <c r="V58" s="149"/>
      <c r="W58" s="149"/>
      <c r="X58" s="149"/>
      <c r="Y58" s="149"/>
      <c r="Z58" s="149"/>
      <c r="AA58" s="149"/>
    </row>
    <row r="59" spans="1:27" s="144" customFormat="1" ht="16.5" hidden="1" customHeight="1">
      <c r="A59" s="135"/>
      <c r="B59" s="152" t="s">
        <v>185</v>
      </c>
      <c r="C59" s="147" t="s">
        <v>49</v>
      </c>
      <c r="D59" s="136" t="s">
        <v>186</v>
      </c>
      <c r="E59" s="137" t="s">
        <v>51</v>
      </c>
      <c r="F59" s="137" t="s">
        <v>52</v>
      </c>
      <c r="G59" s="138" t="s">
        <v>53</v>
      </c>
      <c r="H59" s="139">
        <v>4.79</v>
      </c>
      <c r="I59" s="140">
        <v>10</v>
      </c>
      <c r="J59" s="153" t="s">
        <v>878</v>
      </c>
      <c r="K59" s="148"/>
      <c r="L59" s="141" t="str">
        <f t="shared" si="0"/>
        <v>-</v>
      </c>
      <c r="M59" s="142">
        <f t="shared" si="1"/>
        <v>0</v>
      </c>
      <c r="N59" s="136" t="s">
        <v>174</v>
      </c>
      <c r="O59" s="136" t="s">
        <v>90</v>
      </c>
      <c r="P59" s="143" t="s">
        <v>187</v>
      </c>
      <c r="Q59" s="136" t="s">
        <v>79</v>
      </c>
      <c r="R59" s="136" t="s">
        <v>188</v>
      </c>
      <c r="S59" s="136" t="s">
        <v>59</v>
      </c>
      <c r="T59" s="136" t="s">
        <v>156</v>
      </c>
      <c r="U59" s="149"/>
      <c r="V59" s="149"/>
      <c r="W59" s="149"/>
      <c r="X59" s="149"/>
      <c r="Y59" s="149"/>
      <c r="Z59" s="149"/>
      <c r="AA59" s="149"/>
    </row>
    <row r="60" spans="1:27" s="65" customFormat="1" ht="16.5" customHeight="1">
      <c r="A60" s="55"/>
      <c r="B60" s="151" t="s">
        <v>189</v>
      </c>
      <c r="C60" s="134" t="s">
        <v>49</v>
      </c>
      <c r="D60" s="63" t="s">
        <v>190</v>
      </c>
      <c r="E60" s="56" t="s">
        <v>89</v>
      </c>
      <c r="F60" s="56" t="s">
        <v>52</v>
      </c>
      <c r="G60" s="57" t="s">
        <v>53</v>
      </c>
      <c r="H60" s="58">
        <v>3.85</v>
      </c>
      <c r="I60" s="59">
        <v>20</v>
      </c>
      <c r="J60" s="156" t="s">
        <v>882</v>
      </c>
      <c r="K60" s="60"/>
      <c r="L60" s="61" t="str">
        <f t="shared" si="0"/>
        <v>-</v>
      </c>
      <c r="M60" s="62">
        <f t="shared" si="1"/>
        <v>0</v>
      </c>
      <c r="N60" s="63" t="s">
        <v>191</v>
      </c>
      <c r="O60" s="63" t="s">
        <v>141</v>
      </c>
      <c r="P60" s="64"/>
      <c r="Q60" s="63" t="s">
        <v>57</v>
      </c>
      <c r="R60" s="63" t="s">
        <v>66</v>
      </c>
      <c r="S60" s="63" t="s">
        <v>132</v>
      </c>
      <c r="T60" s="63" t="s">
        <v>192</v>
      </c>
      <c r="U60" s="145"/>
      <c r="V60" s="145"/>
      <c r="W60" s="145"/>
      <c r="X60" s="145"/>
      <c r="Y60" s="145"/>
      <c r="Z60" s="145"/>
      <c r="AA60" s="145"/>
    </row>
    <row r="61" spans="1:27" s="65" customFormat="1" ht="16.5" customHeight="1">
      <c r="A61" s="55"/>
      <c r="B61" s="151" t="s">
        <v>193</v>
      </c>
      <c r="C61" s="134" t="s">
        <v>49</v>
      </c>
      <c r="D61" s="63" t="s">
        <v>194</v>
      </c>
      <c r="E61" s="56" t="s">
        <v>89</v>
      </c>
      <c r="F61" s="56" t="s">
        <v>52</v>
      </c>
      <c r="G61" s="57" t="s">
        <v>53</v>
      </c>
      <c r="H61" s="58">
        <v>3.85</v>
      </c>
      <c r="I61" s="59">
        <v>20</v>
      </c>
      <c r="J61" s="156" t="s">
        <v>882</v>
      </c>
      <c r="K61" s="60"/>
      <c r="L61" s="61" t="str">
        <f t="shared" si="0"/>
        <v>-</v>
      </c>
      <c r="M61" s="62">
        <f t="shared" si="1"/>
        <v>0</v>
      </c>
      <c r="N61" s="63" t="s">
        <v>195</v>
      </c>
      <c r="O61" s="63" t="s">
        <v>196</v>
      </c>
      <c r="P61" s="64" t="s">
        <v>85</v>
      </c>
      <c r="Q61" s="63" t="s">
        <v>57</v>
      </c>
      <c r="R61" s="63" t="s">
        <v>66</v>
      </c>
      <c r="S61" s="63" t="s">
        <v>132</v>
      </c>
      <c r="T61" s="63" t="s">
        <v>197</v>
      </c>
      <c r="U61" s="145"/>
      <c r="V61" s="145"/>
      <c r="W61" s="145"/>
      <c r="X61" s="145"/>
      <c r="Y61" s="145"/>
      <c r="Z61" s="145"/>
      <c r="AA61" s="145"/>
    </row>
    <row r="62" spans="1:27" s="65" customFormat="1" ht="16.5" customHeight="1">
      <c r="A62" s="55"/>
      <c r="B62" s="151" t="s">
        <v>198</v>
      </c>
      <c r="C62" s="134" t="s">
        <v>49</v>
      </c>
      <c r="D62" s="63" t="s">
        <v>199</v>
      </c>
      <c r="E62" s="56" t="s">
        <v>51</v>
      </c>
      <c r="F62" s="56" t="s">
        <v>52</v>
      </c>
      <c r="G62" s="57" t="s">
        <v>53</v>
      </c>
      <c r="H62" s="58">
        <v>4.79</v>
      </c>
      <c r="I62" s="59">
        <v>10</v>
      </c>
      <c r="J62" s="156" t="s">
        <v>882</v>
      </c>
      <c r="K62" s="60"/>
      <c r="L62" s="61" t="str">
        <f t="shared" si="0"/>
        <v>-</v>
      </c>
      <c r="M62" s="62">
        <f t="shared" si="1"/>
        <v>0</v>
      </c>
      <c r="N62" s="63" t="s">
        <v>63</v>
      </c>
      <c r="O62" s="63" t="s">
        <v>90</v>
      </c>
      <c r="P62" s="64" t="s">
        <v>103</v>
      </c>
      <c r="Q62" s="63" t="s">
        <v>57</v>
      </c>
      <c r="R62" s="63" t="s">
        <v>73</v>
      </c>
      <c r="S62" s="63" t="s">
        <v>59</v>
      </c>
      <c r="T62" s="63" t="s">
        <v>200</v>
      </c>
      <c r="U62" s="145"/>
      <c r="V62" s="145"/>
      <c r="W62" s="145"/>
      <c r="X62" s="145"/>
      <c r="Y62" s="145"/>
      <c r="Z62" s="145"/>
      <c r="AA62" s="145"/>
    </row>
    <row r="63" spans="1:27" s="144" customFormat="1" ht="16.5" hidden="1" customHeight="1">
      <c r="A63" s="135"/>
      <c r="B63" s="152" t="s">
        <v>201</v>
      </c>
      <c r="C63" s="147" t="s">
        <v>49</v>
      </c>
      <c r="D63" s="136" t="s">
        <v>202</v>
      </c>
      <c r="E63" s="137" t="s">
        <v>51</v>
      </c>
      <c r="F63" s="137" t="s">
        <v>52</v>
      </c>
      <c r="G63" s="138" t="s">
        <v>53</v>
      </c>
      <c r="H63" s="139">
        <v>4.79</v>
      </c>
      <c r="I63" s="140">
        <v>10</v>
      </c>
      <c r="J63" s="153" t="s">
        <v>878</v>
      </c>
      <c r="K63" s="148"/>
      <c r="L63" s="141" t="str">
        <f t="shared" si="0"/>
        <v>-</v>
      </c>
      <c r="M63" s="142">
        <f t="shared" si="1"/>
        <v>0</v>
      </c>
      <c r="N63" s="136"/>
      <c r="O63" s="136" t="s">
        <v>64</v>
      </c>
      <c r="P63" s="143"/>
      <c r="Q63" s="136"/>
      <c r="R63" s="136"/>
      <c r="S63" s="136"/>
      <c r="T63" s="136"/>
      <c r="U63" s="149"/>
      <c r="V63" s="149"/>
      <c r="W63" s="149"/>
      <c r="X63" s="149"/>
      <c r="Y63" s="149"/>
      <c r="Z63" s="149"/>
      <c r="AA63" s="149"/>
    </row>
    <row r="64" spans="1:27" s="65" customFormat="1" ht="16.5" customHeight="1">
      <c r="A64" s="55"/>
      <c r="B64" s="151" t="s">
        <v>203</v>
      </c>
      <c r="C64" s="134" t="s">
        <v>49</v>
      </c>
      <c r="D64" s="63" t="s">
        <v>204</v>
      </c>
      <c r="E64" s="56" t="s">
        <v>51</v>
      </c>
      <c r="F64" s="56" t="s">
        <v>52</v>
      </c>
      <c r="G64" s="57" t="s">
        <v>53</v>
      </c>
      <c r="H64" s="58">
        <v>4.79</v>
      </c>
      <c r="I64" s="59">
        <v>10</v>
      </c>
      <c r="J64" s="156" t="s">
        <v>882</v>
      </c>
      <c r="K64" s="60"/>
      <c r="L64" s="61" t="str">
        <f t="shared" si="0"/>
        <v>-</v>
      </c>
      <c r="M64" s="62">
        <f t="shared" si="1"/>
        <v>0</v>
      </c>
      <c r="N64" s="63" t="s">
        <v>205</v>
      </c>
      <c r="O64" s="63" t="s">
        <v>206</v>
      </c>
      <c r="P64" s="64" t="s">
        <v>114</v>
      </c>
      <c r="Q64" s="63" t="s">
        <v>57</v>
      </c>
      <c r="R64" s="63" t="s">
        <v>73</v>
      </c>
      <c r="S64" s="63" t="s">
        <v>59</v>
      </c>
      <c r="T64" s="63" t="s">
        <v>207</v>
      </c>
      <c r="U64" s="145"/>
      <c r="V64" s="145"/>
      <c r="W64" s="145"/>
      <c r="X64" s="145"/>
      <c r="Y64" s="145"/>
      <c r="Z64" s="145"/>
      <c r="AA64" s="145"/>
    </row>
    <row r="65" spans="1:27" s="144" customFormat="1" ht="16.5" hidden="1" customHeight="1">
      <c r="A65" s="135"/>
      <c r="B65" s="152" t="s">
        <v>520</v>
      </c>
      <c r="C65" s="147"/>
      <c r="D65" s="136" t="s">
        <v>620</v>
      </c>
      <c r="E65" s="137" t="s">
        <v>51</v>
      </c>
      <c r="F65" s="137" t="s">
        <v>710</v>
      </c>
      <c r="G65" s="138" t="s">
        <v>53</v>
      </c>
      <c r="H65" s="139">
        <v>7.17</v>
      </c>
      <c r="I65" s="140">
        <v>10</v>
      </c>
      <c r="J65" s="153" t="s">
        <v>878</v>
      </c>
      <c r="K65" s="148"/>
      <c r="L65" s="141" t="str">
        <f t="shared" si="0"/>
        <v>-</v>
      </c>
      <c r="M65" s="142">
        <f t="shared" si="1"/>
        <v>0</v>
      </c>
      <c r="N65" s="136"/>
      <c r="O65" s="136"/>
      <c r="P65" s="143"/>
      <c r="Q65" s="136"/>
      <c r="R65" s="136"/>
      <c r="S65" s="136"/>
      <c r="T65" s="136"/>
      <c r="U65" s="149"/>
      <c r="V65" s="149"/>
      <c r="W65" s="149"/>
      <c r="X65" s="149"/>
      <c r="Y65" s="149"/>
      <c r="Z65" s="149"/>
      <c r="AA65" s="149"/>
    </row>
    <row r="66" spans="1:27" s="65" customFormat="1" ht="16.5" customHeight="1">
      <c r="A66" s="55"/>
      <c r="B66" s="151" t="s">
        <v>521</v>
      </c>
      <c r="C66" s="134"/>
      <c r="D66" s="63" t="s">
        <v>621</v>
      </c>
      <c r="E66" s="56" t="s">
        <v>51</v>
      </c>
      <c r="F66" s="56" t="s">
        <v>710</v>
      </c>
      <c r="G66" s="57" t="s">
        <v>53</v>
      </c>
      <c r="H66" s="58">
        <v>7.17</v>
      </c>
      <c r="I66" s="59">
        <v>10</v>
      </c>
      <c r="J66" s="155" t="s">
        <v>881</v>
      </c>
      <c r="K66" s="60"/>
      <c r="L66" s="61" t="str">
        <f t="shared" si="0"/>
        <v>-</v>
      </c>
      <c r="M66" s="62">
        <f t="shared" si="1"/>
        <v>0</v>
      </c>
      <c r="N66" s="63"/>
      <c r="O66" s="63"/>
      <c r="P66" s="64"/>
      <c r="Q66" s="63"/>
      <c r="R66" s="63"/>
      <c r="S66" s="63"/>
      <c r="T66" s="63"/>
      <c r="U66" s="145"/>
      <c r="V66" s="145"/>
      <c r="W66" s="145"/>
      <c r="X66" s="145"/>
      <c r="Y66" s="145"/>
      <c r="Z66" s="145"/>
      <c r="AA66" s="145"/>
    </row>
    <row r="67" spans="1:27" s="144" customFormat="1" ht="16.5" hidden="1" customHeight="1">
      <c r="A67" s="135"/>
      <c r="B67" s="152" t="s">
        <v>522</v>
      </c>
      <c r="C67" s="147"/>
      <c r="D67" s="136" t="s">
        <v>622</v>
      </c>
      <c r="E67" s="137" t="s">
        <v>51</v>
      </c>
      <c r="F67" s="137" t="s">
        <v>711</v>
      </c>
      <c r="G67" s="138" t="s">
        <v>53</v>
      </c>
      <c r="H67" s="139">
        <v>7.17</v>
      </c>
      <c r="I67" s="140">
        <v>10</v>
      </c>
      <c r="J67" s="153" t="s">
        <v>878</v>
      </c>
      <c r="K67" s="148"/>
      <c r="L67" s="141" t="str">
        <f t="shared" si="0"/>
        <v>-</v>
      </c>
      <c r="M67" s="142">
        <f t="shared" si="1"/>
        <v>0</v>
      </c>
      <c r="N67" s="136"/>
      <c r="O67" s="136"/>
      <c r="P67" s="143"/>
      <c r="Q67" s="136"/>
      <c r="R67" s="136"/>
      <c r="S67" s="136"/>
      <c r="T67" s="136"/>
      <c r="U67" s="149"/>
      <c r="V67" s="149"/>
      <c r="W67" s="149"/>
      <c r="X67" s="149"/>
      <c r="Y67" s="149"/>
      <c r="Z67" s="149"/>
      <c r="AA67" s="149"/>
    </row>
    <row r="68" spans="1:27" s="65" customFormat="1" ht="16.5" customHeight="1">
      <c r="A68" s="55"/>
      <c r="B68" s="151" t="s">
        <v>523</v>
      </c>
      <c r="C68" s="134"/>
      <c r="D68" s="63" t="s">
        <v>623</v>
      </c>
      <c r="E68" s="56" t="s">
        <v>51</v>
      </c>
      <c r="F68" s="56" t="s">
        <v>711</v>
      </c>
      <c r="G68" s="57" t="s">
        <v>53</v>
      </c>
      <c r="H68" s="58">
        <v>7.17</v>
      </c>
      <c r="I68" s="59">
        <v>10</v>
      </c>
      <c r="J68" s="155" t="s">
        <v>881</v>
      </c>
      <c r="K68" s="60"/>
      <c r="L68" s="61" t="str">
        <f t="shared" si="0"/>
        <v>-</v>
      </c>
      <c r="M68" s="62">
        <f t="shared" si="1"/>
        <v>0</v>
      </c>
      <c r="N68" s="63"/>
      <c r="O68" s="63"/>
      <c r="P68" s="64"/>
      <c r="Q68" s="63"/>
      <c r="R68" s="63"/>
      <c r="S68" s="63"/>
      <c r="T68" s="63"/>
      <c r="U68" s="145"/>
      <c r="V68" s="145"/>
      <c r="W68" s="145"/>
      <c r="X68" s="145"/>
      <c r="Y68" s="145"/>
      <c r="Z68" s="145"/>
      <c r="AA68" s="145"/>
    </row>
    <row r="69" spans="1:27" s="65" customFormat="1" ht="16.5" customHeight="1">
      <c r="A69" s="55"/>
      <c r="B69" s="151" t="s">
        <v>524</v>
      </c>
      <c r="C69" s="134"/>
      <c r="D69" s="63" t="s">
        <v>624</v>
      </c>
      <c r="E69" s="56" t="s">
        <v>51</v>
      </c>
      <c r="F69" s="56" t="s">
        <v>711</v>
      </c>
      <c r="G69" s="57" t="s">
        <v>53</v>
      </c>
      <c r="H69" s="58">
        <v>7.17</v>
      </c>
      <c r="I69" s="59">
        <v>10</v>
      </c>
      <c r="J69" s="155" t="s">
        <v>881</v>
      </c>
      <c r="K69" s="60"/>
      <c r="L69" s="61" t="str">
        <f t="shared" si="0"/>
        <v>-</v>
      </c>
      <c r="M69" s="62">
        <f t="shared" si="1"/>
        <v>0</v>
      </c>
      <c r="N69" s="63"/>
      <c r="O69" s="63"/>
      <c r="P69" s="64"/>
      <c r="Q69" s="63"/>
      <c r="R69" s="63"/>
      <c r="S69" s="63"/>
      <c r="T69" s="63"/>
      <c r="U69" s="145"/>
      <c r="V69" s="145"/>
      <c r="W69" s="145"/>
      <c r="X69" s="145"/>
      <c r="Y69" s="145"/>
      <c r="Z69" s="145"/>
      <c r="AA69" s="145"/>
    </row>
    <row r="70" spans="1:27" s="144" customFormat="1" ht="16.5" hidden="1" customHeight="1">
      <c r="A70" s="135"/>
      <c r="B70" s="152" t="s">
        <v>525</v>
      </c>
      <c r="C70" s="147"/>
      <c r="D70" s="136" t="s">
        <v>625</v>
      </c>
      <c r="E70" s="137" t="s">
        <v>51</v>
      </c>
      <c r="F70" s="137" t="s">
        <v>712</v>
      </c>
      <c r="G70" s="138" t="s">
        <v>53</v>
      </c>
      <c r="H70" s="139">
        <v>7.75</v>
      </c>
      <c r="I70" s="140">
        <v>10</v>
      </c>
      <c r="J70" s="153" t="s">
        <v>878</v>
      </c>
      <c r="K70" s="148"/>
      <c r="L70" s="141" t="str">
        <f t="shared" si="0"/>
        <v>-</v>
      </c>
      <c r="M70" s="142">
        <f t="shared" si="1"/>
        <v>0</v>
      </c>
      <c r="N70" s="136"/>
      <c r="O70" s="136"/>
      <c r="P70" s="143"/>
      <c r="Q70" s="136"/>
      <c r="R70" s="136"/>
      <c r="S70" s="136"/>
      <c r="T70" s="136"/>
      <c r="U70" s="149"/>
      <c r="V70" s="149"/>
      <c r="W70" s="149"/>
      <c r="X70" s="149"/>
      <c r="Y70" s="149"/>
      <c r="Z70" s="149"/>
      <c r="AA70" s="149"/>
    </row>
    <row r="71" spans="1:27" s="144" customFormat="1" ht="16.5" hidden="1" customHeight="1">
      <c r="A71" s="135"/>
      <c r="B71" s="152" t="s">
        <v>526</v>
      </c>
      <c r="C71" s="147"/>
      <c r="D71" s="136" t="s">
        <v>626</v>
      </c>
      <c r="E71" s="137" t="s">
        <v>51</v>
      </c>
      <c r="F71" s="137" t="s">
        <v>713</v>
      </c>
      <c r="G71" s="138" t="s">
        <v>53</v>
      </c>
      <c r="H71" s="139">
        <v>7.17</v>
      </c>
      <c r="I71" s="140">
        <v>10</v>
      </c>
      <c r="J71" s="153" t="s">
        <v>878</v>
      </c>
      <c r="K71" s="148"/>
      <c r="L71" s="141" t="str">
        <f t="shared" si="0"/>
        <v>-</v>
      </c>
      <c r="M71" s="142">
        <f t="shared" si="1"/>
        <v>0</v>
      </c>
      <c r="N71" s="136"/>
      <c r="O71" s="136"/>
      <c r="P71" s="143"/>
      <c r="Q71" s="136"/>
      <c r="R71" s="136"/>
      <c r="S71" s="136"/>
      <c r="T71" s="136"/>
      <c r="U71" s="149"/>
      <c r="V71" s="149"/>
      <c r="W71" s="149"/>
      <c r="X71" s="149"/>
      <c r="Y71" s="149"/>
      <c r="Z71" s="149"/>
      <c r="AA71" s="149"/>
    </row>
    <row r="72" spans="1:27" s="144" customFormat="1" ht="16.5" hidden="1" customHeight="1">
      <c r="A72" s="135"/>
      <c r="B72" s="152" t="s">
        <v>527</v>
      </c>
      <c r="C72" s="150" t="s">
        <v>49</v>
      </c>
      <c r="D72" s="136" t="s">
        <v>627</v>
      </c>
      <c r="E72" s="137" t="s">
        <v>51</v>
      </c>
      <c r="F72" s="137" t="s">
        <v>713</v>
      </c>
      <c r="G72" s="138" t="s">
        <v>53</v>
      </c>
      <c r="H72" s="139">
        <v>7.17</v>
      </c>
      <c r="I72" s="140">
        <v>10</v>
      </c>
      <c r="J72" s="153" t="s">
        <v>878</v>
      </c>
      <c r="K72" s="148"/>
      <c r="L72" s="141" t="str">
        <f t="shared" si="0"/>
        <v>-</v>
      </c>
      <c r="M72" s="142">
        <f t="shared" si="1"/>
        <v>0</v>
      </c>
      <c r="N72" s="136" t="s">
        <v>720</v>
      </c>
      <c r="O72" s="136" t="s">
        <v>159</v>
      </c>
      <c r="P72" s="143" t="s">
        <v>322</v>
      </c>
      <c r="Q72" s="136" t="s">
        <v>721</v>
      </c>
      <c r="R72" s="136" t="s">
        <v>66</v>
      </c>
      <c r="S72" s="136" t="s">
        <v>59</v>
      </c>
      <c r="T72" s="136" t="s">
        <v>722</v>
      </c>
      <c r="U72" s="149"/>
      <c r="V72" s="149"/>
      <c r="W72" s="149"/>
      <c r="X72" s="149"/>
      <c r="Y72" s="149"/>
      <c r="Z72" s="149"/>
      <c r="AA72" s="149"/>
    </row>
    <row r="73" spans="1:27" s="144" customFormat="1" ht="16.5" hidden="1" customHeight="1">
      <c r="A73" s="135"/>
      <c r="B73" s="152" t="s">
        <v>528</v>
      </c>
      <c r="C73" s="150"/>
      <c r="D73" s="136" t="s">
        <v>628</v>
      </c>
      <c r="E73" s="137" t="s">
        <v>51</v>
      </c>
      <c r="F73" s="137" t="s">
        <v>713</v>
      </c>
      <c r="G73" s="138" t="s">
        <v>53</v>
      </c>
      <c r="H73" s="139">
        <v>7.17</v>
      </c>
      <c r="I73" s="140">
        <v>10</v>
      </c>
      <c r="J73" s="153" t="s">
        <v>878</v>
      </c>
      <c r="K73" s="148"/>
      <c r="L73" s="141" t="str">
        <f t="shared" si="0"/>
        <v>-</v>
      </c>
      <c r="M73" s="142">
        <f t="shared" si="1"/>
        <v>0</v>
      </c>
      <c r="N73" s="136"/>
      <c r="O73" s="136"/>
      <c r="P73" s="143"/>
      <c r="Q73" s="136"/>
      <c r="R73" s="136"/>
      <c r="S73" s="136"/>
      <c r="T73" s="136"/>
      <c r="U73" s="149"/>
      <c r="V73" s="149"/>
      <c r="W73" s="149"/>
      <c r="X73" s="149"/>
      <c r="Y73" s="149"/>
      <c r="Z73" s="149"/>
      <c r="AA73" s="149"/>
    </row>
    <row r="74" spans="1:27" s="65" customFormat="1" ht="16.5" customHeight="1">
      <c r="A74" s="55"/>
      <c r="B74" s="151" t="s">
        <v>529</v>
      </c>
      <c r="C74" s="146"/>
      <c r="D74" s="63" t="s">
        <v>629</v>
      </c>
      <c r="E74" s="56" t="s">
        <v>51</v>
      </c>
      <c r="F74" s="56" t="s">
        <v>713</v>
      </c>
      <c r="G74" s="57" t="s">
        <v>53</v>
      </c>
      <c r="H74" s="58">
        <v>7.75</v>
      </c>
      <c r="I74" s="59">
        <v>10</v>
      </c>
      <c r="J74" s="156" t="s">
        <v>882</v>
      </c>
      <c r="K74" s="60"/>
      <c r="L74" s="61" t="str">
        <f t="shared" si="0"/>
        <v>-</v>
      </c>
      <c r="M74" s="62">
        <f t="shared" si="1"/>
        <v>0</v>
      </c>
      <c r="N74" s="63"/>
      <c r="O74" s="63"/>
      <c r="P74" s="64"/>
      <c r="Q74" s="63"/>
      <c r="R74" s="63"/>
      <c r="S74" s="63"/>
      <c r="T74" s="63"/>
      <c r="U74" s="145"/>
      <c r="V74" s="145"/>
      <c r="W74" s="145"/>
      <c r="X74" s="145"/>
      <c r="Y74" s="145"/>
      <c r="Z74" s="145"/>
      <c r="AA74" s="145"/>
    </row>
    <row r="75" spans="1:27" s="144" customFormat="1" ht="16.5" hidden="1" customHeight="1">
      <c r="A75" s="135"/>
      <c r="B75" s="152" t="s">
        <v>530</v>
      </c>
      <c r="C75" s="150"/>
      <c r="D75" s="136" t="s">
        <v>630</v>
      </c>
      <c r="E75" s="137" t="s">
        <v>51</v>
      </c>
      <c r="F75" s="137" t="s">
        <v>713</v>
      </c>
      <c r="G75" s="138" t="s">
        <v>53</v>
      </c>
      <c r="H75" s="139">
        <v>7.75</v>
      </c>
      <c r="I75" s="140">
        <v>10</v>
      </c>
      <c r="J75" s="153" t="s">
        <v>878</v>
      </c>
      <c r="K75" s="148"/>
      <c r="L75" s="141" t="str">
        <f t="shared" si="0"/>
        <v>-</v>
      </c>
      <c r="M75" s="142">
        <f t="shared" si="1"/>
        <v>0</v>
      </c>
      <c r="N75" s="136"/>
      <c r="O75" s="136"/>
      <c r="P75" s="143"/>
      <c r="Q75" s="136"/>
      <c r="R75" s="136"/>
      <c r="S75" s="136"/>
      <c r="T75" s="136"/>
      <c r="U75" s="149"/>
      <c r="V75" s="149"/>
      <c r="W75" s="149"/>
      <c r="X75" s="149"/>
      <c r="Y75" s="149"/>
      <c r="Z75" s="149"/>
      <c r="AA75" s="149"/>
    </row>
    <row r="76" spans="1:27" s="65" customFormat="1" ht="16.5" customHeight="1">
      <c r="A76" s="55"/>
      <c r="B76" s="151" t="s">
        <v>531</v>
      </c>
      <c r="C76" s="146"/>
      <c r="D76" s="63" t="s">
        <v>631</v>
      </c>
      <c r="E76" s="56" t="s">
        <v>51</v>
      </c>
      <c r="F76" s="56" t="s">
        <v>713</v>
      </c>
      <c r="G76" s="57" t="s">
        <v>53</v>
      </c>
      <c r="H76" s="58">
        <v>7.17</v>
      </c>
      <c r="I76" s="59">
        <v>10</v>
      </c>
      <c r="J76" s="155" t="s">
        <v>881</v>
      </c>
      <c r="K76" s="60"/>
      <c r="L76" s="61" t="str">
        <f t="shared" si="0"/>
        <v>-</v>
      </c>
      <c r="M76" s="62">
        <f t="shared" si="1"/>
        <v>0</v>
      </c>
      <c r="N76" s="63"/>
      <c r="O76" s="63"/>
      <c r="P76" s="64"/>
      <c r="Q76" s="63"/>
      <c r="R76" s="63"/>
      <c r="S76" s="63"/>
      <c r="T76" s="63"/>
      <c r="U76" s="145"/>
      <c r="V76" s="145"/>
      <c r="W76" s="145"/>
      <c r="X76" s="145"/>
      <c r="Y76" s="145"/>
      <c r="Z76" s="145"/>
      <c r="AA76" s="145"/>
    </row>
    <row r="77" spans="1:27" s="144" customFormat="1" ht="16.5" hidden="1" customHeight="1">
      <c r="A77" s="135"/>
      <c r="B77" s="152" t="s">
        <v>532</v>
      </c>
      <c r="C77" s="150"/>
      <c r="D77" s="136" t="s">
        <v>632</v>
      </c>
      <c r="E77" s="137" t="s">
        <v>51</v>
      </c>
      <c r="F77" s="137" t="s">
        <v>713</v>
      </c>
      <c r="G77" s="138" t="s">
        <v>53</v>
      </c>
      <c r="H77" s="139">
        <v>7.17</v>
      </c>
      <c r="I77" s="140">
        <v>10</v>
      </c>
      <c r="J77" s="153" t="s">
        <v>878</v>
      </c>
      <c r="K77" s="148"/>
      <c r="L77" s="141" t="str">
        <f t="shared" si="0"/>
        <v>-</v>
      </c>
      <c r="M77" s="142">
        <f t="shared" si="1"/>
        <v>0</v>
      </c>
      <c r="N77" s="136"/>
      <c r="O77" s="136"/>
      <c r="P77" s="143"/>
      <c r="Q77" s="136"/>
      <c r="R77" s="136"/>
      <c r="S77" s="136"/>
      <c r="T77" s="136"/>
      <c r="U77" s="149"/>
      <c r="V77" s="149"/>
      <c r="W77" s="149"/>
      <c r="X77" s="149"/>
      <c r="Y77" s="149"/>
      <c r="Z77" s="149"/>
      <c r="AA77" s="149"/>
    </row>
    <row r="78" spans="1:27" s="144" customFormat="1" ht="16.5" hidden="1" customHeight="1">
      <c r="A78" s="135"/>
      <c r="B78" s="152" t="s">
        <v>533</v>
      </c>
      <c r="C78" s="150"/>
      <c r="D78" s="136" t="s">
        <v>633</v>
      </c>
      <c r="E78" s="137" t="s">
        <v>51</v>
      </c>
      <c r="F78" s="137" t="s">
        <v>713</v>
      </c>
      <c r="G78" s="138" t="s">
        <v>53</v>
      </c>
      <c r="H78" s="139">
        <v>7.17</v>
      </c>
      <c r="I78" s="140">
        <v>10</v>
      </c>
      <c r="J78" s="153" t="s">
        <v>878</v>
      </c>
      <c r="K78" s="148"/>
      <c r="L78" s="141" t="str">
        <f t="shared" si="0"/>
        <v>-</v>
      </c>
      <c r="M78" s="142">
        <f t="shared" si="1"/>
        <v>0</v>
      </c>
      <c r="N78" s="136"/>
      <c r="O78" s="136"/>
      <c r="P78" s="143"/>
      <c r="Q78" s="136"/>
      <c r="R78" s="136"/>
      <c r="S78" s="136"/>
      <c r="T78" s="136"/>
      <c r="U78" s="149"/>
      <c r="V78" s="149"/>
      <c r="W78" s="149"/>
      <c r="X78" s="149"/>
      <c r="Y78" s="149"/>
      <c r="Z78" s="149"/>
      <c r="AA78" s="149"/>
    </row>
    <row r="79" spans="1:27" s="144" customFormat="1" ht="16.5" hidden="1" customHeight="1">
      <c r="A79" s="135"/>
      <c r="B79" s="152" t="s">
        <v>534</v>
      </c>
      <c r="C79" s="150"/>
      <c r="D79" s="136" t="s">
        <v>634</v>
      </c>
      <c r="E79" s="137" t="s">
        <v>51</v>
      </c>
      <c r="F79" s="137" t="s">
        <v>713</v>
      </c>
      <c r="G79" s="138" t="s">
        <v>53</v>
      </c>
      <c r="H79" s="139">
        <v>7.17</v>
      </c>
      <c r="I79" s="140">
        <v>10</v>
      </c>
      <c r="J79" s="153" t="s">
        <v>878</v>
      </c>
      <c r="K79" s="148"/>
      <c r="L79" s="141" t="str">
        <f t="shared" si="0"/>
        <v>-</v>
      </c>
      <c r="M79" s="142">
        <f t="shared" si="1"/>
        <v>0</v>
      </c>
      <c r="N79" s="136"/>
      <c r="O79" s="136"/>
      <c r="P79" s="143"/>
      <c r="Q79" s="136"/>
      <c r="R79" s="136"/>
      <c r="S79" s="136"/>
      <c r="T79" s="136"/>
      <c r="U79" s="149"/>
      <c r="V79" s="149"/>
      <c r="W79" s="149"/>
      <c r="X79" s="149"/>
      <c r="Y79" s="149"/>
      <c r="Z79" s="149"/>
      <c r="AA79" s="149"/>
    </row>
    <row r="80" spans="1:27" s="144" customFormat="1" ht="16.5" hidden="1" customHeight="1">
      <c r="A80" s="135"/>
      <c r="B80" s="152" t="s">
        <v>535</v>
      </c>
      <c r="C80" s="150"/>
      <c r="D80" s="136" t="s">
        <v>635</v>
      </c>
      <c r="E80" s="137" t="s">
        <v>51</v>
      </c>
      <c r="F80" s="137" t="s">
        <v>713</v>
      </c>
      <c r="G80" s="138" t="s">
        <v>53</v>
      </c>
      <c r="H80" s="139">
        <v>7.17</v>
      </c>
      <c r="I80" s="140">
        <v>10</v>
      </c>
      <c r="J80" s="153" t="s">
        <v>878</v>
      </c>
      <c r="K80" s="148"/>
      <c r="L80" s="141" t="str">
        <f t="shared" si="0"/>
        <v>-</v>
      </c>
      <c r="M80" s="142">
        <f t="shared" si="1"/>
        <v>0</v>
      </c>
      <c r="N80" s="136"/>
      <c r="O80" s="136"/>
      <c r="P80" s="143"/>
      <c r="Q80" s="136"/>
      <c r="R80" s="136"/>
      <c r="S80" s="136"/>
      <c r="T80" s="136"/>
      <c r="U80" s="149"/>
      <c r="V80" s="149"/>
      <c r="W80" s="149"/>
      <c r="X80" s="149"/>
      <c r="Y80" s="149"/>
      <c r="Z80" s="149"/>
      <c r="AA80" s="149"/>
    </row>
    <row r="81" spans="1:27" s="144" customFormat="1" ht="16.5" hidden="1" customHeight="1">
      <c r="A81" s="135"/>
      <c r="B81" s="152" t="s">
        <v>208</v>
      </c>
      <c r="C81" s="150"/>
      <c r="D81" s="136" t="s">
        <v>209</v>
      </c>
      <c r="E81" s="137" t="s">
        <v>51</v>
      </c>
      <c r="F81" s="137" t="s">
        <v>210</v>
      </c>
      <c r="G81" s="138" t="s">
        <v>211</v>
      </c>
      <c r="H81" s="139">
        <v>3.41</v>
      </c>
      <c r="I81" s="140">
        <v>10</v>
      </c>
      <c r="J81" s="153" t="s">
        <v>878</v>
      </c>
      <c r="K81" s="148"/>
      <c r="L81" s="141" t="str">
        <f t="shared" si="0"/>
        <v>-</v>
      </c>
      <c r="M81" s="142">
        <f t="shared" si="1"/>
        <v>0</v>
      </c>
      <c r="N81" s="136"/>
      <c r="O81" s="136"/>
      <c r="P81" s="143"/>
      <c r="Q81" s="136"/>
      <c r="R81" s="136"/>
      <c r="S81" s="136"/>
      <c r="T81" s="136"/>
      <c r="U81" s="149"/>
      <c r="V81" s="149"/>
      <c r="W81" s="149"/>
      <c r="X81" s="149"/>
      <c r="Y81" s="149"/>
      <c r="Z81" s="149"/>
      <c r="AA81" s="149"/>
    </row>
    <row r="82" spans="1:27" s="144" customFormat="1" ht="16.5" hidden="1" customHeight="1">
      <c r="A82" s="135"/>
      <c r="B82" s="152" t="s">
        <v>212</v>
      </c>
      <c r="C82" s="150" t="s">
        <v>49</v>
      </c>
      <c r="D82" s="136" t="s">
        <v>213</v>
      </c>
      <c r="E82" s="137" t="s">
        <v>51</v>
      </c>
      <c r="F82" s="137" t="s">
        <v>210</v>
      </c>
      <c r="G82" s="138" t="s">
        <v>211</v>
      </c>
      <c r="H82" s="139">
        <v>3.41</v>
      </c>
      <c r="I82" s="140">
        <v>10</v>
      </c>
      <c r="J82" s="153" t="s">
        <v>878</v>
      </c>
      <c r="K82" s="148"/>
      <c r="L82" s="141" t="str">
        <f t="shared" si="0"/>
        <v>-</v>
      </c>
      <c r="M82" s="142">
        <f t="shared" si="1"/>
        <v>0</v>
      </c>
      <c r="N82" s="136" t="s">
        <v>214</v>
      </c>
      <c r="O82" s="136" t="s">
        <v>215</v>
      </c>
      <c r="P82" s="143" t="s">
        <v>216</v>
      </c>
      <c r="Q82" s="136" t="s">
        <v>217</v>
      </c>
      <c r="R82" s="136" t="s">
        <v>218</v>
      </c>
      <c r="S82" s="136" t="s">
        <v>219</v>
      </c>
      <c r="T82" s="136" t="s">
        <v>142</v>
      </c>
      <c r="U82" s="149"/>
      <c r="V82" s="149"/>
      <c r="W82" s="149"/>
      <c r="X82" s="149"/>
      <c r="Y82" s="149"/>
      <c r="Z82" s="149"/>
      <c r="AA82" s="149"/>
    </row>
    <row r="83" spans="1:27" s="144" customFormat="1" ht="16.5" hidden="1" customHeight="1">
      <c r="A83" s="135"/>
      <c r="B83" s="152" t="s">
        <v>220</v>
      </c>
      <c r="C83" s="150" t="s">
        <v>49</v>
      </c>
      <c r="D83" s="136" t="s">
        <v>221</v>
      </c>
      <c r="E83" s="137" t="s">
        <v>51</v>
      </c>
      <c r="F83" s="137" t="s">
        <v>210</v>
      </c>
      <c r="G83" s="138" t="s">
        <v>211</v>
      </c>
      <c r="H83" s="139">
        <v>3.41</v>
      </c>
      <c r="I83" s="140">
        <v>10</v>
      </c>
      <c r="J83" s="153" t="s">
        <v>878</v>
      </c>
      <c r="K83" s="148"/>
      <c r="L83" s="141" t="str">
        <f t="shared" si="0"/>
        <v>-</v>
      </c>
      <c r="M83" s="142">
        <f t="shared" si="1"/>
        <v>0</v>
      </c>
      <c r="N83" s="136" t="s">
        <v>214</v>
      </c>
      <c r="O83" s="136" t="s">
        <v>222</v>
      </c>
      <c r="P83" s="143" t="s">
        <v>216</v>
      </c>
      <c r="Q83" s="136" t="s">
        <v>57</v>
      </c>
      <c r="R83" s="136" t="s">
        <v>218</v>
      </c>
      <c r="S83" s="136" t="s">
        <v>223</v>
      </c>
      <c r="T83" s="136" t="s">
        <v>224</v>
      </c>
      <c r="U83" s="149"/>
      <c r="V83" s="149"/>
      <c r="W83" s="149"/>
      <c r="X83" s="149"/>
      <c r="Y83" s="149"/>
      <c r="Z83" s="149"/>
      <c r="AA83" s="149"/>
    </row>
    <row r="84" spans="1:27" s="144" customFormat="1" ht="16.5" hidden="1" customHeight="1">
      <c r="A84" s="135"/>
      <c r="B84" s="152" t="s">
        <v>225</v>
      </c>
      <c r="C84" s="150"/>
      <c r="D84" s="136" t="s">
        <v>226</v>
      </c>
      <c r="E84" s="137" t="s">
        <v>51</v>
      </c>
      <c r="F84" s="137" t="s">
        <v>210</v>
      </c>
      <c r="G84" s="138" t="s">
        <v>211</v>
      </c>
      <c r="H84" s="139">
        <v>3.41</v>
      </c>
      <c r="I84" s="140">
        <v>10</v>
      </c>
      <c r="J84" s="153" t="s">
        <v>878</v>
      </c>
      <c r="K84" s="148"/>
      <c r="L84" s="141" t="str">
        <f t="shared" si="0"/>
        <v>-</v>
      </c>
      <c r="M84" s="142">
        <f t="shared" si="1"/>
        <v>0</v>
      </c>
      <c r="N84" s="136"/>
      <c r="O84" s="136"/>
      <c r="P84" s="143"/>
      <c r="Q84" s="136"/>
      <c r="R84" s="136"/>
      <c r="S84" s="136"/>
      <c r="T84" s="136"/>
      <c r="U84" s="149"/>
      <c r="V84" s="149"/>
      <c r="W84" s="149"/>
      <c r="X84" s="149"/>
      <c r="Y84" s="149"/>
      <c r="Z84" s="149"/>
      <c r="AA84" s="149"/>
    </row>
    <row r="85" spans="1:27" s="144" customFormat="1" ht="16.5" hidden="1" customHeight="1">
      <c r="A85" s="135"/>
      <c r="B85" s="152" t="s">
        <v>536</v>
      </c>
      <c r="C85" s="150" t="s">
        <v>49</v>
      </c>
      <c r="D85" s="136" t="s">
        <v>636</v>
      </c>
      <c r="E85" s="137" t="s">
        <v>51</v>
      </c>
      <c r="F85" s="137" t="s">
        <v>210</v>
      </c>
      <c r="G85" s="138" t="s">
        <v>211</v>
      </c>
      <c r="H85" s="139">
        <v>3.15</v>
      </c>
      <c r="I85" s="140">
        <v>10</v>
      </c>
      <c r="J85" s="153" t="s">
        <v>878</v>
      </c>
      <c r="K85" s="148"/>
      <c r="L85" s="141" t="str">
        <f t="shared" si="0"/>
        <v>-</v>
      </c>
      <c r="M85" s="142">
        <f t="shared" si="1"/>
        <v>0</v>
      </c>
      <c r="N85" s="136" t="s">
        <v>214</v>
      </c>
      <c r="O85" s="136" t="s">
        <v>90</v>
      </c>
      <c r="P85" s="143" t="s">
        <v>72</v>
      </c>
      <c r="Q85" s="136" t="s">
        <v>57</v>
      </c>
      <c r="R85" s="136" t="s">
        <v>218</v>
      </c>
      <c r="S85" s="136" t="s">
        <v>723</v>
      </c>
      <c r="T85" s="136" t="s">
        <v>86</v>
      </c>
      <c r="U85" s="149"/>
      <c r="V85" s="149"/>
      <c r="W85" s="149"/>
      <c r="X85" s="149"/>
      <c r="Y85" s="149"/>
      <c r="Z85" s="149"/>
      <c r="AA85" s="149"/>
    </row>
    <row r="86" spans="1:27" s="65" customFormat="1" ht="16.5" customHeight="1">
      <c r="A86" s="55"/>
      <c r="B86" s="151" t="s">
        <v>537</v>
      </c>
      <c r="C86" s="146" t="s">
        <v>49</v>
      </c>
      <c r="D86" s="63" t="s">
        <v>637</v>
      </c>
      <c r="E86" s="56" t="s">
        <v>51</v>
      </c>
      <c r="F86" s="56" t="s">
        <v>210</v>
      </c>
      <c r="G86" s="57" t="s">
        <v>211</v>
      </c>
      <c r="H86" s="58">
        <v>3.15</v>
      </c>
      <c r="I86" s="59">
        <v>10</v>
      </c>
      <c r="J86" s="156" t="s">
        <v>882</v>
      </c>
      <c r="K86" s="60"/>
      <c r="L86" s="61" t="str">
        <f t="shared" si="0"/>
        <v>-</v>
      </c>
      <c r="M86" s="62">
        <f t="shared" si="1"/>
        <v>0</v>
      </c>
      <c r="N86" s="63" t="s">
        <v>724</v>
      </c>
      <c r="O86" s="63" t="s">
        <v>222</v>
      </c>
      <c r="P86" s="64" t="s">
        <v>725</v>
      </c>
      <c r="Q86" s="63" t="s">
        <v>217</v>
      </c>
      <c r="R86" s="63" t="s">
        <v>66</v>
      </c>
      <c r="S86" s="63" t="s">
        <v>132</v>
      </c>
      <c r="T86" s="63" t="s">
        <v>123</v>
      </c>
      <c r="U86" s="145"/>
      <c r="V86" s="145"/>
      <c r="W86" s="145"/>
      <c r="X86" s="145"/>
      <c r="Y86" s="145"/>
      <c r="Z86" s="145"/>
      <c r="AA86" s="145"/>
    </row>
    <row r="87" spans="1:27" s="144" customFormat="1" ht="16.5" hidden="1" customHeight="1">
      <c r="A87" s="135"/>
      <c r="B87" s="152" t="s">
        <v>227</v>
      </c>
      <c r="C87" s="150"/>
      <c r="D87" s="136" t="s">
        <v>228</v>
      </c>
      <c r="E87" s="137" t="s">
        <v>51</v>
      </c>
      <c r="F87" s="137" t="s">
        <v>210</v>
      </c>
      <c r="G87" s="138" t="s">
        <v>211</v>
      </c>
      <c r="H87" s="139">
        <v>3.41</v>
      </c>
      <c r="I87" s="140">
        <v>10</v>
      </c>
      <c r="J87" s="153" t="s">
        <v>878</v>
      </c>
      <c r="K87" s="148"/>
      <c r="L87" s="141" t="str">
        <f t="shared" si="0"/>
        <v>-</v>
      </c>
      <c r="M87" s="142">
        <f t="shared" si="1"/>
        <v>0</v>
      </c>
      <c r="N87" s="136"/>
      <c r="O87" s="136"/>
      <c r="P87" s="143"/>
      <c r="Q87" s="136"/>
      <c r="R87" s="136"/>
      <c r="S87" s="136"/>
      <c r="T87" s="136"/>
      <c r="U87" s="149"/>
      <c r="V87" s="149"/>
      <c r="W87" s="149"/>
      <c r="X87" s="149"/>
      <c r="Y87" s="149"/>
      <c r="Z87" s="149"/>
      <c r="AA87" s="149"/>
    </row>
    <row r="88" spans="1:27" s="144" customFormat="1" ht="16.5" hidden="1" customHeight="1">
      <c r="A88" s="135"/>
      <c r="B88" s="152" t="s">
        <v>229</v>
      </c>
      <c r="C88" s="150"/>
      <c r="D88" s="136" t="s">
        <v>230</v>
      </c>
      <c r="E88" s="137" t="s">
        <v>51</v>
      </c>
      <c r="F88" s="137" t="s">
        <v>210</v>
      </c>
      <c r="G88" s="138" t="s">
        <v>211</v>
      </c>
      <c r="H88" s="139">
        <v>3.41</v>
      </c>
      <c r="I88" s="140">
        <v>10</v>
      </c>
      <c r="J88" s="153" t="s">
        <v>878</v>
      </c>
      <c r="K88" s="148"/>
      <c r="L88" s="141" t="str">
        <f t="shared" si="0"/>
        <v>-</v>
      </c>
      <c r="M88" s="142">
        <f t="shared" si="1"/>
        <v>0</v>
      </c>
      <c r="N88" s="136"/>
      <c r="O88" s="136"/>
      <c r="P88" s="143"/>
      <c r="Q88" s="136"/>
      <c r="R88" s="136"/>
      <c r="S88" s="136"/>
      <c r="T88" s="136"/>
      <c r="U88" s="149"/>
      <c r="V88" s="149"/>
      <c r="W88" s="149"/>
      <c r="X88" s="149"/>
      <c r="Y88" s="149"/>
      <c r="Z88" s="149"/>
      <c r="AA88" s="149"/>
    </row>
    <row r="89" spans="1:27" s="144" customFormat="1" ht="16.5" hidden="1" customHeight="1">
      <c r="A89" s="135"/>
      <c r="B89" s="152" t="s">
        <v>538</v>
      </c>
      <c r="C89" s="150" t="s">
        <v>49</v>
      </c>
      <c r="D89" s="136" t="s">
        <v>638</v>
      </c>
      <c r="E89" s="137" t="s">
        <v>51</v>
      </c>
      <c r="F89" s="137" t="s">
        <v>210</v>
      </c>
      <c r="G89" s="138" t="s">
        <v>211</v>
      </c>
      <c r="H89" s="139">
        <v>3.15</v>
      </c>
      <c r="I89" s="140">
        <v>10</v>
      </c>
      <c r="J89" s="153" t="s">
        <v>878</v>
      </c>
      <c r="K89" s="148"/>
      <c r="L89" s="141" t="str">
        <f t="shared" si="0"/>
        <v>-</v>
      </c>
      <c r="M89" s="142">
        <f t="shared" si="1"/>
        <v>0</v>
      </c>
      <c r="N89" s="136" t="s">
        <v>214</v>
      </c>
      <c r="O89" s="136" t="s">
        <v>310</v>
      </c>
      <c r="P89" s="143" t="s">
        <v>56</v>
      </c>
      <c r="Q89" s="136" t="s">
        <v>217</v>
      </c>
      <c r="R89" s="136" t="s">
        <v>218</v>
      </c>
      <c r="S89" s="136" t="s">
        <v>726</v>
      </c>
      <c r="T89" s="136" t="s">
        <v>727</v>
      </c>
      <c r="U89" s="149"/>
      <c r="V89" s="149"/>
      <c r="W89" s="149"/>
      <c r="X89" s="149"/>
      <c r="Y89" s="149"/>
      <c r="Z89" s="149"/>
      <c r="AA89" s="149"/>
    </row>
    <row r="90" spans="1:27" s="144" customFormat="1" ht="16.5" hidden="1" customHeight="1">
      <c r="A90" s="135"/>
      <c r="B90" s="152" t="s">
        <v>231</v>
      </c>
      <c r="C90" s="150" t="s">
        <v>49</v>
      </c>
      <c r="D90" s="136" t="s">
        <v>232</v>
      </c>
      <c r="E90" s="137" t="s">
        <v>51</v>
      </c>
      <c r="F90" s="137" t="s">
        <v>210</v>
      </c>
      <c r="G90" s="138" t="s">
        <v>211</v>
      </c>
      <c r="H90" s="139">
        <v>3.41</v>
      </c>
      <c r="I90" s="140">
        <v>10</v>
      </c>
      <c r="J90" s="153" t="s">
        <v>878</v>
      </c>
      <c r="K90" s="148"/>
      <c r="L90" s="141" t="str">
        <f t="shared" si="0"/>
        <v>-</v>
      </c>
      <c r="M90" s="142">
        <f t="shared" si="1"/>
        <v>0</v>
      </c>
      <c r="N90" s="136" t="s">
        <v>214</v>
      </c>
      <c r="O90" s="136" t="s">
        <v>233</v>
      </c>
      <c r="P90" s="143" t="s">
        <v>72</v>
      </c>
      <c r="Q90" s="136" t="s">
        <v>234</v>
      </c>
      <c r="R90" s="136" t="s">
        <v>218</v>
      </c>
      <c r="S90" s="136" t="s">
        <v>59</v>
      </c>
      <c r="T90" s="136" t="s">
        <v>235</v>
      </c>
      <c r="U90" s="149"/>
      <c r="V90" s="149"/>
      <c r="W90" s="149"/>
      <c r="X90" s="149"/>
      <c r="Y90" s="149"/>
      <c r="Z90" s="149"/>
      <c r="AA90" s="149"/>
    </row>
    <row r="91" spans="1:27" s="65" customFormat="1" ht="16.5" customHeight="1">
      <c r="A91" s="55"/>
      <c r="B91" s="151" t="s">
        <v>236</v>
      </c>
      <c r="C91" s="146" t="s">
        <v>49</v>
      </c>
      <c r="D91" s="63" t="s">
        <v>237</v>
      </c>
      <c r="E91" s="56" t="s">
        <v>51</v>
      </c>
      <c r="F91" s="56" t="s">
        <v>210</v>
      </c>
      <c r="G91" s="57" t="s">
        <v>211</v>
      </c>
      <c r="H91" s="58">
        <v>3.41</v>
      </c>
      <c r="I91" s="59">
        <v>10</v>
      </c>
      <c r="J91" s="156" t="s">
        <v>882</v>
      </c>
      <c r="K91" s="60"/>
      <c r="L91" s="61" t="str">
        <f t="shared" si="0"/>
        <v>-</v>
      </c>
      <c r="M91" s="62">
        <f t="shared" si="1"/>
        <v>0</v>
      </c>
      <c r="N91" s="63" t="s">
        <v>214</v>
      </c>
      <c r="O91" s="63" t="s">
        <v>222</v>
      </c>
      <c r="P91" s="64" t="s">
        <v>238</v>
      </c>
      <c r="Q91" s="63" t="s">
        <v>57</v>
      </c>
      <c r="R91" s="63" t="s">
        <v>218</v>
      </c>
      <c r="S91" s="63" t="s">
        <v>132</v>
      </c>
      <c r="T91" s="63" t="s">
        <v>95</v>
      </c>
      <c r="U91" s="145"/>
      <c r="V91" s="145"/>
      <c r="W91" s="145"/>
      <c r="X91" s="145"/>
      <c r="Y91" s="145"/>
      <c r="Z91" s="145"/>
      <c r="AA91" s="145"/>
    </row>
    <row r="92" spans="1:27" s="144" customFormat="1" ht="16.5" hidden="1" customHeight="1">
      <c r="A92" s="135"/>
      <c r="B92" s="152" t="s">
        <v>239</v>
      </c>
      <c r="C92" s="150" t="s">
        <v>49</v>
      </c>
      <c r="D92" s="136" t="s">
        <v>240</v>
      </c>
      <c r="E92" s="137" t="s">
        <v>51</v>
      </c>
      <c r="F92" s="137" t="s">
        <v>241</v>
      </c>
      <c r="G92" s="138" t="s">
        <v>211</v>
      </c>
      <c r="H92" s="139">
        <v>3.15</v>
      </c>
      <c r="I92" s="140">
        <v>10</v>
      </c>
      <c r="J92" s="153" t="s">
        <v>878</v>
      </c>
      <c r="K92" s="148"/>
      <c r="L92" s="141" t="str">
        <f t="shared" si="0"/>
        <v>-</v>
      </c>
      <c r="M92" s="142">
        <f t="shared" si="1"/>
        <v>0</v>
      </c>
      <c r="N92" s="136" t="s">
        <v>242</v>
      </c>
      <c r="O92" s="136" t="s">
        <v>90</v>
      </c>
      <c r="P92" s="143" t="s">
        <v>78</v>
      </c>
      <c r="Q92" s="136" t="s">
        <v>243</v>
      </c>
      <c r="R92" s="136" t="s">
        <v>73</v>
      </c>
      <c r="S92" s="136" t="s">
        <v>244</v>
      </c>
      <c r="T92" s="136" t="s">
        <v>245</v>
      </c>
      <c r="U92" s="149"/>
      <c r="V92" s="149"/>
      <c r="W92" s="149"/>
      <c r="X92" s="149"/>
      <c r="Y92" s="149"/>
      <c r="Z92" s="149"/>
      <c r="AA92" s="149"/>
    </row>
    <row r="93" spans="1:27" s="65" customFormat="1" ht="16.5" customHeight="1">
      <c r="A93" s="55"/>
      <c r="B93" s="151" t="s">
        <v>246</v>
      </c>
      <c r="C93" s="146" t="s">
        <v>49</v>
      </c>
      <c r="D93" s="63" t="s">
        <v>247</v>
      </c>
      <c r="E93" s="56" t="s">
        <v>51</v>
      </c>
      <c r="F93" s="56" t="s">
        <v>241</v>
      </c>
      <c r="G93" s="57" t="s">
        <v>211</v>
      </c>
      <c r="H93" s="58">
        <v>2.81</v>
      </c>
      <c r="I93" s="59">
        <v>10</v>
      </c>
      <c r="J93" s="155" t="s">
        <v>881</v>
      </c>
      <c r="K93" s="60"/>
      <c r="L93" s="61" t="str">
        <f t="shared" si="0"/>
        <v>-</v>
      </c>
      <c r="M93" s="62">
        <f t="shared" si="1"/>
        <v>0</v>
      </c>
      <c r="N93" s="63" t="s">
        <v>248</v>
      </c>
      <c r="O93" s="63" t="s">
        <v>90</v>
      </c>
      <c r="P93" s="64" t="s">
        <v>72</v>
      </c>
      <c r="Q93" s="63" t="s">
        <v>57</v>
      </c>
      <c r="R93" s="63" t="s">
        <v>218</v>
      </c>
      <c r="S93" s="63" t="s">
        <v>249</v>
      </c>
      <c r="T93" s="63" t="s">
        <v>250</v>
      </c>
      <c r="U93" s="145"/>
      <c r="V93" s="145"/>
      <c r="W93" s="145"/>
      <c r="X93" s="145"/>
      <c r="Y93" s="145"/>
      <c r="Z93" s="145"/>
      <c r="AA93" s="145"/>
    </row>
    <row r="94" spans="1:27" s="144" customFormat="1" ht="16.5" hidden="1" customHeight="1">
      <c r="A94" s="135"/>
      <c r="B94" s="152" t="s">
        <v>539</v>
      </c>
      <c r="C94" s="150" t="s">
        <v>49</v>
      </c>
      <c r="D94" s="136" t="s">
        <v>639</v>
      </c>
      <c r="E94" s="137" t="s">
        <v>51</v>
      </c>
      <c r="F94" s="137" t="s">
        <v>241</v>
      </c>
      <c r="G94" s="138" t="s">
        <v>211</v>
      </c>
      <c r="H94" s="139">
        <v>3.15</v>
      </c>
      <c r="I94" s="140">
        <v>10</v>
      </c>
      <c r="J94" s="153" t="s">
        <v>878</v>
      </c>
      <c r="K94" s="148"/>
      <c r="L94" s="141" t="str">
        <f t="shared" si="0"/>
        <v>-</v>
      </c>
      <c r="M94" s="142">
        <f t="shared" si="1"/>
        <v>0</v>
      </c>
      <c r="N94" s="136" t="s">
        <v>242</v>
      </c>
      <c r="O94" s="136" t="s">
        <v>310</v>
      </c>
      <c r="P94" s="143" t="s">
        <v>72</v>
      </c>
      <c r="Q94" s="136" t="s">
        <v>122</v>
      </c>
      <c r="R94" s="136" t="s">
        <v>66</v>
      </c>
      <c r="S94" s="136" t="s">
        <v>59</v>
      </c>
      <c r="T94" s="136" t="s">
        <v>67</v>
      </c>
      <c r="U94" s="149"/>
      <c r="V94" s="149"/>
      <c r="W94" s="149"/>
      <c r="X94" s="149"/>
      <c r="Y94" s="149"/>
      <c r="Z94" s="149"/>
      <c r="AA94" s="149"/>
    </row>
    <row r="95" spans="1:27" s="65" customFormat="1" ht="16.5" customHeight="1">
      <c r="A95" s="55"/>
      <c r="B95" s="151" t="s">
        <v>540</v>
      </c>
      <c r="C95" s="146" t="s">
        <v>49</v>
      </c>
      <c r="D95" s="63" t="s">
        <v>640</v>
      </c>
      <c r="E95" s="56" t="s">
        <v>51</v>
      </c>
      <c r="F95" s="56" t="s">
        <v>241</v>
      </c>
      <c r="G95" s="57" t="s">
        <v>211</v>
      </c>
      <c r="H95" s="58">
        <v>3.15</v>
      </c>
      <c r="I95" s="59">
        <v>10</v>
      </c>
      <c r="J95" s="156" t="s">
        <v>882</v>
      </c>
      <c r="K95" s="60"/>
      <c r="L95" s="61" t="str">
        <f t="shared" si="0"/>
        <v>-</v>
      </c>
      <c r="M95" s="62">
        <f t="shared" si="1"/>
        <v>0</v>
      </c>
      <c r="N95" s="63" t="s">
        <v>254</v>
      </c>
      <c r="O95" s="63" t="s">
        <v>141</v>
      </c>
      <c r="P95" s="64" t="s">
        <v>216</v>
      </c>
      <c r="Q95" s="63" t="s">
        <v>57</v>
      </c>
      <c r="R95" s="63" t="s">
        <v>218</v>
      </c>
      <c r="S95" s="63" t="s">
        <v>59</v>
      </c>
      <c r="T95" s="63" t="s">
        <v>728</v>
      </c>
      <c r="U95" s="145"/>
      <c r="V95" s="145"/>
      <c r="W95" s="145"/>
      <c r="X95" s="145"/>
      <c r="Y95" s="145"/>
      <c r="Z95" s="145"/>
      <c r="AA95" s="145"/>
    </row>
    <row r="96" spans="1:27" s="65" customFormat="1" ht="16.5" customHeight="1">
      <c r="A96" s="55"/>
      <c r="B96" s="151" t="s">
        <v>541</v>
      </c>
      <c r="C96" s="146" t="s">
        <v>49</v>
      </c>
      <c r="D96" s="63" t="s">
        <v>641</v>
      </c>
      <c r="E96" s="56" t="s">
        <v>51</v>
      </c>
      <c r="F96" s="56" t="s">
        <v>241</v>
      </c>
      <c r="G96" s="57" t="s">
        <v>211</v>
      </c>
      <c r="H96" s="58">
        <v>2.93</v>
      </c>
      <c r="I96" s="59">
        <v>10</v>
      </c>
      <c r="J96" s="156" t="s">
        <v>882</v>
      </c>
      <c r="K96" s="60"/>
      <c r="L96" s="61" t="str">
        <f t="shared" si="0"/>
        <v>-</v>
      </c>
      <c r="M96" s="62">
        <f t="shared" si="1"/>
        <v>0</v>
      </c>
      <c r="N96" s="63" t="s">
        <v>332</v>
      </c>
      <c r="O96" s="63" t="s">
        <v>90</v>
      </c>
      <c r="P96" s="64" t="s">
        <v>216</v>
      </c>
      <c r="Q96" s="63" t="s">
        <v>57</v>
      </c>
      <c r="R96" s="63" t="s">
        <v>66</v>
      </c>
      <c r="S96" s="63" t="s">
        <v>59</v>
      </c>
      <c r="T96" s="63" t="s">
        <v>729</v>
      </c>
      <c r="U96" s="145"/>
      <c r="V96" s="145"/>
      <c r="W96" s="145"/>
      <c r="X96" s="145"/>
      <c r="Y96" s="145"/>
      <c r="Z96" s="145"/>
      <c r="AA96" s="145"/>
    </row>
    <row r="97" spans="1:27" s="144" customFormat="1" ht="16.5" hidden="1" customHeight="1">
      <c r="A97" s="135"/>
      <c r="B97" s="152" t="s">
        <v>542</v>
      </c>
      <c r="C97" s="150" t="s">
        <v>49</v>
      </c>
      <c r="D97" s="136" t="s">
        <v>642</v>
      </c>
      <c r="E97" s="137" t="s">
        <v>51</v>
      </c>
      <c r="F97" s="137" t="s">
        <v>253</v>
      </c>
      <c r="G97" s="138" t="s">
        <v>211</v>
      </c>
      <c r="H97" s="139">
        <v>3.15</v>
      </c>
      <c r="I97" s="140">
        <v>10</v>
      </c>
      <c r="J97" s="153" t="s">
        <v>878</v>
      </c>
      <c r="K97" s="148"/>
      <c r="L97" s="141" t="str">
        <f t="shared" si="0"/>
        <v>-</v>
      </c>
      <c r="M97" s="142">
        <f t="shared" si="1"/>
        <v>0</v>
      </c>
      <c r="N97" s="136" t="s">
        <v>254</v>
      </c>
      <c r="O97" s="136" t="s">
        <v>730</v>
      </c>
      <c r="P97" s="143" t="s">
        <v>256</v>
      </c>
      <c r="Q97" s="136" t="s">
        <v>79</v>
      </c>
      <c r="R97" s="136" t="s">
        <v>66</v>
      </c>
      <c r="S97" s="136" t="s">
        <v>59</v>
      </c>
      <c r="T97" s="136" t="s">
        <v>731</v>
      </c>
      <c r="U97" s="149"/>
      <c r="V97" s="149"/>
      <c r="W97" s="149"/>
      <c r="X97" s="149"/>
      <c r="Y97" s="149"/>
      <c r="Z97" s="149"/>
      <c r="AA97" s="149"/>
    </row>
    <row r="98" spans="1:27" s="65" customFormat="1" ht="16.5" customHeight="1">
      <c r="A98" s="55"/>
      <c r="B98" s="151" t="s">
        <v>251</v>
      </c>
      <c r="C98" s="146" t="s">
        <v>49</v>
      </c>
      <c r="D98" s="63" t="s">
        <v>252</v>
      </c>
      <c r="E98" s="56" t="s">
        <v>51</v>
      </c>
      <c r="F98" s="56" t="s">
        <v>253</v>
      </c>
      <c r="G98" s="57" t="s">
        <v>211</v>
      </c>
      <c r="H98" s="58">
        <v>3.41</v>
      </c>
      <c r="I98" s="59">
        <v>10</v>
      </c>
      <c r="J98" s="156" t="s">
        <v>882</v>
      </c>
      <c r="K98" s="60"/>
      <c r="L98" s="61" t="str">
        <f t="shared" si="0"/>
        <v>-</v>
      </c>
      <c r="M98" s="62">
        <f t="shared" si="1"/>
        <v>0</v>
      </c>
      <c r="N98" s="63" t="s">
        <v>254</v>
      </c>
      <c r="O98" s="63" t="s">
        <v>255</v>
      </c>
      <c r="P98" s="64" t="s">
        <v>256</v>
      </c>
      <c r="Q98" s="63" t="s">
        <v>57</v>
      </c>
      <c r="R98" s="63" t="s">
        <v>218</v>
      </c>
      <c r="S98" s="63" t="s">
        <v>59</v>
      </c>
      <c r="T98" s="63" t="s">
        <v>257</v>
      </c>
      <c r="U98" s="145"/>
      <c r="V98" s="145"/>
      <c r="W98" s="145"/>
      <c r="X98" s="145"/>
      <c r="Y98" s="145"/>
      <c r="Z98" s="145"/>
      <c r="AA98" s="145"/>
    </row>
    <row r="99" spans="1:27" s="144" customFormat="1" ht="16.5" hidden="1" customHeight="1">
      <c r="A99" s="135"/>
      <c r="B99" s="152" t="s">
        <v>258</v>
      </c>
      <c r="C99" s="150" t="s">
        <v>49</v>
      </c>
      <c r="D99" s="136" t="s">
        <v>259</v>
      </c>
      <c r="E99" s="137" t="s">
        <v>51</v>
      </c>
      <c r="F99" s="137" t="s">
        <v>260</v>
      </c>
      <c r="G99" s="138" t="s">
        <v>211</v>
      </c>
      <c r="H99" s="139">
        <v>3.15</v>
      </c>
      <c r="I99" s="140">
        <v>10</v>
      </c>
      <c r="J99" s="153" t="s">
        <v>878</v>
      </c>
      <c r="K99" s="148"/>
      <c r="L99" s="141" t="str">
        <f t="shared" si="0"/>
        <v>-</v>
      </c>
      <c r="M99" s="142">
        <f t="shared" si="1"/>
        <v>0</v>
      </c>
      <c r="N99" s="136" t="s">
        <v>242</v>
      </c>
      <c r="O99" s="136" t="s">
        <v>55</v>
      </c>
      <c r="P99" s="143" t="s">
        <v>261</v>
      </c>
      <c r="Q99" s="136" t="s">
        <v>57</v>
      </c>
      <c r="R99" s="136" t="s">
        <v>66</v>
      </c>
      <c r="S99" s="136" t="s">
        <v>59</v>
      </c>
      <c r="T99" s="136" t="s">
        <v>262</v>
      </c>
      <c r="U99" s="149"/>
      <c r="V99" s="149"/>
      <c r="W99" s="149"/>
      <c r="X99" s="149"/>
      <c r="Y99" s="149"/>
      <c r="Z99" s="149"/>
      <c r="AA99" s="149"/>
    </row>
    <row r="100" spans="1:27" s="144" customFormat="1" ht="16.5" hidden="1" customHeight="1">
      <c r="A100" s="135"/>
      <c r="B100" s="152" t="s">
        <v>543</v>
      </c>
      <c r="C100" s="150"/>
      <c r="D100" s="136" t="s">
        <v>643</v>
      </c>
      <c r="E100" s="137" t="s">
        <v>51</v>
      </c>
      <c r="F100" s="137" t="s">
        <v>260</v>
      </c>
      <c r="G100" s="138" t="s">
        <v>53</v>
      </c>
      <c r="H100" s="139">
        <v>6.41</v>
      </c>
      <c r="I100" s="140">
        <v>10</v>
      </c>
      <c r="J100" s="153" t="s">
        <v>878</v>
      </c>
      <c r="K100" s="148"/>
      <c r="L100" s="141" t="str">
        <f t="shared" si="0"/>
        <v>-</v>
      </c>
      <c r="M100" s="142">
        <f t="shared" si="1"/>
        <v>0</v>
      </c>
      <c r="N100" s="136"/>
      <c r="O100" s="136"/>
      <c r="P100" s="143"/>
      <c r="Q100" s="136"/>
      <c r="R100" s="136"/>
      <c r="S100" s="136"/>
      <c r="T100" s="136"/>
      <c r="U100" s="149"/>
      <c r="V100" s="149"/>
      <c r="W100" s="149"/>
      <c r="X100" s="149"/>
      <c r="Y100" s="149"/>
      <c r="Z100" s="149"/>
      <c r="AA100" s="149"/>
    </row>
    <row r="101" spans="1:27" s="65" customFormat="1" ht="16.5" customHeight="1">
      <c r="A101" s="55"/>
      <c r="B101" s="151" t="s">
        <v>544</v>
      </c>
      <c r="C101" s="146" t="s">
        <v>49</v>
      </c>
      <c r="D101" s="63" t="s">
        <v>644</v>
      </c>
      <c r="E101" s="56" t="s">
        <v>51</v>
      </c>
      <c r="F101" s="56" t="s">
        <v>260</v>
      </c>
      <c r="G101" s="57" t="s">
        <v>211</v>
      </c>
      <c r="H101" s="58">
        <v>2.93</v>
      </c>
      <c r="I101" s="59">
        <v>10</v>
      </c>
      <c r="J101" s="156" t="s">
        <v>882</v>
      </c>
      <c r="K101" s="60"/>
      <c r="L101" s="61" t="str">
        <f t="shared" si="0"/>
        <v>-</v>
      </c>
      <c r="M101" s="62">
        <f t="shared" si="1"/>
        <v>0</v>
      </c>
      <c r="N101" s="63" t="s">
        <v>732</v>
      </c>
      <c r="O101" s="63" t="s">
        <v>55</v>
      </c>
      <c r="P101" s="64" t="s">
        <v>261</v>
      </c>
      <c r="Q101" s="63"/>
      <c r="R101" s="63" t="s">
        <v>66</v>
      </c>
      <c r="S101" s="63" t="s">
        <v>59</v>
      </c>
      <c r="T101" s="63" t="s">
        <v>733</v>
      </c>
      <c r="U101" s="145"/>
      <c r="V101" s="145"/>
      <c r="W101" s="145"/>
      <c r="X101" s="145"/>
      <c r="Y101" s="145"/>
      <c r="Z101" s="145"/>
      <c r="AA101" s="145"/>
    </row>
    <row r="102" spans="1:27" s="65" customFormat="1" ht="16.5" customHeight="1">
      <c r="A102" s="55"/>
      <c r="B102" s="151" t="s">
        <v>263</v>
      </c>
      <c r="C102" s="146" t="s">
        <v>49</v>
      </c>
      <c r="D102" s="63" t="s">
        <v>264</v>
      </c>
      <c r="E102" s="56" t="s">
        <v>51</v>
      </c>
      <c r="F102" s="56" t="s">
        <v>260</v>
      </c>
      <c r="G102" s="57" t="s">
        <v>211</v>
      </c>
      <c r="H102" s="58">
        <v>2.81</v>
      </c>
      <c r="I102" s="59">
        <v>10</v>
      </c>
      <c r="J102" s="156" t="s">
        <v>882</v>
      </c>
      <c r="K102" s="60"/>
      <c r="L102" s="61" t="str">
        <f t="shared" si="0"/>
        <v>-</v>
      </c>
      <c r="M102" s="62">
        <f t="shared" si="1"/>
        <v>0</v>
      </c>
      <c r="N102" s="63" t="s">
        <v>265</v>
      </c>
      <c r="O102" s="63" t="s">
        <v>266</v>
      </c>
      <c r="P102" s="64" t="s">
        <v>267</v>
      </c>
      <c r="Q102" s="63" t="s">
        <v>57</v>
      </c>
      <c r="R102" s="63" t="s">
        <v>66</v>
      </c>
      <c r="S102" s="63" t="s">
        <v>268</v>
      </c>
      <c r="T102" s="63" t="s">
        <v>142</v>
      </c>
      <c r="U102" s="145"/>
      <c r="V102" s="145"/>
      <c r="W102" s="145"/>
      <c r="X102" s="145"/>
      <c r="Y102" s="145"/>
      <c r="Z102" s="145"/>
      <c r="AA102" s="145"/>
    </row>
    <row r="103" spans="1:27" s="144" customFormat="1" ht="16.5" hidden="1" customHeight="1">
      <c r="A103" s="135"/>
      <c r="B103" s="152" t="s">
        <v>269</v>
      </c>
      <c r="C103" s="150" t="s">
        <v>49</v>
      </c>
      <c r="D103" s="136" t="s">
        <v>270</v>
      </c>
      <c r="E103" s="137" t="s">
        <v>51</v>
      </c>
      <c r="F103" s="137" t="s">
        <v>260</v>
      </c>
      <c r="G103" s="138" t="s">
        <v>211</v>
      </c>
      <c r="H103" s="139">
        <v>2.69</v>
      </c>
      <c r="I103" s="140">
        <v>10</v>
      </c>
      <c r="J103" s="153" t="s">
        <v>878</v>
      </c>
      <c r="K103" s="148"/>
      <c r="L103" s="141" t="str">
        <f t="shared" si="0"/>
        <v>-</v>
      </c>
      <c r="M103" s="142">
        <f t="shared" si="1"/>
        <v>0</v>
      </c>
      <c r="N103" s="136" t="s">
        <v>248</v>
      </c>
      <c r="O103" s="136" t="s">
        <v>271</v>
      </c>
      <c r="P103" s="143" t="s">
        <v>78</v>
      </c>
      <c r="Q103" s="136" t="s">
        <v>217</v>
      </c>
      <c r="R103" s="136" t="s">
        <v>218</v>
      </c>
      <c r="S103" s="136" t="s">
        <v>268</v>
      </c>
      <c r="T103" s="136" t="s">
        <v>272</v>
      </c>
      <c r="U103" s="149"/>
      <c r="V103" s="149"/>
      <c r="W103" s="149"/>
      <c r="X103" s="149"/>
      <c r="Y103" s="149"/>
      <c r="Z103" s="149"/>
      <c r="AA103" s="149"/>
    </row>
    <row r="104" spans="1:27" s="65" customFormat="1" ht="16.5" customHeight="1">
      <c r="A104" s="55"/>
      <c r="B104" s="151" t="s">
        <v>545</v>
      </c>
      <c r="C104" s="146" t="s">
        <v>49</v>
      </c>
      <c r="D104" s="63" t="s">
        <v>645</v>
      </c>
      <c r="E104" s="56" t="s">
        <v>51</v>
      </c>
      <c r="F104" s="56" t="s">
        <v>260</v>
      </c>
      <c r="G104" s="57" t="s">
        <v>211</v>
      </c>
      <c r="H104" s="58">
        <v>2.93</v>
      </c>
      <c r="I104" s="59">
        <v>10</v>
      </c>
      <c r="J104" s="156" t="s">
        <v>882</v>
      </c>
      <c r="K104" s="60"/>
      <c r="L104" s="61" t="str">
        <f t="shared" si="0"/>
        <v>-</v>
      </c>
      <c r="M104" s="62">
        <f t="shared" si="1"/>
        <v>0</v>
      </c>
      <c r="N104" s="63" t="s">
        <v>724</v>
      </c>
      <c r="O104" s="63" t="s">
        <v>734</v>
      </c>
      <c r="P104" s="64" t="s">
        <v>725</v>
      </c>
      <c r="Q104" s="63" t="s">
        <v>122</v>
      </c>
      <c r="R104" s="63" t="s">
        <v>66</v>
      </c>
      <c r="S104" s="63" t="s">
        <v>249</v>
      </c>
      <c r="T104" s="63" t="s">
        <v>735</v>
      </c>
      <c r="U104" s="145"/>
      <c r="V104" s="145"/>
      <c r="W104" s="145"/>
      <c r="X104" s="145"/>
      <c r="Y104" s="145"/>
      <c r="Z104" s="145"/>
      <c r="AA104" s="145"/>
    </row>
    <row r="105" spans="1:27" s="144" customFormat="1" ht="16.5" hidden="1" customHeight="1">
      <c r="A105" s="135"/>
      <c r="B105" s="152" t="s">
        <v>546</v>
      </c>
      <c r="C105" s="150" t="s">
        <v>49</v>
      </c>
      <c r="D105" s="136" t="s">
        <v>646</v>
      </c>
      <c r="E105" s="137" t="s">
        <v>51</v>
      </c>
      <c r="F105" s="137" t="s">
        <v>260</v>
      </c>
      <c r="G105" s="138" t="s">
        <v>211</v>
      </c>
      <c r="H105" s="139">
        <v>3.15</v>
      </c>
      <c r="I105" s="140">
        <v>10</v>
      </c>
      <c r="J105" s="153" t="s">
        <v>878</v>
      </c>
      <c r="K105" s="148"/>
      <c r="L105" s="141" t="str">
        <f t="shared" si="0"/>
        <v>-</v>
      </c>
      <c r="M105" s="142">
        <f t="shared" si="1"/>
        <v>0</v>
      </c>
      <c r="N105" s="136"/>
      <c r="O105" s="136" t="s">
        <v>736</v>
      </c>
      <c r="P105" s="143" t="s">
        <v>737</v>
      </c>
      <c r="Q105" s="136" t="s">
        <v>57</v>
      </c>
      <c r="R105" s="136" t="s">
        <v>66</v>
      </c>
      <c r="S105" s="136" t="s">
        <v>306</v>
      </c>
      <c r="T105" s="136" t="s">
        <v>738</v>
      </c>
      <c r="U105" s="149"/>
      <c r="V105" s="149"/>
      <c r="W105" s="149"/>
      <c r="X105" s="149"/>
      <c r="Y105" s="149"/>
      <c r="Z105" s="149"/>
      <c r="AA105" s="149"/>
    </row>
    <row r="106" spans="1:27" s="65" customFormat="1" ht="16.5" customHeight="1">
      <c r="A106" s="55"/>
      <c r="B106" s="151" t="s">
        <v>273</v>
      </c>
      <c r="C106" s="146" t="s">
        <v>49</v>
      </c>
      <c r="D106" s="63" t="s">
        <v>274</v>
      </c>
      <c r="E106" s="56" t="s">
        <v>51</v>
      </c>
      <c r="F106" s="56" t="s">
        <v>260</v>
      </c>
      <c r="G106" s="57" t="s">
        <v>211</v>
      </c>
      <c r="H106" s="58">
        <v>2.93</v>
      </c>
      <c r="I106" s="59">
        <v>10</v>
      </c>
      <c r="J106" s="156" t="s">
        <v>882</v>
      </c>
      <c r="K106" s="60"/>
      <c r="L106" s="61" t="str">
        <f t="shared" si="0"/>
        <v>-</v>
      </c>
      <c r="M106" s="62">
        <f t="shared" si="1"/>
        <v>0</v>
      </c>
      <c r="N106" s="63"/>
      <c r="O106" s="63" t="s">
        <v>159</v>
      </c>
      <c r="P106" s="64" t="s">
        <v>275</v>
      </c>
      <c r="Q106" s="63" t="s">
        <v>217</v>
      </c>
      <c r="R106" s="63" t="s">
        <v>218</v>
      </c>
      <c r="S106" s="63" t="s">
        <v>276</v>
      </c>
      <c r="T106" s="63">
        <v>250</v>
      </c>
      <c r="U106" s="145"/>
      <c r="V106" s="145"/>
      <c r="W106" s="145"/>
      <c r="X106" s="145"/>
      <c r="Y106" s="145"/>
      <c r="Z106" s="145"/>
      <c r="AA106" s="145"/>
    </row>
    <row r="107" spans="1:27" s="144" customFormat="1" ht="16.5" hidden="1" customHeight="1">
      <c r="A107" s="135"/>
      <c r="B107" s="152" t="s">
        <v>547</v>
      </c>
      <c r="C107" s="150" t="s">
        <v>49</v>
      </c>
      <c r="D107" s="136" t="s">
        <v>647</v>
      </c>
      <c r="E107" s="137" t="s">
        <v>51</v>
      </c>
      <c r="F107" s="137" t="s">
        <v>260</v>
      </c>
      <c r="G107" s="138" t="s">
        <v>211</v>
      </c>
      <c r="H107" s="139">
        <v>2.93</v>
      </c>
      <c r="I107" s="140">
        <v>10</v>
      </c>
      <c r="J107" s="153" t="s">
        <v>878</v>
      </c>
      <c r="K107" s="148"/>
      <c r="L107" s="141" t="str">
        <f t="shared" si="0"/>
        <v>-</v>
      </c>
      <c r="M107" s="142">
        <f t="shared" si="1"/>
        <v>0</v>
      </c>
      <c r="N107" s="136" t="s">
        <v>739</v>
      </c>
      <c r="O107" s="136" t="s">
        <v>740</v>
      </c>
      <c r="P107" s="143" t="s">
        <v>72</v>
      </c>
      <c r="Q107" s="136" t="s">
        <v>57</v>
      </c>
      <c r="R107" s="136" t="s">
        <v>66</v>
      </c>
      <c r="S107" s="136" t="s">
        <v>59</v>
      </c>
      <c r="T107" s="136">
        <v>300</v>
      </c>
      <c r="U107" s="149"/>
      <c r="V107" s="149"/>
      <c r="W107" s="149"/>
      <c r="X107" s="149"/>
      <c r="Y107" s="149"/>
      <c r="Z107" s="149"/>
      <c r="AA107" s="149"/>
    </row>
    <row r="108" spans="1:27" s="65" customFormat="1" ht="16.5" customHeight="1">
      <c r="A108" s="55"/>
      <c r="B108" s="151" t="s">
        <v>548</v>
      </c>
      <c r="C108" s="146" t="s">
        <v>49</v>
      </c>
      <c r="D108" s="63" t="s">
        <v>648</v>
      </c>
      <c r="E108" s="56" t="s">
        <v>51</v>
      </c>
      <c r="F108" s="56" t="s">
        <v>260</v>
      </c>
      <c r="G108" s="57" t="s">
        <v>211</v>
      </c>
      <c r="H108" s="58">
        <v>2.93</v>
      </c>
      <c r="I108" s="59">
        <v>10</v>
      </c>
      <c r="J108" s="156" t="s">
        <v>882</v>
      </c>
      <c r="K108" s="60"/>
      <c r="L108" s="61" t="str">
        <f t="shared" si="0"/>
        <v>-</v>
      </c>
      <c r="M108" s="62">
        <f t="shared" si="1"/>
        <v>0</v>
      </c>
      <c r="N108" s="63" t="s">
        <v>741</v>
      </c>
      <c r="O108" s="63" t="s">
        <v>55</v>
      </c>
      <c r="P108" s="64" t="s">
        <v>290</v>
      </c>
      <c r="Q108" s="63" t="s">
        <v>57</v>
      </c>
      <c r="R108" s="63" t="s">
        <v>66</v>
      </c>
      <c r="S108" s="63" t="s">
        <v>91</v>
      </c>
      <c r="T108" s="63" t="s">
        <v>742</v>
      </c>
      <c r="U108" s="145"/>
      <c r="V108" s="145"/>
      <c r="W108" s="145"/>
      <c r="X108" s="145"/>
      <c r="Y108" s="145"/>
      <c r="Z108" s="145"/>
      <c r="AA108" s="145"/>
    </row>
    <row r="109" spans="1:27" s="144" customFormat="1" ht="16.5" hidden="1" customHeight="1">
      <c r="A109" s="135"/>
      <c r="B109" s="152" t="s">
        <v>549</v>
      </c>
      <c r="C109" s="150" t="s">
        <v>49</v>
      </c>
      <c r="D109" s="136" t="s">
        <v>649</v>
      </c>
      <c r="E109" s="137" t="s">
        <v>51</v>
      </c>
      <c r="F109" s="137" t="s">
        <v>260</v>
      </c>
      <c r="G109" s="138" t="s">
        <v>211</v>
      </c>
      <c r="H109" s="139">
        <v>2.93</v>
      </c>
      <c r="I109" s="140">
        <v>10</v>
      </c>
      <c r="J109" s="153" t="s">
        <v>878</v>
      </c>
      <c r="K109" s="148"/>
      <c r="L109" s="141" t="str">
        <f t="shared" si="0"/>
        <v>-</v>
      </c>
      <c r="M109" s="142">
        <f t="shared" si="1"/>
        <v>0</v>
      </c>
      <c r="N109" s="136" t="s">
        <v>248</v>
      </c>
      <c r="O109" s="136" t="s">
        <v>743</v>
      </c>
      <c r="P109" s="143" t="s">
        <v>744</v>
      </c>
      <c r="Q109" s="136" t="s">
        <v>57</v>
      </c>
      <c r="R109" s="136" t="s">
        <v>218</v>
      </c>
      <c r="S109" s="136" t="s">
        <v>59</v>
      </c>
      <c r="T109" s="136" t="s">
        <v>745</v>
      </c>
      <c r="U109" s="149"/>
      <c r="V109" s="149"/>
      <c r="W109" s="149"/>
      <c r="X109" s="149"/>
      <c r="Y109" s="149"/>
      <c r="Z109" s="149"/>
      <c r="AA109" s="149"/>
    </row>
    <row r="110" spans="1:27" s="65" customFormat="1" ht="16.5" customHeight="1">
      <c r="A110" s="55"/>
      <c r="B110" s="151" t="s">
        <v>277</v>
      </c>
      <c r="C110" s="146" t="s">
        <v>49</v>
      </c>
      <c r="D110" s="63" t="s">
        <v>278</v>
      </c>
      <c r="E110" s="56" t="s">
        <v>51</v>
      </c>
      <c r="F110" s="56" t="s">
        <v>260</v>
      </c>
      <c r="G110" s="57" t="s">
        <v>211</v>
      </c>
      <c r="H110" s="58">
        <v>3.15</v>
      </c>
      <c r="I110" s="59">
        <v>10</v>
      </c>
      <c r="J110" s="156" t="s">
        <v>882</v>
      </c>
      <c r="K110" s="60"/>
      <c r="L110" s="61" t="str">
        <f t="shared" si="0"/>
        <v>-</v>
      </c>
      <c r="M110" s="62">
        <f t="shared" si="1"/>
        <v>0</v>
      </c>
      <c r="N110" s="63" t="s">
        <v>242</v>
      </c>
      <c r="O110" s="63" t="s">
        <v>90</v>
      </c>
      <c r="P110" s="64" t="s">
        <v>103</v>
      </c>
      <c r="Q110" s="63" t="s">
        <v>57</v>
      </c>
      <c r="R110" s="63" t="s">
        <v>218</v>
      </c>
      <c r="S110" s="63" t="s">
        <v>279</v>
      </c>
      <c r="T110" s="63" t="s">
        <v>280</v>
      </c>
      <c r="U110" s="145"/>
      <c r="V110" s="145"/>
      <c r="W110" s="145"/>
      <c r="X110" s="145"/>
      <c r="Y110" s="145"/>
      <c r="Z110" s="145"/>
      <c r="AA110" s="145"/>
    </row>
    <row r="111" spans="1:27" s="65" customFormat="1" ht="16.5" customHeight="1">
      <c r="A111" s="55"/>
      <c r="B111" s="151" t="s">
        <v>281</v>
      </c>
      <c r="C111" s="146" t="s">
        <v>49</v>
      </c>
      <c r="D111" s="63" t="s">
        <v>282</v>
      </c>
      <c r="E111" s="56" t="s">
        <v>51</v>
      </c>
      <c r="F111" s="56" t="s">
        <v>260</v>
      </c>
      <c r="G111" s="57" t="s">
        <v>211</v>
      </c>
      <c r="H111" s="58">
        <v>3.41</v>
      </c>
      <c r="I111" s="59">
        <v>10</v>
      </c>
      <c r="J111" s="156" t="s">
        <v>882</v>
      </c>
      <c r="K111" s="60"/>
      <c r="L111" s="61" t="str">
        <f t="shared" si="0"/>
        <v>-</v>
      </c>
      <c r="M111" s="62">
        <f t="shared" si="1"/>
        <v>0</v>
      </c>
      <c r="N111" s="63" t="s">
        <v>254</v>
      </c>
      <c r="O111" s="63" t="s">
        <v>166</v>
      </c>
      <c r="P111" s="64" t="s">
        <v>103</v>
      </c>
      <c r="Q111" s="63"/>
      <c r="R111" s="63" t="s">
        <v>66</v>
      </c>
      <c r="S111" s="63" t="s">
        <v>276</v>
      </c>
      <c r="T111" s="63" t="s">
        <v>283</v>
      </c>
      <c r="U111" s="145"/>
      <c r="V111" s="145"/>
      <c r="W111" s="145"/>
      <c r="X111" s="145"/>
      <c r="Y111" s="145"/>
      <c r="Z111" s="145"/>
      <c r="AA111" s="145"/>
    </row>
    <row r="112" spans="1:27" s="144" customFormat="1" ht="16.5" hidden="1" customHeight="1">
      <c r="A112" s="135"/>
      <c r="B112" s="152" t="s">
        <v>550</v>
      </c>
      <c r="C112" s="150" t="s">
        <v>49</v>
      </c>
      <c r="D112" s="136" t="s">
        <v>650</v>
      </c>
      <c r="E112" s="137" t="s">
        <v>51</v>
      </c>
      <c r="F112" s="137" t="s">
        <v>260</v>
      </c>
      <c r="G112" s="138" t="s">
        <v>211</v>
      </c>
      <c r="H112" s="139">
        <v>3.15</v>
      </c>
      <c r="I112" s="140">
        <v>10</v>
      </c>
      <c r="J112" s="153" t="s">
        <v>878</v>
      </c>
      <c r="K112" s="148"/>
      <c r="L112" s="141" t="str">
        <f t="shared" si="0"/>
        <v>-</v>
      </c>
      <c r="M112" s="142">
        <f t="shared" si="1"/>
        <v>0</v>
      </c>
      <c r="N112" s="136" t="s">
        <v>242</v>
      </c>
      <c r="O112" s="136" t="s">
        <v>90</v>
      </c>
      <c r="P112" s="143" t="s">
        <v>216</v>
      </c>
      <c r="Q112" s="136" t="s">
        <v>217</v>
      </c>
      <c r="R112" s="136" t="s">
        <v>218</v>
      </c>
      <c r="S112" s="136" t="s">
        <v>249</v>
      </c>
      <c r="T112" s="136" t="s">
        <v>746</v>
      </c>
      <c r="U112" s="149"/>
      <c r="V112" s="149"/>
      <c r="W112" s="149"/>
      <c r="X112" s="149"/>
      <c r="Y112" s="149"/>
      <c r="Z112" s="149"/>
      <c r="AA112" s="149"/>
    </row>
    <row r="113" spans="1:27" s="144" customFormat="1" ht="16.5" hidden="1" customHeight="1">
      <c r="A113" s="135"/>
      <c r="B113" s="152" t="s">
        <v>551</v>
      </c>
      <c r="C113" s="150" t="s">
        <v>49</v>
      </c>
      <c r="D113" s="136" t="s">
        <v>651</v>
      </c>
      <c r="E113" s="137" t="s">
        <v>51</v>
      </c>
      <c r="F113" s="137" t="s">
        <v>260</v>
      </c>
      <c r="G113" s="138" t="s">
        <v>211</v>
      </c>
      <c r="H113" s="139">
        <v>3.15</v>
      </c>
      <c r="I113" s="140">
        <v>10</v>
      </c>
      <c r="J113" s="153" t="s">
        <v>878</v>
      </c>
      <c r="K113" s="148"/>
      <c r="L113" s="141" t="str">
        <f t="shared" si="0"/>
        <v>-</v>
      </c>
      <c r="M113" s="142">
        <f t="shared" si="1"/>
        <v>0</v>
      </c>
      <c r="N113" s="136" t="s">
        <v>314</v>
      </c>
      <c r="O113" s="136" t="s">
        <v>55</v>
      </c>
      <c r="P113" s="143" t="s">
        <v>114</v>
      </c>
      <c r="Q113" s="136" t="s">
        <v>57</v>
      </c>
      <c r="R113" s="136" t="s">
        <v>58</v>
      </c>
      <c r="S113" s="136" t="s">
        <v>59</v>
      </c>
      <c r="T113" s="136" t="s">
        <v>742</v>
      </c>
      <c r="U113" s="149"/>
      <c r="V113" s="149"/>
      <c r="W113" s="149"/>
      <c r="X113" s="149"/>
      <c r="Y113" s="149"/>
      <c r="Z113" s="149"/>
      <c r="AA113" s="149"/>
    </row>
    <row r="114" spans="1:27" s="144" customFormat="1" ht="16.5" hidden="1" customHeight="1">
      <c r="A114" s="135"/>
      <c r="B114" s="152" t="s">
        <v>552</v>
      </c>
      <c r="C114" s="150" t="s">
        <v>49</v>
      </c>
      <c r="D114" s="136" t="s">
        <v>652</v>
      </c>
      <c r="E114" s="137" t="s">
        <v>51</v>
      </c>
      <c r="F114" s="137" t="s">
        <v>260</v>
      </c>
      <c r="G114" s="138" t="s">
        <v>211</v>
      </c>
      <c r="H114" s="139">
        <v>3.15</v>
      </c>
      <c r="I114" s="140">
        <v>10</v>
      </c>
      <c r="J114" s="153" t="s">
        <v>878</v>
      </c>
      <c r="K114" s="148"/>
      <c r="L114" s="141" t="str">
        <f t="shared" si="0"/>
        <v>-</v>
      </c>
      <c r="M114" s="142">
        <f t="shared" si="1"/>
        <v>0</v>
      </c>
      <c r="N114" s="136" t="s">
        <v>254</v>
      </c>
      <c r="O114" s="136" t="s">
        <v>747</v>
      </c>
      <c r="P114" s="143" t="s">
        <v>748</v>
      </c>
      <c r="Q114" s="136" t="s">
        <v>57</v>
      </c>
      <c r="R114" s="136" t="s">
        <v>218</v>
      </c>
      <c r="S114" s="136" t="s">
        <v>59</v>
      </c>
      <c r="T114" s="136" t="s">
        <v>749</v>
      </c>
      <c r="U114" s="149"/>
      <c r="V114" s="149"/>
      <c r="W114" s="149"/>
      <c r="X114" s="149"/>
      <c r="Y114" s="149"/>
      <c r="Z114" s="149"/>
      <c r="AA114" s="149"/>
    </row>
    <row r="115" spans="1:27" s="144" customFormat="1" ht="16.5" hidden="1" customHeight="1">
      <c r="A115" s="135"/>
      <c r="B115" s="152" t="s">
        <v>553</v>
      </c>
      <c r="C115" s="150" t="s">
        <v>49</v>
      </c>
      <c r="D115" s="136" t="s">
        <v>653</v>
      </c>
      <c r="E115" s="137" t="s">
        <v>51</v>
      </c>
      <c r="F115" s="137" t="s">
        <v>260</v>
      </c>
      <c r="G115" s="138" t="s">
        <v>211</v>
      </c>
      <c r="H115" s="139">
        <v>3.15</v>
      </c>
      <c r="I115" s="140">
        <v>10</v>
      </c>
      <c r="J115" s="153" t="s">
        <v>878</v>
      </c>
      <c r="K115" s="148"/>
      <c r="L115" s="141" t="str">
        <f t="shared" si="0"/>
        <v>-</v>
      </c>
      <c r="M115" s="142">
        <f t="shared" si="1"/>
        <v>0</v>
      </c>
      <c r="N115" s="136" t="s">
        <v>254</v>
      </c>
      <c r="O115" s="136" t="s">
        <v>750</v>
      </c>
      <c r="P115" s="143" t="s">
        <v>216</v>
      </c>
      <c r="Q115" s="136" t="s">
        <v>57</v>
      </c>
      <c r="R115" s="136" t="s">
        <v>218</v>
      </c>
      <c r="S115" s="136" t="s">
        <v>59</v>
      </c>
      <c r="T115" s="136" t="s">
        <v>67</v>
      </c>
      <c r="U115" s="149"/>
      <c r="V115" s="149"/>
      <c r="W115" s="149"/>
      <c r="X115" s="149"/>
      <c r="Y115" s="149"/>
      <c r="Z115" s="149"/>
      <c r="AA115" s="149"/>
    </row>
    <row r="116" spans="1:27" s="65" customFormat="1" ht="16.5" customHeight="1">
      <c r="A116" s="55"/>
      <c r="B116" s="151" t="s">
        <v>554</v>
      </c>
      <c r="C116" s="146" t="s">
        <v>49</v>
      </c>
      <c r="D116" s="63" t="s">
        <v>654</v>
      </c>
      <c r="E116" s="56" t="s">
        <v>51</v>
      </c>
      <c r="F116" s="56" t="s">
        <v>260</v>
      </c>
      <c r="G116" s="57" t="s">
        <v>211</v>
      </c>
      <c r="H116" s="58">
        <v>3.15</v>
      </c>
      <c r="I116" s="59">
        <v>10</v>
      </c>
      <c r="J116" s="156" t="s">
        <v>882</v>
      </c>
      <c r="K116" s="60"/>
      <c r="L116" s="61" t="str">
        <f t="shared" si="0"/>
        <v>-</v>
      </c>
      <c r="M116" s="62">
        <f t="shared" si="1"/>
        <v>0</v>
      </c>
      <c r="N116" s="63" t="s">
        <v>242</v>
      </c>
      <c r="O116" s="63" t="s">
        <v>159</v>
      </c>
      <c r="P116" s="64" t="s">
        <v>290</v>
      </c>
      <c r="Q116" s="63" t="s">
        <v>318</v>
      </c>
      <c r="R116" s="63" t="s">
        <v>218</v>
      </c>
      <c r="S116" s="63" t="s">
        <v>268</v>
      </c>
      <c r="T116" s="63" t="s">
        <v>728</v>
      </c>
      <c r="U116" s="145"/>
      <c r="V116" s="145"/>
      <c r="W116" s="145"/>
      <c r="X116" s="145"/>
      <c r="Y116" s="145"/>
      <c r="Z116" s="145"/>
      <c r="AA116" s="145"/>
    </row>
    <row r="117" spans="1:27" s="65" customFormat="1" ht="16.5" customHeight="1">
      <c r="A117" s="55"/>
      <c r="B117" s="151" t="s">
        <v>555</v>
      </c>
      <c r="C117" s="146"/>
      <c r="D117" s="63" t="s">
        <v>655</v>
      </c>
      <c r="E117" s="56" t="s">
        <v>51</v>
      </c>
      <c r="F117" s="56" t="s">
        <v>260</v>
      </c>
      <c r="G117" s="57" t="s">
        <v>211</v>
      </c>
      <c r="H117" s="58">
        <v>3.15</v>
      </c>
      <c r="I117" s="59">
        <v>10</v>
      </c>
      <c r="J117" s="156" t="s">
        <v>882</v>
      </c>
      <c r="K117" s="60"/>
      <c r="L117" s="61" t="str">
        <f t="shared" si="0"/>
        <v>-</v>
      </c>
      <c r="M117" s="62">
        <f t="shared" si="1"/>
        <v>0</v>
      </c>
      <c r="N117" s="63"/>
      <c r="O117" s="63" t="s">
        <v>55</v>
      </c>
      <c r="P117" s="64" t="s">
        <v>72</v>
      </c>
      <c r="Q117" s="63"/>
      <c r="R117" s="63" t="s">
        <v>66</v>
      </c>
      <c r="S117" s="63"/>
      <c r="T117" s="63">
        <v>250</v>
      </c>
      <c r="U117" s="145"/>
      <c r="V117" s="145"/>
      <c r="W117" s="145"/>
      <c r="X117" s="145"/>
      <c r="Y117" s="145"/>
      <c r="Z117" s="145"/>
      <c r="AA117" s="145"/>
    </row>
    <row r="118" spans="1:27" s="144" customFormat="1" ht="16.5" hidden="1" customHeight="1">
      <c r="A118" s="135"/>
      <c r="B118" s="152" t="s">
        <v>556</v>
      </c>
      <c r="C118" s="150" t="s">
        <v>49</v>
      </c>
      <c r="D118" s="136" t="s">
        <v>656</v>
      </c>
      <c r="E118" s="137" t="s">
        <v>51</v>
      </c>
      <c r="F118" s="137" t="s">
        <v>260</v>
      </c>
      <c r="G118" s="138" t="s">
        <v>211</v>
      </c>
      <c r="H118" s="139">
        <v>2.69</v>
      </c>
      <c r="I118" s="140">
        <v>10</v>
      </c>
      <c r="J118" s="153" t="s">
        <v>878</v>
      </c>
      <c r="K118" s="148"/>
      <c r="L118" s="141" t="str">
        <f t="shared" si="0"/>
        <v>-</v>
      </c>
      <c r="M118" s="142">
        <f t="shared" si="1"/>
        <v>0</v>
      </c>
      <c r="N118" s="136" t="s">
        <v>248</v>
      </c>
      <c r="O118" s="136" t="s">
        <v>255</v>
      </c>
      <c r="P118" s="143" t="s">
        <v>751</v>
      </c>
      <c r="Q118" s="136" t="s">
        <v>122</v>
      </c>
      <c r="R118" s="136" t="s">
        <v>218</v>
      </c>
      <c r="S118" s="136" t="s">
        <v>91</v>
      </c>
      <c r="T118" s="136" t="s">
        <v>262</v>
      </c>
      <c r="U118" s="149"/>
      <c r="V118" s="149"/>
      <c r="W118" s="149"/>
      <c r="X118" s="149"/>
      <c r="Y118" s="149"/>
      <c r="Z118" s="149"/>
      <c r="AA118" s="149"/>
    </row>
    <row r="119" spans="1:27" s="144" customFormat="1" ht="16.5" hidden="1" customHeight="1">
      <c r="A119" s="135"/>
      <c r="B119" s="152" t="s">
        <v>284</v>
      </c>
      <c r="C119" s="150" t="s">
        <v>49</v>
      </c>
      <c r="D119" s="136" t="s">
        <v>285</v>
      </c>
      <c r="E119" s="137" t="s">
        <v>51</v>
      </c>
      <c r="F119" s="137" t="s">
        <v>260</v>
      </c>
      <c r="G119" s="138" t="s">
        <v>211</v>
      </c>
      <c r="H119" s="139">
        <v>3.41</v>
      </c>
      <c r="I119" s="140">
        <v>10</v>
      </c>
      <c r="J119" s="153" t="s">
        <v>878</v>
      </c>
      <c r="K119" s="148"/>
      <c r="L119" s="141" t="str">
        <f t="shared" si="0"/>
        <v>-</v>
      </c>
      <c r="M119" s="142">
        <f t="shared" si="1"/>
        <v>0</v>
      </c>
      <c r="N119" s="136" t="s">
        <v>214</v>
      </c>
      <c r="O119" s="136" t="s">
        <v>222</v>
      </c>
      <c r="P119" s="143" t="s">
        <v>216</v>
      </c>
      <c r="Q119" s="136" t="s">
        <v>217</v>
      </c>
      <c r="R119" s="136" t="s">
        <v>218</v>
      </c>
      <c r="S119" s="136" t="s">
        <v>59</v>
      </c>
      <c r="T119" s="136" t="s">
        <v>286</v>
      </c>
      <c r="U119" s="149"/>
      <c r="V119" s="149"/>
      <c r="W119" s="149"/>
      <c r="X119" s="149"/>
      <c r="Y119" s="149"/>
      <c r="Z119" s="149"/>
      <c r="AA119" s="149"/>
    </row>
    <row r="120" spans="1:27" s="144" customFormat="1" ht="16.5" hidden="1" customHeight="1">
      <c r="A120" s="135"/>
      <c r="B120" s="152" t="s">
        <v>287</v>
      </c>
      <c r="C120" s="150" t="s">
        <v>49</v>
      </c>
      <c r="D120" s="136" t="s">
        <v>288</v>
      </c>
      <c r="E120" s="137" t="s">
        <v>51</v>
      </c>
      <c r="F120" s="137" t="s">
        <v>260</v>
      </c>
      <c r="G120" s="138" t="s">
        <v>211</v>
      </c>
      <c r="H120" s="139">
        <v>2.81</v>
      </c>
      <c r="I120" s="140">
        <v>10</v>
      </c>
      <c r="J120" s="153" t="s">
        <v>878</v>
      </c>
      <c r="K120" s="148"/>
      <c r="L120" s="141" t="str">
        <f t="shared" si="0"/>
        <v>-</v>
      </c>
      <c r="M120" s="142">
        <f t="shared" si="1"/>
        <v>0</v>
      </c>
      <c r="N120" s="136" t="s">
        <v>248</v>
      </c>
      <c r="O120" s="136" t="s">
        <v>289</v>
      </c>
      <c r="P120" s="143" t="s">
        <v>290</v>
      </c>
      <c r="Q120" s="136" t="s">
        <v>57</v>
      </c>
      <c r="R120" s="136" t="s">
        <v>66</v>
      </c>
      <c r="S120" s="136" t="s">
        <v>244</v>
      </c>
      <c r="T120" s="136" t="s">
        <v>280</v>
      </c>
      <c r="U120" s="149"/>
      <c r="V120" s="149"/>
      <c r="W120" s="149"/>
      <c r="X120" s="149"/>
      <c r="Y120" s="149"/>
      <c r="Z120" s="149"/>
      <c r="AA120" s="149"/>
    </row>
    <row r="121" spans="1:27" s="144" customFormat="1" ht="16.5" hidden="1" customHeight="1">
      <c r="A121" s="135"/>
      <c r="B121" s="152" t="s">
        <v>557</v>
      </c>
      <c r="C121" s="150"/>
      <c r="D121" s="136" t="s">
        <v>657</v>
      </c>
      <c r="E121" s="137" t="s">
        <v>51</v>
      </c>
      <c r="F121" s="137" t="s">
        <v>260</v>
      </c>
      <c r="G121" s="138" t="s">
        <v>53</v>
      </c>
      <c r="H121" s="139">
        <v>6.85</v>
      </c>
      <c r="I121" s="140">
        <v>10</v>
      </c>
      <c r="J121" s="153" t="s">
        <v>878</v>
      </c>
      <c r="K121" s="148"/>
      <c r="L121" s="141" t="str">
        <f t="shared" si="0"/>
        <v>-</v>
      </c>
      <c r="M121" s="142">
        <f t="shared" si="1"/>
        <v>0</v>
      </c>
      <c r="N121" s="136"/>
      <c r="O121" s="136"/>
      <c r="P121" s="143"/>
      <c r="Q121" s="136"/>
      <c r="R121" s="136"/>
      <c r="S121" s="136"/>
      <c r="T121" s="136"/>
      <c r="U121" s="149"/>
      <c r="V121" s="149"/>
      <c r="W121" s="149"/>
      <c r="X121" s="149"/>
      <c r="Y121" s="149"/>
      <c r="Z121" s="149"/>
      <c r="AA121" s="149"/>
    </row>
    <row r="122" spans="1:27" s="65" customFormat="1" ht="16.5" customHeight="1">
      <c r="A122" s="55"/>
      <c r="B122" s="151" t="s">
        <v>558</v>
      </c>
      <c r="C122" s="146"/>
      <c r="D122" s="63" t="s">
        <v>658</v>
      </c>
      <c r="E122" s="56" t="s">
        <v>51</v>
      </c>
      <c r="F122" s="56" t="s">
        <v>260</v>
      </c>
      <c r="G122" s="57" t="s">
        <v>53</v>
      </c>
      <c r="H122" s="58">
        <v>6.85</v>
      </c>
      <c r="I122" s="59">
        <v>10</v>
      </c>
      <c r="J122" s="155" t="s">
        <v>881</v>
      </c>
      <c r="K122" s="60"/>
      <c r="L122" s="61" t="str">
        <f t="shared" si="0"/>
        <v>-</v>
      </c>
      <c r="M122" s="62">
        <f t="shared" si="1"/>
        <v>0</v>
      </c>
      <c r="N122" s="63"/>
      <c r="O122" s="63"/>
      <c r="P122" s="64"/>
      <c r="Q122" s="63"/>
      <c r="R122" s="63"/>
      <c r="S122" s="63"/>
      <c r="T122" s="63"/>
      <c r="U122" s="145"/>
      <c r="V122" s="145"/>
      <c r="W122" s="145"/>
      <c r="X122" s="145"/>
      <c r="Y122" s="145"/>
      <c r="Z122" s="145"/>
      <c r="AA122" s="145"/>
    </row>
    <row r="123" spans="1:27" s="144" customFormat="1" ht="16.5" hidden="1" customHeight="1">
      <c r="A123" s="135"/>
      <c r="B123" s="152" t="s">
        <v>559</v>
      </c>
      <c r="C123" s="150"/>
      <c r="D123" s="136" t="s">
        <v>659</v>
      </c>
      <c r="E123" s="137" t="s">
        <v>51</v>
      </c>
      <c r="F123" s="137" t="s">
        <v>293</v>
      </c>
      <c r="G123" s="138" t="s">
        <v>53</v>
      </c>
      <c r="H123" s="139">
        <v>6.25</v>
      </c>
      <c r="I123" s="140">
        <v>10</v>
      </c>
      <c r="J123" s="153" t="s">
        <v>878</v>
      </c>
      <c r="K123" s="148"/>
      <c r="L123" s="141" t="str">
        <f t="shared" si="0"/>
        <v>-</v>
      </c>
      <c r="M123" s="142">
        <f t="shared" si="1"/>
        <v>0</v>
      </c>
      <c r="N123" s="136"/>
      <c r="O123" s="136"/>
      <c r="P123" s="143"/>
      <c r="Q123" s="136"/>
      <c r="R123" s="136"/>
      <c r="S123" s="136"/>
      <c r="T123" s="136"/>
      <c r="U123" s="149"/>
      <c r="V123" s="149"/>
      <c r="W123" s="149"/>
      <c r="X123" s="149"/>
      <c r="Y123" s="149"/>
      <c r="Z123" s="149"/>
      <c r="AA123" s="149"/>
    </row>
    <row r="124" spans="1:27" s="65" customFormat="1" ht="16.5" customHeight="1">
      <c r="A124" s="55"/>
      <c r="B124" s="151" t="s">
        <v>291</v>
      </c>
      <c r="C124" s="146" t="s">
        <v>49</v>
      </c>
      <c r="D124" s="63" t="s">
        <v>292</v>
      </c>
      <c r="E124" s="56" t="s">
        <v>51</v>
      </c>
      <c r="F124" s="56" t="s">
        <v>293</v>
      </c>
      <c r="G124" s="57" t="s">
        <v>211</v>
      </c>
      <c r="H124" s="58">
        <v>3.41</v>
      </c>
      <c r="I124" s="59">
        <v>10</v>
      </c>
      <c r="J124" s="156" t="s">
        <v>882</v>
      </c>
      <c r="K124" s="60"/>
      <c r="L124" s="61" t="str">
        <f t="shared" si="0"/>
        <v>-</v>
      </c>
      <c r="M124" s="62">
        <f t="shared" si="1"/>
        <v>0</v>
      </c>
      <c r="N124" s="63" t="s">
        <v>254</v>
      </c>
      <c r="O124" s="63" t="s">
        <v>294</v>
      </c>
      <c r="P124" s="64" t="s">
        <v>261</v>
      </c>
      <c r="Q124" s="63" t="s">
        <v>57</v>
      </c>
      <c r="R124" s="63" t="s">
        <v>66</v>
      </c>
      <c r="S124" s="63" t="s">
        <v>59</v>
      </c>
      <c r="T124" s="63" t="s">
        <v>295</v>
      </c>
      <c r="U124" s="145"/>
      <c r="V124" s="145"/>
      <c r="W124" s="145"/>
      <c r="X124" s="145"/>
      <c r="Y124" s="145"/>
      <c r="Z124" s="145"/>
      <c r="AA124" s="145"/>
    </row>
    <row r="125" spans="1:27" s="144" customFormat="1" ht="16.5" hidden="1" customHeight="1">
      <c r="A125" s="135"/>
      <c r="B125" s="152" t="s">
        <v>560</v>
      </c>
      <c r="C125" s="150" t="s">
        <v>49</v>
      </c>
      <c r="D125" s="136" t="s">
        <v>660</v>
      </c>
      <c r="E125" s="137" t="s">
        <v>51</v>
      </c>
      <c r="F125" s="137" t="s">
        <v>293</v>
      </c>
      <c r="G125" s="138" t="s">
        <v>211</v>
      </c>
      <c r="H125" s="139">
        <v>3.15</v>
      </c>
      <c r="I125" s="140">
        <v>10</v>
      </c>
      <c r="J125" s="153" t="s">
        <v>878</v>
      </c>
      <c r="K125" s="148"/>
      <c r="L125" s="141" t="str">
        <f t="shared" si="0"/>
        <v>-</v>
      </c>
      <c r="M125" s="142">
        <f t="shared" si="1"/>
        <v>0</v>
      </c>
      <c r="N125" s="136" t="s">
        <v>254</v>
      </c>
      <c r="O125" s="136" t="s">
        <v>90</v>
      </c>
      <c r="P125" s="143" t="s">
        <v>103</v>
      </c>
      <c r="Q125" s="136" t="s">
        <v>79</v>
      </c>
      <c r="R125" s="136" t="s">
        <v>188</v>
      </c>
      <c r="S125" s="136" t="s">
        <v>59</v>
      </c>
      <c r="T125" s="136" t="s">
        <v>752</v>
      </c>
      <c r="U125" s="149"/>
      <c r="V125" s="149"/>
      <c r="W125" s="149"/>
      <c r="X125" s="149"/>
      <c r="Y125" s="149"/>
      <c r="Z125" s="149"/>
      <c r="AA125" s="149"/>
    </row>
    <row r="126" spans="1:27" s="144" customFormat="1" ht="16.5" hidden="1" customHeight="1">
      <c r="A126" s="135"/>
      <c r="B126" s="152" t="s">
        <v>561</v>
      </c>
      <c r="C126" s="150" t="s">
        <v>49</v>
      </c>
      <c r="D126" s="136" t="s">
        <v>661</v>
      </c>
      <c r="E126" s="137" t="s">
        <v>51</v>
      </c>
      <c r="F126" s="137" t="s">
        <v>293</v>
      </c>
      <c r="G126" s="138" t="s">
        <v>211</v>
      </c>
      <c r="H126" s="139">
        <v>3.15</v>
      </c>
      <c r="I126" s="140">
        <v>10</v>
      </c>
      <c r="J126" s="153" t="s">
        <v>878</v>
      </c>
      <c r="K126" s="148"/>
      <c r="L126" s="141" t="str">
        <f t="shared" si="0"/>
        <v>-</v>
      </c>
      <c r="M126" s="142">
        <f t="shared" si="1"/>
        <v>0</v>
      </c>
      <c r="N126" s="136" t="s">
        <v>254</v>
      </c>
      <c r="O126" s="136" t="s">
        <v>753</v>
      </c>
      <c r="P126" s="143" t="s">
        <v>256</v>
      </c>
      <c r="Q126" s="136" t="s">
        <v>57</v>
      </c>
      <c r="R126" s="136" t="s">
        <v>73</v>
      </c>
      <c r="S126" s="136" t="s">
        <v>59</v>
      </c>
      <c r="T126" s="136" t="s">
        <v>754</v>
      </c>
      <c r="U126" s="149"/>
      <c r="V126" s="149"/>
      <c r="W126" s="149"/>
      <c r="X126" s="149"/>
      <c r="Y126" s="149"/>
      <c r="Z126" s="149"/>
      <c r="AA126" s="149"/>
    </row>
    <row r="127" spans="1:27" s="144" customFormat="1" ht="16.5" hidden="1" customHeight="1">
      <c r="A127" s="135"/>
      <c r="B127" s="152" t="s">
        <v>562</v>
      </c>
      <c r="C127" s="150"/>
      <c r="D127" s="136" t="s">
        <v>662</v>
      </c>
      <c r="E127" s="137" t="s">
        <v>51</v>
      </c>
      <c r="F127" s="137" t="s">
        <v>293</v>
      </c>
      <c r="G127" s="138" t="s">
        <v>53</v>
      </c>
      <c r="H127" s="139">
        <v>7.75</v>
      </c>
      <c r="I127" s="140">
        <v>10</v>
      </c>
      <c r="J127" s="153" t="s">
        <v>878</v>
      </c>
      <c r="K127" s="148"/>
      <c r="L127" s="141" t="str">
        <f t="shared" si="0"/>
        <v>-</v>
      </c>
      <c r="M127" s="142">
        <f t="shared" si="1"/>
        <v>0</v>
      </c>
      <c r="N127" s="136"/>
      <c r="O127" s="136"/>
      <c r="P127" s="143"/>
      <c r="Q127" s="136"/>
      <c r="R127" s="136"/>
      <c r="S127" s="136"/>
      <c r="T127" s="136"/>
      <c r="U127" s="149"/>
      <c r="V127" s="149"/>
      <c r="W127" s="149"/>
      <c r="X127" s="149"/>
      <c r="Y127" s="149"/>
      <c r="Z127" s="149"/>
      <c r="AA127" s="149"/>
    </row>
    <row r="128" spans="1:27" s="65" customFormat="1" ht="16.5" customHeight="1">
      <c r="A128" s="55"/>
      <c r="B128" s="151" t="s">
        <v>296</v>
      </c>
      <c r="C128" s="146" t="s">
        <v>49</v>
      </c>
      <c r="D128" s="63" t="s">
        <v>297</v>
      </c>
      <c r="E128" s="56" t="s">
        <v>51</v>
      </c>
      <c r="F128" s="56" t="s">
        <v>293</v>
      </c>
      <c r="G128" s="57" t="s">
        <v>211</v>
      </c>
      <c r="H128" s="58">
        <v>3.15</v>
      </c>
      <c r="I128" s="59">
        <v>10</v>
      </c>
      <c r="J128" s="156" t="s">
        <v>882</v>
      </c>
      <c r="K128" s="60"/>
      <c r="L128" s="61" t="str">
        <f t="shared" si="0"/>
        <v>-</v>
      </c>
      <c r="M128" s="62">
        <f t="shared" si="1"/>
        <v>0</v>
      </c>
      <c r="N128" s="63" t="s">
        <v>254</v>
      </c>
      <c r="O128" s="63" t="s">
        <v>298</v>
      </c>
      <c r="P128" s="64" t="s">
        <v>78</v>
      </c>
      <c r="Q128" s="63" t="s">
        <v>57</v>
      </c>
      <c r="R128" s="63" t="s">
        <v>66</v>
      </c>
      <c r="S128" s="63" t="s">
        <v>91</v>
      </c>
      <c r="T128" s="63">
        <v>150</v>
      </c>
      <c r="U128" s="145"/>
      <c r="V128" s="145"/>
      <c r="W128" s="145"/>
      <c r="X128" s="145"/>
      <c r="Y128" s="145"/>
      <c r="Z128" s="145"/>
      <c r="AA128" s="145"/>
    </row>
    <row r="129" spans="1:27" s="65" customFormat="1" ht="16.5" customHeight="1">
      <c r="A129" s="55"/>
      <c r="B129" s="151" t="s">
        <v>563</v>
      </c>
      <c r="C129" s="146" t="s">
        <v>49</v>
      </c>
      <c r="D129" s="63" t="s">
        <v>663</v>
      </c>
      <c r="E129" s="56" t="s">
        <v>51</v>
      </c>
      <c r="F129" s="56" t="s">
        <v>293</v>
      </c>
      <c r="G129" s="57" t="s">
        <v>211</v>
      </c>
      <c r="H129" s="58">
        <v>3.15</v>
      </c>
      <c r="I129" s="59">
        <v>10</v>
      </c>
      <c r="J129" s="156" t="s">
        <v>882</v>
      </c>
      <c r="K129" s="60"/>
      <c r="L129" s="61" t="str">
        <f t="shared" si="0"/>
        <v>-</v>
      </c>
      <c r="M129" s="62">
        <f t="shared" si="1"/>
        <v>0</v>
      </c>
      <c r="N129" s="63" t="s">
        <v>254</v>
      </c>
      <c r="O129" s="63" t="s">
        <v>55</v>
      </c>
      <c r="P129" s="64" t="s">
        <v>755</v>
      </c>
      <c r="Q129" s="63" t="s">
        <v>122</v>
      </c>
      <c r="R129" s="63" t="s">
        <v>66</v>
      </c>
      <c r="S129" s="63" t="s">
        <v>59</v>
      </c>
      <c r="T129" s="63" t="s">
        <v>295</v>
      </c>
      <c r="U129" s="145"/>
      <c r="V129" s="145"/>
      <c r="W129" s="145"/>
      <c r="X129" s="145"/>
      <c r="Y129" s="145"/>
      <c r="Z129" s="145"/>
      <c r="AA129" s="145"/>
    </row>
    <row r="130" spans="1:27" s="144" customFormat="1" ht="16.5" hidden="1" customHeight="1">
      <c r="A130" s="135"/>
      <c r="B130" s="152" t="s">
        <v>564</v>
      </c>
      <c r="C130" s="150" t="s">
        <v>49</v>
      </c>
      <c r="D130" s="136" t="s">
        <v>664</v>
      </c>
      <c r="E130" s="137" t="s">
        <v>51</v>
      </c>
      <c r="F130" s="137" t="s">
        <v>293</v>
      </c>
      <c r="G130" s="138" t="s">
        <v>211</v>
      </c>
      <c r="H130" s="139">
        <v>3.15</v>
      </c>
      <c r="I130" s="140">
        <v>10</v>
      </c>
      <c r="J130" s="153" t="s">
        <v>878</v>
      </c>
      <c r="K130" s="148"/>
      <c r="L130" s="141" t="str">
        <f t="shared" si="0"/>
        <v>-</v>
      </c>
      <c r="M130" s="142">
        <f t="shared" si="1"/>
        <v>0</v>
      </c>
      <c r="N130" s="136" t="s">
        <v>254</v>
      </c>
      <c r="O130" s="136" t="s">
        <v>255</v>
      </c>
      <c r="P130" s="143" t="s">
        <v>78</v>
      </c>
      <c r="Q130" s="136" t="s">
        <v>79</v>
      </c>
      <c r="R130" s="136" t="s">
        <v>66</v>
      </c>
      <c r="S130" s="136" t="s">
        <v>59</v>
      </c>
      <c r="T130" s="136" t="s">
        <v>756</v>
      </c>
      <c r="U130" s="149"/>
      <c r="V130" s="149"/>
      <c r="W130" s="149"/>
      <c r="X130" s="149"/>
      <c r="Y130" s="149"/>
      <c r="Z130" s="149"/>
      <c r="AA130" s="149"/>
    </row>
    <row r="131" spans="1:27" s="65" customFormat="1" ht="16.5" customHeight="1">
      <c r="A131" s="55"/>
      <c r="B131" s="151" t="s">
        <v>565</v>
      </c>
      <c r="C131" s="146" t="s">
        <v>49</v>
      </c>
      <c r="D131" s="63" t="s">
        <v>665</v>
      </c>
      <c r="E131" s="56" t="s">
        <v>51</v>
      </c>
      <c r="F131" s="56" t="s">
        <v>293</v>
      </c>
      <c r="G131" s="57" t="s">
        <v>211</v>
      </c>
      <c r="H131" s="58">
        <v>2.93</v>
      </c>
      <c r="I131" s="59">
        <v>10</v>
      </c>
      <c r="J131" s="156" t="s">
        <v>882</v>
      </c>
      <c r="K131" s="60"/>
      <c r="L131" s="61" t="str">
        <f t="shared" si="0"/>
        <v>-</v>
      </c>
      <c r="M131" s="62">
        <f t="shared" si="1"/>
        <v>0</v>
      </c>
      <c r="N131" s="63"/>
      <c r="O131" s="63" t="s">
        <v>757</v>
      </c>
      <c r="P131" s="64" t="s">
        <v>758</v>
      </c>
      <c r="Q131" s="63" t="s">
        <v>217</v>
      </c>
      <c r="R131" s="63" t="s">
        <v>66</v>
      </c>
      <c r="S131" s="63" t="s">
        <v>276</v>
      </c>
      <c r="T131" s="63" t="s">
        <v>759</v>
      </c>
      <c r="U131" s="145"/>
      <c r="V131" s="145"/>
      <c r="W131" s="145"/>
      <c r="X131" s="145"/>
      <c r="Y131" s="145"/>
      <c r="Z131" s="145"/>
      <c r="AA131" s="145"/>
    </row>
    <row r="132" spans="1:27" s="65" customFormat="1" ht="16.5" customHeight="1">
      <c r="A132" s="55"/>
      <c r="B132" s="151" t="s">
        <v>566</v>
      </c>
      <c r="C132" s="146" t="s">
        <v>49</v>
      </c>
      <c r="D132" s="63" t="s">
        <v>666</v>
      </c>
      <c r="E132" s="56" t="s">
        <v>51</v>
      </c>
      <c r="F132" s="56" t="s">
        <v>293</v>
      </c>
      <c r="G132" s="57" t="s">
        <v>211</v>
      </c>
      <c r="H132" s="58">
        <v>2.93</v>
      </c>
      <c r="I132" s="59">
        <v>10</v>
      </c>
      <c r="J132" s="156" t="s">
        <v>882</v>
      </c>
      <c r="K132" s="60"/>
      <c r="L132" s="61" t="str">
        <f t="shared" si="0"/>
        <v>-</v>
      </c>
      <c r="M132" s="62">
        <f t="shared" si="1"/>
        <v>0</v>
      </c>
      <c r="N132" s="63"/>
      <c r="O132" s="63" t="s">
        <v>760</v>
      </c>
      <c r="P132" s="64"/>
      <c r="Q132" s="63" t="s">
        <v>217</v>
      </c>
      <c r="R132" s="63" t="s">
        <v>218</v>
      </c>
      <c r="S132" s="63"/>
      <c r="T132" s="63">
        <v>50</v>
      </c>
      <c r="U132" s="145"/>
      <c r="V132" s="145"/>
      <c r="W132" s="145"/>
      <c r="X132" s="145"/>
      <c r="Y132" s="145"/>
      <c r="Z132" s="145"/>
      <c r="AA132" s="145"/>
    </row>
    <row r="133" spans="1:27" s="144" customFormat="1" ht="16.5" hidden="1" customHeight="1">
      <c r="A133" s="135"/>
      <c r="B133" s="152" t="s">
        <v>299</v>
      </c>
      <c r="C133" s="150" t="s">
        <v>49</v>
      </c>
      <c r="D133" s="136" t="s">
        <v>300</v>
      </c>
      <c r="E133" s="137" t="s">
        <v>51</v>
      </c>
      <c r="F133" s="137" t="s">
        <v>301</v>
      </c>
      <c r="G133" s="138" t="s">
        <v>211</v>
      </c>
      <c r="H133" s="139">
        <v>3.41</v>
      </c>
      <c r="I133" s="140">
        <v>10</v>
      </c>
      <c r="J133" s="153" t="s">
        <v>878</v>
      </c>
      <c r="K133" s="148"/>
      <c r="L133" s="141" t="str">
        <f t="shared" si="0"/>
        <v>-</v>
      </c>
      <c r="M133" s="142">
        <f t="shared" si="1"/>
        <v>0</v>
      </c>
      <c r="N133" s="136" t="s">
        <v>254</v>
      </c>
      <c r="O133" s="136" t="s">
        <v>90</v>
      </c>
      <c r="P133" s="143" t="s">
        <v>72</v>
      </c>
      <c r="Q133" s="136" t="s">
        <v>57</v>
      </c>
      <c r="R133" s="136" t="s">
        <v>66</v>
      </c>
      <c r="S133" s="136" t="s">
        <v>59</v>
      </c>
      <c r="T133" s="136" t="s">
        <v>302</v>
      </c>
      <c r="U133" s="149"/>
      <c r="V133" s="149"/>
      <c r="W133" s="149"/>
      <c r="X133" s="149"/>
      <c r="Y133" s="149"/>
      <c r="Z133" s="149"/>
      <c r="AA133" s="149"/>
    </row>
    <row r="134" spans="1:27" s="144" customFormat="1" ht="16.5" hidden="1" customHeight="1">
      <c r="A134" s="135"/>
      <c r="B134" s="152" t="s">
        <v>303</v>
      </c>
      <c r="C134" s="150" t="s">
        <v>49</v>
      </c>
      <c r="D134" s="136" t="s">
        <v>304</v>
      </c>
      <c r="E134" s="137" t="s">
        <v>51</v>
      </c>
      <c r="F134" s="137" t="s">
        <v>301</v>
      </c>
      <c r="G134" s="138" t="s">
        <v>211</v>
      </c>
      <c r="H134" s="139">
        <v>2.93</v>
      </c>
      <c r="I134" s="140">
        <v>10</v>
      </c>
      <c r="J134" s="153" t="s">
        <v>878</v>
      </c>
      <c r="K134" s="148"/>
      <c r="L134" s="141" t="str">
        <f t="shared" si="0"/>
        <v>-</v>
      </c>
      <c r="M134" s="142">
        <f t="shared" si="1"/>
        <v>0</v>
      </c>
      <c r="N134" s="136"/>
      <c r="O134" s="136" t="s">
        <v>305</v>
      </c>
      <c r="P134" s="143" t="s">
        <v>114</v>
      </c>
      <c r="Q134" s="136" t="s">
        <v>57</v>
      </c>
      <c r="R134" s="136" t="s">
        <v>66</v>
      </c>
      <c r="S134" s="136" t="s">
        <v>306</v>
      </c>
      <c r="T134" s="136" t="s">
        <v>307</v>
      </c>
      <c r="U134" s="149"/>
      <c r="V134" s="149"/>
      <c r="W134" s="149"/>
      <c r="X134" s="149"/>
      <c r="Y134" s="149"/>
      <c r="Z134" s="149"/>
      <c r="AA134" s="149"/>
    </row>
    <row r="135" spans="1:27" s="144" customFormat="1" ht="16.5" hidden="1" customHeight="1">
      <c r="A135" s="135"/>
      <c r="B135" s="152" t="s">
        <v>308</v>
      </c>
      <c r="C135" s="150" t="s">
        <v>49</v>
      </c>
      <c r="D135" s="136" t="s">
        <v>309</v>
      </c>
      <c r="E135" s="137" t="s">
        <v>51</v>
      </c>
      <c r="F135" s="137" t="s">
        <v>301</v>
      </c>
      <c r="G135" s="138" t="s">
        <v>211</v>
      </c>
      <c r="H135" s="139">
        <v>3.41</v>
      </c>
      <c r="I135" s="140">
        <v>10</v>
      </c>
      <c r="J135" s="153" t="s">
        <v>878</v>
      </c>
      <c r="K135" s="148"/>
      <c r="L135" s="141" t="str">
        <f t="shared" si="0"/>
        <v>-</v>
      </c>
      <c r="M135" s="142">
        <f t="shared" si="1"/>
        <v>0</v>
      </c>
      <c r="N135" s="136" t="s">
        <v>254</v>
      </c>
      <c r="O135" s="136" t="s">
        <v>310</v>
      </c>
      <c r="P135" s="143" t="s">
        <v>261</v>
      </c>
      <c r="Q135" s="136" t="s">
        <v>178</v>
      </c>
      <c r="R135" s="136" t="s">
        <v>218</v>
      </c>
      <c r="S135" s="136" t="s">
        <v>98</v>
      </c>
      <c r="T135" s="136" t="s">
        <v>311</v>
      </c>
      <c r="U135" s="149"/>
      <c r="V135" s="149"/>
      <c r="W135" s="149"/>
      <c r="X135" s="149"/>
      <c r="Y135" s="149"/>
      <c r="Z135" s="149"/>
      <c r="AA135" s="149"/>
    </row>
    <row r="136" spans="1:27" s="65" customFormat="1" ht="16.5" customHeight="1">
      <c r="A136" s="55"/>
      <c r="B136" s="151" t="s">
        <v>567</v>
      </c>
      <c r="C136" s="146" t="s">
        <v>49</v>
      </c>
      <c r="D136" s="63" t="s">
        <v>667</v>
      </c>
      <c r="E136" s="56" t="s">
        <v>51</v>
      </c>
      <c r="F136" s="56" t="s">
        <v>301</v>
      </c>
      <c r="G136" s="57" t="s">
        <v>211</v>
      </c>
      <c r="H136" s="58">
        <v>3.15</v>
      </c>
      <c r="I136" s="59">
        <v>10</v>
      </c>
      <c r="J136" s="156" t="s">
        <v>882</v>
      </c>
      <c r="K136" s="60"/>
      <c r="L136" s="61" t="str">
        <f t="shared" si="0"/>
        <v>-</v>
      </c>
      <c r="M136" s="62">
        <f t="shared" si="1"/>
        <v>0</v>
      </c>
      <c r="N136" s="63" t="s">
        <v>248</v>
      </c>
      <c r="O136" s="63" t="s">
        <v>255</v>
      </c>
      <c r="P136" s="64" t="s">
        <v>322</v>
      </c>
      <c r="Q136" s="63" t="s">
        <v>57</v>
      </c>
      <c r="R136" s="63" t="s">
        <v>218</v>
      </c>
      <c r="S136" s="63" t="s">
        <v>59</v>
      </c>
      <c r="T136" s="63" t="s">
        <v>207</v>
      </c>
      <c r="U136" s="145"/>
      <c r="V136" s="145"/>
      <c r="W136" s="145"/>
      <c r="X136" s="145"/>
      <c r="Y136" s="145"/>
      <c r="Z136" s="145"/>
      <c r="AA136" s="145"/>
    </row>
    <row r="137" spans="1:27" s="144" customFormat="1" ht="16.5" hidden="1" customHeight="1">
      <c r="A137" s="135"/>
      <c r="B137" s="152" t="s">
        <v>568</v>
      </c>
      <c r="C137" s="150" t="s">
        <v>49</v>
      </c>
      <c r="D137" s="136" t="s">
        <v>667</v>
      </c>
      <c r="E137" s="137" t="s">
        <v>51</v>
      </c>
      <c r="F137" s="137" t="s">
        <v>301</v>
      </c>
      <c r="G137" s="138" t="s">
        <v>53</v>
      </c>
      <c r="H137" s="139">
        <v>7.17</v>
      </c>
      <c r="I137" s="140">
        <v>10</v>
      </c>
      <c r="J137" s="153" t="s">
        <v>878</v>
      </c>
      <c r="K137" s="148"/>
      <c r="L137" s="141" t="str">
        <f t="shared" si="0"/>
        <v>-</v>
      </c>
      <c r="M137" s="142">
        <f t="shared" si="1"/>
        <v>0</v>
      </c>
      <c r="N137" s="136" t="s">
        <v>248</v>
      </c>
      <c r="O137" s="136" t="s">
        <v>255</v>
      </c>
      <c r="P137" s="143" t="s">
        <v>322</v>
      </c>
      <c r="Q137" s="136" t="s">
        <v>57</v>
      </c>
      <c r="R137" s="136" t="s">
        <v>218</v>
      </c>
      <c r="S137" s="136" t="s">
        <v>59</v>
      </c>
      <c r="T137" s="136" t="s">
        <v>761</v>
      </c>
      <c r="U137" s="149"/>
      <c r="V137" s="149"/>
      <c r="W137" s="149"/>
      <c r="X137" s="149"/>
      <c r="Y137" s="149"/>
      <c r="Z137" s="149"/>
      <c r="AA137" s="149"/>
    </row>
    <row r="138" spans="1:27" s="144" customFormat="1" ht="16.5" hidden="1" customHeight="1">
      <c r="A138" s="135"/>
      <c r="B138" s="152" t="s">
        <v>569</v>
      </c>
      <c r="C138" s="150"/>
      <c r="D138" s="136" t="s">
        <v>668</v>
      </c>
      <c r="E138" s="137" t="s">
        <v>51</v>
      </c>
      <c r="F138" s="137" t="s">
        <v>301</v>
      </c>
      <c r="G138" s="138" t="s">
        <v>53</v>
      </c>
      <c r="H138" s="139">
        <v>7.17</v>
      </c>
      <c r="I138" s="140">
        <v>10</v>
      </c>
      <c r="J138" s="153" t="s">
        <v>878</v>
      </c>
      <c r="K138" s="148"/>
      <c r="L138" s="141" t="str">
        <f t="shared" si="0"/>
        <v>-</v>
      </c>
      <c r="M138" s="142">
        <f t="shared" si="1"/>
        <v>0</v>
      </c>
      <c r="N138" s="136"/>
      <c r="O138" s="136"/>
      <c r="P138" s="143"/>
      <c r="Q138" s="136"/>
      <c r="R138" s="136"/>
      <c r="S138" s="136"/>
      <c r="T138" s="136"/>
      <c r="U138" s="149"/>
      <c r="V138" s="149"/>
      <c r="W138" s="149"/>
      <c r="X138" s="149"/>
      <c r="Y138" s="149"/>
      <c r="Z138" s="149"/>
      <c r="AA138" s="149"/>
    </row>
    <row r="139" spans="1:27" s="144" customFormat="1" ht="16.5" hidden="1" customHeight="1">
      <c r="A139" s="135"/>
      <c r="B139" s="152" t="s">
        <v>570</v>
      </c>
      <c r="C139" s="150"/>
      <c r="D139" s="136" t="s">
        <v>669</v>
      </c>
      <c r="E139" s="137" t="s">
        <v>51</v>
      </c>
      <c r="F139" s="137" t="s">
        <v>301</v>
      </c>
      <c r="G139" s="138" t="s">
        <v>211</v>
      </c>
      <c r="H139" s="139">
        <v>4.1500000000000004</v>
      </c>
      <c r="I139" s="140">
        <v>10</v>
      </c>
      <c r="J139" s="153" t="s">
        <v>878</v>
      </c>
      <c r="K139" s="148"/>
      <c r="L139" s="141" t="str">
        <f t="shared" si="0"/>
        <v>-</v>
      </c>
      <c r="M139" s="142">
        <f t="shared" si="1"/>
        <v>0</v>
      </c>
      <c r="N139" s="136" t="s">
        <v>254</v>
      </c>
      <c r="O139" s="136" t="s">
        <v>762</v>
      </c>
      <c r="P139" s="143" t="s">
        <v>72</v>
      </c>
      <c r="Q139" s="136" t="s">
        <v>57</v>
      </c>
      <c r="R139" s="136" t="s">
        <v>763</v>
      </c>
      <c r="S139" s="136" t="s">
        <v>306</v>
      </c>
      <c r="T139" s="136" t="s">
        <v>764</v>
      </c>
      <c r="U139" s="149"/>
      <c r="V139" s="149"/>
      <c r="W139" s="149"/>
      <c r="X139" s="149"/>
      <c r="Y139" s="149"/>
      <c r="Z139" s="149"/>
      <c r="AA139" s="149"/>
    </row>
    <row r="140" spans="1:27" s="65" customFormat="1" ht="16.5" customHeight="1">
      <c r="A140" s="55"/>
      <c r="B140" s="151" t="s">
        <v>312</v>
      </c>
      <c r="C140" s="146" t="s">
        <v>49</v>
      </c>
      <c r="D140" s="63" t="s">
        <v>313</v>
      </c>
      <c r="E140" s="56" t="s">
        <v>51</v>
      </c>
      <c r="F140" s="56" t="s">
        <v>301</v>
      </c>
      <c r="G140" s="57" t="s">
        <v>211</v>
      </c>
      <c r="H140" s="58">
        <v>2.93</v>
      </c>
      <c r="I140" s="59">
        <v>10</v>
      </c>
      <c r="J140" s="156" t="s">
        <v>882</v>
      </c>
      <c r="K140" s="60"/>
      <c r="L140" s="61" t="str">
        <f t="shared" si="0"/>
        <v>-</v>
      </c>
      <c r="M140" s="62">
        <f t="shared" si="1"/>
        <v>0</v>
      </c>
      <c r="N140" s="63" t="s">
        <v>314</v>
      </c>
      <c r="O140" s="63" t="s">
        <v>315</v>
      </c>
      <c r="P140" s="64" t="s">
        <v>72</v>
      </c>
      <c r="Q140" s="63" t="s">
        <v>57</v>
      </c>
      <c r="R140" s="63" t="s">
        <v>66</v>
      </c>
      <c r="S140" s="63" t="s">
        <v>59</v>
      </c>
      <c r="T140" s="63" t="s">
        <v>171</v>
      </c>
      <c r="U140" s="145"/>
      <c r="V140" s="145"/>
      <c r="W140" s="145"/>
      <c r="X140" s="145"/>
      <c r="Y140" s="145"/>
      <c r="Z140" s="145"/>
      <c r="AA140" s="145"/>
    </row>
    <row r="141" spans="1:27" s="144" customFormat="1" ht="16.5" hidden="1" customHeight="1">
      <c r="A141" s="135"/>
      <c r="B141" s="152" t="s">
        <v>316</v>
      </c>
      <c r="C141" s="150" t="s">
        <v>49</v>
      </c>
      <c r="D141" s="136" t="s">
        <v>317</v>
      </c>
      <c r="E141" s="137" t="s">
        <v>51</v>
      </c>
      <c r="F141" s="137" t="s">
        <v>301</v>
      </c>
      <c r="G141" s="138" t="s">
        <v>211</v>
      </c>
      <c r="H141" s="139">
        <v>2.93</v>
      </c>
      <c r="I141" s="140">
        <v>10</v>
      </c>
      <c r="J141" s="153" t="s">
        <v>878</v>
      </c>
      <c r="K141" s="148"/>
      <c r="L141" s="141" t="str">
        <f t="shared" si="0"/>
        <v>-</v>
      </c>
      <c r="M141" s="142">
        <f t="shared" si="1"/>
        <v>0</v>
      </c>
      <c r="N141" s="136" t="s">
        <v>248</v>
      </c>
      <c r="O141" s="136" t="s">
        <v>315</v>
      </c>
      <c r="P141" s="143" t="s">
        <v>72</v>
      </c>
      <c r="Q141" s="136" t="s">
        <v>318</v>
      </c>
      <c r="R141" s="136" t="s">
        <v>218</v>
      </c>
      <c r="S141" s="136" t="s">
        <v>91</v>
      </c>
      <c r="T141" s="136" t="s">
        <v>123</v>
      </c>
      <c r="U141" s="149"/>
      <c r="V141" s="149"/>
      <c r="W141" s="149"/>
      <c r="X141" s="149"/>
      <c r="Y141" s="149"/>
      <c r="Z141" s="149"/>
      <c r="AA141" s="149"/>
    </row>
    <row r="142" spans="1:27" s="65" customFormat="1" ht="16.5" customHeight="1">
      <c r="A142" s="55"/>
      <c r="B142" s="151" t="s">
        <v>319</v>
      </c>
      <c r="C142" s="146" t="s">
        <v>49</v>
      </c>
      <c r="D142" s="63" t="s">
        <v>320</v>
      </c>
      <c r="E142" s="56" t="s">
        <v>51</v>
      </c>
      <c r="F142" s="56" t="s">
        <v>301</v>
      </c>
      <c r="G142" s="57" t="s">
        <v>211</v>
      </c>
      <c r="H142" s="58">
        <v>3.41</v>
      </c>
      <c r="I142" s="59">
        <v>10</v>
      </c>
      <c r="J142" s="156" t="s">
        <v>882</v>
      </c>
      <c r="K142" s="60"/>
      <c r="L142" s="61" t="str">
        <f t="shared" si="0"/>
        <v>-</v>
      </c>
      <c r="M142" s="62">
        <f t="shared" si="1"/>
        <v>0</v>
      </c>
      <c r="N142" s="63" t="s">
        <v>321</v>
      </c>
      <c r="O142" s="63" t="s">
        <v>310</v>
      </c>
      <c r="P142" s="64" t="s">
        <v>322</v>
      </c>
      <c r="Q142" s="63" t="s">
        <v>178</v>
      </c>
      <c r="R142" s="63" t="s">
        <v>58</v>
      </c>
      <c r="S142" s="63" t="s">
        <v>98</v>
      </c>
      <c r="T142" s="63" t="s">
        <v>323</v>
      </c>
      <c r="U142" s="145"/>
      <c r="V142" s="145"/>
      <c r="W142" s="145"/>
      <c r="X142" s="145"/>
      <c r="Y142" s="145"/>
      <c r="Z142" s="145"/>
      <c r="AA142" s="145"/>
    </row>
    <row r="143" spans="1:27" s="65" customFormat="1" ht="16.5" customHeight="1">
      <c r="A143" s="55"/>
      <c r="B143" s="151" t="s">
        <v>571</v>
      </c>
      <c r="C143" s="146" t="s">
        <v>49</v>
      </c>
      <c r="D143" s="63" t="s">
        <v>670</v>
      </c>
      <c r="E143" s="56" t="s">
        <v>51</v>
      </c>
      <c r="F143" s="56" t="s">
        <v>301</v>
      </c>
      <c r="G143" s="57" t="s">
        <v>211</v>
      </c>
      <c r="H143" s="58">
        <v>2.93</v>
      </c>
      <c r="I143" s="59">
        <v>10</v>
      </c>
      <c r="J143" s="156" t="s">
        <v>882</v>
      </c>
      <c r="K143" s="60"/>
      <c r="L143" s="61" t="str">
        <f t="shared" si="0"/>
        <v>-</v>
      </c>
      <c r="M143" s="62">
        <f t="shared" si="1"/>
        <v>0</v>
      </c>
      <c r="N143" s="63" t="s">
        <v>242</v>
      </c>
      <c r="O143" s="63" t="s">
        <v>310</v>
      </c>
      <c r="P143" s="64" t="s">
        <v>56</v>
      </c>
      <c r="Q143" s="63" t="s">
        <v>57</v>
      </c>
      <c r="R143" s="63" t="s">
        <v>66</v>
      </c>
      <c r="S143" s="63" t="s">
        <v>91</v>
      </c>
      <c r="T143" s="63" t="s">
        <v>765</v>
      </c>
      <c r="U143" s="145"/>
      <c r="V143" s="145"/>
      <c r="W143" s="145"/>
      <c r="X143" s="145"/>
      <c r="Y143" s="145"/>
      <c r="Z143" s="145"/>
      <c r="AA143" s="145"/>
    </row>
    <row r="144" spans="1:27" s="144" customFormat="1" ht="16.5" hidden="1" customHeight="1">
      <c r="A144" s="135"/>
      <c r="B144" s="152" t="s">
        <v>324</v>
      </c>
      <c r="C144" s="150" t="s">
        <v>49</v>
      </c>
      <c r="D144" s="136" t="s">
        <v>325</v>
      </c>
      <c r="E144" s="137" t="s">
        <v>51</v>
      </c>
      <c r="F144" s="137" t="s">
        <v>301</v>
      </c>
      <c r="G144" s="138" t="s">
        <v>211</v>
      </c>
      <c r="H144" s="139">
        <v>2.93</v>
      </c>
      <c r="I144" s="140">
        <v>10</v>
      </c>
      <c r="J144" s="153" t="s">
        <v>878</v>
      </c>
      <c r="K144" s="148"/>
      <c r="L144" s="141" t="str">
        <f t="shared" si="0"/>
        <v>-</v>
      </c>
      <c r="M144" s="142">
        <f t="shared" si="1"/>
        <v>0</v>
      </c>
      <c r="N144" s="136" t="s">
        <v>248</v>
      </c>
      <c r="O144" s="136" t="s">
        <v>90</v>
      </c>
      <c r="P144" s="143" t="s">
        <v>56</v>
      </c>
      <c r="Q144" s="136" t="s">
        <v>57</v>
      </c>
      <c r="R144" s="136" t="s">
        <v>73</v>
      </c>
      <c r="S144" s="136" t="s">
        <v>59</v>
      </c>
      <c r="T144" s="136" t="s">
        <v>326</v>
      </c>
      <c r="U144" s="149"/>
      <c r="V144" s="149"/>
      <c r="W144" s="149"/>
      <c r="X144" s="149"/>
      <c r="Y144" s="149"/>
      <c r="Z144" s="149"/>
      <c r="AA144" s="149"/>
    </row>
    <row r="145" spans="1:27" s="144" customFormat="1" ht="16.5" hidden="1" customHeight="1">
      <c r="A145" s="135"/>
      <c r="B145" s="152" t="s">
        <v>572</v>
      </c>
      <c r="C145" s="150" t="s">
        <v>49</v>
      </c>
      <c r="D145" s="136" t="s">
        <v>671</v>
      </c>
      <c r="E145" s="137" t="s">
        <v>51</v>
      </c>
      <c r="F145" s="137" t="s">
        <v>301</v>
      </c>
      <c r="G145" s="138" t="s">
        <v>211</v>
      </c>
      <c r="H145" s="139">
        <v>3.15</v>
      </c>
      <c r="I145" s="140">
        <v>10</v>
      </c>
      <c r="J145" s="153" t="s">
        <v>878</v>
      </c>
      <c r="K145" s="148"/>
      <c r="L145" s="141" t="str">
        <f t="shared" si="0"/>
        <v>-</v>
      </c>
      <c r="M145" s="142">
        <f t="shared" si="1"/>
        <v>0</v>
      </c>
      <c r="N145" s="136" t="s">
        <v>766</v>
      </c>
      <c r="O145" s="136" t="s">
        <v>310</v>
      </c>
      <c r="P145" s="143" t="s">
        <v>56</v>
      </c>
      <c r="Q145" s="136" t="s">
        <v>79</v>
      </c>
      <c r="R145" s="136" t="s">
        <v>73</v>
      </c>
      <c r="S145" s="136" t="s">
        <v>59</v>
      </c>
      <c r="T145" s="136" t="s">
        <v>767</v>
      </c>
      <c r="U145" s="149"/>
      <c r="V145" s="149"/>
      <c r="W145" s="149"/>
      <c r="X145" s="149"/>
      <c r="Y145" s="149"/>
      <c r="Z145" s="149"/>
      <c r="AA145" s="149"/>
    </row>
    <row r="146" spans="1:27" s="65" customFormat="1" ht="16.5" customHeight="1">
      <c r="A146" s="55"/>
      <c r="B146" s="151" t="s">
        <v>573</v>
      </c>
      <c r="C146" s="146" t="s">
        <v>49</v>
      </c>
      <c r="D146" s="63" t="s">
        <v>672</v>
      </c>
      <c r="E146" s="56" t="s">
        <v>51</v>
      </c>
      <c r="F146" s="56" t="s">
        <v>301</v>
      </c>
      <c r="G146" s="57" t="s">
        <v>211</v>
      </c>
      <c r="H146" s="58">
        <v>3.15</v>
      </c>
      <c r="I146" s="59">
        <v>10</v>
      </c>
      <c r="J146" s="156" t="s">
        <v>882</v>
      </c>
      <c r="K146" s="60"/>
      <c r="L146" s="61" t="str">
        <f t="shared" si="0"/>
        <v>-</v>
      </c>
      <c r="M146" s="62">
        <f t="shared" si="1"/>
        <v>0</v>
      </c>
      <c r="N146" s="63" t="s">
        <v>254</v>
      </c>
      <c r="O146" s="63" t="s">
        <v>768</v>
      </c>
      <c r="P146" s="64" t="s">
        <v>114</v>
      </c>
      <c r="Q146" s="63" t="s">
        <v>769</v>
      </c>
      <c r="R146" s="63" t="s">
        <v>73</v>
      </c>
      <c r="S146" s="63" t="s">
        <v>59</v>
      </c>
      <c r="T146" s="63" t="s">
        <v>770</v>
      </c>
      <c r="U146" s="145"/>
      <c r="V146" s="145"/>
      <c r="W146" s="145"/>
      <c r="X146" s="145"/>
      <c r="Y146" s="145"/>
      <c r="Z146" s="145"/>
      <c r="AA146" s="145"/>
    </row>
    <row r="147" spans="1:27" s="144" customFormat="1" ht="16.5" hidden="1" customHeight="1">
      <c r="A147" s="135"/>
      <c r="B147" s="152" t="s">
        <v>327</v>
      </c>
      <c r="C147" s="150" t="s">
        <v>49</v>
      </c>
      <c r="D147" s="136" t="s">
        <v>328</v>
      </c>
      <c r="E147" s="137" t="s">
        <v>51</v>
      </c>
      <c r="F147" s="137" t="s">
        <v>301</v>
      </c>
      <c r="G147" s="138" t="s">
        <v>211</v>
      </c>
      <c r="H147" s="139">
        <v>3.41</v>
      </c>
      <c r="I147" s="140">
        <v>10</v>
      </c>
      <c r="J147" s="153" t="s">
        <v>878</v>
      </c>
      <c r="K147" s="148"/>
      <c r="L147" s="141" t="str">
        <f t="shared" si="0"/>
        <v>-</v>
      </c>
      <c r="M147" s="142">
        <f t="shared" si="1"/>
        <v>0</v>
      </c>
      <c r="N147" s="136" t="s">
        <v>254</v>
      </c>
      <c r="O147" s="136" t="s">
        <v>329</v>
      </c>
      <c r="P147" s="143" t="s">
        <v>72</v>
      </c>
      <c r="Q147" s="136" t="s">
        <v>57</v>
      </c>
      <c r="R147" s="136" t="s">
        <v>66</v>
      </c>
      <c r="S147" s="136" t="s">
        <v>59</v>
      </c>
      <c r="T147" s="136" t="s">
        <v>323</v>
      </c>
      <c r="U147" s="149"/>
      <c r="V147" s="149"/>
      <c r="W147" s="149"/>
      <c r="X147" s="149"/>
      <c r="Y147" s="149"/>
      <c r="Z147" s="149"/>
      <c r="AA147" s="149"/>
    </row>
    <row r="148" spans="1:27" s="144" customFormat="1" ht="16.5" hidden="1" customHeight="1">
      <c r="A148" s="135"/>
      <c r="B148" s="152" t="s">
        <v>330</v>
      </c>
      <c r="C148" s="150" t="s">
        <v>49</v>
      </c>
      <c r="D148" s="136" t="s">
        <v>331</v>
      </c>
      <c r="E148" s="137" t="s">
        <v>51</v>
      </c>
      <c r="F148" s="137" t="s">
        <v>301</v>
      </c>
      <c r="G148" s="138" t="s">
        <v>211</v>
      </c>
      <c r="H148" s="139">
        <v>2.93</v>
      </c>
      <c r="I148" s="140">
        <v>10</v>
      </c>
      <c r="J148" s="153" t="s">
        <v>878</v>
      </c>
      <c r="K148" s="148"/>
      <c r="L148" s="141" t="str">
        <f t="shared" si="0"/>
        <v>-</v>
      </c>
      <c r="M148" s="142">
        <f t="shared" si="1"/>
        <v>0</v>
      </c>
      <c r="N148" s="136" t="s">
        <v>332</v>
      </c>
      <c r="O148" s="136" t="s">
        <v>333</v>
      </c>
      <c r="P148" s="143" t="s">
        <v>114</v>
      </c>
      <c r="Q148" s="136" t="s">
        <v>57</v>
      </c>
      <c r="R148" s="136" t="s">
        <v>73</v>
      </c>
      <c r="S148" s="136" t="s">
        <v>59</v>
      </c>
      <c r="T148" s="136" t="s">
        <v>334</v>
      </c>
      <c r="U148" s="149"/>
      <c r="V148" s="149"/>
      <c r="W148" s="149"/>
      <c r="X148" s="149"/>
      <c r="Y148" s="149"/>
      <c r="Z148" s="149"/>
      <c r="AA148" s="149"/>
    </row>
    <row r="149" spans="1:27" s="65" customFormat="1" ht="16.5" customHeight="1">
      <c r="A149" s="55"/>
      <c r="B149" s="151" t="s">
        <v>335</v>
      </c>
      <c r="C149" s="146" t="s">
        <v>49</v>
      </c>
      <c r="D149" s="63" t="s">
        <v>336</v>
      </c>
      <c r="E149" s="56" t="s">
        <v>51</v>
      </c>
      <c r="F149" s="56" t="s">
        <v>301</v>
      </c>
      <c r="G149" s="57" t="s">
        <v>211</v>
      </c>
      <c r="H149" s="58">
        <v>2.81</v>
      </c>
      <c r="I149" s="59">
        <v>10</v>
      </c>
      <c r="J149" s="156" t="s">
        <v>882</v>
      </c>
      <c r="K149" s="60"/>
      <c r="L149" s="61" t="str">
        <f t="shared" si="0"/>
        <v>-</v>
      </c>
      <c r="M149" s="62">
        <f t="shared" si="1"/>
        <v>0</v>
      </c>
      <c r="N149" s="63" t="s">
        <v>242</v>
      </c>
      <c r="O149" s="63" t="s">
        <v>55</v>
      </c>
      <c r="P149" s="64" t="s">
        <v>103</v>
      </c>
      <c r="Q149" s="63" t="s">
        <v>337</v>
      </c>
      <c r="R149" s="63" t="s">
        <v>66</v>
      </c>
      <c r="S149" s="63" t="s">
        <v>59</v>
      </c>
      <c r="T149" s="63" t="s">
        <v>175</v>
      </c>
      <c r="U149" s="145"/>
      <c r="V149" s="145"/>
      <c r="W149" s="145"/>
      <c r="X149" s="145"/>
      <c r="Y149" s="145"/>
      <c r="Z149" s="145"/>
      <c r="AA149" s="145"/>
    </row>
    <row r="150" spans="1:27" s="144" customFormat="1" ht="16.5" hidden="1" customHeight="1">
      <c r="A150" s="135"/>
      <c r="B150" s="152" t="s">
        <v>338</v>
      </c>
      <c r="C150" s="150" t="s">
        <v>49</v>
      </c>
      <c r="D150" s="136" t="s">
        <v>339</v>
      </c>
      <c r="E150" s="137" t="s">
        <v>51</v>
      </c>
      <c r="F150" s="137" t="s">
        <v>301</v>
      </c>
      <c r="G150" s="138" t="s">
        <v>211</v>
      </c>
      <c r="H150" s="139">
        <v>3.41</v>
      </c>
      <c r="I150" s="140">
        <v>10</v>
      </c>
      <c r="J150" s="153" t="s">
        <v>878</v>
      </c>
      <c r="K150" s="148"/>
      <c r="L150" s="141" t="str">
        <f t="shared" ref="L150:L211" si="2">IF(K150="","-",K150/250)</f>
        <v>-</v>
      </c>
      <c r="M150" s="142">
        <f t="shared" ref="M150:M211" si="3">H150*K150</f>
        <v>0</v>
      </c>
      <c r="N150" s="136" t="s">
        <v>254</v>
      </c>
      <c r="O150" s="136" t="s">
        <v>90</v>
      </c>
      <c r="P150" s="143" t="s">
        <v>121</v>
      </c>
      <c r="Q150" s="136" t="s">
        <v>318</v>
      </c>
      <c r="R150" s="136" t="s">
        <v>218</v>
      </c>
      <c r="S150" s="136" t="s">
        <v>59</v>
      </c>
      <c r="T150" s="136" t="s">
        <v>340</v>
      </c>
      <c r="U150" s="149"/>
      <c r="V150" s="149"/>
      <c r="W150" s="149"/>
      <c r="X150" s="149"/>
      <c r="Y150" s="149"/>
      <c r="Z150" s="149"/>
      <c r="AA150" s="149"/>
    </row>
    <row r="151" spans="1:27" s="65" customFormat="1" ht="16.5" customHeight="1">
      <c r="A151" s="55"/>
      <c r="B151" s="151" t="s">
        <v>341</v>
      </c>
      <c r="C151" s="146" t="s">
        <v>49</v>
      </c>
      <c r="D151" s="63" t="s">
        <v>342</v>
      </c>
      <c r="E151" s="56" t="s">
        <v>51</v>
      </c>
      <c r="F151" s="56" t="s">
        <v>301</v>
      </c>
      <c r="G151" s="57" t="s">
        <v>211</v>
      </c>
      <c r="H151" s="58">
        <v>3.15</v>
      </c>
      <c r="I151" s="59">
        <v>10</v>
      </c>
      <c r="J151" s="156" t="s">
        <v>882</v>
      </c>
      <c r="K151" s="60"/>
      <c r="L151" s="61" t="str">
        <f t="shared" si="2"/>
        <v>-</v>
      </c>
      <c r="M151" s="62">
        <f t="shared" si="3"/>
        <v>0</v>
      </c>
      <c r="N151" s="63" t="s">
        <v>343</v>
      </c>
      <c r="O151" s="63" t="s">
        <v>344</v>
      </c>
      <c r="P151" s="64" t="s">
        <v>72</v>
      </c>
      <c r="Q151" s="63" t="s">
        <v>57</v>
      </c>
      <c r="R151" s="63" t="s">
        <v>66</v>
      </c>
      <c r="S151" s="63" t="s">
        <v>59</v>
      </c>
      <c r="T151" s="63" t="s">
        <v>326</v>
      </c>
      <c r="U151" s="145"/>
      <c r="V151" s="145"/>
      <c r="W151" s="145"/>
      <c r="X151" s="145"/>
      <c r="Y151" s="145"/>
      <c r="Z151" s="145"/>
      <c r="AA151" s="145"/>
    </row>
    <row r="152" spans="1:27" s="65" customFormat="1" ht="16.5" customHeight="1">
      <c r="A152" s="55"/>
      <c r="B152" s="151" t="s">
        <v>345</v>
      </c>
      <c r="C152" s="146" t="s">
        <v>49</v>
      </c>
      <c r="D152" s="63" t="s">
        <v>346</v>
      </c>
      <c r="E152" s="56" t="s">
        <v>51</v>
      </c>
      <c r="F152" s="56" t="s">
        <v>301</v>
      </c>
      <c r="G152" s="57" t="s">
        <v>211</v>
      </c>
      <c r="H152" s="58">
        <v>2.93</v>
      </c>
      <c r="I152" s="59">
        <v>10</v>
      </c>
      <c r="J152" s="156" t="s">
        <v>882</v>
      </c>
      <c r="K152" s="60"/>
      <c r="L152" s="61" t="str">
        <f t="shared" si="2"/>
        <v>-</v>
      </c>
      <c r="M152" s="62">
        <f t="shared" si="3"/>
        <v>0</v>
      </c>
      <c r="N152" s="63" t="s">
        <v>248</v>
      </c>
      <c r="O152" s="63" t="s">
        <v>90</v>
      </c>
      <c r="P152" s="64" t="s">
        <v>114</v>
      </c>
      <c r="Q152" s="63" t="s">
        <v>217</v>
      </c>
      <c r="R152" s="63" t="s">
        <v>218</v>
      </c>
      <c r="S152" s="63" t="s">
        <v>59</v>
      </c>
      <c r="T152" s="63" t="s">
        <v>347</v>
      </c>
      <c r="U152" s="145"/>
      <c r="V152" s="145"/>
      <c r="W152" s="145"/>
      <c r="X152" s="145"/>
      <c r="Y152" s="145"/>
      <c r="Z152" s="145"/>
      <c r="AA152" s="145"/>
    </row>
    <row r="153" spans="1:27" s="144" customFormat="1" ht="16.5" hidden="1" customHeight="1">
      <c r="A153" s="135"/>
      <c r="B153" s="152" t="s">
        <v>348</v>
      </c>
      <c r="C153" s="150" t="s">
        <v>49</v>
      </c>
      <c r="D153" s="136" t="s">
        <v>349</v>
      </c>
      <c r="E153" s="137" t="s">
        <v>51</v>
      </c>
      <c r="F153" s="137" t="s">
        <v>301</v>
      </c>
      <c r="G153" s="138" t="s">
        <v>211</v>
      </c>
      <c r="H153" s="139">
        <v>3.41</v>
      </c>
      <c r="I153" s="140">
        <v>10</v>
      </c>
      <c r="J153" s="153" t="s">
        <v>878</v>
      </c>
      <c r="K153" s="148"/>
      <c r="L153" s="141" t="str">
        <f t="shared" si="2"/>
        <v>-</v>
      </c>
      <c r="M153" s="142">
        <f t="shared" si="3"/>
        <v>0</v>
      </c>
      <c r="N153" s="136" t="s">
        <v>254</v>
      </c>
      <c r="O153" s="136" t="s">
        <v>84</v>
      </c>
      <c r="P153" s="143" t="s">
        <v>72</v>
      </c>
      <c r="Q153" s="136" t="s">
        <v>217</v>
      </c>
      <c r="R153" s="136" t="s">
        <v>218</v>
      </c>
      <c r="S153" s="136" t="s">
        <v>5</v>
      </c>
      <c r="T153" s="136" t="s">
        <v>350</v>
      </c>
      <c r="U153" s="149"/>
      <c r="V153" s="149"/>
      <c r="W153" s="149"/>
      <c r="X153" s="149"/>
      <c r="Y153" s="149"/>
      <c r="Z153" s="149"/>
      <c r="AA153" s="149"/>
    </row>
    <row r="154" spans="1:27" s="144" customFormat="1" ht="16.5" hidden="1" customHeight="1">
      <c r="A154" s="135"/>
      <c r="B154" s="152" t="s">
        <v>351</v>
      </c>
      <c r="C154" s="150" t="s">
        <v>49</v>
      </c>
      <c r="D154" s="136" t="s">
        <v>352</v>
      </c>
      <c r="E154" s="137" t="s">
        <v>51</v>
      </c>
      <c r="F154" s="137" t="s">
        <v>301</v>
      </c>
      <c r="G154" s="138" t="s">
        <v>211</v>
      </c>
      <c r="H154" s="139">
        <v>3.41</v>
      </c>
      <c r="I154" s="140">
        <v>10</v>
      </c>
      <c r="J154" s="153" t="s">
        <v>878</v>
      </c>
      <c r="K154" s="148"/>
      <c r="L154" s="141" t="str">
        <f t="shared" si="2"/>
        <v>-</v>
      </c>
      <c r="M154" s="142">
        <f t="shared" si="3"/>
        <v>0</v>
      </c>
      <c r="N154" s="136" t="s">
        <v>254</v>
      </c>
      <c r="O154" s="136" t="s">
        <v>310</v>
      </c>
      <c r="P154" s="143" t="s">
        <v>267</v>
      </c>
      <c r="Q154" s="136" t="s">
        <v>178</v>
      </c>
      <c r="R154" s="136" t="s">
        <v>218</v>
      </c>
      <c r="S154" s="136" t="s">
        <v>59</v>
      </c>
      <c r="T154" s="136" t="s">
        <v>123</v>
      </c>
      <c r="U154" s="149"/>
      <c r="V154" s="149"/>
      <c r="W154" s="149"/>
      <c r="X154" s="149"/>
      <c r="Y154" s="149"/>
      <c r="Z154" s="149"/>
      <c r="AA154" s="149"/>
    </row>
    <row r="155" spans="1:27" s="144" customFormat="1" ht="16.5" hidden="1" customHeight="1">
      <c r="A155" s="135"/>
      <c r="B155" s="152" t="s">
        <v>574</v>
      </c>
      <c r="C155" s="150" t="s">
        <v>49</v>
      </c>
      <c r="D155" s="136" t="s">
        <v>673</v>
      </c>
      <c r="E155" s="137" t="s">
        <v>51</v>
      </c>
      <c r="F155" s="137" t="s">
        <v>301</v>
      </c>
      <c r="G155" s="138" t="s">
        <v>211</v>
      </c>
      <c r="H155" s="139">
        <v>3.15</v>
      </c>
      <c r="I155" s="140">
        <v>10</v>
      </c>
      <c r="J155" s="153" t="s">
        <v>878</v>
      </c>
      <c r="K155" s="148"/>
      <c r="L155" s="141" t="str">
        <f t="shared" si="2"/>
        <v>-</v>
      </c>
      <c r="M155" s="142">
        <f t="shared" si="3"/>
        <v>0</v>
      </c>
      <c r="N155" s="136" t="s">
        <v>254</v>
      </c>
      <c r="O155" s="136" t="s">
        <v>55</v>
      </c>
      <c r="P155" s="143" t="s">
        <v>72</v>
      </c>
      <c r="Q155" s="136" t="s">
        <v>122</v>
      </c>
      <c r="R155" s="136" t="s">
        <v>66</v>
      </c>
      <c r="S155" s="136" t="s">
        <v>98</v>
      </c>
      <c r="T155" s="136" t="s">
        <v>767</v>
      </c>
      <c r="U155" s="149"/>
      <c r="V155" s="149"/>
      <c r="W155" s="149"/>
      <c r="X155" s="149"/>
      <c r="Y155" s="149"/>
      <c r="Z155" s="149"/>
      <c r="AA155" s="149"/>
    </row>
    <row r="156" spans="1:27" s="144" customFormat="1" ht="16.5" hidden="1" customHeight="1">
      <c r="A156" s="135"/>
      <c r="B156" s="152" t="s">
        <v>575</v>
      </c>
      <c r="C156" s="150" t="s">
        <v>49</v>
      </c>
      <c r="D156" s="136" t="s">
        <v>674</v>
      </c>
      <c r="E156" s="137" t="s">
        <v>51</v>
      </c>
      <c r="F156" s="137" t="s">
        <v>301</v>
      </c>
      <c r="G156" s="138" t="s">
        <v>211</v>
      </c>
      <c r="H156" s="139">
        <v>2.93</v>
      </c>
      <c r="I156" s="140">
        <v>10</v>
      </c>
      <c r="J156" s="153" t="s">
        <v>878</v>
      </c>
      <c r="K156" s="148"/>
      <c r="L156" s="141" t="str">
        <f t="shared" si="2"/>
        <v>-</v>
      </c>
      <c r="M156" s="142">
        <f t="shared" si="3"/>
        <v>0</v>
      </c>
      <c r="N156" s="136" t="s">
        <v>739</v>
      </c>
      <c r="O156" s="136" t="s">
        <v>315</v>
      </c>
      <c r="P156" s="143" t="s">
        <v>771</v>
      </c>
      <c r="Q156" s="136" t="s">
        <v>57</v>
      </c>
      <c r="R156" s="136" t="s">
        <v>73</v>
      </c>
      <c r="S156" s="136" t="s">
        <v>59</v>
      </c>
      <c r="T156" s="136" t="s">
        <v>765</v>
      </c>
      <c r="U156" s="149"/>
      <c r="V156" s="149"/>
      <c r="W156" s="149"/>
      <c r="X156" s="149"/>
      <c r="Y156" s="149"/>
      <c r="Z156" s="149"/>
      <c r="AA156" s="149"/>
    </row>
    <row r="157" spans="1:27" s="65" customFormat="1" ht="16.5" customHeight="1">
      <c r="A157" s="55"/>
      <c r="B157" s="151" t="s">
        <v>353</v>
      </c>
      <c r="C157" s="146" t="s">
        <v>49</v>
      </c>
      <c r="D157" s="63" t="s">
        <v>354</v>
      </c>
      <c r="E157" s="56" t="s">
        <v>51</v>
      </c>
      <c r="F157" s="56" t="s">
        <v>301</v>
      </c>
      <c r="G157" s="57" t="s">
        <v>211</v>
      </c>
      <c r="H157" s="58">
        <v>2.93</v>
      </c>
      <c r="I157" s="59">
        <v>10</v>
      </c>
      <c r="J157" s="155" t="s">
        <v>881</v>
      </c>
      <c r="K157" s="60"/>
      <c r="L157" s="61" t="str">
        <f t="shared" si="2"/>
        <v>-</v>
      </c>
      <c r="M157" s="62">
        <f t="shared" si="3"/>
        <v>0</v>
      </c>
      <c r="N157" s="63"/>
      <c r="O157" s="63" t="s">
        <v>355</v>
      </c>
      <c r="P157" s="64" t="s">
        <v>322</v>
      </c>
      <c r="Q157" s="63" t="s">
        <v>122</v>
      </c>
      <c r="R157" s="63" t="s">
        <v>66</v>
      </c>
      <c r="S157" s="63" t="s">
        <v>59</v>
      </c>
      <c r="T157" s="63" t="s">
        <v>95</v>
      </c>
      <c r="U157" s="145"/>
      <c r="V157" s="145"/>
      <c r="W157" s="145"/>
      <c r="X157" s="145"/>
      <c r="Y157" s="145"/>
      <c r="Z157" s="145"/>
      <c r="AA157" s="145"/>
    </row>
    <row r="158" spans="1:27" s="65" customFormat="1" ht="16.5" customHeight="1">
      <c r="A158" s="55"/>
      <c r="B158" s="151" t="s">
        <v>576</v>
      </c>
      <c r="C158" s="146" t="s">
        <v>49</v>
      </c>
      <c r="D158" s="63" t="s">
        <v>675</v>
      </c>
      <c r="E158" s="56" t="s">
        <v>51</v>
      </c>
      <c r="F158" s="56" t="s">
        <v>301</v>
      </c>
      <c r="G158" s="57" t="s">
        <v>211</v>
      </c>
      <c r="H158" s="58">
        <v>2.93</v>
      </c>
      <c r="I158" s="59">
        <v>10</v>
      </c>
      <c r="J158" s="155" t="s">
        <v>881</v>
      </c>
      <c r="K158" s="60"/>
      <c r="L158" s="61" t="str">
        <f t="shared" si="2"/>
        <v>-</v>
      </c>
      <c r="M158" s="62">
        <f t="shared" si="3"/>
        <v>0</v>
      </c>
      <c r="N158" s="63" t="s">
        <v>254</v>
      </c>
      <c r="O158" s="63" t="s">
        <v>772</v>
      </c>
      <c r="P158" s="64" t="s">
        <v>56</v>
      </c>
      <c r="Q158" s="63" t="s">
        <v>57</v>
      </c>
      <c r="R158" s="63" t="s">
        <v>73</v>
      </c>
      <c r="S158" s="63" t="s">
        <v>59</v>
      </c>
      <c r="T158" s="63" t="s">
        <v>773</v>
      </c>
      <c r="U158" s="145"/>
      <c r="V158" s="145"/>
      <c r="W158" s="145"/>
      <c r="X158" s="145"/>
      <c r="Y158" s="145"/>
      <c r="Z158" s="145"/>
      <c r="AA158" s="145"/>
    </row>
    <row r="159" spans="1:27" s="144" customFormat="1" ht="16.5" hidden="1" customHeight="1">
      <c r="A159" s="135"/>
      <c r="B159" s="152" t="s">
        <v>577</v>
      </c>
      <c r="C159" s="150" t="s">
        <v>49</v>
      </c>
      <c r="D159" s="136" t="s">
        <v>676</v>
      </c>
      <c r="E159" s="137" t="s">
        <v>51</v>
      </c>
      <c r="F159" s="137" t="s">
        <v>301</v>
      </c>
      <c r="G159" s="138" t="s">
        <v>211</v>
      </c>
      <c r="H159" s="139">
        <v>2.93</v>
      </c>
      <c r="I159" s="140">
        <v>10</v>
      </c>
      <c r="J159" s="153" t="s">
        <v>878</v>
      </c>
      <c r="K159" s="148"/>
      <c r="L159" s="141" t="str">
        <f t="shared" si="2"/>
        <v>-</v>
      </c>
      <c r="M159" s="142">
        <f t="shared" si="3"/>
        <v>0</v>
      </c>
      <c r="N159" s="136" t="s">
        <v>774</v>
      </c>
      <c r="O159" s="136" t="s">
        <v>90</v>
      </c>
      <c r="P159" s="143" t="s">
        <v>72</v>
      </c>
      <c r="Q159" s="136" t="s">
        <v>57</v>
      </c>
      <c r="R159" s="136" t="s">
        <v>218</v>
      </c>
      <c r="S159" s="136" t="s">
        <v>98</v>
      </c>
      <c r="T159" s="136" t="s">
        <v>770</v>
      </c>
      <c r="U159" s="149"/>
      <c r="V159" s="149"/>
      <c r="W159" s="149"/>
      <c r="X159" s="149"/>
      <c r="Y159" s="149"/>
      <c r="Z159" s="149"/>
      <c r="AA159" s="149"/>
    </row>
    <row r="160" spans="1:27" s="144" customFormat="1" ht="16.5" hidden="1" customHeight="1">
      <c r="A160" s="135"/>
      <c r="B160" s="152" t="s">
        <v>356</v>
      </c>
      <c r="C160" s="150" t="s">
        <v>49</v>
      </c>
      <c r="D160" s="136" t="s">
        <v>357</v>
      </c>
      <c r="E160" s="137" t="s">
        <v>51</v>
      </c>
      <c r="F160" s="137" t="s">
        <v>301</v>
      </c>
      <c r="G160" s="138" t="s">
        <v>211</v>
      </c>
      <c r="H160" s="139">
        <v>3.15</v>
      </c>
      <c r="I160" s="140">
        <v>10</v>
      </c>
      <c r="J160" s="153" t="s">
        <v>878</v>
      </c>
      <c r="K160" s="148"/>
      <c r="L160" s="141" t="str">
        <f t="shared" si="2"/>
        <v>-</v>
      </c>
      <c r="M160" s="142">
        <f t="shared" si="3"/>
        <v>0</v>
      </c>
      <c r="N160" s="136" t="s">
        <v>242</v>
      </c>
      <c r="O160" s="136" t="s">
        <v>90</v>
      </c>
      <c r="P160" s="143" t="s">
        <v>256</v>
      </c>
      <c r="Q160" s="136" t="s">
        <v>178</v>
      </c>
      <c r="R160" s="136" t="s">
        <v>218</v>
      </c>
      <c r="S160" s="136" t="s">
        <v>59</v>
      </c>
      <c r="T160" s="136" t="s">
        <v>323</v>
      </c>
      <c r="U160" s="149"/>
      <c r="V160" s="149"/>
      <c r="W160" s="149"/>
      <c r="X160" s="149"/>
      <c r="Y160" s="149"/>
      <c r="Z160" s="149"/>
      <c r="AA160" s="149"/>
    </row>
    <row r="161" spans="1:27" s="65" customFormat="1" ht="16.5" customHeight="1">
      <c r="A161" s="55"/>
      <c r="B161" s="151" t="s">
        <v>358</v>
      </c>
      <c r="C161" s="146" t="s">
        <v>49</v>
      </c>
      <c r="D161" s="63" t="s">
        <v>359</v>
      </c>
      <c r="E161" s="56" t="s">
        <v>51</v>
      </c>
      <c r="F161" s="56" t="s">
        <v>301</v>
      </c>
      <c r="G161" s="57" t="s">
        <v>211</v>
      </c>
      <c r="H161" s="58">
        <v>3.41</v>
      </c>
      <c r="I161" s="59">
        <v>10</v>
      </c>
      <c r="J161" s="156" t="s">
        <v>882</v>
      </c>
      <c r="K161" s="60"/>
      <c r="L161" s="61" t="str">
        <f t="shared" si="2"/>
        <v>-</v>
      </c>
      <c r="M161" s="62">
        <f t="shared" si="3"/>
        <v>0</v>
      </c>
      <c r="N161" s="63" t="s">
        <v>254</v>
      </c>
      <c r="O161" s="63" t="s">
        <v>155</v>
      </c>
      <c r="P161" s="64" t="s">
        <v>114</v>
      </c>
      <c r="Q161" s="63" t="s">
        <v>57</v>
      </c>
      <c r="R161" s="63" t="s">
        <v>218</v>
      </c>
      <c r="S161" s="63" t="s">
        <v>5</v>
      </c>
      <c r="T161" s="63" t="s">
        <v>295</v>
      </c>
      <c r="U161" s="145"/>
      <c r="V161" s="145"/>
      <c r="W161" s="145"/>
      <c r="X161" s="145"/>
      <c r="Y161" s="145"/>
      <c r="Z161" s="145"/>
      <c r="AA161" s="145"/>
    </row>
    <row r="162" spans="1:27" s="144" customFormat="1" ht="16.5" hidden="1" customHeight="1">
      <c r="A162" s="135"/>
      <c r="B162" s="152" t="s">
        <v>578</v>
      </c>
      <c r="C162" s="150"/>
      <c r="D162" s="136" t="s">
        <v>677</v>
      </c>
      <c r="E162" s="137" t="s">
        <v>51</v>
      </c>
      <c r="F162" s="137" t="s">
        <v>301</v>
      </c>
      <c r="G162" s="138" t="s">
        <v>53</v>
      </c>
      <c r="H162" s="139">
        <v>7.17</v>
      </c>
      <c r="I162" s="140">
        <v>10</v>
      </c>
      <c r="J162" s="153" t="s">
        <v>878</v>
      </c>
      <c r="K162" s="148"/>
      <c r="L162" s="141" t="str">
        <f t="shared" si="2"/>
        <v>-</v>
      </c>
      <c r="M162" s="142">
        <f t="shared" si="3"/>
        <v>0</v>
      </c>
      <c r="N162" s="136"/>
      <c r="O162" s="136"/>
      <c r="P162" s="143"/>
      <c r="Q162" s="136"/>
      <c r="R162" s="136"/>
      <c r="S162" s="136"/>
      <c r="T162" s="136"/>
      <c r="U162" s="149"/>
      <c r="V162" s="149"/>
      <c r="W162" s="149"/>
      <c r="X162" s="149"/>
      <c r="Y162" s="149"/>
      <c r="Z162" s="149"/>
      <c r="AA162" s="149"/>
    </row>
    <row r="163" spans="1:27" s="65" customFormat="1" ht="16.5" customHeight="1">
      <c r="A163" s="55"/>
      <c r="B163" s="151" t="s">
        <v>579</v>
      </c>
      <c r="C163" s="146" t="s">
        <v>49</v>
      </c>
      <c r="D163" s="63" t="s">
        <v>678</v>
      </c>
      <c r="E163" s="56" t="s">
        <v>51</v>
      </c>
      <c r="F163" s="56" t="s">
        <v>301</v>
      </c>
      <c r="G163" s="57" t="s">
        <v>211</v>
      </c>
      <c r="H163" s="58">
        <v>2.93</v>
      </c>
      <c r="I163" s="59">
        <v>10</v>
      </c>
      <c r="J163" s="156" t="s">
        <v>882</v>
      </c>
      <c r="K163" s="60"/>
      <c r="L163" s="61" t="str">
        <f t="shared" si="2"/>
        <v>-</v>
      </c>
      <c r="M163" s="62">
        <f t="shared" si="3"/>
        <v>0</v>
      </c>
      <c r="N163" s="63" t="s">
        <v>242</v>
      </c>
      <c r="O163" s="63" t="s">
        <v>772</v>
      </c>
      <c r="P163" s="64" t="s">
        <v>103</v>
      </c>
      <c r="Q163" s="63" t="s">
        <v>57</v>
      </c>
      <c r="R163" s="63" t="s">
        <v>73</v>
      </c>
      <c r="S163" s="63" t="s">
        <v>59</v>
      </c>
      <c r="T163" s="63" t="s">
        <v>767</v>
      </c>
      <c r="U163" s="145"/>
      <c r="V163" s="145"/>
      <c r="W163" s="145"/>
      <c r="X163" s="145"/>
      <c r="Y163" s="145"/>
      <c r="Z163" s="145"/>
      <c r="AA163" s="145"/>
    </row>
    <row r="164" spans="1:27" s="144" customFormat="1" ht="16.5" hidden="1" customHeight="1">
      <c r="A164" s="135"/>
      <c r="B164" s="152" t="s">
        <v>360</v>
      </c>
      <c r="C164" s="150" t="s">
        <v>49</v>
      </c>
      <c r="D164" s="136" t="s">
        <v>361</v>
      </c>
      <c r="E164" s="137" t="s">
        <v>51</v>
      </c>
      <c r="F164" s="137" t="s">
        <v>301</v>
      </c>
      <c r="G164" s="138" t="s">
        <v>211</v>
      </c>
      <c r="H164" s="139">
        <v>2.69</v>
      </c>
      <c r="I164" s="140">
        <v>10</v>
      </c>
      <c r="J164" s="153" t="s">
        <v>878</v>
      </c>
      <c r="K164" s="148"/>
      <c r="L164" s="141" t="str">
        <f t="shared" si="2"/>
        <v>-</v>
      </c>
      <c r="M164" s="142">
        <f t="shared" si="3"/>
        <v>0</v>
      </c>
      <c r="N164" s="136" t="s">
        <v>343</v>
      </c>
      <c r="O164" s="136" t="s">
        <v>362</v>
      </c>
      <c r="P164" s="143" t="s">
        <v>121</v>
      </c>
      <c r="Q164" s="136" t="s">
        <v>57</v>
      </c>
      <c r="R164" s="136" t="s">
        <v>73</v>
      </c>
      <c r="S164" s="136" t="s">
        <v>59</v>
      </c>
      <c r="T164" s="136" t="s">
        <v>363</v>
      </c>
      <c r="U164" s="149"/>
      <c r="V164" s="149"/>
      <c r="W164" s="149"/>
      <c r="X164" s="149"/>
      <c r="Y164" s="149"/>
      <c r="Z164" s="149"/>
      <c r="AA164" s="149"/>
    </row>
    <row r="165" spans="1:27" s="144" customFormat="1" ht="16.5" hidden="1" customHeight="1">
      <c r="A165" s="135"/>
      <c r="B165" s="152" t="s">
        <v>364</v>
      </c>
      <c r="C165" s="150" t="s">
        <v>49</v>
      </c>
      <c r="D165" s="136" t="s">
        <v>365</v>
      </c>
      <c r="E165" s="137" t="s">
        <v>51</v>
      </c>
      <c r="F165" s="137" t="s">
        <v>301</v>
      </c>
      <c r="G165" s="138" t="s">
        <v>211</v>
      </c>
      <c r="H165" s="139">
        <v>2.69</v>
      </c>
      <c r="I165" s="140">
        <v>10</v>
      </c>
      <c r="J165" s="153" t="s">
        <v>878</v>
      </c>
      <c r="K165" s="148"/>
      <c r="L165" s="141" t="str">
        <f t="shared" si="2"/>
        <v>-</v>
      </c>
      <c r="M165" s="142">
        <f t="shared" si="3"/>
        <v>0</v>
      </c>
      <c r="N165" s="136" t="s">
        <v>366</v>
      </c>
      <c r="O165" s="136" t="s">
        <v>170</v>
      </c>
      <c r="P165" s="143" t="s">
        <v>256</v>
      </c>
      <c r="Q165" s="136" t="s">
        <v>57</v>
      </c>
      <c r="R165" s="136" t="s">
        <v>66</v>
      </c>
      <c r="S165" s="136" t="s">
        <v>59</v>
      </c>
      <c r="T165" s="136" t="s">
        <v>367</v>
      </c>
      <c r="U165" s="149"/>
      <c r="V165" s="149"/>
      <c r="W165" s="149"/>
      <c r="X165" s="149"/>
      <c r="Y165" s="149"/>
      <c r="Z165" s="149"/>
      <c r="AA165" s="149"/>
    </row>
    <row r="166" spans="1:27" s="65" customFormat="1" ht="16.5" customHeight="1">
      <c r="A166" s="55"/>
      <c r="B166" s="151" t="s">
        <v>368</v>
      </c>
      <c r="C166" s="146" t="s">
        <v>49</v>
      </c>
      <c r="D166" s="63" t="s">
        <v>369</v>
      </c>
      <c r="E166" s="56" t="s">
        <v>51</v>
      </c>
      <c r="F166" s="56" t="s">
        <v>301</v>
      </c>
      <c r="G166" s="57" t="s">
        <v>211</v>
      </c>
      <c r="H166" s="58">
        <v>2.81</v>
      </c>
      <c r="I166" s="59">
        <v>10</v>
      </c>
      <c r="J166" s="154" t="s">
        <v>880</v>
      </c>
      <c r="K166" s="60"/>
      <c r="L166" s="61" t="str">
        <f t="shared" si="2"/>
        <v>-</v>
      </c>
      <c r="M166" s="62">
        <f t="shared" si="3"/>
        <v>0</v>
      </c>
      <c r="N166" s="63"/>
      <c r="O166" s="63" t="s">
        <v>64</v>
      </c>
      <c r="P166" s="64" t="s">
        <v>65</v>
      </c>
      <c r="Q166" s="63" t="s">
        <v>370</v>
      </c>
      <c r="R166" s="63" t="s">
        <v>66</v>
      </c>
      <c r="S166" s="63" t="s">
        <v>59</v>
      </c>
      <c r="T166" s="63" t="s">
        <v>74</v>
      </c>
      <c r="U166" s="145"/>
      <c r="V166" s="145"/>
      <c r="W166" s="145"/>
      <c r="X166" s="145"/>
      <c r="Y166" s="145"/>
      <c r="Z166" s="145"/>
      <c r="AA166" s="145"/>
    </row>
    <row r="167" spans="1:27" s="65" customFormat="1" ht="16.5" customHeight="1">
      <c r="A167" s="55"/>
      <c r="B167" s="151" t="s">
        <v>580</v>
      </c>
      <c r="C167" s="146" t="s">
        <v>49</v>
      </c>
      <c r="D167" s="63" t="s">
        <v>679</v>
      </c>
      <c r="E167" s="56" t="s">
        <v>51</v>
      </c>
      <c r="F167" s="56" t="s">
        <v>373</v>
      </c>
      <c r="G167" s="57" t="s">
        <v>211</v>
      </c>
      <c r="H167" s="58">
        <v>2.93</v>
      </c>
      <c r="I167" s="59">
        <v>10</v>
      </c>
      <c r="J167" s="156" t="s">
        <v>882</v>
      </c>
      <c r="K167" s="60"/>
      <c r="L167" s="61" t="str">
        <f t="shared" si="2"/>
        <v>-</v>
      </c>
      <c r="M167" s="62">
        <f t="shared" si="3"/>
        <v>0</v>
      </c>
      <c r="N167" s="63" t="s">
        <v>419</v>
      </c>
      <c r="O167" s="63" t="s">
        <v>159</v>
      </c>
      <c r="P167" s="64" t="s">
        <v>388</v>
      </c>
      <c r="Q167" s="63" t="s">
        <v>57</v>
      </c>
      <c r="R167" s="63" t="s">
        <v>218</v>
      </c>
      <c r="S167" s="63" t="s">
        <v>91</v>
      </c>
      <c r="T167" s="63" t="s">
        <v>431</v>
      </c>
      <c r="U167" s="145"/>
      <c r="V167" s="145"/>
      <c r="W167" s="145"/>
      <c r="X167" s="145"/>
      <c r="Y167" s="145"/>
      <c r="Z167" s="145"/>
      <c r="AA167" s="145"/>
    </row>
    <row r="168" spans="1:27" s="144" customFormat="1" ht="16.5" hidden="1" customHeight="1">
      <c r="A168" s="135"/>
      <c r="B168" s="152" t="s">
        <v>371</v>
      </c>
      <c r="C168" s="150" t="s">
        <v>49</v>
      </c>
      <c r="D168" s="136" t="s">
        <v>372</v>
      </c>
      <c r="E168" s="137" t="s">
        <v>51</v>
      </c>
      <c r="F168" s="137" t="s">
        <v>373</v>
      </c>
      <c r="G168" s="138" t="s">
        <v>211</v>
      </c>
      <c r="H168" s="139">
        <v>2.69</v>
      </c>
      <c r="I168" s="140">
        <v>10</v>
      </c>
      <c r="J168" s="153" t="s">
        <v>878</v>
      </c>
      <c r="K168" s="148"/>
      <c r="L168" s="141" t="str">
        <f t="shared" si="2"/>
        <v>-</v>
      </c>
      <c r="M168" s="142">
        <f t="shared" si="3"/>
        <v>0</v>
      </c>
      <c r="N168" s="136" t="s">
        <v>374</v>
      </c>
      <c r="O168" s="136" t="s">
        <v>255</v>
      </c>
      <c r="P168" s="143" t="s">
        <v>290</v>
      </c>
      <c r="Q168" s="136" t="s">
        <v>122</v>
      </c>
      <c r="R168" s="136" t="s">
        <v>66</v>
      </c>
      <c r="S168" s="136" t="s">
        <v>59</v>
      </c>
      <c r="T168" s="136" t="s">
        <v>171</v>
      </c>
      <c r="U168" s="149"/>
      <c r="V168" s="149"/>
      <c r="W168" s="149"/>
      <c r="X168" s="149"/>
      <c r="Y168" s="149"/>
      <c r="Z168" s="149"/>
      <c r="AA168" s="149"/>
    </row>
    <row r="169" spans="1:27" s="144" customFormat="1" ht="16.5" hidden="1" customHeight="1">
      <c r="A169" s="135"/>
      <c r="B169" s="152" t="s">
        <v>581</v>
      </c>
      <c r="C169" s="150"/>
      <c r="D169" s="136" t="s">
        <v>680</v>
      </c>
      <c r="E169" s="137" t="s">
        <v>51</v>
      </c>
      <c r="F169" s="137" t="s">
        <v>373</v>
      </c>
      <c r="G169" s="138" t="s">
        <v>211</v>
      </c>
      <c r="H169" s="139">
        <v>2.69</v>
      </c>
      <c r="I169" s="140">
        <v>10</v>
      </c>
      <c r="J169" s="153" t="s">
        <v>878</v>
      </c>
      <c r="K169" s="148"/>
      <c r="L169" s="141" t="str">
        <f t="shared" si="2"/>
        <v>-</v>
      </c>
      <c r="M169" s="142">
        <f t="shared" si="3"/>
        <v>0</v>
      </c>
      <c r="N169" s="136"/>
      <c r="O169" s="136" t="s">
        <v>775</v>
      </c>
      <c r="P169" s="143" t="s">
        <v>751</v>
      </c>
      <c r="Q169" s="136" t="s">
        <v>776</v>
      </c>
      <c r="R169" s="136" t="s">
        <v>66</v>
      </c>
      <c r="S169" s="136" t="s">
        <v>276</v>
      </c>
      <c r="T169" s="136" t="s">
        <v>323</v>
      </c>
      <c r="U169" s="149"/>
      <c r="V169" s="149"/>
      <c r="W169" s="149"/>
      <c r="X169" s="149"/>
      <c r="Y169" s="149"/>
      <c r="Z169" s="149"/>
      <c r="AA169" s="149"/>
    </row>
    <row r="170" spans="1:27" s="144" customFormat="1" ht="16.5" hidden="1" customHeight="1">
      <c r="A170" s="135"/>
      <c r="B170" s="152" t="s">
        <v>375</v>
      </c>
      <c r="C170" s="150" t="s">
        <v>49</v>
      </c>
      <c r="D170" s="136" t="s">
        <v>376</v>
      </c>
      <c r="E170" s="137" t="s">
        <v>51</v>
      </c>
      <c r="F170" s="137" t="s">
        <v>373</v>
      </c>
      <c r="G170" s="138" t="s">
        <v>211</v>
      </c>
      <c r="H170" s="139">
        <v>2.93</v>
      </c>
      <c r="I170" s="140">
        <v>10</v>
      </c>
      <c r="J170" s="153" t="s">
        <v>878</v>
      </c>
      <c r="K170" s="148"/>
      <c r="L170" s="141" t="str">
        <f t="shared" si="2"/>
        <v>-</v>
      </c>
      <c r="M170" s="142">
        <f t="shared" si="3"/>
        <v>0</v>
      </c>
      <c r="N170" s="136" t="s">
        <v>377</v>
      </c>
      <c r="O170" s="136" t="s">
        <v>378</v>
      </c>
      <c r="P170" s="143" t="s">
        <v>379</v>
      </c>
      <c r="Q170" s="136" t="s">
        <v>122</v>
      </c>
      <c r="R170" s="136" t="s">
        <v>58</v>
      </c>
      <c r="S170" s="136" t="s">
        <v>59</v>
      </c>
      <c r="T170" s="136" t="s">
        <v>323</v>
      </c>
      <c r="U170" s="149"/>
      <c r="V170" s="149"/>
      <c r="W170" s="149"/>
      <c r="X170" s="149"/>
      <c r="Y170" s="149"/>
      <c r="Z170" s="149"/>
      <c r="AA170" s="149"/>
    </row>
    <row r="171" spans="1:27" s="65" customFormat="1" ht="16.5" customHeight="1">
      <c r="A171" s="55"/>
      <c r="B171" s="151" t="s">
        <v>380</v>
      </c>
      <c r="C171" s="146" t="s">
        <v>49</v>
      </c>
      <c r="D171" s="63" t="s">
        <v>381</v>
      </c>
      <c r="E171" s="56" t="s">
        <v>51</v>
      </c>
      <c r="F171" s="56" t="s">
        <v>373</v>
      </c>
      <c r="G171" s="57" t="s">
        <v>211</v>
      </c>
      <c r="H171" s="58">
        <v>2.81</v>
      </c>
      <c r="I171" s="59">
        <v>10</v>
      </c>
      <c r="J171" s="156" t="s">
        <v>882</v>
      </c>
      <c r="K171" s="60"/>
      <c r="L171" s="61" t="str">
        <f t="shared" si="2"/>
        <v>-</v>
      </c>
      <c r="M171" s="62">
        <f t="shared" si="3"/>
        <v>0</v>
      </c>
      <c r="N171" s="63" t="s">
        <v>248</v>
      </c>
      <c r="O171" s="63" t="s">
        <v>170</v>
      </c>
      <c r="P171" s="64" t="s">
        <v>72</v>
      </c>
      <c r="Q171" s="63" t="s">
        <v>122</v>
      </c>
      <c r="R171" s="63" t="s">
        <v>66</v>
      </c>
      <c r="S171" s="63" t="s">
        <v>59</v>
      </c>
      <c r="T171" s="63" t="s">
        <v>340</v>
      </c>
      <c r="U171" s="145"/>
      <c r="V171" s="145"/>
      <c r="W171" s="145"/>
      <c r="X171" s="145"/>
      <c r="Y171" s="145"/>
      <c r="Z171" s="145"/>
      <c r="AA171" s="145"/>
    </row>
    <row r="172" spans="1:27" s="65" customFormat="1" ht="16.5" customHeight="1">
      <c r="A172" s="55"/>
      <c r="B172" s="151" t="s">
        <v>382</v>
      </c>
      <c r="C172" s="146" t="s">
        <v>49</v>
      </c>
      <c r="D172" s="63" t="s">
        <v>383</v>
      </c>
      <c r="E172" s="56" t="s">
        <v>51</v>
      </c>
      <c r="F172" s="56" t="s">
        <v>373</v>
      </c>
      <c r="G172" s="57" t="s">
        <v>211</v>
      </c>
      <c r="H172" s="58">
        <v>2.81</v>
      </c>
      <c r="I172" s="59">
        <v>10</v>
      </c>
      <c r="J172" s="155" t="s">
        <v>881</v>
      </c>
      <c r="K172" s="60"/>
      <c r="L172" s="61" t="str">
        <f t="shared" si="2"/>
        <v>-</v>
      </c>
      <c r="M172" s="62">
        <f t="shared" si="3"/>
        <v>0</v>
      </c>
      <c r="N172" s="63" t="s">
        <v>384</v>
      </c>
      <c r="O172" s="63" t="s">
        <v>90</v>
      </c>
      <c r="P172" s="64" t="s">
        <v>72</v>
      </c>
      <c r="Q172" s="63" t="s">
        <v>122</v>
      </c>
      <c r="R172" s="63" t="s">
        <v>66</v>
      </c>
      <c r="S172" s="63" t="s">
        <v>59</v>
      </c>
      <c r="T172" s="63" t="s">
        <v>171</v>
      </c>
      <c r="U172" s="145"/>
      <c r="V172" s="145"/>
      <c r="W172" s="145"/>
      <c r="X172" s="145"/>
      <c r="Y172" s="145"/>
      <c r="Z172" s="145"/>
      <c r="AA172" s="145"/>
    </row>
    <row r="173" spans="1:27" s="144" customFormat="1" ht="16.5" hidden="1" customHeight="1">
      <c r="A173" s="135"/>
      <c r="B173" s="152" t="s">
        <v>385</v>
      </c>
      <c r="C173" s="150"/>
      <c r="D173" s="136" t="s">
        <v>386</v>
      </c>
      <c r="E173" s="137" t="s">
        <v>51</v>
      </c>
      <c r="F173" s="137" t="s">
        <v>373</v>
      </c>
      <c r="G173" s="138" t="s">
        <v>211</v>
      </c>
      <c r="H173" s="139">
        <v>4.1500000000000004</v>
      </c>
      <c r="I173" s="140">
        <v>10</v>
      </c>
      <c r="J173" s="153" t="s">
        <v>878</v>
      </c>
      <c r="K173" s="148"/>
      <c r="L173" s="141" t="str">
        <f t="shared" si="2"/>
        <v>-</v>
      </c>
      <c r="M173" s="142">
        <f t="shared" si="3"/>
        <v>0</v>
      </c>
      <c r="N173" s="136" t="s">
        <v>254</v>
      </c>
      <c r="O173" s="136" t="s">
        <v>387</v>
      </c>
      <c r="P173" s="143" t="s">
        <v>388</v>
      </c>
      <c r="Q173" s="136" t="s">
        <v>57</v>
      </c>
      <c r="R173" s="136" t="s">
        <v>73</v>
      </c>
      <c r="S173" s="136" t="s">
        <v>306</v>
      </c>
      <c r="T173" s="136" t="s">
        <v>340</v>
      </c>
      <c r="U173" s="149"/>
      <c r="V173" s="149"/>
      <c r="W173" s="149"/>
      <c r="X173" s="149"/>
      <c r="Y173" s="149"/>
      <c r="Z173" s="149"/>
      <c r="AA173" s="149"/>
    </row>
    <row r="174" spans="1:27" s="144" customFormat="1" ht="16.5" hidden="1" customHeight="1">
      <c r="A174" s="135"/>
      <c r="B174" s="152" t="s">
        <v>582</v>
      </c>
      <c r="C174" s="150" t="s">
        <v>49</v>
      </c>
      <c r="D174" s="136" t="s">
        <v>681</v>
      </c>
      <c r="E174" s="137" t="s">
        <v>51</v>
      </c>
      <c r="F174" s="137" t="s">
        <v>373</v>
      </c>
      <c r="G174" s="138" t="s">
        <v>211</v>
      </c>
      <c r="H174" s="139">
        <v>2.69</v>
      </c>
      <c r="I174" s="140">
        <v>10</v>
      </c>
      <c r="J174" s="153" t="s">
        <v>878</v>
      </c>
      <c r="K174" s="148"/>
      <c r="L174" s="141" t="str">
        <f t="shared" si="2"/>
        <v>-</v>
      </c>
      <c r="M174" s="142">
        <f t="shared" si="3"/>
        <v>0</v>
      </c>
      <c r="N174" s="136" t="s">
        <v>248</v>
      </c>
      <c r="O174" s="136" t="s">
        <v>777</v>
      </c>
      <c r="P174" s="143" t="s">
        <v>238</v>
      </c>
      <c r="Q174" s="136" t="s">
        <v>79</v>
      </c>
      <c r="R174" s="136" t="s">
        <v>66</v>
      </c>
      <c r="S174" s="136" t="s">
        <v>59</v>
      </c>
      <c r="T174" s="136" t="s">
        <v>778</v>
      </c>
      <c r="U174" s="149"/>
      <c r="V174" s="149"/>
      <c r="W174" s="149"/>
      <c r="X174" s="149"/>
      <c r="Y174" s="149"/>
      <c r="Z174" s="149"/>
      <c r="AA174" s="149"/>
    </row>
    <row r="175" spans="1:27" s="144" customFormat="1" ht="16.5" hidden="1" customHeight="1">
      <c r="A175" s="135"/>
      <c r="B175" s="152" t="s">
        <v>389</v>
      </c>
      <c r="C175" s="150" t="s">
        <v>49</v>
      </c>
      <c r="D175" s="136" t="s">
        <v>390</v>
      </c>
      <c r="E175" s="137" t="s">
        <v>51</v>
      </c>
      <c r="F175" s="137" t="s">
        <v>373</v>
      </c>
      <c r="G175" s="138" t="s">
        <v>211</v>
      </c>
      <c r="H175" s="139">
        <v>2.81</v>
      </c>
      <c r="I175" s="140">
        <v>10</v>
      </c>
      <c r="J175" s="153" t="s">
        <v>878</v>
      </c>
      <c r="K175" s="148"/>
      <c r="L175" s="141" t="str">
        <f t="shared" si="2"/>
        <v>-</v>
      </c>
      <c r="M175" s="142">
        <f t="shared" si="3"/>
        <v>0</v>
      </c>
      <c r="N175" s="136" t="s">
        <v>391</v>
      </c>
      <c r="O175" s="136" t="s">
        <v>255</v>
      </c>
      <c r="P175" s="143" t="s">
        <v>72</v>
      </c>
      <c r="Q175" s="136" t="s">
        <v>122</v>
      </c>
      <c r="R175" s="136" t="s">
        <v>58</v>
      </c>
      <c r="S175" s="136" t="s">
        <v>59</v>
      </c>
      <c r="T175" s="136" t="s">
        <v>363</v>
      </c>
      <c r="U175" s="149"/>
      <c r="V175" s="149"/>
      <c r="W175" s="149"/>
      <c r="X175" s="149"/>
      <c r="Y175" s="149"/>
      <c r="Z175" s="149"/>
      <c r="AA175" s="149"/>
    </row>
    <row r="176" spans="1:27" s="144" customFormat="1" ht="16.5" hidden="1" customHeight="1">
      <c r="A176" s="135"/>
      <c r="B176" s="152" t="s">
        <v>583</v>
      </c>
      <c r="C176" s="150" t="s">
        <v>49</v>
      </c>
      <c r="D176" s="136" t="s">
        <v>682</v>
      </c>
      <c r="E176" s="137" t="s">
        <v>51</v>
      </c>
      <c r="F176" s="137" t="s">
        <v>373</v>
      </c>
      <c r="G176" s="138" t="s">
        <v>211</v>
      </c>
      <c r="H176" s="139">
        <v>2.93</v>
      </c>
      <c r="I176" s="140">
        <v>10</v>
      </c>
      <c r="J176" s="153" t="s">
        <v>878</v>
      </c>
      <c r="K176" s="148"/>
      <c r="L176" s="141" t="str">
        <f t="shared" si="2"/>
        <v>-</v>
      </c>
      <c r="M176" s="142">
        <f t="shared" si="3"/>
        <v>0</v>
      </c>
      <c r="N176" s="136" t="s">
        <v>248</v>
      </c>
      <c r="O176" s="136" t="s">
        <v>84</v>
      </c>
      <c r="P176" s="143" t="s">
        <v>114</v>
      </c>
      <c r="Q176" s="136" t="s">
        <v>122</v>
      </c>
      <c r="R176" s="136" t="s">
        <v>218</v>
      </c>
      <c r="S176" s="136" t="s">
        <v>59</v>
      </c>
      <c r="T176" s="136" t="s">
        <v>123</v>
      </c>
      <c r="U176" s="149"/>
      <c r="V176" s="149"/>
      <c r="W176" s="149"/>
      <c r="X176" s="149"/>
      <c r="Y176" s="149"/>
      <c r="Z176" s="149"/>
      <c r="AA176" s="149"/>
    </row>
    <row r="177" spans="1:27" s="65" customFormat="1" ht="16.5" customHeight="1">
      <c r="A177" s="55"/>
      <c r="B177" s="151" t="s">
        <v>584</v>
      </c>
      <c r="C177" s="146" t="s">
        <v>49</v>
      </c>
      <c r="D177" s="63" t="s">
        <v>683</v>
      </c>
      <c r="E177" s="56" t="s">
        <v>51</v>
      </c>
      <c r="F177" s="56" t="s">
        <v>373</v>
      </c>
      <c r="G177" s="57" t="s">
        <v>211</v>
      </c>
      <c r="H177" s="58">
        <v>2.69</v>
      </c>
      <c r="I177" s="59">
        <v>10</v>
      </c>
      <c r="J177" s="156" t="s">
        <v>882</v>
      </c>
      <c r="K177" s="60"/>
      <c r="L177" s="61" t="str">
        <f t="shared" si="2"/>
        <v>-</v>
      </c>
      <c r="M177" s="62">
        <f t="shared" si="3"/>
        <v>0</v>
      </c>
      <c r="N177" s="63" t="s">
        <v>779</v>
      </c>
      <c r="O177" s="63" t="s">
        <v>222</v>
      </c>
      <c r="P177" s="64" t="s">
        <v>780</v>
      </c>
      <c r="Q177" s="63" t="s">
        <v>57</v>
      </c>
      <c r="R177" s="63" t="s">
        <v>218</v>
      </c>
      <c r="S177" s="63" t="s">
        <v>91</v>
      </c>
      <c r="T177" s="63" t="s">
        <v>781</v>
      </c>
      <c r="U177" s="145"/>
      <c r="V177" s="145"/>
      <c r="W177" s="145"/>
      <c r="X177" s="145"/>
      <c r="Y177" s="145"/>
      <c r="Z177" s="145"/>
      <c r="AA177" s="145"/>
    </row>
    <row r="178" spans="1:27" s="144" customFormat="1" ht="16.5" hidden="1" customHeight="1">
      <c r="A178" s="135"/>
      <c r="B178" s="152" t="s">
        <v>585</v>
      </c>
      <c r="C178" s="150"/>
      <c r="D178" s="136" t="s">
        <v>684</v>
      </c>
      <c r="E178" s="137" t="s">
        <v>51</v>
      </c>
      <c r="F178" s="137" t="s">
        <v>373</v>
      </c>
      <c r="G178" s="138" t="s">
        <v>53</v>
      </c>
      <c r="H178" s="139">
        <v>6.85</v>
      </c>
      <c r="I178" s="140">
        <v>10</v>
      </c>
      <c r="J178" s="153" t="s">
        <v>878</v>
      </c>
      <c r="K178" s="148"/>
      <c r="L178" s="141" t="str">
        <f t="shared" si="2"/>
        <v>-</v>
      </c>
      <c r="M178" s="142">
        <f t="shared" si="3"/>
        <v>0</v>
      </c>
      <c r="N178" s="136"/>
      <c r="O178" s="136"/>
      <c r="P178" s="143"/>
      <c r="Q178" s="136"/>
      <c r="R178" s="136"/>
      <c r="S178" s="136"/>
      <c r="T178" s="136"/>
      <c r="U178" s="149"/>
      <c r="V178" s="149"/>
      <c r="W178" s="149"/>
      <c r="X178" s="149"/>
      <c r="Y178" s="149"/>
      <c r="Z178" s="149"/>
      <c r="AA178" s="149"/>
    </row>
    <row r="179" spans="1:27" s="144" customFormat="1" ht="16.5" hidden="1" customHeight="1">
      <c r="A179" s="135"/>
      <c r="B179" s="152" t="s">
        <v>392</v>
      </c>
      <c r="C179" s="150" t="s">
        <v>49</v>
      </c>
      <c r="D179" s="136" t="s">
        <v>393</v>
      </c>
      <c r="E179" s="137" t="s">
        <v>51</v>
      </c>
      <c r="F179" s="137" t="s">
        <v>373</v>
      </c>
      <c r="G179" s="138" t="s">
        <v>211</v>
      </c>
      <c r="H179" s="139">
        <v>2.81</v>
      </c>
      <c r="I179" s="140">
        <v>10</v>
      </c>
      <c r="J179" s="153" t="s">
        <v>878</v>
      </c>
      <c r="K179" s="148"/>
      <c r="L179" s="141" t="str">
        <f t="shared" si="2"/>
        <v>-</v>
      </c>
      <c r="M179" s="142">
        <f t="shared" si="3"/>
        <v>0</v>
      </c>
      <c r="N179" s="136" t="s">
        <v>242</v>
      </c>
      <c r="O179" s="136" t="s">
        <v>394</v>
      </c>
      <c r="P179" s="143" t="s">
        <v>216</v>
      </c>
      <c r="Q179" s="136" t="s">
        <v>178</v>
      </c>
      <c r="R179" s="136" t="s">
        <v>218</v>
      </c>
      <c r="S179" s="136" t="s">
        <v>91</v>
      </c>
      <c r="T179" s="136" t="s">
        <v>395</v>
      </c>
      <c r="U179" s="149"/>
      <c r="V179" s="149"/>
      <c r="W179" s="149"/>
      <c r="X179" s="149"/>
      <c r="Y179" s="149"/>
      <c r="Z179" s="149"/>
      <c r="AA179" s="149"/>
    </row>
    <row r="180" spans="1:27" s="65" customFormat="1" ht="16.5" customHeight="1">
      <c r="A180" s="55"/>
      <c r="B180" s="151" t="s">
        <v>586</v>
      </c>
      <c r="C180" s="146" t="s">
        <v>49</v>
      </c>
      <c r="D180" s="63" t="s">
        <v>685</v>
      </c>
      <c r="E180" s="56" t="s">
        <v>51</v>
      </c>
      <c r="F180" s="56" t="s">
        <v>373</v>
      </c>
      <c r="G180" s="57" t="s">
        <v>211</v>
      </c>
      <c r="H180" s="58">
        <v>3.15</v>
      </c>
      <c r="I180" s="59">
        <v>10</v>
      </c>
      <c r="J180" s="154" t="s">
        <v>880</v>
      </c>
      <c r="K180" s="60"/>
      <c r="L180" s="61" t="str">
        <f t="shared" si="2"/>
        <v>-</v>
      </c>
      <c r="M180" s="62">
        <f t="shared" si="3"/>
        <v>0</v>
      </c>
      <c r="N180" s="63" t="s">
        <v>254</v>
      </c>
      <c r="O180" s="63" t="s">
        <v>782</v>
      </c>
      <c r="P180" s="64" t="s">
        <v>388</v>
      </c>
      <c r="Q180" s="63" t="s">
        <v>57</v>
      </c>
      <c r="R180" s="63" t="s">
        <v>66</v>
      </c>
      <c r="S180" s="63" t="s">
        <v>91</v>
      </c>
      <c r="T180" s="63" t="s">
        <v>783</v>
      </c>
      <c r="U180" s="145"/>
      <c r="V180" s="145"/>
      <c r="W180" s="145"/>
      <c r="X180" s="145"/>
      <c r="Y180" s="145"/>
      <c r="Z180" s="145"/>
      <c r="AA180" s="145"/>
    </row>
    <row r="181" spans="1:27" s="144" customFormat="1" ht="16.5" hidden="1" customHeight="1">
      <c r="A181" s="135"/>
      <c r="B181" s="152" t="s">
        <v>587</v>
      </c>
      <c r="C181" s="150" t="s">
        <v>49</v>
      </c>
      <c r="D181" s="136" t="s">
        <v>686</v>
      </c>
      <c r="E181" s="137" t="s">
        <v>51</v>
      </c>
      <c r="F181" s="137" t="s">
        <v>373</v>
      </c>
      <c r="G181" s="138" t="s">
        <v>211</v>
      </c>
      <c r="H181" s="139">
        <v>3.15</v>
      </c>
      <c r="I181" s="140">
        <v>10</v>
      </c>
      <c r="J181" s="153" t="s">
        <v>878</v>
      </c>
      <c r="K181" s="148"/>
      <c r="L181" s="141" t="str">
        <f t="shared" si="2"/>
        <v>-</v>
      </c>
      <c r="M181" s="142">
        <f t="shared" si="3"/>
        <v>0</v>
      </c>
      <c r="N181" s="136" t="s">
        <v>784</v>
      </c>
      <c r="O181" s="136" t="s">
        <v>785</v>
      </c>
      <c r="P181" s="143" t="s">
        <v>261</v>
      </c>
      <c r="Q181" s="136" t="s">
        <v>57</v>
      </c>
      <c r="R181" s="136" t="s">
        <v>66</v>
      </c>
      <c r="S181" s="136" t="s">
        <v>59</v>
      </c>
      <c r="T181" s="136" t="s">
        <v>326</v>
      </c>
      <c r="U181" s="149"/>
      <c r="V181" s="149"/>
      <c r="W181" s="149"/>
      <c r="X181" s="149"/>
      <c r="Y181" s="149"/>
      <c r="Z181" s="149"/>
      <c r="AA181" s="149"/>
    </row>
    <row r="182" spans="1:27" s="144" customFormat="1" ht="16.5" hidden="1" customHeight="1">
      <c r="A182" s="135"/>
      <c r="B182" s="152" t="s">
        <v>588</v>
      </c>
      <c r="C182" s="150" t="s">
        <v>49</v>
      </c>
      <c r="D182" s="136" t="s">
        <v>687</v>
      </c>
      <c r="E182" s="137" t="s">
        <v>51</v>
      </c>
      <c r="F182" s="137" t="s">
        <v>373</v>
      </c>
      <c r="G182" s="138" t="s">
        <v>211</v>
      </c>
      <c r="H182" s="139">
        <v>2.93</v>
      </c>
      <c r="I182" s="140">
        <v>10</v>
      </c>
      <c r="J182" s="153" t="s">
        <v>878</v>
      </c>
      <c r="K182" s="148"/>
      <c r="L182" s="141" t="str">
        <f t="shared" si="2"/>
        <v>-</v>
      </c>
      <c r="M182" s="142">
        <f t="shared" si="3"/>
        <v>0</v>
      </c>
      <c r="N182" s="136" t="s">
        <v>786</v>
      </c>
      <c r="O182" s="136" t="s">
        <v>787</v>
      </c>
      <c r="P182" s="143" t="s">
        <v>216</v>
      </c>
      <c r="Q182" s="136" t="s">
        <v>122</v>
      </c>
      <c r="R182" s="136" t="s">
        <v>66</v>
      </c>
      <c r="S182" s="136" t="s">
        <v>59</v>
      </c>
      <c r="T182" s="136" t="s">
        <v>788</v>
      </c>
      <c r="U182" s="149"/>
      <c r="V182" s="149"/>
      <c r="W182" s="149"/>
      <c r="X182" s="149"/>
      <c r="Y182" s="149"/>
      <c r="Z182" s="149"/>
      <c r="AA182" s="149"/>
    </row>
    <row r="183" spans="1:27" s="144" customFormat="1" ht="16.5" hidden="1" customHeight="1">
      <c r="A183" s="135"/>
      <c r="B183" s="152" t="s">
        <v>396</v>
      </c>
      <c r="C183" s="150" t="s">
        <v>49</v>
      </c>
      <c r="D183" s="136" t="s">
        <v>397</v>
      </c>
      <c r="E183" s="137" t="s">
        <v>51</v>
      </c>
      <c r="F183" s="137" t="s">
        <v>373</v>
      </c>
      <c r="G183" s="138" t="s">
        <v>211</v>
      </c>
      <c r="H183" s="139">
        <v>3.15</v>
      </c>
      <c r="I183" s="140">
        <v>10</v>
      </c>
      <c r="J183" s="153" t="s">
        <v>878</v>
      </c>
      <c r="K183" s="148"/>
      <c r="L183" s="141" t="str">
        <f t="shared" si="2"/>
        <v>-</v>
      </c>
      <c r="M183" s="142">
        <f t="shared" si="3"/>
        <v>0</v>
      </c>
      <c r="N183" s="136" t="s">
        <v>398</v>
      </c>
      <c r="O183" s="136" t="s">
        <v>399</v>
      </c>
      <c r="P183" s="143" t="s">
        <v>72</v>
      </c>
      <c r="Q183" s="136" t="s">
        <v>57</v>
      </c>
      <c r="R183" s="136" t="s">
        <v>66</v>
      </c>
      <c r="S183" s="136" t="s">
        <v>91</v>
      </c>
      <c r="T183" s="136" t="s">
        <v>400</v>
      </c>
      <c r="U183" s="149"/>
      <c r="V183" s="149"/>
      <c r="W183" s="149"/>
      <c r="X183" s="149"/>
      <c r="Y183" s="149"/>
      <c r="Z183" s="149"/>
      <c r="AA183" s="149"/>
    </row>
    <row r="184" spans="1:27" s="144" customFormat="1" ht="16.5" hidden="1" customHeight="1">
      <c r="A184" s="135"/>
      <c r="B184" s="152" t="s">
        <v>589</v>
      </c>
      <c r="C184" s="150" t="s">
        <v>49</v>
      </c>
      <c r="D184" s="136" t="s">
        <v>688</v>
      </c>
      <c r="E184" s="137" t="s">
        <v>51</v>
      </c>
      <c r="F184" s="137" t="s">
        <v>373</v>
      </c>
      <c r="G184" s="138" t="s">
        <v>211</v>
      </c>
      <c r="H184" s="139">
        <v>3.15</v>
      </c>
      <c r="I184" s="140">
        <v>10</v>
      </c>
      <c r="J184" s="153" t="s">
        <v>878</v>
      </c>
      <c r="K184" s="148"/>
      <c r="L184" s="141" t="str">
        <f t="shared" si="2"/>
        <v>-</v>
      </c>
      <c r="M184" s="142">
        <f t="shared" si="3"/>
        <v>0</v>
      </c>
      <c r="N184" s="136" t="s">
        <v>254</v>
      </c>
      <c r="O184" s="136" t="s">
        <v>789</v>
      </c>
      <c r="P184" s="143" t="s">
        <v>790</v>
      </c>
      <c r="Q184" s="136" t="s">
        <v>122</v>
      </c>
      <c r="R184" s="136" t="s">
        <v>66</v>
      </c>
      <c r="S184" s="136" t="s">
        <v>59</v>
      </c>
      <c r="T184" s="136" t="s">
        <v>363</v>
      </c>
      <c r="U184" s="149"/>
      <c r="V184" s="149"/>
      <c r="W184" s="149"/>
      <c r="X184" s="149"/>
      <c r="Y184" s="149"/>
      <c r="Z184" s="149"/>
      <c r="AA184" s="149"/>
    </row>
    <row r="185" spans="1:27" s="144" customFormat="1" ht="16.5" hidden="1" customHeight="1">
      <c r="A185" s="135"/>
      <c r="B185" s="152" t="s">
        <v>590</v>
      </c>
      <c r="C185" s="150"/>
      <c r="D185" s="136" t="s">
        <v>689</v>
      </c>
      <c r="E185" s="137" t="s">
        <v>51</v>
      </c>
      <c r="F185" s="137" t="s">
        <v>373</v>
      </c>
      <c r="G185" s="138" t="s">
        <v>211</v>
      </c>
      <c r="H185" s="139">
        <v>3.15</v>
      </c>
      <c r="I185" s="140">
        <v>10</v>
      </c>
      <c r="J185" s="153" t="s">
        <v>878</v>
      </c>
      <c r="K185" s="148"/>
      <c r="L185" s="141" t="str">
        <f t="shared" si="2"/>
        <v>-</v>
      </c>
      <c r="M185" s="142">
        <f t="shared" si="3"/>
        <v>0</v>
      </c>
      <c r="N185" s="136"/>
      <c r="O185" s="136" t="s">
        <v>791</v>
      </c>
      <c r="P185" s="143" t="s">
        <v>780</v>
      </c>
      <c r="Q185" s="136" t="s">
        <v>776</v>
      </c>
      <c r="R185" s="136" t="s">
        <v>66</v>
      </c>
      <c r="S185" s="136" t="s">
        <v>276</v>
      </c>
      <c r="T185" s="136" t="s">
        <v>792</v>
      </c>
      <c r="U185" s="149"/>
      <c r="V185" s="149"/>
      <c r="W185" s="149"/>
      <c r="X185" s="149"/>
      <c r="Y185" s="149"/>
      <c r="Z185" s="149"/>
      <c r="AA185" s="149"/>
    </row>
    <row r="186" spans="1:27" s="144" customFormat="1" ht="16.5" hidden="1" customHeight="1">
      <c r="A186" s="135"/>
      <c r="B186" s="152" t="s">
        <v>591</v>
      </c>
      <c r="C186" s="150" t="s">
        <v>49</v>
      </c>
      <c r="D186" s="136" t="s">
        <v>690</v>
      </c>
      <c r="E186" s="137" t="s">
        <v>51</v>
      </c>
      <c r="F186" s="137" t="s">
        <v>373</v>
      </c>
      <c r="G186" s="138" t="s">
        <v>211</v>
      </c>
      <c r="H186" s="139">
        <v>2.93</v>
      </c>
      <c r="I186" s="140">
        <v>10</v>
      </c>
      <c r="J186" s="153" t="s">
        <v>878</v>
      </c>
      <c r="K186" s="148"/>
      <c r="L186" s="141" t="str">
        <f t="shared" si="2"/>
        <v>-</v>
      </c>
      <c r="M186" s="142">
        <f t="shared" si="3"/>
        <v>0</v>
      </c>
      <c r="N186" s="136" t="s">
        <v>739</v>
      </c>
      <c r="O186" s="136" t="s">
        <v>793</v>
      </c>
      <c r="P186" s="143" t="s">
        <v>121</v>
      </c>
      <c r="Q186" s="136" t="s">
        <v>122</v>
      </c>
      <c r="R186" s="136" t="s">
        <v>66</v>
      </c>
      <c r="S186" s="136" t="s">
        <v>98</v>
      </c>
      <c r="T186" s="136" t="s">
        <v>794</v>
      </c>
      <c r="U186" s="149"/>
      <c r="V186" s="149"/>
      <c r="W186" s="149"/>
      <c r="X186" s="149"/>
      <c r="Y186" s="149"/>
      <c r="Z186" s="149"/>
      <c r="AA186" s="149"/>
    </row>
    <row r="187" spans="1:27" s="144" customFormat="1" ht="16.5" hidden="1" customHeight="1">
      <c r="A187" s="135"/>
      <c r="B187" s="152" t="s">
        <v>401</v>
      </c>
      <c r="C187" s="150" t="s">
        <v>49</v>
      </c>
      <c r="D187" s="136" t="s">
        <v>402</v>
      </c>
      <c r="E187" s="137" t="s">
        <v>51</v>
      </c>
      <c r="F187" s="137" t="s">
        <v>373</v>
      </c>
      <c r="G187" s="138" t="s">
        <v>211</v>
      </c>
      <c r="H187" s="139">
        <v>2.69</v>
      </c>
      <c r="I187" s="140">
        <v>10</v>
      </c>
      <c r="J187" s="153" t="s">
        <v>878</v>
      </c>
      <c r="K187" s="148"/>
      <c r="L187" s="141" t="str">
        <f t="shared" si="2"/>
        <v>-</v>
      </c>
      <c r="M187" s="142">
        <f t="shared" si="3"/>
        <v>0</v>
      </c>
      <c r="N187" s="136" t="s">
        <v>254</v>
      </c>
      <c r="O187" s="136" t="s">
        <v>403</v>
      </c>
      <c r="P187" s="143" t="s">
        <v>404</v>
      </c>
      <c r="Q187" s="136" t="s">
        <v>122</v>
      </c>
      <c r="R187" s="136" t="s">
        <v>66</v>
      </c>
      <c r="S187" s="136" t="s">
        <v>98</v>
      </c>
      <c r="T187" s="136" t="s">
        <v>405</v>
      </c>
      <c r="U187" s="149"/>
      <c r="V187" s="149"/>
      <c r="W187" s="149"/>
      <c r="X187" s="149"/>
      <c r="Y187" s="149"/>
      <c r="Z187" s="149"/>
      <c r="AA187" s="149"/>
    </row>
    <row r="188" spans="1:27" s="144" customFormat="1" ht="16.5" hidden="1" customHeight="1">
      <c r="A188" s="135"/>
      <c r="B188" s="152" t="s">
        <v>592</v>
      </c>
      <c r="C188" s="150" t="s">
        <v>49</v>
      </c>
      <c r="D188" s="136" t="s">
        <v>691</v>
      </c>
      <c r="E188" s="137" t="s">
        <v>51</v>
      </c>
      <c r="F188" s="137" t="s">
        <v>373</v>
      </c>
      <c r="G188" s="138" t="s">
        <v>211</v>
      </c>
      <c r="H188" s="139">
        <v>2.93</v>
      </c>
      <c r="I188" s="140">
        <v>10</v>
      </c>
      <c r="J188" s="153" t="s">
        <v>878</v>
      </c>
      <c r="K188" s="148"/>
      <c r="L188" s="141" t="str">
        <f t="shared" si="2"/>
        <v>-</v>
      </c>
      <c r="M188" s="142">
        <f t="shared" si="3"/>
        <v>0</v>
      </c>
      <c r="N188" s="136" t="s">
        <v>242</v>
      </c>
      <c r="O188" s="136" t="s">
        <v>795</v>
      </c>
      <c r="P188" s="143" t="s">
        <v>725</v>
      </c>
      <c r="Q188" s="136" t="s">
        <v>57</v>
      </c>
      <c r="R188" s="136" t="s">
        <v>66</v>
      </c>
      <c r="S188" s="136" t="s">
        <v>91</v>
      </c>
      <c r="T188" s="136" t="s">
        <v>796</v>
      </c>
      <c r="U188" s="149"/>
      <c r="V188" s="149"/>
      <c r="W188" s="149"/>
      <c r="X188" s="149"/>
      <c r="Y188" s="149"/>
      <c r="Z188" s="149"/>
      <c r="AA188" s="149"/>
    </row>
    <row r="189" spans="1:27" s="144" customFormat="1" ht="16.5" hidden="1" customHeight="1">
      <c r="A189" s="135"/>
      <c r="B189" s="152" t="s">
        <v>593</v>
      </c>
      <c r="C189" s="150" t="s">
        <v>49</v>
      </c>
      <c r="D189" s="136" t="s">
        <v>692</v>
      </c>
      <c r="E189" s="137" t="s">
        <v>51</v>
      </c>
      <c r="F189" s="137" t="s">
        <v>373</v>
      </c>
      <c r="G189" s="138" t="s">
        <v>211</v>
      </c>
      <c r="H189" s="139">
        <v>3.15</v>
      </c>
      <c r="I189" s="140">
        <v>10</v>
      </c>
      <c r="J189" s="153" t="s">
        <v>878</v>
      </c>
      <c r="K189" s="148"/>
      <c r="L189" s="141" t="str">
        <f t="shared" si="2"/>
        <v>-</v>
      </c>
      <c r="M189" s="142">
        <f t="shared" si="3"/>
        <v>0</v>
      </c>
      <c r="N189" s="136" t="s">
        <v>254</v>
      </c>
      <c r="O189" s="136" t="s">
        <v>55</v>
      </c>
      <c r="P189" s="143" t="s">
        <v>216</v>
      </c>
      <c r="Q189" s="136" t="s">
        <v>57</v>
      </c>
      <c r="R189" s="136" t="s">
        <v>66</v>
      </c>
      <c r="S189" s="136" t="s">
        <v>5</v>
      </c>
      <c r="T189" s="136" t="s">
        <v>770</v>
      </c>
      <c r="U189" s="149"/>
      <c r="V189" s="149"/>
      <c r="W189" s="149"/>
      <c r="X189" s="149"/>
      <c r="Y189" s="149"/>
      <c r="Z189" s="149"/>
      <c r="AA189" s="149"/>
    </row>
    <row r="190" spans="1:27" s="65" customFormat="1" ht="16.5" customHeight="1">
      <c r="A190" s="55"/>
      <c r="B190" s="151" t="s">
        <v>594</v>
      </c>
      <c r="C190" s="146" t="s">
        <v>49</v>
      </c>
      <c r="D190" s="63" t="s">
        <v>693</v>
      </c>
      <c r="E190" s="56" t="s">
        <v>51</v>
      </c>
      <c r="F190" s="56" t="s">
        <v>373</v>
      </c>
      <c r="G190" s="57" t="s">
        <v>211</v>
      </c>
      <c r="H190" s="58">
        <v>2.93</v>
      </c>
      <c r="I190" s="59">
        <v>10</v>
      </c>
      <c r="J190" s="156" t="s">
        <v>882</v>
      </c>
      <c r="K190" s="60"/>
      <c r="L190" s="61" t="str">
        <f t="shared" si="2"/>
        <v>-</v>
      </c>
      <c r="M190" s="62">
        <f t="shared" si="3"/>
        <v>0</v>
      </c>
      <c r="N190" s="63" t="s">
        <v>314</v>
      </c>
      <c r="O190" s="63" t="s">
        <v>84</v>
      </c>
      <c r="P190" s="64" t="s">
        <v>267</v>
      </c>
      <c r="Q190" s="63" t="s">
        <v>57</v>
      </c>
      <c r="R190" s="63" t="s">
        <v>66</v>
      </c>
      <c r="S190" s="63" t="s">
        <v>98</v>
      </c>
      <c r="T190" s="63" t="s">
        <v>797</v>
      </c>
      <c r="U190" s="145"/>
      <c r="V190" s="145"/>
      <c r="W190" s="145"/>
      <c r="X190" s="145"/>
      <c r="Y190" s="145"/>
      <c r="Z190" s="145"/>
      <c r="AA190" s="145"/>
    </row>
    <row r="191" spans="1:27" s="144" customFormat="1" ht="16.5" hidden="1" customHeight="1">
      <c r="A191" s="135"/>
      <c r="B191" s="152" t="s">
        <v>406</v>
      </c>
      <c r="C191" s="150" t="s">
        <v>49</v>
      </c>
      <c r="D191" s="136" t="s">
        <v>407</v>
      </c>
      <c r="E191" s="137" t="s">
        <v>51</v>
      </c>
      <c r="F191" s="137" t="s">
        <v>373</v>
      </c>
      <c r="G191" s="138" t="s">
        <v>211</v>
      </c>
      <c r="H191" s="139">
        <v>2.81</v>
      </c>
      <c r="I191" s="140">
        <v>10</v>
      </c>
      <c r="J191" s="153" t="s">
        <v>878</v>
      </c>
      <c r="K191" s="148"/>
      <c r="L191" s="141" t="str">
        <f t="shared" si="2"/>
        <v>-</v>
      </c>
      <c r="M191" s="142">
        <f t="shared" si="3"/>
        <v>0</v>
      </c>
      <c r="N191" s="136" t="s">
        <v>408</v>
      </c>
      <c r="O191" s="136" t="s">
        <v>310</v>
      </c>
      <c r="P191" s="143" t="s">
        <v>72</v>
      </c>
      <c r="Q191" s="136" t="s">
        <v>122</v>
      </c>
      <c r="R191" s="136" t="s">
        <v>66</v>
      </c>
      <c r="S191" s="136" t="s">
        <v>59</v>
      </c>
      <c r="T191" s="136" t="s">
        <v>409</v>
      </c>
      <c r="U191" s="149"/>
      <c r="V191" s="149"/>
      <c r="W191" s="149"/>
      <c r="X191" s="149"/>
      <c r="Y191" s="149"/>
      <c r="Z191" s="149"/>
      <c r="AA191" s="149"/>
    </row>
    <row r="192" spans="1:27" s="144" customFormat="1" ht="16.5" hidden="1" customHeight="1">
      <c r="A192" s="135"/>
      <c r="B192" s="152" t="s">
        <v>595</v>
      </c>
      <c r="C192" s="150" t="s">
        <v>49</v>
      </c>
      <c r="D192" s="136" t="s">
        <v>694</v>
      </c>
      <c r="E192" s="137" t="s">
        <v>51</v>
      </c>
      <c r="F192" s="137" t="s">
        <v>373</v>
      </c>
      <c r="G192" s="138" t="s">
        <v>211</v>
      </c>
      <c r="H192" s="139">
        <v>3.15</v>
      </c>
      <c r="I192" s="140">
        <v>10</v>
      </c>
      <c r="J192" s="153" t="s">
        <v>878</v>
      </c>
      <c r="K192" s="148"/>
      <c r="L192" s="141" t="str">
        <f t="shared" si="2"/>
        <v>-</v>
      </c>
      <c r="M192" s="142">
        <f t="shared" si="3"/>
        <v>0</v>
      </c>
      <c r="N192" s="136" t="s">
        <v>242</v>
      </c>
      <c r="O192" s="136" t="s">
        <v>798</v>
      </c>
      <c r="P192" s="143" t="s">
        <v>799</v>
      </c>
      <c r="Q192" s="136" t="s">
        <v>57</v>
      </c>
      <c r="R192" s="136" t="s">
        <v>66</v>
      </c>
      <c r="S192" s="136" t="s">
        <v>98</v>
      </c>
      <c r="T192" s="136" t="s">
        <v>800</v>
      </c>
      <c r="U192" s="149"/>
      <c r="V192" s="149"/>
      <c r="W192" s="149"/>
      <c r="X192" s="149"/>
      <c r="Y192" s="149"/>
      <c r="Z192" s="149"/>
      <c r="AA192" s="149"/>
    </row>
    <row r="193" spans="1:27" s="65" customFormat="1" ht="16.5" customHeight="1">
      <c r="A193" s="55"/>
      <c r="B193" s="151" t="s">
        <v>410</v>
      </c>
      <c r="C193" s="146" t="s">
        <v>49</v>
      </c>
      <c r="D193" s="63" t="s">
        <v>411</v>
      </c>
      <c r="E193" s="56" t="s">
        <v>51</v>
      </c>
      <c r="F193" s="56" t="s">
        <v>373</v>
      </c>
      <c r="G193" s="57" t="s">
        <v>211</v>
      </c>
      <c r="H193" s="58">
        <v>2.93</v>
      </c>
      <c r="I193" s="59">
        <v>10</v>
      </c>
      <c r="J193" s="155" t="s">
        <v>881</v>
      </c>
      <c r="K193" s="60"/>
      <c r="L193" s="61" t="str">
        <f t="shared" si="2"/>
        <v>-</v>
      </c>
      <c r="M193" s="62">
        <f t="shared" si="3"/>
        <v>0</v>
      </c>
      <c r="N193" s="63" t="s">
        <v>412</v>
      </c>
      <c r="O193" s="63" t="s">
        <v>413</v>
      </c>
      <c r="P193" s="64" t="s">
        <v>267</v>
      </c>
      <c r="Q193" s="63" t="s">
        <v>122</v>
      </c>
      <c r="R193" s="63" t="s">
        <v>66</v>
      </c>
      <c r="S193" s="63" t="s">
        <v>59</v>
      </c>
      <c r="T193" s="63" t="s">
        <v>171</v>
      </c>
      <c r="U193" s="145"/>
      <c r="V193" s="145"/>
      <c r="W193" s="145"/>
      <c r="X193" s="145"/>
      <c r="Y193" s="145"/>
      <c r="Z193" s="145"/>
      <c r="AA193" s="145"/>
    </row>
    <row r="194" spans="1:27" s="144" customFormat="1" ht="16.5" hidden="1" customHeight="1">
      <c r="A194" s="135"/>
      <c r="B194" s="152" t="s">
        <v>596</v>
      </c>
      <c r="C194" s="150" t="s">
        <v>49</v>
      </c>
      <c r="D194" s="136" t="s">
        <v>695</v>
      </c>
      <c r="E194" s="137" t="s">
        <v>51</v>
      </c>
      <c r="F194" s="137" t="s">
        <v>373</v>
      </c>
      <c r="G194" s="138" t="s">
        <v>211</v>
      </c>
      <c r="H194" s="139">
        <v>3.15</v>
      </c>
      <c r="I194" s="140">
        <v>10</v>
      </c>
      <c r="J194" s="153" t="s">
        <v>878</v>
      </c>
      <c r="K194" s="148"/>
      <c r="L194" s="141" t="str">
        <f t="shared" si="2"/>
        <v>-</v>
      </c>
      <c r="M194" s="142">
        <f t="shared" si="3"/>
        <v>0</v>
      </c>
      <c r="N194" s="136" t="s">
        <v>242</v>
      </c>
      <c r="O194" s="136" t="s">
        <v>801</v>
      </c>
      <c r="P194" s="143" t="s">
        <v>72</v>
      </c>
      <c r="Q194" s="136" t="s">
        <v>122</v>
      </c>
      <c r="R194" s="136" t="s">
        <v>66</v>
      </c>
      <c r="S194" s="136" t="s">
        <v>5</v>
      </c>
      <c r="T194" s="136" t="s">
        <v>350</v>
      </c>
      <c r="U194" s="149"/>
      <c r="V194" s="149"/>
      <c r="W194" s="149"/>
      <c r="X194" s="149"/>
      <c r="Y194" s="149"/>
      <c r="Z194" s="149"/>
      <c r="AA194" s="149"/>
    </row>
    <row r="195" spans="1:27" s="144" customFormat="1" ht="16.5" hidden="1" customHeight="1">
      <c r="A195" s="135"/>
      <c r="B195" s="152" t="s">
        <v>414</v>
      </c>
      <c r="C195" s="150" t="s">
        <v>49</v>
      </c>
      <c r="D195" s="136" t="s">
        <v>415</v>
      </c>
      <c r="E195" s="137" t="s">
        <v>51</v>
      </c>
      <c r="F195" s="137" t="s">
        <v>373</v>
      </c>
      <c r="G195" s="138" t="s">
        <v>211</v>
      </c>
      <c r="H195" s="139">
        <v>2.69</v>
      </c>
      <c r="I195" s="140">
        <v>10</v>
      </c>
      <c r="J195" s="153" t="s">
        <v>878</v>
      </c>
      <c r="K195" s="148"/>
      <c r="L195" s="141" t="str">
        <f t="shared" si="2"/>
        <v>-</v>
      </c>
      <c r="M195" s="142">
        <f t="shared" si="3"/>
        <v>0</v>
      </c>
      <c r="N195" s="136"/>
      <c r="O195" s="136" t="s">
        <v>416</v>
      </c>
      <c r="P195" s="143" t="s">
        <v>388</v>
      </c>
      <c r="Q195" s="136" t="s">
        <v>57</v>
      </c>
      <c r="R195" s="136" t="s">
        <v>66</v>
      </c>
      <c r="S195" s="136" t="s">
        <v>276</v>
      </c>
      <c r="T195" s="136" t="s">
        <v>286</v>
      </c>
      <c r="U195" s="149"/>
      <c r="V195" s="149"/>
      <c r="W195" s="149"/>
      <c r="X195" s="149"/>
      <c r="Y195" s="149"/>
      <c r="Z195" s="149"/>
      <c r="AA195" s="149"/>
    </row>
    <row r="196" spans="1:27" s="65" customFormat="1" ht="16.5" customHeight="1">
      <c r="A196" s="55"/>
      <c r="B196" s="151" t="s">
        <v>597</v>
      </c>
      <c r="C196" s="146" t="s">
        <v>49</v>
      </c>
      <c r="D196" s="63" t="s">
        <v>696</v>
      </c>
      <c r="E196" s="56" t="s">
        <v>51</v>
      </c>
      <c r="F196" s="56" t="s">
        <v>373</v>
      </c>
      <c r="G196" s="57" t="s">
        <v>211</v>
      </c>
      <c r="H196" s="58">
        <v>4.1500000000000004</v>
      </c>
      <c r="I196" s="59">
        <v>10</v>
      </c>
      <c r="J196" s="156" t="s">
        <v>882</v>
      </c>
      <c r="K196" s="60"/>
      <c r="L196" s="61" t="str">
        <f t="shared" si="2"/>
        <v>-</v>
      </c>
      <c r="M196" s="62">
        <f t="shared" si="3"/>
        <v>0</v>
      </c>
      <c r="N196" s="63" t="s">
        <v>254</v>
      </c>
      <c r="O196" s="63" t="s">
        <v>802</v>
      </c>
      <c r="P196" s="64"/>
      <c r="Q196" s="63"/>
      <c r="R196" s="63"/>
      <c r="S196" s="63"/>
      <c r="T196" s="63"/>
      <c r="U196" s="145"/>
      <c r="V196" s="145"/>
      <c r="W196" s="145"/>
      <c r="X196" s="145"/>
      <c r="Y196" s="145"/>
      <c r="Z196" s="145"/>
      <c r="AA196" s="145"/>
    </row>
    <row r="197" spans="1:27" s="144" customFormat="1" ht="16.5" hidden="1" customHeight="1">
      <c r="A197" s="135"/>
      <c r="B197" s="152" t="s">
        <v>417</v>
      </c>
      <c r="C197" s="150" t="s">
        <v>49</v>
      </c>
      <c r="D197" s="136" t="s">
        <v>418</v>
      </c>
      <c r="E197" s="137" t="s">
        <v>51</v>
      </c>
      <c r="F197" s="137" t="s">
        <v>373</v>
      </c>
      <c r="G197" s="138" t="s">
        <v>211</v>
      </c>
      <c r="H197" s="139">
        <v>2.93</v>
      </c>
      <c r="I197" s="140">
        <v>10</v>
      </c>
      <c r="J197" s="153" t="s">
        <v>878</v>
      </c>
      <c r="K197" s="148"/>
      <c r="L197" s="141" t="str">
        <f t="shared" si="2"/>
        <v>-</v>
      </c>
      <c r="M197" s="142">
        <f t="shared" si="3"/>
        <v>0</v>
      </c>
      <c r="N197" s="136" t="s">
        <v>419</v>
      </c>
      <c r="O197" s="136" t="s">
        <v>420</v>
      </c>
      <c r="P197" s="143" t="s">
        <v>216</v>
      </c>
      <c r="Q197" s="136" t="s">
        <v>57</v>
      </c>
      <c r="R197" s="136" t="s">
        <v>66</v>
      </c>
      <c r="S197" s="136" t="s">
        <v>59</v>
      </c>
      <c r="T197" s="136" t="s">
        <v>123</v>
      </c>
      <c r="U197" s="149"/>
      <c r="V197" s="149"/>
      <c r="W197" s="149"/>
      <c r="X197" s="149"/>
      <c r="Y197" s="149"/>
      <c r="Z197" s="149"/>
      <c r="AA197" s="149"/>
    </row>
    <row r="198" spans="1:27" s="144" customFormat="1" ht="16.5" hidden="1" customHeight="1">
      <c r="A198" s="135"/>
      <c r="B198" s="152" t="s">
        <v>598</v>
      </c>
      <c r="C198" s="150" t="s">
        <v>49</v>
      </c>
      <c r="D198" s="136" t="s">
        <v>697</v>
      </c>
      <c r="E198" s="137" t="s">
        <v>51</v>
      </c>
      <c r="F198" s="137" t="s">
        <v>373</v>
      </c>
      <c r="G198" s="138" t="s">
        <v>211</v>
      </c>
      <c r="H198" s="139">
        <v>3.15</v>
      </c>
      <c r="I198" s="140">
        <v>10</v>
      </c>
      <c r="J198" s="153" t="s">
        <v>878</v>
      </c>
      <c r="K198" s="148"/>
      <c r="L198" s="141" t="str">
        <f t="shared" si="2"/>
        <v>-</v>
      </c>
      <c r="M198" s="142">
        <f t="shared" si="3"/>
        <v>0</v>
      </c>
      <c r="N198" s="136" t="s">
        <v>254</v>
      </c>
      <c r="O198" s="136" t="s">
        <v>803</v>
      </c>
      <c r="P198" s="143" t="s">
        <v>804</v>
      </c>
      <c r="Q198" s="136" t="s">
        <v>57</v>
      </c>
      <c r="R198" s="136" t="s">
        <v>66</v>
      </c>
      <c r="S198" s="136" t="s">
        <v>91</v>
      </c>
      <c r="T198" s="136" t="s">
        <v>805</v>
      </c>
      <c r="U198" s="149"/>
      <c r="V198" s="149"/>
      <c r="W198" s="149"/>
      <c r="X198" s="149"/>
      <c r="Y198" s="149"/>
      <c r="Z198" s="149"/>
      <c r="AA198" s="149"/>
    </row>
    <row r="199" spans="1:27" s="65" customFormat="1" ht="16.5" customHeight="1">
      <c r="A199" s="55"/>
      <c r="B199" s="151" t="s">
        <v>599</v>
      </c>
      <c r="C199" s="146" t="s">
        <v>49</v>
      </c>
      <c r="D199" s="63" t="s">
        <v>698</v>
      </c>
      <c r="E199" s="56" t="s">
        <v>51</v>
      </c>
      <c r="F199" s="56" t="s">
        <v>373</v>
      </c>
      <c r="G199" s="57" t="s">
        <v>211</v>
      </c>
      <c r="H199" s="58">
        <v>3.15</v>
      </c>
      <c r="I199" s="59">
        <v>10</v>
      </c>
      <c r="J199" s="155" t="s">
        <v>881</v>
      </c>
      <c r="K199" s="60"/>
      <c r="L199" s="61" t="str">
        <f t="shared" si="2"/>
        <v>-</v>
      </c>
      <c r="M199" s="62">
        <f t="shared" si="3"/>
        <v>0</v>
      </c>
      <c r="N199" s="63" t="s">
        <v>242</v>
      </c>
      <c r="O199" s="63" t="s">
        <v>90</v>
      </c>
      <c r="P199" s="64" t="s">
        <v>806</v>
      </c>
      <c r="Q199" s="63" t="s">
        <v>57</v>
      </c>
      <c r="R199" s="63" t="s">
        <v>218</v>
      </c>
      <c r="S199" s="63" t="s">
        <v>91</v>
      </c>
      <c r="T199" s="63" t="s">
        <v>363</v>
      </c>
      <c r="U199" s="145"/>
      <c r="V199" s="145"/>
      <c r="W199" s="145"/>
      <c r="X199" s="145"/>
      <c r="Y199" s="145"/>
      <c r="Z199" s="145"/>
      <c r="AA199" s="145"/>
    </row>
    <row r="200" spans="1:27" s="144" customFormat="1" ht="16.5" hidden="1" customHeight="1">
      <c r="A200" s="135"/>
      <c r="B200" s="152" t="s">
        <v>421</v>
      </c>
      <c r="C200" s="150" t="s">
        <v>49</v>
      </c>
      <c r="D200" s="136" t="s">
        <v>422</v>
      </c>
      <c r="E200" s="137" t="s">
        <v>51</v>
      </c>
      <c r="F200" s="137" t="s">
        <v>373</v>
      </c>
      <c r="G200" s="138" t="s">
        <v>211</v>
      </c>
      <c r="H200" s="139">
        <v>3.41</v>
      </c>
      <c r="I200" s="140">
        <v>10</v>
      </c>
      <c r="J200" s="153" t="s">
        <v>878</v>
      </c>
      <c r="K200" s="148"/>
      <c r="L200" s="141" t="str">
        <f t="shared" si="2"/>
        <v>-</v>
      </c>
      <c r="M200" s="142">
        <f t="shared" si="3"/>
        <v>0</v>
      </c>
      <c r="N200" s="136" t="s">
        <v>254</v>
      </c>
      <c r="O200" s="136" t="s">
        <v>127</v>
      </c>
      <c r="P200" s="143" t="s">
        <v>388</v>
      </c>
      <c r="Q200" s="136" t="s">
        <v>57</v>
      </c>
      <c r="R200" s="136" t="s">
        <v>66</v>
      </c>
      <c r="S200" s="136" t="s">
        <v>59</v>
      </c>
      <c r="T200" s="136" t="s">
        <v>123</v>
      </c>
      <c r="U200" s="149"/>
      <c r="V200" s="149"/>
      <c r="W200" s="149"/>
      <c r="X200" s="149"/>
      <c r="Y200" s="149"/>
      <c r="Z200" s="149"/>
      <c r="AA200" s="149"/>
    </row>
    <row r="201" spans="1:27" s="144" customFormat="1" ht="16.5" hidden="1" customHeight="1">
      <c r="A201" s="135"/>
      <c r="B201" s="152" t="s">
        <v>423</v>
      </c>
      <c r="C201" s="150" t="s">
        <v>49</v>
      </c>
      <c r="D201" s="136" t="s">
        <v>424</v>
      </c>
      <c r="E201" s="137" t="s">
        <v>51</v>
      </c>
      <c r="F201" s="137" t="s">
        <v>373</v>
      </c>
      <c r="G201" s="138" t="s">
        <v>211</v>
      </c>
      <c r="H201" s="139">
        <v>2.81</v>
      </c>
      <c r="I201" s="140">
        <v>10</v>
      </c>
      <c r="J201" s="153" t="s">
        <v>878</v>
      </c>
      <c r="K201" s="148"/>
      <c r="L201" s="141" t="str">
        <f t="shared" si="2"/>
        <v>-</v>
      </c>
      <c r="M201" s="142">
        <f t="shared" si="3"/>
        <v>0</v>
      </c>
      <c r="N201" s="136" t="s">
        <v>425</v>
      </c>
      <c r="O201" s="136" t="s">
        <v>55</v>
      </c>
      <c r="P201" s="143" t="s">
        <v>379</v>
      </c>
      <c r="Q201" s="136" t="s">
        <v>122</v>
      </c>
      <c r="R201" s="136" t="s">
        <v>66</v>
      </c>
      <c r="S201" s="136" t="s">
        <v>59</v>
      </c>
      <c r="T201" s="136" t="s">
        <v>426</v>
      </c>
      <c r="U201" s="149"/>
      <c r="V201" s="149"/>
      <c r="W201" s="149"/>
      <c r="X201" s="149"/>
      <c r="Y201" s="149"/>
      <c r="Z201" s="149"/>
      <c r="AA201" s="149"/>
    </row>
    <row r="202" spans="1:27" s="65" customFormat="1" ht="16.5" customHeight="1">
      <c r="A202" s="55"/>
      <c r="B202" s="151" t="s">
        <v>427</v>
      </c>
      <c r="C202" s="146" t="s">
        <v>49</v>
      </c>
      <c r="D202" s="63" t="s">
        <v>428</v>
      </c>
      <c r="E202" s="56" t="s">
        <v>51</v>
      </c>
      <c r="F202" s="56" t="s">
        <v>373</v>
      </c>
      <c r="G202" s="57" t="s">
        <v>211</v>
      </c>
      <c r="H202" s="58">
        <v>2.81</v>
      </c>
      <c r="I202" s="59">
        <v>10</v>
      </c>
      <c r="J202" s="156" t="s">
        <v>882</v>
      </c>
      <c r="K202" s="60"/>
      <c r="L202" s="61" t="str">
        <f t="shared" si="2"/>
        <v>-</v>
      </c>
      <c r="M202" s="62">
        <f t="shared" si="3"/>
        <v>0</v>
      </c>
      <c r="N202" s="63" t="s">
        <v>429</v>
      </c>
      <c r="O202" s="63" t="s">
        <v>430</v>
      </c>
      <c r="P202" s="64" t="s">
        <v>56</v>
      </c>
      <c r="Q202" s="63" t="s">
        <v>57</v>
      </c>
      <c r="R202" s="63" t="s">
        <v>66</v>
      </c>
      <c r="S202" s="63" t="s">
        <v>59</v>
      </c>
      <c r="T202" s="63" t="s">
        <v>431</v>
      </c>
      <c r="U202" s="145"/>
      <c r="V202" s="145"/>
      <c r="W202" s="145"/>
      <c r="X202" s="145"/>
      <c r="Y202" s="145"/>
      <c r="Z202" s="145"/>
      <c r="AA202" s="145"/>
    </row>
    <row r="203" spans="1:27" s="144" customFormat="1" ht="16.5" hidden="1" customHeight="1">
      <c r="A203" s="135"/>
      <c r="B203" s="152" t="s">
        <v>600</v>
      </c>
      <c r="C203" s="150" t="s">
        <v>49</v>
      </c>
      <c r="D203" s="136" t="s">
        <v>699</v>
      </c>
      <c r="E203" s="137" t="s">
        <v>51</v>
      </c>
      <c r="F203" s="137" t="s">
        <v>373</v>
      </c>
      <c r="G203" s="138" t="s">
        <v>211</v>
      </c>
      <c r="H203" s="139">
        <v>3.15</v>
      </c>
      <c r="I203" s="140">
        <v>10</v>
      </c>
      <c r="J203" s="153" t="s">
        <v>878</v>
      </c>
      <c r="K203" s="148"/>
      <c r="L203" s="141" t="str">
        <f t="shared" si="2"/>
        <v>-</v>
      </c>
      <c r="M203" s="142">
        <f t="shared" si="3"/>
        <v>0</v>
      </c>
      <c r="N203" s="136" t="s">
        <v>242</v>
      </c>
      <c r="O203" s="136" t="s">
        <v>84</v>
      </c>
      <c r="P203" s="143" t="s">
        <v>780</v>
      </c>
      <c r="Q203" s="136" t="s">
        <v>122</v>
      </c>
      <c r="R203" s="136" t="s">
        <v>218</v>
      </c>
      <c r="S203" s="136" t="s">
        <v>5</v>
      </c>
      <c r="T203" s="136" t="s">
        <v>104</v>
      </c>
      <c r="U203" s="149"/>
      <c r="V203" s="149"/>
      <c r="W203" s="149"/>
      <c r="X203" s="149"/>
      <c r="Y203" s="149"/>
      <c r="Z203" s="149"/>
      <c r="AA203" s="149"/>
    </row>
    <row r="204" spans="1:27" s="144" customFormat="1" ht="16.5" hidden="1" customHeight="1">
      <c r="A204" s="135"/>
      <c r="B204" s="152" t="s">
        <v>432</v>
      </c>
      <c r="C204" s="150" t="s">
        <v>49</v>
      </c>
      <c r="D204" s="136" t="s">
        <v>433</v>
      </c>
      <c r="E204" s="137" t="s">
        <v>51</v>
      </c>
      <c r="F204" s="137" t="s">
        <v>373</v>
      </c>
      <c r="G204" s="138" t="s">
        <v>211</v>
      </c>
      <c r="H204" s="139">
        <v>2.81</v>
      </c>
      <c r="I204" s="140">
        <v>10</v>
      </c>
      <c r="J204" s="153" t="s">
        <v>878</v>
      </c>
      <c r="K204" s="148"/>
      <c r="L204" s="141" t="str">
        <f t="shared" si="2"/>
        <v>-</v>
      </c>
      <c r="M204" s="142">
        <f t="shared" si="3"/>
        <v>0</v>
      </c>
      <c r="N204" s="136" t="s">
        <v>434</v>
      </c>
      <c r="O204" s="136" t="s">
        <v>435</v>
      </c>
      <c r="P204" s="143" t="s">
        <v>388</v>
      </c>
      <c r="Q204" s="136" t="s">
        <v>122</v>
      </c>
      <c r="R204" s="136" t="s">
        <v>66</v>
      </c>
      <c r="S204" s="136" t="s">
        <v>91</v>
      </c>
      <c r="T204" s="136" t="s">
        <v>224</v>
      </c>
      <c r="U204" s="149"/>
      <c r="V204" s="149"/>
      <c r="W204" s="149"/>
      <c r="X204" s="149"/>
      <c r="Y204" s="149"/>
      <c r="Z204" s="149"/>
      <c r="AA204" s="149"/>
    </row>
    <row r="205" spans="1:27" s="144" customFormat="1" ht="16.5" hidden="1" customHeight="1">
      <c r="A205" s="135"/>
      <c r="B205" s="152" t="s">
        <v>601</v>
      </c>
      <c r="C205" s="150" t="s">
        <v>49</v>
      </c>
      <c r="D205" s="136" t="s">
        <v>700</v>
      </c>
      <c r="E205" s="137" t="s">
        <v>51</v>
      </c>
      <c r="F205" s="137" t="s">
        <v>373</v>
      </c>
      <c r="G205" s="138" t="s">
        <v>211</v>
      </c>
      <c r="H205" s="139">
        <v>3.15</v>
      </c>
      <c r="I205" s="140">
        <v>10</v>
      </c>
      <c r="J205" s="153" t="s">
        <v>878</v>
      </c>
      <c r="K205" s="148"/>
      <c r="L205" s="141" t="str">
        <f t="shared" si="2"/>
        <v>-</v>
      </c>
      <c r="M205" s="142">
        <f t="shared" si="3"/>
        <v>0</v>
      </c>
      <c r="N205" s="136" t="s">
        <v>254</v>
      </c>
      <c r="O205" s="136" t="s">
        <v>807</v>
      </c>
      <c r="P205" s="143"/>
      <c r="Q205" s="136" t="s">
        <v>122</v>
      </c>
      <c r="R205" s="136" t="s">
        <v>66</v>
      </c>
      <c r="S205" s="136">
        <v>0</v>
      </c>
      <c r="T205" s="136" t="s">
        <v>808</v>
      </c>
      <c r="U205" s="149"/>
      <c r="V205" s="149"/>
      <c r="W205" s="149"/>
      <c r="X205" s="149"/>
      <c r="Y205" s="149"/>
      <c r="Z205" s="149"/>
      <c r="AA205" s="149"/>
    </row>
    <row r="206" spans="1:27" s="144" customFormat="1" ht="16.5" hidden="1" customHeight="1">
      <c r="A206" s="135"/>
      <c r="B206" s="152" t="s">
        <v>436</v>
      </c>
      <c r="C206" s="150" t="s">
        <v>49</v>
      </c>
      <c r="D206" s="136" t="s">
        <v>437</v>
      </c>
      <c r="E206" s="137" t="s">
        <v>51</v>
      </c>
      <c r="F206" s="137" t="s">
        <v>373</v>
      </c>
      <c r="G206" s="138" t="s">
        <v>211</v>
      </c>
      <c r="H206" s="139">
        <v>3.41</v>
      </c>
      <c r="I206" s="140">
        <v>10</v>
      </c>
      <c r="J206" s="153" t="s">
        <v>878</v>
      </c>
      <c r="K206" s="148"/>
      <c r="L206" s="141" t="str">
        <f t="shared" si="2"/>
        <v>-</v>
      </c>
      <c r="M206" s="142">
        <f t="shared" si="3"/>
        <v>0</v>
      </c>
      <c r="N206" s="136" t="s">
        <v>254</v>
      </c>
      <c r="O206" s="136" t="s">
        <v>55</v>
      </c>
      <c r="P206" s="143" t="s">
        <v>216</v>
      </c>
      <c r="Q206" s="136" t="s">
        <v>122</v>
      </c>
      <c r="R206" s="136" t="s">
        <v>66</v>
      </c>
      <c r="S206" s="136" t="s">
        <v>5</v>
      </c>
      <c r="T206" s="136" t="s">
        <v>307</v>
      </c>
      <c r="U206" s="149"/>
      <c r="V206" s="149"/>
      <c r="W206" s="149"/>
      <c r="X206" s="149"/>
      <c r="Y206" s="149"/>
      <c r="Z206" s="149"/>
      <c r="AA206" s="149"/>
    </row>
    <row r="207" spans="1:27" s="65" customFormat="1" ht="16.5" customHeight="1">
      <c r="A207" s="55"/>
      <c r="B207" s="151" t="s">
        <v>602</v>
      </c>
      <c r="C207" s="146" t="s">
        <v>49</v>
      </c>
      <c r="D207" s="63" t="s">
        <v>701</v>
      </c>
      <c r="E207" s="56" t="s">
        <v>51</v>
      </c>
      <c r="F207" s="56" t="s">
        <v>373</v>
      </c>
      <c r="G207" s="57" t="s">
        <v>211</v>
      </c>
      <c r="H207" s="58">
        <v>2.93</v>
      </c>
      <c r="I207" s="59">
        <v>10</v>
      </c>
      <c r="J207" s="156" t="s">
        <v>882</v>
      </c>
      <c r="K207" s="60"/>
      <c r="L207" s="61" t="str">
        <f t="shared" si="2"/>
        <v>-</v>
      </c>
      <c r="M207" s="62">
        <f t="shared" si="3"/>
        <v>0</v>
      </c>
      <c r="N207" s="63" t="s">
        <v>809</v>
      </c>
      <c r="O207" s="63" t="s">
        <v>255</v>
      </c>
      <c r="P207" s="64" t="s">
        <v>748</v>
      </c>
      <c r="Q207" s="63" t="s">
        <v>122</v>
      </c>
      <c r="R207" s="63" t="s">
        <v>218</v>
      </c>
      <c r="S207" s="63" t="s">
        <v>59</v>
      </c>
      <c r="T207" s="63" t="s">
        <v>431</v>
      </c>
      <c r="U207" s="145"/>
      <c r="V207" s="145"/>
      <c r="W207" s="145"/>
      <c r="X207" s="145"/>
      <c r="Y207" s="145"/>
      <c r="Z207" s="145"/>
      <c r="AA207" s="145"/>
    </row>
    <row r="208" spans="1:27" s="144" customFormat="1" ht="16.5" hidden="1" customHeight="1">
      <c r="A208" s="135"/>
      <c r="B208" s="152" t="s">
        <v>603</v>
      </c>
      <c r="C208" s="150" t="s">
        <v>49</v>
      </c>
      <c r="D208" s="136" t="s">
        <v>702</v>
      </c>
      <c r="E208" s="137" t="s">
        <v>51</v>
      </c>
      <c r="F208" s="137" t="s">
        <v>373</v>
      </c>
      <c r="G208" s="138" t="s">
        <v>211</v>
      </c>
      <c r="H208" s="139">
        <v>4.1500000000000004</v>
      </c>
      <c r="I208" s="140">
        <v>10</v>
      </c>
      <c r="J208" s="153" t="s">
        <v>878</v>
      </c>
      <c r="K208" s="148"/>
      <c r="L208" s="141" t="str">
        <f t="shared" si="2"/>
        <v>-</v>
      </c>
      <c r="M208" s="142">
        <f t="shared" si="3"/>
        <v>0</v>
      </c>
      <c r="N208" s="136" t="s">
        <v>254</v>
      </c>
      <c r="O208" s="136" t="s">
        <v>64</v>
      </c>
      <c r="P208" s="143" t="s">
        <v>810</v>
      </c>
      <c r="Q208" s="136" t="s">
        <v>57</v>
      </c>
      <c r="R208" s="136" t="s">
        <v>66</v>
      </c>
      <c r="S208" s="136" t="s">
        <v>91</v>
      </c>
      <c r="T208" s="136" t="s">
        <v>340</v>
      </c>
      <c r="U208" s="149"/>
      <c r="V208" s="149"/>
      <c r="W208" s="149"/>
      <c r="X208" s="149"/>
      <c r="Y208" s="149"/>
      <c r="Z208" s="149"/>
      <c r="AA208" s="149"/>
    </row>
    <row r="209" spans="1:27" s="144" customFormat="1" ht="16.5" hidden="1" customHeight="1">
      <c r="A209" s="135"/>
      <c r="B209" s="152" t="s">
        <v>604</v>
      </c>
      <c r="C209" s="150"/>
      <c r="D209" s="136" t="s">
        <v>703</v>
      </c>
      <c r="E209" s="137" t="s">
        <v>51</v>
      </c>
      <c r="F209" s="137" t="s">
        <v>373</v>
      </c>
      <c r="G209" s="138" t="s">
        <v>53</v>
      </c>
      <c r="H209" s="139">
        <v>6.25</v>
      </c>
      <c r="I209" s="140">
        <v>10</v>
      </c>
      <c r="J209" s="153" t="s">
        <v>878</v>
      </c>
      <c r="K209" s="148"/>
      <c r="L209" s="141" t="str">
        <f t="shared" si="2"/>
        <v>-</v>
      </c>
      <c r="M209" s="142">
        <f t="shared" si="3"/>
        <v>0</v>
      </c>
      <c r="N209" s="136"/>
      <c r="O209" s="136"/>
      <c r="P209" s="143"/>
      <c r="Q209" s="136"/>
      <c r="R209" s="136"/>
      <c r="S209" s="136"/>
      <c r="T209" s="136"/>
      <c r="U209" s="149"/>
      <c r="V209" s="149"/>
      <c r="W209" s="149"/>
      <c r="X209" s="149"/>
      <c r="Y209" s="149"/>
      <c r="Z209" s="149"/>
      <c r="AA209" s="149"/>
    </row>
    <row r="210" spans="1:27" s="144" customFormat="1" ht="16.5" hidden="1" customHeight="1">
      <c r="A210" s="135"/>
      <c r="B210" s="152" t="s">
        <v>605</v>
      </c>
      <c r="C210" s="150"/>
      <c r="D210" s="136" t="s">
        <v>704</v>
      </c>
      <c r="E210" s="137" t="s">
        <v>51</v>
      </c>
      <c r="F210" s="137" t="s">
        <v>373</v>
      </c>
      <c r="G210" s="138" t="s">
        <v>211</v>
      </c>
      <c r="H210" s="139">
        <v>4.1500000000000004</v>
      </c>
      <c r="I210" s="140">
        <v>10</v>
      </c>
      <c r="J210" s="153" t="s">
        <v>878</v>
      </c>
      <c r="K210" s="148"/>
      <c r="L210" s="141" t="str">
        <f t="shared" si="2"/>
        <v>-</v>
      </c>
      <c r="M210" s="142">
        <f t="shared" si="3"/>
        <v>0</v>
      </c>
      <c r="N210" s="136"/>
      <c r="O210" s="136"/>
      <c r="P210" s="143"/>
      <c r="Q210" s="136"/>
      <c r="R210" s="136"/>
      <c r="S210" s="136"/>
      <c r="T210" s="136"/>
      <c r="U210" s="149"/>
      <c r="V210" s="149"/>
      <c r="W210" s="149"/>
      <c r="X210" s="149"/>
      <c r="Y210" s="149"/>
      <c r="Z210" s="149"/>
      <c r="AA210" s="149"/>
    </row>
    <row r="211" spans="1:27" s="144" customFormat="1" ht="16.5" hidden="1" customHeight="1">
      <c r="A211" s="135"/>
      <c r="B211" s="152" t="s">
        <v>606</v>
      </c>
      <c r="C211" s="150"/>
      <c r="D211" s="136" t="s">
        <v>705</v>
      </c>
      <c r="E211" s="137" t="s">
        <v>51</v>
      </c>
      <c r="F211" s="137" t="s">
        <v>440</v>
      </c>
      <c r="G211" s="138" t="s">
        <v>53</v>
      </c>
      <c r="H211" s="139">
        <v>6.41</v>
      </c>
      <c r="I211" s="140">
        <v>10</v>
      </c>
      <c r="J211" s="153" t="s">
        <v>878</v>
      </c>
      <c r="K211" s="148"/>
      <c r="L211" s="141" t="str">
        <f t="shared" si="2"/>
        <v>-</v>
      </c>
      <c r="M211" s="142">
        <f t="shared" si="3"/>
        <v>0</v>
      </c>
      <c r="N211" s="136"/>
      <c r="O211" s="136"/>
      <c r="P211" s="143"/>
      <c r="Q211" s="136"/>
      <c r="R211" s="136"/>
      <c r="S211" s="136"/>
      <c r="T211" s="136"/>
      <c r="U211" s="149"/>
      <c r="V211" s="149"/>
      <c r="W211" s="149"/>
      <c r="X211" s="149"/>
      <c r="Y211" s="149"/>
      <c r="Z211" s="149"/>
      <c r="AA211" s="149"/>
    </row>
    <row r="212" spans="1:27" s="144" customFormat="1" ht="16.5" hidden="1" customHeight="1">
      <c r="A212" s="135"/>
      <c r="B212" s="152" t="s">
        <v>438</v>
      </c>
      <c r="C212" s="150"/>
      <c r="D212" s="136" t="s">
        <v>439</v>
      </c>
      <c r="E212" s="137" t="s">
        <v>51</v>
      </c>
      <c r="F212" s="137" t="s">
        <v>440</v>
      </c>
      <c r="G212" s="138" t="s">
        <v>211</v>
      </c>
      <c r="H212" s="139">
        <v>4.1500000000000004</v>
      </c>
      <c r="I212" s="140">
        <v>10</v>
      </c>
      <c r="J212" s="153" t="s">
        <v>878</v>
      </c>
      <c r="K212" s="148"/>
      <c r="L212" s="141" t="str">
        <f t="shared" ref="L212:L213" si="4">IF(K212="","-",K212/250)</f>
        <v>-</v>
      </c>
      <c r="M212" s="142">
        <f t="shared" ref="M212:M213" si="5">H212*K212</f>
        <v>0</v>
      </c>
      <c r="N212" s="136" t="s">
        <v>254</v>
      </c>
      <c r="O212" s="136" t="s">
        <v>90</v>
      </c>
      <c r="P212" s="143" t="s">
        <v>72</v>
      </c>
      <c r="Q212" s="136" t="s">
        <v>57</v>
      </c>
      <c r="R212" s="136" t="s">
        <v>218</v>
      </c>
      <c r="S212" s="136" t="s">
        <v>441</v>
      </c>
      <c r="T212" s="136" t="s">
        <v>442</v>
      </c>
      <c r="U212" s="149"/>
      <c r="V212" s="149"/>
      <c r="W212" s="149"/>
      <c r="X212" s="149"/>
      <c r="Y212" s="149"/>
      <c r="Z212" s="149"/>
      <c r="AA212" s="149"/>
    </row>
    <row r="213" spans="1:27" s="144" customFormat="1" ht="16.5" hidden="1" customHeight="1">
      <c r="A213" s="135"/>
      <c r="B213" s="152" t="s">
        <v>607</v>
      </c>
      <c r="C213" s="150"/>
      <c r="D213" s="136" t="s">
        <v>706</v>
      </c>
      <c r="E213" s="137" t="s">
        <v>51</v>
      </c>
      <c r="F213" s="137" t="s">
        <v>440</v>
      </c>
      <c r="G213" s="138" t="s">
        <v>53</v>
      </c>
      <c r="H213" s="139">
        <v>6.25</v>
      </c>
      <c r="I213" s="140">
        <v>10</v>
      </c>
      <c r="J213" s="153" t="s">
        <v>878</v>
      </c>
      <c r="K213" s="148"/>
      <c r="L213" s="141" t="str">
        <f t="shared" si="4"/>
        <v>-</v>
      </c>
      <c r="M213" s="142">
        <f t="shared" si="5"/>
        <v>0</v>
      </c>
      <c r="N213" s="136"/>
      <c r="O213" s="136"/>
      <c r="P213" s="143"/>
      <c r="Q213" s="136"/>
      <c r="R213" s="136"/>
      <c r="S213" s="136"/>
      <c r="T213" s="136"/>
      <c r="U213" s="149"/>
      <c r="V213" s="149"/>
      <c r="W213" s="149"/>
      <c r="X213" s="149"/>
      <c r="Y213" s="149"/>
      <c r="Z213" s="149"/>
      <c r="AA213" s="149"/>
    </row>
    <row r="214" spans="1:27" s="65" customFormat="1" ht="16.5" customHeight="1">
      <c r="A214" s="55"/>
      <c r="B214" s="151" t="s">
        <v>815</v>
      </c>
      <c r="C214" s="146"/>
      <c r="D214" s="63" t="s">
        <v>679</v>
      </c>
      <c r="E214" s="56" t="s">
        <v>709</v>
      </c>
      <c r="F214" s="56" t="s">
        <v>373</v>
      </c>
      <c r="G214" s="57" t="s">
        <v>211</v>
      </c>
      <c r="H214" s="58">
        <v>18.29</v>
      </c>
      <c r="I214" s="59">
        <v>10</v>
      </c>
      <c r="J214" s="155" t="s">
        <v>881</v>
      </c>
      <c r="K214" s="60"/>
      <c r="L214" s="61" t="str">
        <f t="shared" ref="L214:L254" si="6">IF(K214="","-",K214/250)</f>
        <v>-</v>
      </c>
      <c r="M214" s="62">
        <f t="shared" ref="M214:M254" si="7">H214*K214</f>
        <v>0</v>
      </c>
      <c r="N214" s="63"/>
      <c r="O214" s="63" t="s">
        <v>127</v>
      </c>
      <c r="P214" s="64"/>
      <c r="Q214" s="63"/>
      <c r="R214" s="63"/>
      <c r="S214" s="63"/>
      <c r="T214" s="63"/>
      <c r="U214" s="145"/>
      <c r="V214" s="145"/>
      <c r="W214" s="145"/>
      <c r="X214" s="145"/>
      <c r="Y214" s="145"/>
      <c r="Z214" s="145"/>
      <c r="AA214" s="145"/>
    </row>
    <row r="215" spans="1:27" s="144" customFormat="1" ht="16.5" hidden="1" customHeight="1">
      <c r="A215" s="135"/>
      <c r="B215" s="152" t="s">
        <v>816</v>
      </c>
      <c r="C215" s="150"/>
      <c r="D215" s="136" t="s">
        <v>372</v>
      </c>
      <c r="E215" s="137" t="s">
        <v>709</v>
      </c>
      <c r="F215" s="137" t="s">
        <v>373</v>
      </c>
      <c r="G215" s="138" t="s">
        <v>211</v>
      </c>
      <c r="H215" s="139">
        <v>18.29</v>
      </c>
      <c r="I215" s="140">
        <v>10</v>
      </c>
      <c r="J215" s="153" t="s">
        <v>878</v>
      </c>
      <c r="K215" s="148"/>
      <c r="L215" s="141" t="str">
        <f t="shared" si="6"/>
        <v>-</v>
      </c>
      <c r="M215" s="142">
        <f t="shared" si="7"/>
        <v>0</v>
      </c>
      <c r="N215" s="136"/>
      <c r="O215" s="136" t="s">
        <v>255</v>
      </c>
      <c r="P215" s="143"/>
      <c r="Q215" s="136"/>
      <c r="R215" s="136"/>
      <c r="S215" s="136"/>
      <c r="T215" s="136"/>
      <c r="U215" s="149"/>
      <c r="V215" s="149"/>
      <c r="W215" s="149"/>
      <c r="X215" s="149"/>
      <c r="Y215" s="149"/>
      <c r="Z215" s="149"/>
      <c r="AA215" s="149"/>
    </row>
    <row r="216" spans="1:27" s="144" customFormat="1" ht="16.5" hidden="1" customHeight="1">
      <c r="A216" s="135"/>
      <c r="B216" s="152" t="s">
        <v>817</v>
      </c>
      <c r="C216" s="150"/>
      <c r="D216" s="136" t="s">
        <v>240</v>
      </c>
      <c r="E216" s="137" t="s">
        <v>709</v>
      </c>
      <c r="F216" s="137" t="s">
        <v>241</v>
      </c>
      <c r="G216" s="138" t="s">
        <v>211</v>
      </c>
      <c r="H216" s="139">
        <v>18.29</v>
      </c>
      <c r="I216" s="140">
        <v>10</v>
      </c>
      <c r="J216" s="153" t="s">
        <v>878</v>
      </c>
      <c r="K216" s="148"/>
      <c r="L216" s="141" t="str">
        <f t="shared" si="6"/>
        <v>-</v>
      </c>
      <c r="M216" s="142">
        <f t="shared" si="7"/>
        <v>0</v>
      </c>
      <c r="N216" s="136"/>
      <c r="O216" s="136" t="s">
        <v>90</v>
      </c>
      <c r="P216" s="143"/>
      <c r="Q216" s="136"/>
      <c r="R216" s="136"/>
      <c r="S216" s="136"/>
      <c r="T216" s="136"/>
      <c r="U216" s="149"/>
      <c r="V216" s="149"/>
      <c r="W216" s="149"/>
      <c r="X216" s="149"/>
      <c r="Y216" s="149"/>
      <c r="Z216" s="149"/>
      <c r="AA216" s="149"/>
    </row>
    <row r="217" spans="1:27" s="65" customFormat="1" ht="16.5" customHeight="1">
      <c r="A217" s="55"/>
      <c r="B217" s="151" t="s">
        <v>818</v>
      </c>
      <c r="C217" s="146"/>
      <c r="D217" s="63" t="s">
        <v>847</v>
      </c>
      <c r="E217" s="56" t="s">
        <v>709</v>
      </c>
      <c r="F217" s="56" t="s">
        <v>373</v>
      </c>
      <c r="G217" s="57" t="s">
        <v>211</v>
      </c>
      <c r="H217" s="58">
        <v>18.29</v>
      </c>
      <c r="I217" s="59">
        <v>10</v>
      </c>
      <c r="J217" s="155" t="s">
        <v>881</v>
      </c>
      <c r="K217" s="60"/>
      <c r="L217" s="61" t="str">
        <f t="shared" si="6"/>
        <v>-</v>
      </c>
      <c r="M217" s="62">
        <f t="shared" si="7"/>
        <v>0</v>
      </c>
      <c r="N217" s="63"/>
      <c r="O217" s="63" t="s">
        <v>255</v>
      </c>
      <c r="P217" s="64"/>
      <c r="Q217" s="63"/>
      <c r="R217" s="63"/>
      <c r="S217" s="63"/>
      <c r="T217" s="63"/>
      <c r="U217" s="145"/>
      <c r="V217" s="145"/>
      <c r="W217" s="145"/>
      <c r="X217" s="145"/>
      <c r="Y217" s="145"/>
      <c r="Z217" s="145"/>
      <c r="AA217" s="145"/>
    </row>
    <row r="218" spans="1:27" s="144" customFormat="1" ht="16.5" hidden="1" customHeight="1">
      <c r="A218" s="135"/>
      <c r="B218" s="152" t="s">
        <v>819</v>
      </c>
      <c r="C218" s="150"/>
      <c r="D218" s="136" t="s">
        <v>309</v>
      </c>
      <c r="E218" s="137" t="s">
        <v>709</v>
      </c>
      <c r="F218" s="137" t="s">
        <v>301</v>
      </c>
      <c r="G218" s="138" t="s">
        <v>211</v>
      </c>
      <c r="H218" s="139">
        <v>18.29</v>
      </c>
      <c r="I218" s="140">
        <v>10</v>
      </c>
      <c r="J218" s="153" t="s">
        <v>878</v>
      </c>
      <c r="K218" s="148"/>
      <c r="L218" s="141" t="str">
        <f t="shared" si="6"/>
        <v>-</v>
      </c>
      <c r="M218" s="142">
        <f t="shared" si="7"/>
        <v>0</v>
      </c>
      <c r="N218" s="136"/>
      <c r="O218" s="136" t="s">
        <v>310</v>
      </c>
      <c r="P218" s="143"/>
      <c r="Q218" s="136"/>
      <c r="R218" s="136"/>
      <c r="S218" s="136"/>
      <c r="T218" s="136"/>
      <c r="U218" s="149"/>
      <c r="V218" s="149"/>
      <c r="W218" s="149"/>
      <c r="X218" s="149"/>
      <c r="Y218" s="149"/>
      <c r="Z218" s="149"/>
      <c r="AA218" s="149"/>
    </row>
    <row r="219" spans="1:27" s="144" customFormat="1" ht="16.5" hidden="1" customHeight="1">
      <c r="A219" s="135"/>
      <c r="B219" s="152" t="s">
        <v>820</v>
      </c>
      <c r="C219" s="150"/>
      <c r="D219" s="136" t="s">
        <v>667</v>
      </c>
      <c r="E219" s="137" t="s">
        <v>709</v>
      </c>
      <c r="F219" s="137" t="s">
        <v>301</v>
      </c>
      <c r="G219" s="138" t="s">
        <v>211</v>
      </c>
      <c r="H219" s="139">
        <v>18.29</v>
      </c>
      <c r="I219" s="140">
        <v>10</v>
      </c>
      <c r="J219" s="153" t="s">
        <v>878</v>
      </c>
      <c r="K219" s="148"/>
      <c r="L219" s="141" t="str">
        <f t="shared" si="6"/>
        <v>-</v>
      </c>
      <c r="M219" s="142">
        <f t="shared" si="7"/>
        <v>0</v>
      </c>
      <c r="N219" s="136"/>
      <c r="O219" s="136" t="s">
        <v>255</v>
      </c>
      <c r="P219" s="143"/>
      <c r="Q219" s="136"/>
      <c r="R219" s="136"/>
      <c r="S219" s="136"/>
      <c r="T219" s="136"/>
      <c r="U219" s="149"/>
      <c r="V219" s="149"/>
      <c r="W219" s="149"/>
      <c r="X219" s="149"/>
      <c r="Y219" s="149"/>
      <c r="Z219" s="149"/>
      <c r="AA219" s="149"/>
    </row>
    <row r="220" spans="1:27" s="65" customFormat="1" ht="16.5" customHeight="1">
      <c r="A220" s="55"/>
      <c r="B220" s="151" t="s">
        <v>821</v>
      </c>
      <c r="C220" s="146"/>
      <c r="D220" s="63" t="s">
        <v>848</v>
      </c>
      <c r="E220" s="56" t="s">
        <v>709</v>
      </c>
      <c r="F220" s="56" t="s">
        <v>301</v>
      </c>
      <c r="G220" s="57" t="s">
        <v>211</v>
      </c>
      <c r="H220" s="58">
        <v>18.29</v>
      </c>
      <c r="I220" s="59">
        <v>10</v>
      </c>
      <c r="J220" s="155" t="s">
        <v>881</v>
      </c>
      <c r="K220" s="60"/>
      <c r="L220" s="61" t="str">
        <f t="shared" si="6"/>
        <v>-</v>
      </c>
      <c r="M220" s="62">
        <f t="shared" si="7"/>
        <v>0</v>
      </c>
      <c r="N220" s="63"/>
      <c r="O220" s="63" t="s">
        <v>90</v>
      </c>
      <c r="P220" s="64"/>
      <c r="Q220" s="63"/>
      <c r="R220" s="63"/>
      <c r="S220" s="63"/>
      <c r="T220" s="63"/>
      <c r="U220" s="145"/>
      <c r="V220" s="145"/>
      <c r="W220" s="145"/>
      <c r="X220" s="145"/>
      <c r="Y220" s="145"/>
      <c r="Z220" s="145"/>
      <c r="AA220" s="145"/>
    </row>
    <row r="221" spans="1:27" s="144" customFormat="1" ht="16.5" hidden="1" customHeight="1">
      <c r="A221" s="135"/>
      <c r="B221" s="152" t="s">
        <v>822</v>
      </c>
      <c r="C221" s="150"/>
      <c r="D221" s="136" t="s">
        <v>684</v>
      </c>
      <c r="E221" s="137" t="s">
        <v>709</v>
      </c>
      <c r="F221" s="137" t="s">
        <v>373</v>
      </c>
      <c r="G221" s="138" t="s">
        <v>211</v>
      </c>
      <c r="H221" s="139">
        <v>18.29</v>
      </c>
      <c r="I221" s="140">
        <v>10</v>
      </c>
      <c r="J221" s="153" t="s">
        <v>878</v>
      </c>
      <c r="K221" s="148"/>
      <c r="L221" s="141" t="str">
        <f t="shared" si="6"/>
        <v>-</v>
      </c>
      <c r="M221" s="142">
        <f t="shared" si="7"/>
        <v>0</v>
      </c>
      <c r="N221" s="136"/>
      <c r="O221" s="136" t="s">
        <v>84</v>
      </c>
      <c r="P221" s="143"/>
      <c r="Q221" s="136"/>
      <c r="R221" s="136"/>
      <c r="S221" s="136"/>
      <c r="T221" s="136"/>
      <c r="U221" s="149"/>
      <c r="V221" s="149"/>
      <c r="W221" s="149"/>
      <c r="X221" s="149"/>
      <c r="Y221" s="149"/>
      <c r="Z221" s="149"/>
      <c r="AA221" s="149"/>
    </row>
    <row r="222" spans="1:27" s="144" customFormat="1" ht="16.5" hidden="1" customHeight="1">
      <c r="A222" s="135"/>
      <c r="B222" s="152" t="s">
        <v>823</v>
      </c>
      <c r="C222" s="150"/>
      <c r="D222" s="136" t="s">
        <v>849</v>
      </c>
      <c r="E222" s="137" t="s">
        <v>709</v>
      </c>
      <c r="F222" s="137" t="s">
        <v>210</v>
      </c>
      <c r="G222" s="138" t="s">
        <v>211</v>
      </c>
      <c r="H222" s="139">
        <v>18.29</v>
      </c>
      <c r="I222" s="140">
        <v>10</v>
      </c>
      <c r="J222" s="153" t="s">
        <v>878</v>
      </c>
      <c r="K222" s="148"/>
      <c r="L222" s="141" t="str">
        <f t="shared" si="6"/>
        <v>-</v>
      </c>
      <c r="M222" s="142">
        <f t="shared" si="7"/>
        <v>0</v>
      </c>
      <c r="N222" s="136"/>
      <c r="O222" s="136" t="s">
        <v>868</v>
      </c>
      <c r="P222" s="143"/>
      <c r="Q222" s="136"/>
      <c r="R222" s="136"/>
      <c r="S222" s="136"/>
      <c r="T222" s="136"/>
      <c r="U222" s="149"/>
      <c r="V222" s="149"/>
      <c r="W222" s="149"/>
      <c r="X222" s="149"/>
      <c r="Y222" s="149"/>
      <c r="Z222" s="149"/>
      <c r="AA222" s="149"/>
    </row>
    <row r="223" spans="1:27" s="144" customFormat="1" ht="16.5" hidden="1" customHeight="1">
      <c r="A223" s="135"/>
      <c r="B223" s="152" t="s">
        <v>824</v>
      </c>
      <c r="C223" s="150"/>
      <c r="D223" s="136" t="s">
        <v>850</v>
      </c>
      <c r="E223" s="137" t="s">
        <v>709</v>
      </c>
      <c r="F223" s="137" t="s">
        <v>301</v>
      </c>
      <c r="G223" s="138" t="s">
        <v>211</v>
      </c>
      <c r="H223" s="139">
        <v>18.29</v>
      </c>
      <c r="I223" s="140">
        <v>10</v>
      </c>
      <c r="J223" s="153" t="s">
        <v>878</v>
      </c>
      <c r="K223" s="148"/>
      <c r="L223" s="141" t="str">
        <f t="shared" si="6"/>
        <v>-</v>
      </c>
      <c r="M223" s="142">
        <f t="shared" si="7"/>
        <v>0</v>
      </c>
      <c r="N223" s="136"/>
      <c r="O223" s="136" t="s">
        <v>310</v>
      </c>
      <c r="P223" s="143"/>
      <c r="Q223" s="136"/>
      <c r="R223" s="136"/>
      <c r="S223" s="136"/>
      <c r="T223" s="136"/>
      <c r="U223" s="149"/>
      <c r="V223" s="149"/>
      <c r="W223" s="149"/>
      <c r="X223" s="149"/>
      <c r="Y223" s="149"/>
      <c r="Z223" s="149"/>
      <c r="AA223" s="149"/>
    </row>
    <row r="224" spans="1:27" s="144" customFormat="1" ht="16.5" hidden="1" customHeight="1">
      <c r="A224" s="135"/>
      <c r="B224" s="152" t="s">
        <v>608</v>
      </c>
      <c r="C224" s="150" t="s">
        <v>49</v>
      </c>
      <c r="D224" s="136" t="s">
        <v>397</v>
      </c>
      <c r="E224" s="137" t="s">
        <v>709</v>
      </c>
      <c r="F224" s="137" t="s">
        <v>373</v>
      </c>
      <c r="G224" s="138" t="s">
        <v>211</v>
      </c>
      <c r="H224" s="139">
        <v>18.29</v>
      </c>
      <c r="I224" s="140">
        <v>10</v>
      </c>
      <c r="J224" s="153" t="s">
        <v>878</v>
      </c>
      <c r="K224" s="148"/>
      <c r="L224" s="141" t="str">
        <f t="shared" si="6"/>
        <v>-</v>
      </c>
      <c r="M224" s="142">
        <f t="shared" si="7"/>
        <v>0</v>
      </c>
      <c r="N224" s="136" t="s">
        <v>398</v>
      </c>
      <c r="O224" s="136" t="s">
        <v>399</v>
      </c>
      <c r="P224" s="143" t="s">
        <v>72</v>
      </c>
      <c r="Q224" s="136" t="s">
        <v>57</v>
      </c>
      <c r="R224" s="136" t="s">
        <v>66</v>
      </c>
      <c r="S224" s="136" t="s">
        <v>91</v>
      </c>
      <c r="T224" s="136" t="s">
        <v>400</v>
      </c>
      <c r="U224" s="149"/>
      <c r="V224" s="149"/>
      <c r="W224" s="149"/>
      <c r="X224" s="149"/>
      <c r="Y224" s="149"/>
      <c r="Z224" s="149"/>
      <c r="AA224" s="149"/>
    </row>
    <row r="225" spans="1:27" s="65" customFormat="1" ht="16.5" customHeight="1">
      <c r="A225" s="55"/>
      <c r="B225" s="151" t="s">
        <v>825</v>
      </c>
      <c r="C225" s="146"/>
      <c r="D225" s="63" t="s">
        <v>688</v>
      </c>
      <c r="E225" s="56" t="s">
        <v>709</v>
      </c>
      <c r="F225" s="56" t="s">
        <v>373</v>
      </c>
      <c r="G225" s="57" t="s">
        <v>211</v>
      </c>
      <c r="H225" s="58">
        <v>18.29</v>
      </c>
      <c r="I225" s="59">
        <v>10</v>
      </c>
      <c r="J225" s="154" t="s">
        <v>880</v>
      </c>
      <c r="K225" s="60"/>
      <c r="L225" s="61" t="str">
        <f t="shared" si="6"/>
        <v>-</v>
      </c>
      <c r="M225" s="62">
        <f t="shared" si="7"/>
        <v>0</v>
      </c>
      <c r="N225" s="63"/>
      <c r="O225" s="63" t="s">
        <v>55</v>
      </c>
      <c r="P225" s="64"/>
      <c r="Q225" s="63"/>
      <c r="R225" s="63"/>
      <c r="S225" s="63"/>
      <c r="T225" s="63"/>
      <c r="U225" s="145"/>
      <c r="V225" s="145"/>
      <c r="W225" s="145"/>
      <c r="X225" s="145"/>
      <c r="Y225" s="145"/>
      <c r="Z225" s="145"/>
      <c r="AA225" s="145"/>
    </row>
    <row r="226" spans="1:27" s="65" customFormat="1" ht="16.5" customHeight="1">
      <c r="A226" s="55"/>
      <c r="B226" s="151" t="s">
        <v>826</v>
      </c>
      <c r="C226" s="146"/>
      <c r="D226" s="63" t="s">
        <v>851</v>
      </c>
      <c r="E226" s="56" t="s">
        <v>709</v>
      </c>
      <c r="F226" s="56" t="s">
        <v>867</v>
      </c>
      <c r="G226" s="57" t="s">
        <v>211</v>
      </c>
      <c r="H226" s="58">
        <v>18.29</v>
      </c>
      <c r="I226" s="59">
        <v>10</v>
      </c>
      <c r="J226" s="155" t="s">
        <v>881</v>
      </c>
      <c r="K226" s="60"/>
      <c r="L226" s="61" t="str">
        <f t="shared" si="6"/>
        <v>-</v>
      </c>
      <c r="M226" s="62">
        <f t="shared" si="7"/>
        <v>0</v>
      </c>
      <c r="N226" s="63"/>
      <c r="O226" s="63" t="s">
        <v>310</v>
      </c>
      <c r="P226" s="64"/>
      <c r="Q226" s="63"/>
      <c r="R226" s="63"/>
      <c r="S226" s="63"/>
      <c r="T226" s="63"/>
      <c r="U226" s="145"/>
      <c r="V226" s="145"/>
      <c r="W226" s="145"/>
      <c r="X226" s="145"/>
      <c r="Y226" s="145"/>
      <c r="Z226" s="145"/>
      <c r="AA226" s="145"/>
    </row>
    <row r="227" spans="1:27" s="144" customFormat="1" ht="16.5" hidden="1" customHeight="1">
      <c r="A227" s="135"/>
      <c r="B227" s="152" t="s">
        <v>609</v>
      </c>
      <c r="C227" s="150" t="s">
        <v>49</v>
      </c>
      <c r="D227" s="136" t="s">
        <v>707</v>
      </c>
      <c r="E227" s="137" t="s">
        <v>709</v>
      </c>
      <c r="F227" s="137" t="s">
        <v>373</v>
      </c>
      <c r="G227" s="138" t="s">
        <v>211</v>
      </c>
      <c r="H227" s="139">
        <v>18.29</v>
      </c>
      <c r="I227" s="140">
        <v>10</v>
      </c>
      <c r="J227" s="153" t="s">
        <v>878</v>
      </c>
      <c r="K227" s="148"/>
      <c r="L227" s="141" t="str">
        <f t="shared" si="6"/>
        <v>-</v>
      </c>
      <c r="M227" s="142">
        <f t="shared" si="7"/>
        <v>0</v>
      </c>
      <c r="N227" s="136" t="s">
        <v>811</v>
      </c>
      <c r="O227" s="136" t="s">
        <v>310</v>
      </c>
      <c r="P227" s="143" t="s">
        <v>72</v>
      </c>
      <c r="Q227" s="136" t="s">
        <v>57</v>
      </c>
      <c r="R227" s="136" t="s">
        <v>66</v>
      </c>
      <c r="S227" s="136" t="s">
        <v>98</v>
      </c>
      <c r="T227" s="136" t="s">
        <v>770</v>
      </c>
      <c r="U227" s="149"/>
      <c r="V227" s="149"/>
      <c r="W227" s="149"/>
      <c r="X227" s="149"/>
      <c r="Y227" s="149"/>
      <c r="Z227" s="149"/>
      <c r="AA227" s="149"/>
    </row>
    <row r="228" spans="1:27" s="144" customFormat="1" ht="16.5" hidden="1" customHeight="1">
      <c r="A228" s="135"/>
      <c r="B228" s="152" t="s">
        <v>827</v>
      </c>
      <c r="C228" s="150"/>
      <c r="D228" s="136" t="s">
        <v>852</v>
      </c>
      <c r="E228" s="137" t="s">
        <v>709</v>
      </c>
      <c r="F228" s="137" t="s">
        <v>293</v>
      </c>
      <c r="G228" s="138" t="s">
        <v>211</v>
      </c>
      <c r="H228" s="139">
        <v>18.29</v>
      </c>
      <c r="I228" s="140">
        <v>10</v>
      </c>
      <c r="J228" s="153" t="s">
        <v>878</v>
      </c>
      <c r="K228" s="148"/>
      <c r="L228" s="141" t="str">
        <f t="shared" si="6"/>
        <v>-</v>
      </c>
      <c r="M228" s="142">
        <f t="shared" si="7"/>
        <v>0</v>
      </c>
      <c r="N228" s="136"/>
      <c r="O228" s="136" t="s">
        <v>55</v>
      </c>
      <c r="P228" s="143"/>
      <c r="Q228" s="136"/>
      <c r="R228" s="136"/>
      <c r="S228" s="136"/>
      <c r="T228" s="136"/>
      <c r="U228" s="149"/>
      <c r="V228" s="149"/>
      <c r="W228" s="149"/>
      <c r="X228" s="149"/>
      <c r="Y228" s="149"/>
      <c r="Z228" s="149"/>
      <c r="AA228" s="149"/>
    </row>
    <row r="229" spans="1:27" s="65" customFormat="1" ht="16.5" customHeight="1">
      <c r="A229" s="55"/>
      <c r="B229" s="151" t="s">
        <v>610</v>
      </c>
      <c r="C229" s="146" t="s">
        <v>49</v>
      </c>
      <c r="D229" s="63" t="s">
        <v>693</v>
      </c>
      <c r="E229" s="56" t="s">
        <v>709</v>
      </c>
      <c r="F229" s="56" t="s">
        <v>373</v>
      </c>
      <c r="G229" s="57" t="s">
        <v>211</v>
      </c>
      <c r="H229" s="58">
        <v>18.29</v>
      </c>
      <c r="I229" s="59">
        <v>10</v>
      </c>
      <c r="J229" s="155" t="s">
        <v>881</v>
      </c>
      <c r="K229" s="60"/>
      <c r="L229" s="61" t="str">
        <f t="shared" si="6"/>
        <v>-</v>
      </c>
      <c r="M229" s="62">
        <f t="shared" si="7"/>
        <v>0</v>
      </c>
      <c r="N229" s="63" t="s">
        <v>314</v>
      </c>
      <c r="O229" s="63" t="s">
        <v>84</v>
      </c>
      <c r="P229" s="64" t="s">
        <v>267</v>
      </c>
      <c r="Q229" s="63" t="s">
        <v>57</v>
      </c>
      <c r="R229" s="63" t="s">
        <v>66</v>
      </c>
      <c r="S229" s="63" t="s">
        <v>98</v>
      </c>
      <c r="T229" s="63" t="s">
        <v>797</v>
      </c>
      <c r="U229" s="145"/>
      <c r="V229" s="145"/>
      <c r="W229" s="145"/>
      <c r="X229" s="145"/>
      <c r="Y229" s="145"/>
      <c r="Z229" s="145"/>
      <c r="AA229" s="145"/>
    </row>
    <row r="230" spans="1:27" s="65" customFormat="1" ht="16.5" customHeight="1">
      <c r="A230" s="55"/>
      <c r="B230" s="151" t="s">
        <v>828</v>
      </c>
      <c r="C230" s="146"/>
      <c r="D230" s="63" t="s">
        <v>853</v>
      </c>
      <c r="E230" s="56" t="s">
        <v>709</v>
      </c>
      <c r="F230" s="56" t="s">
        <v>373</v>
      </c>
      <c r="G230" s="57" t="s">
        <v>211</v>
      </c>
      <c r="H230" s="58">
        <v>19.97</v>
      </c>
      <c r="I230" s="59">
        <v>10</v>
      </c>
      <c r="J230" s="156" t="s">
        <v>882</v>
      </c>
      <c r="K230" s="60"/>
      <c r="L230" s="61" t="str">
        <f t="shared" si="6"/>
        <v>-</v>
      </c>
      <c r="M230" s="62">
        <f t="shared" si="7"/>
        <v>0</v>
      </c>
      <c r="N230" s="63"/>
      <c r="O230" s="63" t="s">
        <v>873</v>
      </c>
      <c r="P230" s="64"/>
      <c r="Q230" s="63"/>
      <c r="R230" s="63"/>
      <c r="S230" s="63"/>
      <c r="T230" s="63"/>
      <c r="U230" s="145"/>
      <c r="V230" s="145"/>
      <c r="W230" s="145"/>
      <c r="X230" s="145"/>
      <c r="Y230" s="145"/>
      <c r="Z230" s="145"/>
      <c r="AA230" s="145"/>
    </row>
    <row r="231" spans="1:27" s="65" customFormat="1" ht="16.5" customHeight="1">
      <c r="A231" s="55"/>
      <c r="B231" s="151" t="s">
        <v>829</v>
      </c>
      <c r="C231" s="146"/>
      <c r="D231" s="63" t="s">
        <v>694</v>
      </c>
      <c r="E231" s="56" t="s">
        <v>709</v>
      </c>
      <c r="F231" s="56" t="s">
        <v>373</v>
      </c>
      <c r="G231" s="57" t="s">
        <v>211</v>
      </c>
      <c r="H231" s="58">
        <v>18.29</v>
      </c>
      <c r="I231" s="59">
        <v>10</v>
      </c>
      <c r="J231" s="154" t="s">
        <v>880</v>
      </c>
      <c r="K231" s="60"/>
      <c r="L231" s="61" t="str">
        <f t="shared" si="6"/>
        <v>-</v>
      </c>
      <c r="M231" s="62">
        <f t="shared" si="7"/>
        <v>0</v>
      </c>
      <c r="N231" s="63"/>
      <c r="O231" s="63" t="s">
        <v>869</v>
      </c>
      <c r="P231" s="64"/>
      <c r="Q231" s="63"/>
      <c r="R231" s="63"/>
      <c r="S231" s="63"/>
      <c r="T231" s="63"/>
      <c r="U231" s="145"/>
      <c r="V231" s="145"/>
      <c r="W231" s="145"/>
      <c r="X231" s="145"/>
      <c r="Y231" s="145"/>
      <c r="Z231" s="145"/>
      <c r="AA231" s="145"/>
    </row>
    <row r="232" spans="1:27" s="65" customFormat="1" ht="16.5" customHeight="1">
      <c r="A232" s="55"/>
      <c r="B232" s="151" t="s">
        <v>830</v>
      </c>
      <c r="C232" s="146"/>
      <c r="D232" s="63" t="s">
        <v>854</v>
      </c>
      <c r="E232" s="56" t="s">
        <v>709</v>
      </c>
      <c r="F232" s="56" t="s">
        <v>373</v>
      </c>
      <c r="G232" s="57" t="s">
        <v>211</v>
      </c>
      <c r="H232" s="58">
        <v>18.29</v>
      </c>
      <c r="I232" s="59">
        <v>10</v>
      </c>
      <c r="J232" s="154" t="s">
        <v>880</v>
      </c>
      <c r="K232" s="60"/>
      <c r="L232" s="61" t="str">
        <f t="shared" si="6"/>
        <v>-</v>
      </c>
      <c r="M232" s="62">
        <f t="shared" si="7"/>
        <v>0</v>
      </c>
      <c r="N232" s="63"/>
      <c r="O232" s="63" t="s">
        <v>870</v>
      </c>
      <c r="P232" s="64"/>
      <c r="Q232" s="63"/>
      <c r="R232" s="63"/>
      <c r="S232" s="63"/>
      <c r="T232" s="63"/>
      <c r="U232" s="145"/>
      <c r="V232" s="145"/>
      <c r="W232" s="145"/>
      <c r="X232" s="145"/>
      <c r="Y232" s="145"/>
      <c r="Z232" s="145"/>
      <c r="AA232" s="145"/>
    </row>
    <row r="233" spans="1:27" s="144" customFormat="1" ht="16.5" hidden="1" customHeight="1">
      <c r="A233" s="135"/>
      <c r="B233" s="152" t="s">
        <v>831</v>
      </c>
      <c r="C233" s="150"/>
      <c r="D233" s="136" t="s">
        <v>855</v>
      </c>
      <c r="E233" s="137" t="s">
        <v>709</v>
      </c>
      <c r="F233" s="137" t="s">
        <v>373</v>
      </c>
      <c r="G233" s="138" t="s">
        <v>211</v>
      </c>
      <c r="H233" s="139">
        <v>18.29</v>
      </c>
      <c r="I233" s="140">
        <v>10</v>
      </c>
      <c r="J233" s="153" t="s">
        <v>878</v>
      </c>
      <c r="K233" s="148"/>
      <c r="L233" s="141" t="str">
        <f t="shared" si="6"/>
        <v>-</v>
      </c>
      <c r="M233" s="142">
        <f t="shared" si="7"/>
        <v>0</v>
      </c>
      <c r="N233" s="136"/>
      <c r="O233" s="136" t="s">
        <v>315</v>
      </c>
      <c r="P233" s="143"/>
      <c r="Q233" s="136"/>
      <c r="R233" s="136"/>
      <c r="S233" s="136"/>
      <c r="T233" s="136"/>
      <c r="U233" s="149"/>
      <c r="V233" s="149"/>
      <c r="W233" s="149"/>
      <c r="X233" s="149"/>
      <c r="Y233" s="149"/>
      <c r="Z233" s="149"/>
      <c r="AA233" s="149"/>
    </row>
    <row r="234" spans="1:27" s="65" customFormat="1" ht="16.5" customHeight="1">
      <c r="A234" s="55"/>
      <c r="B234" s="151" t="s">
        <v>611</v>
      </c>
      <c r="C234" s="146" t="s">
        <v>49</v>
      </c>
      <c r="D234" s="63" t="s">
        <v>336</v>
      </c>
      <c r="E234" s="56" t="s">
        <v>709</v>
      </c>
      <c r="F234" s="56" t="s">
        <v>301</v>
      </c>
      <c r="G234" s="57" t="s">
        <v>211</v>
      </c>
      <c r="H234" s="58">
        <v>18.29</v>
      </c>
      <c r="I234" s="59">
        <v>10</v>
      </c>
      <c r="J234" s="155" t="s">
        <v>881</v>
      </c>
      <c r="K234" s="60"/>
      <c r="L234" s="61" t="str">
        <f t="shared" si="6"/>
        <v>-</v>
      </c>
      <c r="M234" s="62">
        <f t="shared" si="7"/>
        <v>0</v>
      </c>
      <c r="N234" s="63" t="s">
        <v>242</v>
      </c>
      <c r="O234" s="63" t="s">
        <v>55</v>
      </c>
      <c r="P234" s="64" t="s">
        <v>103</v>
      </c>
      <c r="Q234" s="63" t="s">
        <v>337</v>
      </c>
      <c r="R234" s="63" t="s">
        <v>66</v>
      </c>
      <c r="S234" s="63" t="s">
        <v>59</v>
      </c>
      <c r="T234" s="63" t="s">
        <v>175</v>
      </c>
      <c r="U234" s="145"/>
      <c r="V234" s="145"/>
      <c r="W234" s="145"/>
      <c r="X234" s="145"/>
      <c r="Y234" s="145"/>
      <c r="Z234" s="145"/>
      <c r="AA234" s="145"/>
    </row>
    <row r="235" spans="1:27" s="65" customFormat="1" ht="16.5" customHeight="1">
      <c r="A235" s="55"/>
      <c r="B235" s="151" t="s">
        <v>832</v>
      </c>
      <c r="C235" s="146"/>
      <c r="D235" s="63" t="s">
        <v>856</v>
      </c>
      <c r="E235" s="56" t="s">
        <v>709</v>
      </c>
      <c r="F235" s="56" t="s">
        <v>866</v>
      </c>
      <c r="G235" s="57" t="s">
        <v>211</v>
      </c>
      <c r="H235" s="58">
        <v>19.97</v>
      </c>
      <c r="I235" s="59">
        <v>10</v>
      </c>
      <c r="J235" s="156" t="s">
        <v>882</v>
      </c>
      <c r="K235" s="60"/>
      <c r="L235" s="61" t="str">
        <f t="shared" si="6"/>
        <v>-</v>
      </c>
      <c r="M235" s="62">
        <f t="shared" si="7"/>
        <v>0</v>
      </c>
      <c r="N235" s="63"/>
      <c r="O235" s="63" t="s">
        <v>872</v>
      </c>
      <c r="P235" s="64"/>
      <c r="Q235" s="63"/>
      <c r="R235" s="63"/>
      <c r="S235" s="63"/>
      <c r="T235" s="63"/>
      <c r="U235" s="145"/>
      <c r="V235" s="145"/>
      <c r="W235" s="145"/>
      <c r="X235" s="145"/>
      <c r="Y235" s="145"/>
      <c r="Z235" s="145"/>
      <c r="AA235" s="145"/>
    </row>
    <row r="236" spans="1:27" s="65" customFormat="1" ht="16.5" customHeight="1">
      <c r="A236" s="55"/>
      <c r="B236" s="151" t="s">
        <v>833</v>
      </c>
      <c r="C236" s="146"/>
      <c r="D236" s="63" t="s">
        <v>342</v>
      </c>
      <c r="E236" s="56" t="s">
        <v>709</v>
      </c>
      <c r="F236" s="56" t="s">
        <v>301</v>
      </c>
      <c r="G236" s="57" t="s">
        <v>211</v>
      </c>
      <c r="H236" s="58">
        <v>18.29</v>
      </c>
      <c r="I236" s="59">
        <v>10</v>
      </c>
      <c r="J236" s="155" t="s">
        <v>881</v>
      </c>
      <c r="K236" s="60"/>
      <c r="L236" s="61" t="str">
        <f t="shared" si="6"/>
        <v>-</v>
      </c>
      <c r="M236" s="62">
        <f t="shared" si="7"/>
        <v>0</v>
      </c>
      <c r="N236" s="63"/>
      <c r="O236" s="63" t="s">
        <v>871</v>
      </c>
      <c r="P236" s="64"/>
      <c r="Q236" s="63"/>
      <c r="R236" s="63"/>
      <c r="S236" s="63"/>
      <c r="T236" s="63"/>
      <c r="U236" s="145"/>
      <c r="V236" s="145"/>
      <c r="W236" s="145"/>
      <c r="X236" s="145"/>
      <c r="Y236" s="145"/>
      <c r="Z236" s="145"/>
      <c r="AA236" s="145"/>
    </row>
    <row r="237" spans="1:27" s="144" customFormat="1" ht="16.5" hidden="1" customHeight="1">
      <c r="A237" s="135"/>
      <c r="B237" s="152" t="s">
        <v>834</v>
      </c>
      <c r="C237" s="150"/>
      <c r="D237" s="136" t="s">
        <v>857</v>
      </c>
      <c r="E237" s="137" t="s">
        <v>709</v>
      </c>
      <c r="F237" s="137" t="s">
        <v>373</v>
      </c>
      <c r="G237" s="138" t="s">
        <v>211</v>
      </c>
      <c r="H237" s="139">
        <v>18.29</v>
      </c>
      <c r="I237" s="140">
        <v>10</v>
      </c>
      <c r="J237" s="153" t="s">
        <v>878</v>
      </c>
      <c r="K237" s="148"/>
      <c r="L237" s="141" t="str">
        <f t="shared" si="6"/>
        <v>-</v>
      </c>
      <c r="M237" s="142">
        <f t="shared" si="7"/>
        <v>0</v>
      </c>
      <c r="N237" s="136"/>
      <c r="O237" s="136" t="s">
        <v>874</v>
      </c>
      <c r="P237" s="143"/>
      <c r="Q237" s="136"/>
      <c r="R237" s="136"/>
      <c r="S237" s="136"/>
      <c r="T237" s="136"/>
      <c r="U237" s="149"/>
      <c r="V237" s="149"/>
      <c r="W237" s="149"/>
      <c r="X237" s="149"/>
      <c r="Y237" s="149"/>
      <c r="Z237" s="149"/>
      <c r="AA237" s="149"/>
    </row>
    <row r="238" spans="1:27" s="144" customFormat="1" ht="16.5" hidden="1" customHeight="1">
      <c r="A238" s="135"/>
      <c r="B238" s="152" t="s">
        <v>612</v>
      </c>
      <c r="C238" s="150" t="s">
        <v>49</v>
      </c>
      <c r="D238" s="136" t="s">
        <v>349</v>
      </c>
      <c r="E238" s="137" t="s">
        <v>709</v>
      </c>
      <c r="F238" s="137" t="s">
        <v>301</v>
      </c>
      <c r="G238" s="138" t="s">
        <v>211</v>
      </c>
      <c r="H238" s="139">
        <v>18.29</v>
      </c>
      <c r="I238" s="140">
        <v>10</v>
      </c>
      <c r="J238" s="153" t="s">
        <v>878</v>
      </c>
      <c r="K238" s="148"/>
      <c r="L238" s="141" t="str">
        <f t="shared" si="6"/>
        <v>-</v>
      </c>
      <c r="M238" s="142">
        <f t="shared" si="7"/>
        <v>0</v>
      </c>
      <c r="N238" s="136" t="s">
        <v>254</v>
      </c>
      <c r="O238" s="136" t="s">
        <v>84</v>
      </c>
      <c r="P238" s="143" t="s">
        <v>72</v>
      </c>
      <c r="Q238" s="136" t="s">
        <v>217</v>
      </c>
      <c r="R238" s="136" t="s">
        <v>218</v>
      </c>
      <c r="S238" s="136" t="s">
        <v>5</v>
      </c>
      <c r="T238" s="136" t="s">
        <v>350</v>
      </c>
      <c r="U238" s="149"/>
      <c r="V238" s="149"/>
      <c r="W238" s="149"/>
      <c r="X238" s="149"/>
      <c r="Y238" s="149"/>
      <c r="Z238" s="149"/>
      <c r="AA238" s="149"/>
    </row>
    <row r="239" spans="1:27" s="144" customFormat="1" ht="16.5" hidden="1" customHeight="1">
      <c r="A239" s="135"/>
      <c r="B239" s="152" t="s">
        <v>613</v>
      </c>
      <c r="C239" s="150" t="s">
        <v>49</v>
      </c>
      <c r="D239" s="136" t="s">
        <v>673</v>
      </c>
      <c r="E239" s="137" t="s">
        <v>709</v>
      </c>
      <c r="F239" s="137" t="s">
        <v>301</v>
      </c>
      <c r="G239" s="138" t="s">
        <v>211</v>
      </c>
      <c r="H239" s="139">
        <v>18.29</v>
      </c>
      <c r="I239" s="140">
        <v>10</v>
      </c>
      <c r="J239" s="153" t="s">
        <v>878</v>
      </c>
      <c r="K239" s="148"/>
      <c r="L239" s="141" t="str">
        <f t="shared" si="6"/>
        <v>-</v>
      </c>
      <c r="M239" s="142">
        <f t="shared" si="7"/>
        <v>0</v>
      </c>
      <c r="N239" s="136" t="s">
        <v>254</v>
      </c>
      <c r="O239" s="136" t="s">
        <v>55</v>
      </c>
      <c r="P239" s="143" t="s">
        <v>72</v>
      </c>
      <c r="Q239" s="136" t="s">
        <v>122</v>
      </c>
      <c r="R239" s="136" t="s">
        <v>66</v>
      </c>
      <c r="S239" s="136" t="s">
        <v>98</v>
      </c>
      <c r="T239" s="136" t="s">
        <v>767</v>
      </c>
      <c r="U239" s="149"/>
      <c r="V239" s="149"/>
      <c r="W239" s="149"/>
      <c r="X239" s="149"/>
      <c r="Y239" s="149"/>
      <c r="Z239" s="149"/>
      <c r="AA239" s="149"/>
    </row>
    <row r="240" spans="1:27" s="144" customFormat="1" ht="16.5" hidden="1" customHeight="1">
      <c r="A240" s="135"/>
      <c r="B240" s="152" t="s">
        <v>835</v>
      </c>
      <c r="C240" s="150"/>
      <c r="D240" s="136" t="s">
        <v>858</v>
      </c>
      <c r="E240" s="137" t="s">
        <v>709</v>
      </c>
      <c r="F240" s="137" t="s">
        <v>301</v>
      </c>
      <c r="G240" s="138" t="s">
        <v>211</v>
      </c>
      <c r="H240" s="139">
        <v>18.29</v>
      </c>
      <c r="I240" s="140">
        <v>10</v>
      </c>
      <c r="J240" s="153" t="s">
        <v>878</v>
      </c>
      <c r="K240" s="148"/>
      <c r="L240" s="141" t="str">
        <f t="shared" si="6"/>
        <v>-</v>
      </c>
      <c r="M240" s="142">
        <f t="shared" si="7"/>
        <v>0</v>
      </c>
      <c r="N240" s="136"/>
      <c r="O240" s="136" t="s">
        <v>55</v>
      </c>
      <c r="P240" s="143"/>
      <c r="Q240" s="136"/>
      <c r="R240" s="136"/>
      <c r="S240" s="136"/>
      <c r="T240" s="136"/>
      <c r="U240" s="149"/>
      <c r="V240" s="149"/>
      <c r="W240" s="149"/>
      <c r="X240" s="149"/>
      <c r="Y240" s="149"/>
      <c r="Z240" s="149"/>
      <c r="AA240" s="149"/>
    </row>
    <row r="241" spans="1:27" s="144" customFormat="1" ht="16.5" hidden="1" customHeight="1">
      <c r="A241" s="135"/>
      <c r="B241" s="152" t="s">
        <v>836</v>
      </c>
      <c r="C241" s="150"/>
      <c r="D241" s="136" t="s">
        <v>859</v>
      </c>
      <c r="E241" s="137" t="s">
        <v>709</v>
      </c>
      <c r="F241" s="137" t="s">
        <v>866</v>
      </c>
      <c r="G241" s="138" t="s">
        <v>211</v>
      </c>
      <c r="H241" s="139">
        <v>19.97</v>
      </c>
      <c r="I241" s="140">
        <v>10</v>
      </c>
      <c r="J241" s="153" t="s">
        <v>878</v>
      </c>
      <c r="K241" s="148"/>
      <c r="L241" s="141" t="str">
        <f t="shared" si="6"/>
        <v>-</v>
      </c>
      <c r="M241" s="142">
        <f t="shared" si="7"/>
        <v>0</v>
      </c>
      <c r="N241" s="136"/>
      <c r="O241" s="136" t="s">
        <v>875</v>
      </c>
      <c r="P241" s="143"/>
      <c r="Q241" s="136"/>
      <c r="R241" s="136"/>
      <c r="S241" s="136"/>
      <c r="T241" s="136"/>
      <c r="U241" s="149"/>
      <c r="V241" s="149"/>
      <c r="W241" s="149"/>
      <c r="X241" s="149"/>
      <c r="Y241" s="149"/>
      <c r="Z241" s="149"/>
      <c r="AA241" s="149"/>
    </row>
    <row r="242" spans="1:27" s="144" customFormat="1" ht="16.5" hidden="1" customHeight="1">
      <c r="A242" s="135"/>
      <c r="B242" s="152" t="s">
        <v>837</v>
      </c>
      <c r="C242" s="150"/>
      <c r="D242" s="136" t="s">
        <v>860</v>
      </c>
      <c r="E242" s="137" t="s">
        <v>709</v>
      </c>
      <c r="F242" s="137" t="s">
        <v>866</v>
      </c>
      <c r="G242" s="138" t="s">
        <v>211</v>
      </c>
      <c r="H242" s="139">
        <v>18.29</v>
      </c>
      <c r="I242" s="140">
        <v>10</v>
      </c>
      <c r="J242" s="153" t="s">
        <v>878</v>
      </c>
      <c r="K242" s="148"/>
      <c r="L242" s="141" t="str">
        <f t="shared" si="6"/>
        <v>-</v>
      </c>
      <c r="M242" s="142">
        <f t="shared" si="7"/>
        <v>0</v>
      </c>
      <c r="N242" s="136"/>
      <c r="O242" s="136" t="s">
        <v>876</v>
      </c>
      <c r="P242" s="143"/>
      <c r="Q242" s="136"/>
      <c r="R242" s="136"/>
      <c r="S242" s="136"/>
      <c r="T242" s="136"/>
      <c r="U242" s="149"/>
      <c r="V242" s="149"/>
      <c r="W242" s="149"/>
      <c r="X242" s="149"/>
      <c r="Y242" s="149"/>
      <c r="Z242" s="149"/>
      <c r="AA242" s="149"/>
    </row>
    <row r="243" spans="1:27" s="144" customFormat="1" ht="16.5" hidden="1" customHeight="1">
      <c r="A243" s="135"/>
      <c r="B243" s="152" t="s">
        <v>838</v>
      </c>
      <c r="C243" s="150"/>
      <c r="D243" s="136" t="s">
        <v>861</v>
      </c>
      <c r="E243" s="137" t="s">
        <v>709</v>
      </c>
      <c r="F243" s="137" t="s">
        <v>373</v>
      </c>
      <c r="G243" s="138" t="s">
        <v>211</v>
      </c>
      <c r="H243" s="139">
        <v>18.29</v>
      </c>
      <c r="I243" s="140">
        <v>10</v>
      </c>
      <c r="J243" s="153" t="s">
        <v>878</v>
      </c>
      <c r="K243" s="148"/>
      <c r="L243" s="141" t="str">
        <f t="shared" si="6"/>
        <v>-</v>
      </c>
      <c r="M243" s="142">
        <f t="shared" si="7"/>
        <v>0</v>
      </c>
      <c r="N243" s="136"/>
      <c r="O243" s="136" t="s">
        <v>873</v>
      </c>
      <c r="P243" s="143"/>
      <c r="Q243" s="136"/>
      <c r="R243" s="136"/>
      <c r="S243" s="136"/>
      <c r="T243" s="136"/>
      <c r="U243" s="149"/>
      <c r="V243" s="149"/>
      <c r="W243" s="149"/>
      <c r="X243" s="149"/>
      <c r="Y243" s="149"/>
      <c r="Z243" s="149"/>
      <c r="AA243" s="149"/>
    </row>
    <row r="244" spans="1:27" s="144" customFormat="1" ht="16.5" hidden="1" customHeight="1">
      <c r="A244" s="135"/>
      <c r="B244" s="152" t="s">
        <v>614</v>
      </c>
      <c r="C244" s="150" t="s">
        <v>49</v>
      </c>
      <c r="D244" s="136" t="s">
        <v>708</v>
      </c>
      <c r="E244" s="137" t="s">
        <v>709</v>
      </c>
      <c r="F244" s="137" t="s">
        <v>440</v>
      </c>
      <c r="G244" s="138" t="s">
        <v>211</v>
      </c>
      <c r="H244" s="139">
        <v>18.29</v>
      </c>
      <c r="I244" s="140">
        <v>10</v>
      </c>
      <c r="J244" s="153" t="s">
        <v>878</v>
      </c>
      <c r="K244" s="148"/>
      <c r="L244" s="141" t="str">
        <f t="shared" si="6"/>
        <v>-</v>
      </c>
      <c r="M244" s="142">
        <f t="shared" si="7"/>
        <v>0</v>
      </c>
      <c r="N244" s="136" t="s">
        <v>242</v>
      </c>
      <c r="O244" s="136" t="s">
        <v>90</v>
      </c>
      <c r="P244" s="143" t="s">
        <v>114</v>
      </c>
      <c r="Q244" s="136" t="s">
        <v>122</v>
      </c>
      <c r="R244" s="136" t="s">
        <v>66</v>
      </c>
      <c r="S244" s="136" t="s">
        <v>812</v>
      </c>
      <c r="T244" s="136" t="s">
        <v>813</v>
      </c>
      <c r="U244" s="149"/>
      <c r="V244" s="149"/>
      <c r="W244" s="149"/>
      <c r="X244" s="149"/>
      <c r="Y244" s="149"/>
      <c r="Z244" s="149"/>
      <c r="AA244" s="149"/>
    </row>
    <row r="245" spans="1:27" s="144" customFormat="1" ht="16.5" hidden="1" customHeight="1">
      <c r="A245" s="135"/>
      <c r="B245" s="152" t="s">
        <v>839</v>
      </c>
      <c r="C245" s="150"/>
      <c r="D245" s="136" t="s">
        <v>678</v>
      </c>
      <c r="E245" s="137" t="s">
        <v>709</v>
      </c>
      <c r="F245" s="137" t="s">
        <v>301</v>
      </c>
      <c r="G245" s="138" t="s">
        <v>211</v>
      </c>
      <c r="H245" s="139">
        <v>18.29</v>
      </c>
      <c r="I245" s="140">
        <v>10</v>
      </c>
      <c r="J245" s="153" t="s">
        <v>878</v>
      </c>
      <c r="K245" s="148"/>
      <c r="L245" s="141" t="str">
        <f t="shared" si="6"/>
        <v>-</v>
      </c>
      <c r="M245" s="142">
        <f t="shared" si="7"/>
        <v>0</v>
      </c>
      <c r="N245" s="136"/>
      <c r="O245" s="136" t="s">
        <v>310</v>
      </c>
      <c r="P245" s="143"/>
      <c r="Q245" s="136"/>
      <c r="R245" s="136"/>
      <c r="S245" s="136"/>
      <c r="T245" s="136"/>
      <c r="U245" s="149"/>
      <c r="V245" s="149"/>
      <c r="W245" s="149"/>
      <c r="X245" s="149"/>
      <c r="Y245" s="149"/>
      <c r="Z245" s="149"/>
      <c r="AA245" s="149"/>
    </row>
    <row r="246" spans="1:27" s="144" customFormat="1" ht="16.5" hidden="1" customHeight="1">
      <c r="A246" s="135"/>
      <c r="B246" s="152" t="s">
        <v>840</v>
      </c>
      <c r="C246" s="150"/>
      <c r="D246" s="136" t="s">
        <v>862</v>
      </c>
      <c r="E246" s="137" t="s">
        <v>709</v>
      </c>
      <c r="F246" s="137" t="s">
        <v>301</v>
      </c>
      <c r="G246" s="138" t="s">
        <v>211</v>
      </c>
      <c r="H246" s="139">
        <v>18.29</v>
      </c>
      <c r="I246" s="140">
        <v>10</v>
      </c>
      <c r="J246" s="153" t="s">
        <v>878</v>
      </c>
      <c r="K246" s="148"/>
      <c r="L246" s="141" t="str">
        <f t="shared" si="6"/>
        <v>-</v>
      </c>
      <c r="M246" s="142">
        <f t="shared" si="7"/>
        <v>0</v>
      </c>
      <c r="N246" s="136"/>
      <c r="O246" s="136" t="s">
        <v>55</v>
      </c>
      <c r="P246" s="143"/>
      <c r="Q246" s="136"/>
      <c r="R246" s="136"/>
      <c r="S246" s="136"/>
      <c r="T246" s="136"/>
      <c r="U246" s="149"/>
      <c r="V246" s="149"/>
      <c r="W246" s="149"/>
      <c r="X246" s="149"/>
      <c r="Y246" s="149"/>
      <c r="Z246" s="149"/>
      <c r="AA246" s="149"/>
    </row>
    <row r="247" spans="1:27" s="144" customFormat="1" ht="16.5" hidden="1" customHeight="1">
      <c r="A247" s="135"/>
      <c r="B247" s="152" t="s">
        <v>841</v>
      </c>
      <c r="C247" s="150"/>
      <c r="D247" s="136" t="s">
        <v>863</v>
      </c>
      <c r="E247" s="137" t="s">
        <v>709</v>
      </c>
      <c r="F247" s="137" t="s">
        <v>867</v>
      </c>
      <c r="G247" s="138" t="s">
        <v>211</v>
      </c>
      <c r="H247" s="139">
        <v>19.97</v>
      </c>
      <c r="I247" s="140">
        <v>10</v>
      </c>
      <c r="J247" s="153" t="s">
        <v>878</v>
      </c>
      <c r="K247" s="148"/>
      <c r="L247" s="141" t="str">
        <f t="shared" si="6"/>
        <v>-</v>
      </c>
      <c r="M247" s="142">
        <f t="shared" si="7"/>
        <v>0</v>
      </c>
      <c r="N247" s="136"/>
      <c r="O247" s="136" t="s">
        <v>872</v>
      </c>
      <c r="P247" s="143"/>
      <c r="Q247" s="136"/>
      <c r="R247" s="136"/>
      <c r="S247" s="136"/>
      <c r="T247" s="136"/>
      <c r="U247" s="149"/>
      <c r="V247" s="149"/>
      <c r="W247" s="149"/>
      <c r="X247" s="149"/>
      <c r="Y247" s="149"/>
      <c r="Z247" s="149"/>
      <c r="AA247" s="149"/>
    </row>
    <row r="248" spans="1:27" s="144" customFormat="1" ht="16.5" hidden="1" customHeight="1">
      <c r="A248" s="135"/>
      <c r="B248" s="152" t="s">
        <v>615</v>
      </c>
      <c r="C248" s="150" t="s">
        <v>49</v>
      </c>
      <c r="D248" s="136" t="s">
        <v>663</v>
      </c>
      <c r="E248" s="137" t="s">
        <v>709</v>
      </c>
      <c r="F248" s="137" t="s">
        <v>293</v>
      </c>
      <c r="G248" s="138" t="s">
        <v>211</v>
      </c>
      <c r="H248" s="139">
        <v>18.29</v>
      </c>
      <c r="I248" s="140">
        <v>10</v>
      </c>
      <c r="J248" s="153" t="s">
        <v>878</v>
      </c>
      <c r="K248" s="148"/>
      <c r="L248" s="141" t="str">
        <f t="shared" si="6"/>
        <v>-</v>
      </c>
      <c r="M248" s="142">
        <f t="shared" si="7"/>
        <v>0</v>
      </c>
      <c r="N248" s="136" t="s">
        <v>254</v>
      </c>
      <c r="O248" s="136" t="s">
        <v>55</v>
      </c>
      <c r="P248" s="143" t="s">
        <v>755</v>
      </c>
      <c r="Q248" s="136" t="s">
        <v>122</v>
      </c>
      <c r="R248" s="136" t="s">
        <v>66</v>
      </c>
      <c r="S248" s="136" t="s">
        <v>59</v>
      </c>
      <c r="T248" s="136" t="s">
        <v>295</v>
      </c>
      <c r="U248" s="149"/>
      <c r="V248" s="149"/>
      <c r="W248" s="149"/>
      <c r="X248" s="149"/>
      <c r="Y248" s="149"/>
      <c r="Z248" s="149"/>
      <c r="AA248" s="149"/>
    </row>
    <row r="249" spans="1:27" s="65" customFormat="1" ht="16.5" customHeight="1">
      <c r="A249" s="55"/>
      <c r="B249" s="151" t="s">
        <v>842</v>
      </c>
      <c r="C249" s="146"/>
      <c r="D249" s="63" t="s">
        <v>864</v>
      </c>
      <c r="E249" s="56" t="s">
        <v>709</v>
      </c>
      <c r="F249" s="56" t="s">
        <v>253</v>
      </c>
      <c r="G249" s="57" t="s">
        <v>211</v>
      </c>
      <c r="H249" s="58">
        <v>18.29</v>
      </c>
      <c r="I249" s="59">
        <v>10</v>
      </c>
      <c r="J249" s="156" t="s">
        <v>882</v>
      </c>
      <c r="K249" s="60"/>
      <c r="L249" s="61" t="str">
        <f t="shared" si="6"/>
        <v>-</v>
      </c>
      <c r="M249" s="62">
        <f t="shared" si="7"/>
        <v>0</v>
      </c>
      <c r="N249" s="63"/>
      <c r="O249" s="63" t="s">
        <v>255</v>
      </c>
      <c r="P249" s="64"/>
      <c r="Q249" s="63"/>
      <c r="R249" s="63"/>
      <c r="S249" s="63"/>
      <c r="T249" s="63"/>
      <c r="U249" s="145"/>
      <c r="V249" s="145"/>
      <c r="W249" s="145"/>
      <c r="X249" s="145"/>
      <c r="Y249" s="145"/>
      <c r="Z249" s="145"/>
      <c r="AA249" s="145"/>
    </row>
    <row r="250" spans="1:27" s="65" customFormat="1" ht="16.5" customHeight="1">
      <c r="A250" s="55"/>
      <c r="B250" s="151" t="s">
        <v>843</v>
      </c>
      <c r="C250" s="146"/>
      <c r="D250" s="63" t="s">
        <v>865</v>
      </c>
      <c r="E250" s="56" t="s">
        <v>709</v>
      </c>
      <c r="F250" s="56" t="s">
        <v>293</v>
      </c>
      <c r="G250" s="57" t="s">
        <v>211</v>
      </c>
      <c r="H250" s="58">
        <v>18.29</v>
      </c>
      <c r="I250" s="59">
        <v>10</v>
      </c>
      <c r="J250" s="155" t="s">
        <v>881</v>
      </c>
      <c r="K250" s="60"/>
      <c r="L250" s="61" t="str">
        <f t="shared" si="6"/>
        <v>-</v>
      </c>
      <c r="M250" s="62">
        <f t="shared" si="7"/>
        <v>0</v>
      </c>
      <c r="N250" s="63"/>
      <c r="O250" s="63" t="s">
        <v>55</v>
      </c>
      <c r="P250" s="64"/>
      <c r="Q250" s="63"/>
      <c r="R250" s="63"/>
      <c r="S250" s="63"/>
      <c r="T250" s="63"/>
      <c r="U250" s="145"/>
      <c r="V250" s="145"/>
      <c r="W250" s="145"/>
      <c r="X250" s="145"/>
      <c r="Y250" s="145"/>
      <c r="Z250" s="145"/>
      <c r="AA250" s="145"/>
    </row>
    <row r="251" spans="1:27" s="144" customFormat="1" ht="16.5" hidden="1" customHeight="1">
      <c r="A251" s="135"/>
      <c r="B251" s="152" t="s">
        <v>844</v>
      </c>
      <c r="C251" s="150"/>
      <c r="D251" s="136" t="s">
        <v>361</v>
      </c>
      <c r="E251" s="137" t="s">
        <v>709</v>
      </c>
      <c r="F251" s="137" t="s">
        <v>301</v>
      </c>
      <c r="G251" s="138" t="s">
        <v>211</v>
      </c>
      <c r="H251" s="139">
        <v>18.29</v>
      </c>
      <c r="I251" s="140">
        <v>10</v>
      </c>
      <c r="J251" s="153" t="s">
        <v>878</v>
      </c>
      <c r="K251" s="148"/>
      <c r="L251" s="141" t="str">
        <f t="shared" si="6"/>
        <v>-</v>
      </c>
      <c r="M251" s="142">
        <f t="shared" si="7"/>
        <v>0</v>
      </c>
      <c r="N251" s="136"/>
      <c r="O251" s="136" t="s">
        <v>315</v>
      </c>
      <c r="P251" s="143"/>
      <c r="Q251" s="136"/>
      <c r="R251" s="136"/>
      <c r="S251" s="136"/>
      <c r="T251" s="136"/>
      <c r="U251" s="149"/>
      <c r="V251" s="149"/>
      <c r="W251" s="149"/>
      <c r="X251" s="149"/>
      <c r="Y251" s="149"/>
      <c r="Z251" s="149"/>
      <c r="AA251" s="149"/>
    </row>
    <row r="252" spans="1:27" s="144" customFormat="1" ht="16.5" hidden="1" customHeight="1">
      <c r="A252" s="135"/>
      <c r="B252" s="152" t="s">
        <v>616</v>
      </c>
      <c r="C252" s="150" t="s">
        <v>49</v>
      </c>
      <c r="D252" s="136" t="s">
        <v>664</v>
      </c>
      <c r="E252" s="137" t="s">
        <v>709</v>
      </c>
      <c r="F252" s="137" t="s">
        <v>293</v>
      </c>
      <c r="G252" s="138" t="s">
        <v>211</v>
      </c>
      <c r="H252" s="139">
        <v>18.29</v>
      </c>
      <c r="I252" s="140">
        <v>10</v>
      </c>
      <c r="J252" s="153" t="s">
        <v>878</v>
      </c>
      <c r="K252" s="148"/>
      <c r="L252" s="141" t="str">
        <f t="shared" si="6"/>
        <v>-</v>
      </c>
      <c r="M252" s="142">
        <f t="shared" si="7"/>
        <v>0</v>
      </c>
      <c r="N252" s="136" t="s">
        <v>254</v>
      </c>
      <c r="O252" s="136" t="s">
        <v>255</v>
      </c>
      <c r="P252" s="143" t="s">
        <v>78</v>
      </c>
      <c r="Q252" s="136" t="s">
        <v>79</v>
      </c>
      <c r="R252" s="136" t="s">
        <v>66</v>
      </c>
      <c r="S252" s="136" t="s">
        <v>59</v>
      </c>
      <c r="T252" s="136" t="s">
        <v>756</v>
      </c>
      <c r="U252" s="149"/>
      <c r="V252" s="149"/>
      <c r="W252" s="149"/>
      <c r="X252" s="149"/>
      <c r="Y252" s="149"/>
      <c r="Z252" s="149"/>
      <c r="AA252" s="149"/>
    </row>
    <row r="253" spans="1:27" s="144" customFormat="1" ht="16.5" hidden="1" customHeight="1">
      <c r="A253" s="135"/>
      <c r="B253" s="152" t="s">
        <v>845</v>
      </c>
      <c r="C253" s="150"/>
      <c r="D253" s="136" t="s">
        <v>700</v>
      </c>
      <c r="E253" s="137" t="s">
        <v>709</v>
      </c>
      <c r="F253" s="137" t="s">
        <v>373</v>
      </c>
      <c r="G253" s="138" t="s">
        <v>211</v>
      </c>
      <c r="H253" s="139">
        <v>18.29</v>
      </c>
      <c r="I253" s="140">
        <v>10</v>
      </c>
      <c r="J253" s="153" t="s">
        <v>878</v>
      </c>
      <c r="K253" s="148"/>
      <c r="L253" s="141" t="str">
        <f t="shared" si="6"/>
        <v>-</v>
      </c>
      <c r="M253" s="142">
        <f t="shared" si="7"/>
        <v>0</v>
      </c>
      <c r="N253" s="136"/>
      <c r="O253" s="136" t="s">
        <v>877</v>
      </c>
      <c r="P253" s="143"/>
      <c r="Q253" s="136"/>
      <c r="R253" s="136"/>
      <c r="S253" s="136"/>
      <c r="T253" s="136"/>
      <c r="U253" s="149"/>
      <c r="V253" s="149"/>
      <c r="W253" s="149"/>
      <c r="X253" s="149"/>
      <c r="Y253" s="149"/>
      <c r="Z253" s="149"/>
      <c r="AA253" s="149"/>
    </row>
    <row r="254" spans="1:27" s="144" customFormat="1" ht="16.5" hidden="1" customHeight="1">
      <c r="A254" s="135"/>
      <c r="B254" s="152" t="s">
        <v>846</v>
      </c>
      <c r="C254" s="150"/>
      <c r="D254" s="136" t="s">
        <v>665</v>
      </c>
      <c r="E254" s="137" t="s">
        <v>709</v>
      </c>
      <c r="F254" s="137" t="s">
        <v>293</v>
      </c>
      <c r="G254" s="138" t="s">
        <v>211</v>
      </c>
      <c r="H254" s="139">
        <v>18.29</v>
      </c>
      <c r="I254" s="140">
        <v>10</v>
      </c>
      <c r="J254" s="153" t="s">
        <v>878</v>
      </c>
      <c r="K254" s="148"/>
      <c r="L254" s="141" t="str">
        <f t="shared" si="6"/>
        <v>-</v>
      </c>
      <c r="M254" s="142">
        <f t="shared" si="7"/>
        <v>0</v>
      </c>
      <c r="N254" s="136"/>
      <c r="O254" s="136" t="s">
        <v>55</v>
      </c>
      <c r="P254" s="143"/>
      <c r="Q254" s="136"/>
      <c r="R254" s="136"/>
      <c r="S254" s="136"/>
      <c r="T254" s="136"/>
      <c r="U254" s="149"/>
      <c r="V254" s="149"/>
      <c r="W254" s="149"/>
      <c r="X254" s="149"/>
      <c r="Y254" s="149"/>
      <c r="Z254" s="149"/>
      <c r="AA254" s="149"/>
    </row>
    <row r="255" spans="1:27" s="74" customFormat="1" ht="14.4">
      <c r="A255" s="66"/>
      <c r="B255" s="67" t="s">
        <v>443</v>
      </c>
      <c r="C255" s="68"/>
      <c r="D255" s="69" t="s">
        <v>516</v>
      </c>
      <c r="E255" s="69"/>
      <c r="F255" s="70"/>
      <c r="G255" s="71"/>
      <c r="H255" s="71"/>
      <c r="I255" s="72"/>
      <c r="J255" s="72"/>
      <c r="K255" s="73">
        <f>ROUNDUP(L13,0)</f>
        <v>0</v>
      </c>
      <c r="L255" s="72"/>
      <c r="M255" s="73"/>
      <c r="N255" s="73"/>
      <c r="O255" s="73"/>
      <c r="P255" s="73"/>
      <c r="Q255" s="73"/>
      <c r="R255" s="73"/>
      <c r="S255" s="73"/>
      <c r="T255" s="73"/>
    </row>
    <row r="256" spans="1:27" s="74" customFormat="1" ht="14.4">
      <c r="A256" s="66"/>
      <c r="B256" s="67" t="s">
        <v>514</v>
      </c>
      <c r="C256" s="68"/>
      <c r="D256" s="69" t="s">
        <v>515</v>
      </c>
      <c r="E256" s="69"/>
      <c r="F256" s="70"/>
      <c r="G256" s="71"/>
      <c r="H256" s="71"/>
      <c r="I256" s="72"/>
      <c r="J256" s="72"/>
      <c r="K256" s="73">
        <f>ROUNDUP(IF((K255)&gt;=3,(K255)/6,0),0)</f>
        <v>0</v>
      </c>
      <c r="L256" s="72"/>
      <c r="M256" s="73"/>
      <c r="N256" s="73"/>
      <c r="O256" s="73"/>
      <c r="P256" s="73"/>
      <c r="Q256" s="73"/>
      <c r="R256" s="73"/>
      <c r="S256" s="73"/>
      <c r="T256" s="73"/>
    </row>
    <row r="257" spans="1:1017" s="74" customFormat="1" ht="14.4">
      <c r="A257" s="66"/>
      <c r="B257" s="67" t="s">
        <v>444</v>
      </c>
      <c r="C257" s="68"/>
      <c r="D257" s="69" t="s">
        <v>445</v>
      </c>
      <c r="E257" s="69"/>
      <c r="F257" s="70"/>
      <c r="G257" s="71"/>
      <c r="H257" s="72">
        <v>0.8</v>
      </c>
      <c r="I257" s="72"/>
      <c r="J257" s="72"/>
      <c r="K257" s="73">
        <f>IF(M257&gt;0,L12,0)</f>
        <v>0</v>
      </c>
      <c r="L257" s="72"/>
      <c r="M257" s="75">
        <f>L15</f>
        <v>0</v>
      </c>
      <c r="N257" s="73"/>
      <c r="O257" s="73"/>
      <c r="P257" s="73"/>
      <c r="Q257" s="73"/>
      <c r="R257" s="73"/>
      <c r="S257" s="73"/>
      <c r="T257" s="73"/>
    </row>
    <row r="259" spans="1:1017">
      <c r="A259" s="76"/>
      <c r="D259" s="78" t="s">
        <v>446</v>
      </c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82"/>
      <c r="BO259" s="82"/>
      <c r="BP259" s="82"/>
      <c r="BQ259" s="82"/>
      <c r="BR259" s="82"/>
      <c r="BS259" s="82"/>
      <c r="BT259" s="82"/>
      <c r="BU259" s="82"/>
      <c r="BV259" s="82"/>
      <c r="BW259" s="82"/>
      <c r="BX259" s="82"/>
      <c r="BY259" s="82"/>
      <c r="BZ259" s="82"/>
      <c r="CA259" s="82"/>
      <c r="CB259" s="82"/>
      <c r="CC259" s="82"/>
      <c r="CD259" s="82"/>
      <c r="CE259" s="82"/>
      <c r="CF259" s="82"/>
      <c r="CG259" s="82"/>
      <c r="CH259" s="82"/>
      <c r="CI259" s="82"/>
      <c r="CJ259" s="82"/>
      <c r="CK259" s="82"/>
      <c r="CL259" s="82"/>
      <c r="CM259" s="82"/>
      <c r="CN259" s="82"/>
      <c r="CO259" s="82"/>
      <c r="CP259" s="82"/>
      <c r="CQ259" s="82"/>
      <c r="CR259" s="82"/>
      <c r="CS259" s="82"/>
      <c r="CT259" s="82"/>
      <c r="CU259" s="82"/>
      <c r="CV259" s="82"/>
      <c r="CW259" s="82"/>
      <c r="CX259" s="82"/>
      <c r="CY259" s="82"/>
      <c r="CZ259" s="82"/>
      <c r="DA259" s="82"/>
      <c r="DB259" s="82"/>
      <c r="DC259" s="82"/>
      <c r="DD259" s="82"/>
      <c r="DE259" s="82"/>
      <c r="DF259" s="82"/>
      <c r="DG259" s="82"/>
      <c r="DH259" s="82"/>
      <c r="DI259" s="82"/>
      <c r="DJ259" s="82"/>
      <c r="DK259" s="82"/>
      <c r="DL259" s="82"/>
      <c r="DM259" s="82"/>
      <c r="DN259" s="82"/>
      <c r="DO259" s="82"/>
      <c r="DP259" s="82"/>
      <c r="DQ259" s="82"/>
      <c r="DR259" s="82"/>
      <c r="DS259" s="82"/>
      <c r="DT259" s="82"/>
      <c r="DU259" s="82"/>
      <c r="DV259" s="82"/>
      <c r="DW259" s="82"/>
      <c r="DX259" s="82"/>
      <c r="DY259" s="82"/>
      <c r="DZ259" s="82"/>
      <c r="EA259" s="82"/>
      <c r="EB259" s="82"/>
      <c r="EC259" s="82"/>
      <c r="ED259" s="82"/>
      <c r="EE259" s="82"/>
      <c r="EF259" s="82"/>
      <c r="EG259" s="82"/>
      <c r="EH259" s="82"/>
      <c r="EI259" s="82"/>
      <c r="EJ259" s="82"/>
      <c r="EK259" s="82"/>
      <c r="EL259" s="82"/>
      <c r="EM259" s="82"/>
      <c r="EN259" s="82"/>
      <c r="EO259" s="82"/>
      <c r="EP259" s="82"/>
      <c r="EQ259" s="82"/>
      <c r="ER259" s="82"/>
      <c r="ES259" s="82"/>
      <c r="ET259" s="82"/>
      <c r="EU259" s="82"/>
      <c r="EV259" s="82"/>
      <c r="EW259" s="82"/>
      <c r="EX259" s="82"/>
      <c r="EY259" s="82"/>
      <c r="EZ259" s="82"/>
      <c r="FA259" s="82"/>
      <c r="FB259" s="82"/>
      <c r="FC259" s="82"/>
      <c r="FD259" s="82"/>
      <c r="FE259" s="82"/>
      <c r="FF259" s="82"/>
      <c r="FG259" s="82"/>
      <c r="FH259" s="82"/>
      <c r="FI259" s="82"/>
      <c r="FJ259" s="82"/>
      <c r="FK259" s="82"/>
      <c r="FL259" s="82"/>
      <c r="FM259" s="82"/>
      <c r="FN259" s="82"/>
      <c r="FO259" s="82"/>
      <c r="FP259" s="82"/>
      <c r="FQ259" s="82"/>
      <c r="FR259" s="82"/>
      <c r="FS259" s="82"/>
      <c r="FT259" s="82"/>
      <c r="FU259" s="82"/>
      <c r="FV259" s="82"/>
      <c r="FW259" s="82"/>
      <c r="FX259" s="82"/>
      <c r="FY259" s="82"/>
      <c r="FZ259" s="82"/>
      <c r="GA259" s="82"/>
      <c r="GB259" s="82"/>
      <c r="GC259" s="82"/>
      <c r="GD259" s="82"/>
      <c r="GE259" s="82"/>
      <c r="GF259" s="82"/>
      <c r="GG259" s="82"/>
      <c r="GH259" s="82"/>
      <c r="GI259" s="82"/>
      <c r="GJ259" s="82"/>
      <c r="GK259" s="82"/>
      <c r="GL259" s="82"/>
      <c r="GM259" s="82"/>
      <c r="GN259" s="82"/>
      <c r="GO259" s="82"/>
      <c r="GP259" s="82"/>
      <c r="GQ259" s="82"/>
      <c r="GR259" s="82"/>
      <c r="GS259" s="82"/>
      <c r="GT259" s="82"/>
      <c r="GU259" s="82"/>
      <c r="GV259" s="82"/>
      <c r="GW259" s="82"/>
      <c r="GX259" s="82"/>
      <c r="GY259" s="82"/>
      <c r="GZ259" s="82"/>
      <c r="HA259" s="82"/>
      <c r="HB259" s="82"/>
      <c r="HC259" s="82"/>
      <c r="HD259" s="82"/>
      <c r="HE259" s="82"/>
      <c r="HF259" s="82"/>
      <c r="HG259" s="82"/>
      <c r="HH259" s="82"/>
      <c r="HI259" s="82"/>
      <c r="HJ259" s="82"/>
      <c r="HK259" s="82"/>
      <c r="HL259" s="82"/>
      <c r="HM259" s="82"/>
      <c r="HN259" s="82"/>
      <c r="HO259" s="82"/>
      <c r="HP259" s="82"/>
      <c r="HQ259" s="82"/>
      <c r="HR259" s="82"/>
      <c r="HS259" s="82"/>
      <c r="HT259" s="82"/>
      <c r="HU259" s="82"/>
      <c r="HV259" s="82"/>
      <c r="HW259" s="82"/>
      <c r="HX259" s="82"/>
      <c r="HY259" s="82"/>
      <c r="HZ259" s="82"/>
      <c r="IA259" s="82"/>
      <c r="IB259" s="82"/>
      <c r="IC259" s="82"/>
      <c r="ID259" s="82"/>
      <c r="IE259" s="82"/>
      <c r="IF259" s="82"/>
      <c r="IG259" s="82"/>
      <c r="IH259" s="82"/>
      <c r="II259" s="82"/>
      <c r="IJ259" s="82"/>
      <c r="IK259" s="82"/>
      <c r="IL259" s="82"/>
      <c r="IM259" s="82"/>
      <c r="IN259" s="82"/>
      <c r="IO259" s="82"/>
      <c r="IP259" s="82"/>
      <c r="IQ259" s="82"/>
      <c r="IR259" s="82"/>
      <c r="IS259" s="82"/>
      <c r="IT259" s="82"/>
      <c r="IU259" s="82"/>
      <c r="IV259" s="82"/>
      <c r="IW259" s="82"/>
      <c r="IX259" s="82"/>
      <c r="IY259" s="82"/>
      <c r="IZ259" s="82"/>
      <c r="JA259" s="82"/>
      <c r="JB259" s="82"/>
      <c r="JC259" s="82"/>
      <c r="JD259" s="82"/>
      <c r="JE259" s="82"/>
      <c r="JF259" s="82"/>
      <c r="JG259" s="82"/>
      <c r="JH259" s="82"/>
      <c r="JI259" s="82"/>
      <c r="JJ259" s="82"/>
      <c r="JK259" s="82"/>
      <c r="JL259" s="82"/>
      <c r="JM259" s="82"/>
      <c r="JN259" s="82"/>
      <c r="JO259" s="82"/>
      <c r="JP259" s="82"/>
      <c r="JQ259" s="82"/>
      <c r="JR259" s="82"/>
      <c r="JS259" s="82"/>
      <c r="JT259" s="82"/>
      <c r="JU259" s="82"/>
      <c r="JV259" s="82"/>
      <c r="JW259" s="82"/>
      <c r="JX259" s="82"/>
      <c r="JY259" s="82"/>
      <c r="JZ259" s="82"/>
      <c r="KA259" s="82"/>
      <c r="KB259" s="82"/>
      <c r="KC259" s="82"/>
      <c r="KD259" s="82"/>
      <c r="KE259" s="82"/>
      <c r="KF259" s="82"/>
      <c r="KG259" s="82"/>
      <c r="KH259" s="82"/>
      <c r="KI259" s="82"/>
      <c r="KJ259" s="82"/>
      <c r="KK259" s="82"/>
      <c r="KL259" s="82"/>
      <c r="KM259" s="82"/>
      <c r="KN259" s="82"/>
      <c r="KO259" s="82"/>
      <c r="KP259" s="82"/>
      <c r="KQ259" s="82"/>
      <c r="KR259" s="82"/>
      <c r="KS259" s="82"/>
      <c r="KT259" s="82"/>
      <c r="KU259" s="82"/>
      <c r="KV259" s="82"/>
      <c r="KW259" s="82"/>
      <c r="KX259" s="82"/>
      <c r="KY259" s="82"/>
      <c r="KZ259" s="82"/>
      <c r="LA259" s="82"/>
      <c r="LB259" s="82"/>
      <c r="LC259" s="82"/>
      <c r="LD259" s="82"/>
      <c r="LE259" s="82"/>
      <c r="LF259" s="82"/>
      <c r="LG259" s="82"/>
      <c r="LH259" s="82"/>
      <c r="LI259" s="82"/>
      <c r="LJ259" s="82"/>
      <c r="LK259" s="82"/>
      <c r="LL259" s="82"/>
      <c r="LM259" s="82"/>
      <c r="LN259" s="82"/>
      <c r="LO259" s="82"/>
      <c r="LP259" s="82"/>
      <c r="LQ259" s="82"/>
      <c r="LR259" s="82"/>
      <c r="LS259" s="82"/>
      <c r="LT259" s="82"/>
      <c r="LU259" s="82"/>
      <c r="LV259" s="82"/>
      <c r="LW259" s="82"/>
      <c r="LX259" s="82"/>
      <c r="LY259" s="82"/>
      <c r="LZ259" s="82"/>
      <c r="MA259" s="82"/>
      <c r="MB259" s="82"/>
      <c r="MC259" s="82"/>
      <c r="MD259" s="82"/>
      <c r="ME259" s="82"/>
      <c r="MF259" s="82"/>
      <c r="MG259" s="82"/>
      <c r="MH259" s="82"/>
      <c r="MI259" s="82"/>
      <c r="MJ259" s="82"/>
      <c r="MK259" s="82"/>
      <c r="ML259" s="82"/>
      <c r="MM259" s="82"/>
      <c r="MN259" s="82"/>
      <c r="MO259" s="82"/>
      <c r="MP259" s="82"/>
      <c r="MQ259" s="82"/>
      <c r="MR259" s="82"/>
      <c r="MS259" s="82"/>
      <c r="MT259" s="82"/>
      <c r="MU259" s="82"/>
      <c r="MV259" s="82"/>
      <c r="MW259" s="82"/>
      <c r="MX259" s="82"/>
      <c r="MY259" s="82"/>
      <c r="MZ259" s="82"/>
      <c r="NA259" s="82"/>
      <c r="NB259" s="82"/>
      <c r="NC259" s="82"/>
      <c r="ND259" s="82"/>
      <c r="NE259" s="82"/>
      <c r="NF259" s="82"/>
      <c r="NG259" s="82"/>
      <c r="NH259" s="82"/>
      <c r="NI259" s="82"/>
      <c r="NJ259" s="82"/>
      <c r="NK259" s="82"/>
      <c r="NL259" s="82"/>
      <c r="NM259" s="82"/>
      <c r="NN259" s="82"/>
      <c r="NO259" s="82"/>
      <c r="NP259" s="82"/>
      <c r="NQ259" s="82"/>
      <c r="NR259" s="82"/>
      <c r="NS259" s="82"/>
      <c r="NT259" s="82"/>
      <c r="NU259" s="82"/>
      <c r="NV259" s="82"/>
      <c r="NW259" s="82"/>
      <c r="NX259" s="82"/>
      <c r="NY259" s="82"/>
      <c r="NZ259" s="82"/>
      <c r="OA259" s="82"/>
      <c r="OB259" s="82"/>
      <c r="OC259" s="82"/>
      <c r="OD259" s="82"/>
      <c r="OE259" s="82"/>
      <c r="OF259" s="82"/>
      <c r="OG259" s="82"/>
      <c r="OH259" s="82"/>
      <c r="OI259" s="82"/>
      <c r="OJ259" s="82"/>
      <c r="OK259" s="82"/>
      <c r="OL259" s="82"/>
      <c r="OM259" s="82"/>
      <c r="ON259" s="82"/>
      <c r="OO259" s="82"/>
      <c r="OP259" s="82"/>
      <c r="OQ259" s="82"/>
      <c r="OR259" s="82"/>
      <c r="OS259" s="82"/>
      <c r="OT259" s="82"/>
      <c r="OU259" s="82"/>
      <c r="OV259" s="82"/>
      <c r="OW259" s="82"/>
      <c r="OX259" s="82"/>
      <c r="OY259" s="82"/>
      <c r="OZ259" s="82"/>
      <c r="PA259" s="82"/>
      <c r="PB259" s="82"/>
      <c r="PC259" s="82"/>
      <c r="PD259" s="82"/>
      <c r="PE259" s="82"/>
      <c r="PF259" s="82"/>
      <c r="PG259" s="82"/>
      <c r="PH259" s="82"/>
      <c r="PI259" s="82"/>
      <c r="PJ259" s="82"/>
      <c r="PK259" s="82"/>
      <c r="PL259" s="82"/>
      <c r="PM259" s="82"/>
      <c r="PN259" s="82"/>
      <c r="PO259" s="82"/>
      <c r="PP259" s="82"/>
      <c r="PQ259" s="82"/>
      <c r="PR259" s="82"/>
      <c r="PS259" s="82"/>
      <c r="PT259" s="82"/>
      <c r="PU259" s="82"/>
      <c r="PV259" s="82"/>
      <c r="PW259" s="82"/>
      <c r="PX259" s="82"/>
      <c r="PY259" s="82"/>
      <c r="PZ259" s="82"/>
      <c r="QA259" s="82"/>
      <c r="QB259" s="82"/>
      <c r="QC259" s="82"/>
      <c r="QD259" s="82"/>
      <c r="QE259" s="82"/>
      <c r="QF259" s="82"/>
      <c r="QG259" s="82"/>
      <c r="QH259" s="82"/>
      <c r="QI259" s="82"/>
      <c r="QJ259" s="82"/>
      <c r="QK259" s="82"/>
      <c r="QL259" s="82"/>
      <c r="QM259" s="82"/>
      <c r="QN259" s="82"/>
      <c r="QO259" s="82"/>
      <c r="QP259" s="82"/>
      <c r="QQ259" s="82"/>
      <c r="QR259" s="82"/>
      <c r="QS259" s="82"/>
      <c r="QT259" s="82"/>
      <c r="QU259" s="82"/>
      <c r="QV259" s="82"/>
      <c r="QW259" s="82"/>
      <c r="QX259" s="82"/>
      <c r="QY259" s="82"/>
      <c r="QZ259" s="82"/>
      <c r="RA259" s="82"/>
      <c r="RB259" s="82"/>
      <c r="RC259" s="82"/>
      <c r="RD259" s="82"/>
      <c r="RE259" s="82"/>
      <c r="RF259" s="82"/>
      <c r="RG259" s="82"/>
      <c r="RH259" s="82"/>
      <c r="RI259" s="82"/>
      <c r="RJ259" s="82"/>
      <c r="RK259" s="82"/>
      <c r="RL259" s="82"/>
      <c r="RM259" s="82"/>
      <c r="RN259" s="82"/>
      <c r="RO259" s="82"/>
      <c r="RP259" s="82"/>
      <c r="RQ259" s="82"/>
      <c r="RR259" s="82"/>
      <c r="RS259" s="82"/>
      <c r="RT259" s="82"/>
      <c r="RU259" s="82"/>
      <c r="RV259" s="82"/>
      <c r="RW259" s="82"/>
      <c r="RX259" s="82"/>
      <c r="RY259" s="82"/>
      <c r="RZ259" s="82"/>
      <c r="SA259" s="82"/>
      <c r="SB259" s="82"/>
      <c r="SC259" s="82"/>
      <c r="SD259" s="82"/>
      <c r="SE259" s="82"/>
      <c r="SF259" s="82"/>
      <c r="SG259" s="82"/>
      <c r="SH259" s="82"/>
      <c r="SI259" s="82"/>
      <c r="SJ259" s="82"/>
      <c r="SK259" s="82"/>
      <c r="SL259" s="82"/>
      <c r="SM259" s="82"/>
      <c r="SN259" s="82"/>
      <c r="SO259" s="82"/>
      <c r="SP259" s="82"/>
      <c r="SQ259" s="82"/>
      <c r="SR259" s="82"/>
      <c r="SS259" s="82"/>
      <c r="ST259" s="82"/>
      <c r="SU259" s="82"/>
      <c r="SV259" s="82"/>
      <c r="SW259" s="82"/>
      <c r="SX259" s="82"/>
      <c r="SY259" s="82"/>
      <c r="SZ259" s="82"/>
      <c r="TA259" s="82"/>
      <c r="TB259" s="82"/>
      <c r="TC259" s="82"/>
      <c r="TD259" s="82"/>
      <c r="TE259" s="82"/>
      <c r="TF259" s="82"/>
      <c r="TG259" s="82"/>
      <c r="TH259" s="82"/>
      <c r="TI259" s="82"/>
      <c r="TJ259" s="82"/>
      <c r="TK259" s="82"/>
      <c r="TL259" s="82"/>
      <c r="TM259" s="82"/>
      <c r="TN259" s="82"/>
      <c r="TO259" s="82"/>
      <c r="TP259" s="82"/>
      <c r="TQ259" s="82"/>
      <c r="TR259" s="82"/>
      <c r="TS259" s="82"/>
      <c r="TT259" s="82"/>
      <c r="TU259" s="82"/>
      <c r="TV259" s="82"/>
      <c r="TW259" s="82"/>
      <c r="TX259" s="82"/>
      <c r="TY259" s="82"/>
      <c r="TZ259" s="82"/>
      <c r="UA259" s="82"/>
      <c r="UB259" s="82"/>
      <c r="UC259" s="82"/>
      <c r="UD259" s="82"/>
      <c r="UE259" s="82"/>
      <c r="UF259" s="82"/>
      <c r="UG259" s="82"/>
      <c r="UH259" s="82"/>
      <c r="UI259" s="82"/>
      <c r="UJ259" s="82"/>
      <c r="UK259" s="82"/>
      <c r="UL259" s="82"/>
      <c r="UM259" s="82"/>
      <c r="UN259" s="82"/>
      <c r="UO259" s="82"/>
      <c r="UP259" s="82"/>
      <c r="UQ259" s="82"/>
      <c r="UR259" s="82"/>
      <c r="US259" s="82"/>
      <c r="UT259" s="82"/>
      <c r="UU259" s="82"/>
      <c r="UV259" s="82"/>
      <c r="UW259" s="82"/>
      <c r="UX259" s="82"/>
      <c r="UY259" s="82"/>
      <c r="UZ259" s="82"/>
      <c r="VA259" s="82"/>
      <c r="VB259" s="82"/>
      <c r="VC259" s="82"/>
      <c r="VD259" s="82"/>
      <c r="VE259" s="82"/>
      <c r="VF259" s="82"/>
      <c r="VG259" s="82"/>
      <c r="VH259" s="82"/>
      <c r="VI259" s="82"/>
      <c r="VJ259" s="82"/>
      <c r="VK259" s="82"/>
      <c r="VL259" s="82"/>
      <c r="VM259" s="82"/>
      <c r="VN259" s="82"/>
      <c r="VO259" s="82"/>
      <c r="VP259" s="82"/>
      <c r="VQ259" s="82"/>
      <c r="VR259" s="82"/>
      <c r="VS259" s="82"/>
      <c r="VT259" s="82"/>
      <c r="VU259" s="82"/>
      <c r="VV259" s="82"/>
      <c r="VW259" s="82"/>
      <c r="VX259" s="82"/>
      <c r="VY259" s="82"/>
      <c r="VZ259" s="82"/>
      <c r="WA259" s="82"/>
      <c r="WB259" s="82"/>
      <c r="WC259" s="82"/>
      <c r="WD259" s="82"/>
      <c r="WE259" s="82"/>
      <c r="WF259" s="82"/>
      <c r="WG259" s="82"/>
      <c r="WH259" s="82"/>
      <c r="WI259" s="82"/>
      <c r="WJ259" s="82"/>
      <c r="WK259" s="82"/>
      <c r="WL259" s="82"/>
      <c r="WM259" s="82"/>
      <c r="WN259" s="82"/>
      <c r="WO259" s="82"/>
      <c r="WP259" s="82"/>
      <c r="WQ259" s="82"/>
      <c r="WR259" s="82"/>
      <c r="WS259" s="82"/>
      <c r="WT259" s="82"/>
      <c r="WU259" s="82"/>
      <c r="WV259" s="82"/>
      <c r="WW259" s="82"/>
      <c r="WX259" s="82"/>
      <c r="WY259" s="82"/>
      <c r="WZ259" s="82"/>
      <c r="XA259" s="82"/>
      <c r="XB259" s="82"/>
      <c r="XC259" s="82"/>
      <c r="XD259" s="82"/>
      <c r="XE259" s="82"/>
      <c r="XF259" s="82"/>
      <c r="XG259" s="82"/>
      <c r="XH259" s="82"/>
      <c r="XI259" s="82"/>
      <c r="XJ259" s="82"/>
      <c r="XK259" s="82"/>
      <c r="XL259" s="82"/>
      <c r="XM259" s="82"/>
      <c r="XN259" s="82"/>
      <c r="XO259" s="82"/>
      <c r="XP259" s="82"/>
      <c r="XQ259" s="82"/>
      <c r="XR259" s="82"/>
      <c r="XS259" s="82"/>
      <c r="XT259" s="82"/>
      <c r="XU259" s="82"/>
      <c r="XV259" s="82"/>
      <c r="XW259" s="82"/>
      <c r="XX259" s="82"/>
      <c r="XY259" s="82"/>
      <c r="XZ259" s="82"/>
      <c r="YA259" s="82"/>
      <c r="YB259" s="82"/>
      <c r="YC259" s="82"/>
      <c r="YD259" s="82"/>
      <c r="YE259" s="82"/>
      <c r="YF259" s="82"/>
      <c r="YG259" s="82"/>
      <c r="YH259" s="82"/>
      <c r="YI259" s="82"/>
      <c r="YJ259" s="82"/>
      <c r="YK259" s="82"/>
      <c r="YL259" s="82"/>
      <c r="YM259" s="82"/>
      <c r="YN259" s="82"/>
      <c r="YO259" s="82"/>
      <c r="YP259" s="82"/>
      <c r="YQ259" s="82"/>
      <c r="YR259" s="82"/>
      <c r="YS259" s="82"/>
      <c r="YT259" s="82"/>
      <c r="YU259" s="82"/>
      <c r="YV259" s="82"/>
      <c r="YW259" s="82"/>
      <c r="YX259" s="82"/>
      <c r="YY259" s="82"/>
      <c r="YZ259" s="82"/>
      <c r="ZA259" s="82"/>
      <c r="ZB259" s="82"/>
      <c r="ZC259" s="82"/>
      <c r="ZD259" s="82"/>
      <c r="ZE259" s="82"/>
      <c r="ZF259" s="82"/>
      <c r="ZG259" s="82"/>
      <c r="ZH259" s="82"/>
      <c r="ZI259" s="82"/>
      <c r="ZJ259" s="82"/>
      <c r="ZK259" s="82"/>
      <c r="ZL259" s="82"/>
      <c r="ZM259" s="82"/>
      <c r="ZN259" s="82"/>
      <c r="ZO259" s="82"/>
      <c r="ZP259" s="82"/>
      <c r="ZQ259" s="82"/>
      <c r="ZR259" s="82"/>
      <c r="ZS259" s="82"/>
      <c r="ZT259" s="82"/>
      <c r="ZU259" s="82"/>
      <c r="ZV259" s="82"/>
      <c r="ZW259" s="82"/>
      <c r="ZX259" s="82"/>
      <c r="ZY259" s="82"/>
      <c r="ZZ259" s="82"/>
      <c r="AAA259" s="82"/>
      <c r="AAB259" s="82"/>
      <c r="AAC259" s="82"/>
      <c r="AAD259" s="82"/>
      <c r="AAE259" s="82"/>
      <c r="AAF259" s="82"/>
      <c r="AAG259" s="82"/>
      <c r="AAH259" s="82"/>
      <c r="AAI259" s="82"/>
      <c r="AAJ259" s="82"/>
      <c r="AAK259" s="82"/>
      <c r="AAL259" s="82"/>
      <c r="AAM259" s="82"/>
      <c r="AAN259" s="82"/>
      <c r="AAO259" s="82"/>
      <c r="AAP259" s="82"/>
      <c r="AAQ259" s="82"/>
      <c r="AAR259" s="82"/>
      <c r="AAS259" s="82"/>
      <c r="AAT259" s="82"/>
      <c r="AAU259" s="82"/>
      <c r="AAV259" s="82"/>
      <c r="AAW259" s="82"/>
      <c r="AAX259" s="82"/>
      <c r="AAY259" s="82"/>
      <c r="AAZ259" s="82"/>
      <c r="ABA259" s="82"/>
      <c r="ABB259" s="82"/>
      <c r="ABC259" s="82"/>
      <c r="ABD259" s="82"/>
      <c r="ABE259" s="82"/>
      <c r="ABF259" s="82"/>
      <c r="ABG259" s="82"/>
      <c r="ABH259" s="82"/>
      <c r="ABI259" s="82"/>
      <c r="ABJ259" s="82"/>
      <c r="ABK259" s="82"/>
      <c r="ABL259" s="82"/>
      <c r="ABM259" s="82"/>
      <c r="ABN259" s="82"/>
      <c r="ABO259" s="82"/>
      <c r="ABP259" s="82"/>
      <c r="ABQ259" s="82"/>
      <c r="ABR259" s="82"/>
      <c r="ABS259" s="82"/>
      <c r="ABT259" s="82"/>
      <c r="ABU259" s="82"/>
      <c r="ABV259" s="82"/>
      <c r="ABW259" s="82"/>
      <c r="ABX259" s="82"/>
      <c r="ABY259" s="82"/>
      <c r="ABZ259" s="82"/>
      <c r="ACA259" s="82"/>
      <c r="ACB259" s="82"/>
      <c r="ACC259" s="82"/>
      <c r="ACD259" s="82"/>
      <c r="ACE259" s="82"/>
      <c r="ACF259" s="82"/>
      <c r="ACG259" s="82"/>
      <c r="ACH259" s="82"/>
      <c r="ACI259" s="82"/>
      <c r="ACJ259" s="82"/>
      <c r="ACK259" s="82"/>
      <c r="ACL259" s="82"/>
      <c r="ACM259" s="82"/>
      <c r="ACN259" s="82"/>
      <c r="ACO259" s="82"/>
      <c r="ACP259" s="82"/>
      <c r="ACQ259" s="82"/>
      <c r="ACR259" s="82"/>
      <c r="ACS259" s="82"/>
      <c r="ACT259" s="82"/>
      <c r="ACU259" s="82"/>
      <c r="ACV259" s="82"/>
      <c r="ACW259" s="82"/>
      <c r="ACX259" s="82"/>
      <c r="ACY259" s="82"/>
      <c r="ACZ259" s="82"/>
      <c r="ADA259" s="82"/>
      <c r="ADB259" s="82"/>
      <c r="ADC259" s="82"/>
      <c r="ADD259" s="82"/>
      <c r="ADE259" s="82"/>
      <c r="ADF259" s="82"/>
      <c r="ADG259" s="82"/>
      <c r="ADH259" s="82"/>
      <c r="ADI259" s="82"/>
      <c r="ADJ259" s="82"/>
      <c r="ADK259" s="82"/>
      <c r="ADL259" s="82"/>
      <c r="ADM259" s="82"/>
      <c r="ADN259" s="82"/>
      <c r="ADO259" s="82"/>
      <c r="ADP259" s="82"/>
      <c r="ADQ259" s="82"/>
      <c r="ADR259" s="82"/>
      <c r="ADS259" s="82"/>
      <c r="ADT259" s="82"/>
      <c r="ADU259" s="82"/>
      <c r="ADV259" s="82"/>
      <c r="ADW259" s="82"/>
      <c r="ADX259" s="82"/>
      <c r="ADY259" s="82"/>
      <c r="ADZ259" s="82"/>
      <c r="AEA259" s="82"/>
      <c r="AEB259" s="82"/>
      <c r="AEC259" s="82"/>
      <c r="AED259" s="82"/>
      <c r="AEE259" s="82"/>
      <c r="AEF259" s="82"/>
      <c r="AEG259" s="82"/>
      <c r="AEH259" s="82"/>
      <c r="AEI259" s="82"/>
      <c r="AEJ259" s="82"/>
      <c r="AEK259" s="82"/>
      <c r="AEL259" s="82"/>
      <c r="AEM259" s="82"/>
      <c r="AEN259" s="82"/>
      <c r="AEO259" s="82"/>
      <c r="AEP259" s="82"/>
      <c r="AEQ259" s="82"/>
      <c r="AER259" s="82"/>
      <c r="AES259" s="82"/>
      <c r="AET259" s="82"/>
      <c r="AEU259" s="82"/>
      <c r="AEV259" s="82"/>
      <c r="AEW259" s="82"/>
      <c r="AEX259" s="82"/>
      <c r="AEY259" s="82"/>
      <c r="AEZ259" s="82"/>
      <c r="AFA259" s="82"/>
      <c r="AFB259" s="82"/>
      <c r="AFC259" s="82"/>
      <c r="AFD259" s="82"/>
      <c r="AFE259" s="82"/>
      <c r="AFF259" s="82"/>
      <c r="AFG259" s="82"/>
      <c r="AFH259" s="82"/>
      <c r="AFI259" s="82"/>
      <c r="AFJ259" s="82"/>
      <c r="AFK259" s="82"/>
      <c r="AFL259" s="82"/>
      <c r="AFM259" s="82"/>
      <c r="AFN259" s="82"/>
      <c r="AFO259" s="82"/>
      <c r="AFP259" s="82"/>
      <c r="AFQ259" s="82"/>
      <c r="AFR259" s="82"/>
      <c r="AFS259" s="82"/>
      <c r="AFT259" s="82"/>
      <c r="AFU259" s="82"/>
      <c r="AFV259" s="82"/>
      <c r="AFW259" s="82"/>
      <c r="AFX259" s="82"/>
      <c r="AFY259" s="82"/>
      <c r="AFZ259" s="82"/>
      <c r="AGA259" s="82"/>
      <c r="AGB259" s="82"/>
      <c r="AGC259" s="82"/>
      <c r="AGD259" s="82"/>
      <c r="AGE259" s="82"/>
      <c r="AGF259" s="82"/>
      <c r="AGG259" s="82"/>
      <c r="AGH259" s="82"/>
      <c r="AGI259" s="82"/>
      <c r="AGJ259" s="82"/>
      <c r="AGK259" s="82"/>
      <c r="AGL259" s="82"/>
      <c r="AGM259" s="82"/>
      <c r="AGN259" s="82"/>
      <c r="AGO259" s="82"/>
      <c r="AGP259" s="82"/>
      <c r="AGQ259" s="82"/>
      <c r="AGR259" s="82"/>
      <c r="AGS259" s="82"/>
      <c r="AGT259" s="82"/>
      <c r="AGU259" s="82"/>
      <c r="AGV259" s="82"/>
      <c r="AGW259" s="82"/>
      <c r="AGX259" s="82"/>
      <c r="AGY259" s="82"/>
      <c r="AGZ259" s="82"/>
      <c r="AHA259" s="82"/>
      <c r="AHB259" s="82"/>
      <c r="AHC259" s="82"/>
      <c r="AHD259" s="82"/>
      <c r="AHE259" s="82"/>
      <c r="AHF259" s="82"/>
      <c r="AHG259" s="82"/>
      <c r="AHH259" s="82"/>
      <c r="AHI259" s="82"/>
      <c r="AHJ259" s="82"/>
      <c r="AHK259" s="82"/>
      <c r="AHL259" s="82"/>
      <c r="AHM259" s="82"/>
      <c r="AHN259" s="82"/>
      <c r="AHO259" s="82"/>
      <c r="AHP259" s="82"/>
      <c r="AHQ259" s="82"/>
      <c r="AHR259" s="82"/>
      <c r="AHS259" s="82"/>
      <c r="AHT259" s="82"/>
      <c r="AHU259" s="82"/>
      <c r="AHV259" s="82"/>
      <c r="AHW259" s="82"/>
      <c r="AHX259" s="82"/>
      <c r="AHY259" s="82"/>
      <c r="AHZ259" s="82"/>
      <c r="AIA259" s="82"/>
      <c r="AIB259" s="82"/>
      <c r="AIC259" s="82"/>
      <c r="AID259" s="82"/>
      <c r="AIE259" s="82"/>
      <c r="AIF259" s="82"/>
      <c r="AIG259" s="82"/>
      <c r="AIH259" s="82"/>
      <c r="AII259" s="82"/>
      <c r="AIJ259" s="82"/>
      <c r="AIK259" s="82"/>
      <c r="AIL259" s="82"/>
      <c r="AIM259" s="82"/>
      <c r="AIN259" s="82"/>
      <c r="AIO259" s="82"/>
      <c r="AIP259" s="82"/>
      <c r="AIQ259" s="82"/>
      <c r="AIR259" s="82"/>
      <c r="AIS259" s="82"/>
      <c r="AIT259" s="82"/>
      <c r="AIU259" s="82"/>
      <c r="AIV259" s="82"/>
      <c r="AIW259" s="82"/>
      <c r="AIX259" s="82"/>
      <c r="AIY259" s="82"/>
      <c r="AIZ259" s="82"/>
      <c r="AJA259" s="82"/>
      <c r="AJB259" s="82"/>
      <c r="AJC259" s="82"/>
      <c r="AJD259" s="82"/>
      <c r="AJE259" s="82"/>
      <c r="AJF259" s="82"/>
      <c r="AJG259" s="82"/>
      <c r="AJH259" s="82"/>
      <c r="AJI259" s="82"/>
      <c r="AJJ259" s="82"/>
      <c r="AJK259" s="82"/>
      <c r="AJL259" s="82"/>
      <c r="AJM259" s="82"/>
      <c r="AJN259" s="82"/>
      <c r="AJO259" s="82"/>
      <c r="AJP259" s="82"/>
      <c r="AJQ259" s="82"/>
      <c r="AJR259" s="82"/>
      <c r="AJS259" s="82"/>
      <c r="AJT259" s="82"/>
      <c r="AJU259" s="82"/>
      <c r="AJV259" s="82"/>
      <c r="AJW259" s="82"/>
      <c r="AJX259" s="82"/>
      <c r="AJY259" s="82"/>
      <c r="AJZ259" s="82"/>
      <c r="AKA259" s="82"/>
      <c r="AKB259" s="82"/>
      <c r="AKC259" s="82"/>
      <c r="AKD259" s="82"/>
      <c r="AKE259" s="82"/>
      <c r="AKF259" s="82"/>
      <c r="AKG259" s="82"/>
      <c r="AKH259" s="82"/>
      <c r="AKI259" s="82"/>
      <c r="AKJ259" s="82"/>
      <c r="AKK259" s="82"/>
      <c r="AKL259" s="82"/>
      <c r="AKM259" s="82"/>
      <c r="AKN259" s="82"/>
      <c r="AKO259" s="82"/>
      <c r="AKP259" s="82"/>
      <c r="AKQ259" s="82"/>
      <c r="AKR259" s="82"/>
      <c r="AKS259" s="82"/>
      <c r="AKT259" s="82"/>
      <c r="AKU259" s="82"/>
      <c r="AKV259" s="82"/>
      <c r="AKW259" s="82"/>
      <c r="AKX259" s="82"/>
      <c r="AKY259" s="82"/>
      <c r="AKZ259" s="82"/>
      <c r="ALA259" s="82"/>
      <c r="ALB259" s="82"/>
      <c r="ALC259" s="82"/>
      <c r="ALD259" s="82"/>
      <c r="ALE259" s="82"/>
      <c r="ALF259" s="82"/>
      <c r="ALG259" s="82"/>
      <c r="ALH259" s="82"/>
      <c r="ALI259" s="82"/>
      <c r="ALJ259" s="82"/>
      <c r="ALK259" s="82"/>
      <c r="ALL259" s="82"/>
      <c r="ALM259" s="82"/>
      <c r="ALN259" s="82"/>
      <c r="ALO259" s="82"/>
      <c r="ALP259" s="82"/>
      <c r="ALQ259" s="82"/>
      <c r="ALR259" s="82"/>
      <c r="ALS259" s="82"/>
      <c r="ALT259" s="82"/>
      <c r="ALU259" s="82"/>
      <c r="ALV259" s="82"/>
      <c r="ALW259" s="82"/>
      <c r="ALX259" s="82"/>
      <c r="ALY259" s="82"/>
      <c r="ALZ259" s="82"/>
      <c r="AMA259" s="82"/>
      <c r="AMB259" s="82"/>
      <c r="AMC259" s="82"/>
    </row>
    <row r="260" spans="1:1017">
      <c r="A260" s="76"/>
      <c r="D260" s="78" t="s">
        <v>447</v>
      </c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82"/>
      <c r="BO260" s="82"/>
      <c r="BP260" s="82"/>
      <c r="BQ260" s="82"/>
      <c r="BR260" s="82"/>
      <c r="BS260" s="82"/>
      <c r="BT260" s="82"/>
      <c r="BU260" s="82"/>
      <c r="BV260" s="82"/>
      <c r="BW260" s="82"/>
      <c r="BX260" s="82"/>
      <c r="BY260" s="82"/>
      <c r="BZ260" s="82"/>
      <c r="CA260" s="82"/>
      <c r="CB260" s="82"/>
      <c r="CC260" s="82"/>
      <c r="CD260" s="82"/>
      <c r="CE260" s="82"/>
      <c r="CF260" s="82"/>
      <c r="CG260" s="82"/>
      <c r="CH260" s="82"/>
      <c r="CI260" s="82"/>
      <c r="CJ260" s="82"/>
      <c r="CK260" s="82"/>
      <c r="CL260" s="82"/>
      <c r="CM260" s="82"/>
      <c r="CN260" s="82"/>
      <c r="CO260" s="82"/>
      <c r="CP260" s="82"/>
      <c r="CQ260" s="82"/>
      <c r="CR260" s="82"/>
      <c r="CS260" s="82"/>
      <c r="CT260" s="82"/>
      <c r="CU260" s="82"/>
      <c r="CV260" s="82"/>
      <c r="CW260" s="82"/>
      <c r="CX260" s="82"/>
      <c r="CY260" s="82"/>
      <c r="CZ260" s="82"/>
      <c r="DA260" s="82"/>
      <c r="DB260" s="82"/>
      <c r="DC260" s="82"/>
      <c r="DD260" s="82"/>
      <c r="DE260" s="82"/>
      <c r="DF260" s="82"/>
      <c r="DG260" s="82"/>
      <c r="DH260" s="82"/>
      <c r="DI260" s="82"/>
      <c r="DJ260" s="82"/>
      <c r="DK260" s="82"/>
      <c r="DL260" s="82"/>
      <c r="DM260" s="82"/>
      <c r="DN260" s="82"/>
      <c r="DO260" s="82"/>
      <c r="DP260" s="82"/>
      <c r="DQ260" s="82"/>
      <c r="DR260" s="82"/>
      <c r="DS260" s="82"/>
      <c r="DT260" s="82"/>
      <c r="DU260" s="82"/>
      <c r="DV260" s="82"/>
      <c r="DW260" s="82"/>
      <c r="DX260" s="82"/>
      <c r="DY260" s="82"/>
      <c r="DZ260" s="82"/>
      <c r="EA260" s="82"/>
      <c r="EB260" s="82"/>
      <c r="EC260" s="82"/>
      <c r="ED260" s="82"/>
      <c r="EE260" s="82"/>
      <c r="EF260" s="82"/>
      <c r="EG260" s="82"/>
      <c r="EH260" s="82"/>
      <c r="EI260" s="82"/>
      <c r="EJ260" s="82"/>
      <c r="EK260" s="82"/>
      <c r="EL260" s="82"/>
      <c r="EM260" s="82"/>
      <c r="EN260" s="82"/>
      <c r="EO260" s="82"/>
      <c r="EP260" s="82"/>
      <c r="EQ260" s="82"/>
      <c r="ER260" s="82"/>
      <c r="ES260" s="82"/>
      <c r="ET260" s="82"/>
      <c r="EU260" s="82"/>
      <c r="EV260" s="82"/>
      <c r="EW260" s="82"/>
      <c r="EX260" s="82"/>
      <c r="EY260" s="82"/>
      <c r="EZ260" s="82"/>
      <c r="FA260" s="82"/>
      <c r="FB260" s="82"/>
      <c r="FC260" s="82"/>
      <c r="FD260" s="82"/>
      <c r="FE260" s="82"/>
      <c r="FF260" s="82"/>
      <c r="FG260" s="82"/>
      <c r="FH260" s="82"/>
      <c r="FI260" s="82"/>
      <c r="FJ260" s="82"/>
      <c r="FK260" s="82"/>
      <c r="FL260" s="82"/>
      <c r="FM260" s="82"/>
      <c r="FN260" s="82"/>
      <c r="FO260" s="82"/>
      <c r="FP260" s="82"/>
      <c r="FQ260" s="82"/>
      <c r="FR260" s="82"/>
      <c r="FS260" s="82"/>
      <c r="FT260" s="82"/>
      <c r="FU260" s="82"/>
      <c r="FV260" s="82"/>
      <c r="FW260" s="82"/>
      <c r="FX260" s="82"/>
      <c r="FY260" s="82"/>
      <c r="FZ260" s="82"/>
      <c r="GA260" s="82"/>
      <c r="GB260" s="82"/>
      <c r="GC260" s="82"/>
      <c r="GD260" s="82"/>
      <c r="GE260" s="82"/>
      <c r="GF260" s="82"/>
      <c r="GG260" s="82"/>
      <c r="GH260" s="82"/>
      <c r="GI260" s="82"/>
      <c r="GJ260" s="82"/>
      <c r="GK260" s="82"/>
      <c r="GL260" s="82"/>
      <c r="GM260" s="82"/>
      <c r="GN260" s="82"/>
      <c r="GO260" s="82"/>
      <c r="GP260" s="82"/>
      <c r="GQ260" s="82"/>
      <c r="GR260" s="82"/>
      <c r="GS260" s="82"/>
      <c r="GT260" s="82"/>
      <c r="GU260" s="82"/>
      <c r="GV260" s="82"/>
      <c r="GW260" s="82"/>
      <c r="GX260" s="82"/>
      <c r="GY260" s="82"/>
      <c r="GZ260" s="82"/>
      <c r="HA260" s="82"/>
      <c r="HB260" s="82"/>
      <c r="HC260" s="82"/>
      <c r="HD260" s="82"/>
      <c r="HE260" s="82"/>
      <c r="HF260" s="82"/>
      <c r="HG260" s="82"/>
      <c r="HH260" s="82"/>
      <c r="HI260" s="82"/>
      <c r="HJ260" s="82"/>
      <c r="HK260" s="82"/>
      <c r="HL260" s="82"/>
      <c r="HM260" s="82"/>
      <c r="HN260" s="82"/>
      <c r="HO260" s="82"/>
      <c r="HP260" s="82"/>
      <c r="HQ260" s="82"/>
      <c r="HR260" s="82"/>
      <c r="HS260" s="82"/>
      <c r="HT260" s="82"/>
      <c r="HU260" s="82"/>
      <c r="HV260" s="82"/>
      <c r="HW260" s="82"/>
      <c r="HX260" s="82"/>
      <c r="HY260" s="82"/>
      <c r="HZ260" s="82"/>
      <c r="IA260" s="82"/>
      <c r="IB260" s="82"/>
      <c r="IC260" s="82"/>
      <c r="ID260" s="82"/>
      <c r="IE260" s="82"/>
      <c r="IF260" s="82"/>
      <c r="IG260" s="82"/>
      <c r="IH260" s="82"/>
      <c r="II260" s="82"/>
      <c r="IJ260" s="82"/>
      <c r="IK260" s="82"/>
      <c r="IL260" s="82"/>
      <c r="IM260" s="82"/>
      <c r="IN260" s="82"/>
      <c r="IO260" s="82"/>
      <c r="IP260" s="82"/>
      <c r="IQ260" s="82"/>
      <c r="IR260" s="82"/>
      <c r="IS260" s="82"/>
      <c r="IT260" s="82"/>
      <c r="IU260" s="82"/>
      <c r="IV260" s="82"/>
      <c r="IW260" s="82"/>
      <c r="IX260" s="82"/>
      <c r="IY260" s="82"/>
      <c r="IZ260" s="82"/>
      <c r="JA260" s="82"/>
      <c r="JB260" s="82"/>
      <c r="JC260" s="82"/>
      <c r="JD260" s="82"/>
      <c r="JE260" s="82"/>
      <c r="JF260" s="82"/>
      <c r="JG260" s="82"/>
      <c r="JH260" s="82"/>
      <c r="JI260" s="82"/>
      <c r="JJ260" s="82"/>
      <c r="JK260" s="82"/>
      <c r="JL260" s="82"/>
      <c r="JM260" s="82"/>
      <c r="JN260" s="82"/>
      <c r="JO260" s="82"/>
      <c r="JP260" s="82"/>
      <c r="JQ260" s="82"/>
      <c r="JR260" s="82"/>
      <c r="JS260" s="82"/>
      <c r="JT260" s="82"/>
      <c r="JU260" s="82"/>
      <c r="JV260" s="82"/>
      <c r="JW260" s="82"/>
      <c r="JX260" s="82"/>
      <c r="JY260" s="82"/>
      <c r="JZ260" s="82"/>
      <c r="KA260" s="82"/>
      <c r="KB260" s="82"/>
      <c r="KC260" s="82"/>
      <c r="KD260" s="82"/>
      <c r="KE260" s="82"/>
      <c r="KF260" s="82"/>
      <c r="KG260" s="82"/>
      <c r="KH260" s="82"/>
      <c r="KI260" s="82"/>
      <c r="KJ260" s="82"/>
      <c r="KK260" s="82"/>
      <c r="KL260" s="82"/>
      <c r="KM260" s="82"/>
      <c r="KN260" s="82"/>
      <c r="KO260" s="82"/>
      <c r="KP260" s="82"/>
      <c r="KQ260" s="82"/>
      <c r="KR260" s="82"/>
      <c r="KS260" s="82"/>
      <c r="KT260" s="82"/>
      <c r="KU260" s="82"/>
      <c r="KV260" s="82"/>
      <c r="KW260" s="82"/>
      <c r="KX260" s="82"/>
      <c r="KY260" s="82"/>
      <c r="KZ260" s="82"/>
      <c r="LA260" s="82"/>
      <c r="LB260" s="82"/>
      <c r="LC260" s="82"/>
      <c r="LD260" s="82"/>
      <c r="LE260" s="82"/>
      <c r="LF260" s="82"/>
      <c r="LG260" s="82"/>
      <c r="LH260" s="82"/>
      <c r="LI260" s="82"/>
      <c r="LJ260" s="82"/>
      <c r="LK260" s="82"/>
      <c r="LL260" s="82"/>
      <c r="LM260" s="82"/>
      <c r="LN260" s="82"/>
      <c r="LO260" s="82"/>
      <c r="LP260" s="82"/>
      <c r="LQ260" s="82"/>
      <c r="LR260" s="82"/>
      <c r="LS260" s="82"/>
      <c r="LT260" s="82"/>
      <c r="LU260" s="82"/>
      <c r="LV260" s="82"/>
      <c r="LW260" s="82"/>
      <c r="LX260" s="82"/>
      <c r="LY260" s="82"/>
      <c r="LZ260" s="82"/>
      <c r="MA260" s="82"/>
      <c r="MB260" s="82"/>
      <c r="MC260" s="82"/>
      <c r="MD260" s="82"/>
      <c r="ME260" s="82"/>
      <c r="MF260" s="82"/>
      <c r="MG260" s="82"/>
      <c r="MH260" s="82"/>
      <c r="MI260" s="82"/>
      <c r="MJ260" s="82"/>
      <c r="MK260" s="82"/>
      <c r="ML260" s="82"/>
      <c r="MM260" s="82"/>
      <c r="MN260" s="82"/>
      <c r="MO260" s="82"/>
      <c r="MP260" s="82"/>
      <c r="MQ260" s="82"/>
      <c r="MR260" s="82"/>
      <c r="MS260" s="82"/>
      <c r="MT260" s="82"/>
      <c r="MU260" s="82"/>
      <c r="MV260" s="82"/>
      <c r="MW260" s="82"/>
      <c r="MX260" s="82"/>
      <c r="MY260" s="82"/>
      <c r="MZ260" s="82"/>
      <c r="NA260" s="82"/>
      <c r="NB260" s="82"/>
      <c r="NC260" s="82"/>
      <c r="ND260" s="82"/>
      <c r="NE260" s="82"/>
      <c r="NF260" s="82"/>
      <c r="NG260" s="82"/>
      <c r="NH260" s="82"/>
      <c r="NI260" s="82"/>
      <c r="NJ260" s="82"/>
      <c r="NK260" s="82"/>
      <c r="NL260" s="82"/>
      <c r="NM260" s="82"/>
      <c r="NN260" s="82"/>
      <c r="NO260" s="82"/>
      <c r="NP260" s="82"/>
      <c r="NQ260" s="82"/>
      <c r="NR260" s="82"/>
      <c r="NS260" s="82"/>
      <c r="NT260" s="82"/>
      <c r="NU260" s="82"/>
      <c r="NV260" s="82"/>
      <c r="NW260" s="82"/>
      <c r="NX260" s="82"/>
      <c r="NY260" s="82"/>
      <c r="NZ260" s="82"/>
      <c r="OA260" s="82"/>
      <c r="OB260" s="82"/>
      <c r="OC260" s="82"/>
      <c r="OD260" s="82"/>
      <c r="OE260" s="82"/>
      <c r="OF260" s="82"/>
      <c r="OG260" s="82"/>
      <c r="OH260" s="82"/>
      <c r="OI260" s="82"/>
      <c r="OJ260" s="82"/>
      <c r="OK260" s="82"/>
      <c r="OL260" s="82"/>
      <c r="OM260" s="82"/>
      <c r="ON260" s="82"/>
      <c r="OO260" s="82"/>
      <c r="OP260" s="82"/>
      <c r="OQ260" s="82"/>
      <c r="OR260" s="82"/>
      <c r="OS260" s="82"/>
      <c r="OT260" s="82"/>
      <c r="OU260" s="82"/>
      <c r="OV260" s="82"/>
      <c r="OW260" s="82"/>
      <c r="OX260" s="82"/>
      <c r="OY260" s="82"/>
      <c r="OZ260" s="82"/>
      <c r="PA260" s="82"/>
      <c r="PB260" s="82"/>
      <c r="PC260" s="82"/>
      <c r="PD260" s="82"/>
      <c r="PE260" s="82"/>
      <c r="PF260" s="82"/>
      <c r="PG260" s="82"/>
      <c r="PH260" s="82"/>
      <c r="PI260" s="82"/>
      <c r="PJ260" s="82"/>
      <c r="PK260" s="82"/>
      <c r="PL260" s="82"/>
      <c r="PM260" s="82"/>
      <c r="PN260" s="82"/>
      <c r="PO260" s="82"/>
      <c r="PP260" s="82"/>
      <c r="PQ260" s="82"/>
      <c r="PR260" s="82"/>
      <c r="PS260" s="82"/>
      <c r="PT260" s="82"/>
      <c r="PU260" s="82"/>
      <c r="PV260" s="82"/>
      <c r="PW260" s="82"/>
      <c r="PX260" s="82"/>
      <c r="PY260" s="82"/>
      <c r="PZ260" s="82"/>
      <c r="QA260" s="82"/>
      <c r="QB260" s="82"/>
      <c r="QC260" s="82"/>
      <c r="QD260" s="82"/>
      <c r="QE260" s="82"/>
      <c r="QF260" s="82"/>
      <c r="QG260" s="82"/>
      <c r="QH260" s="82"/>
      <c r="QI260" s="82"/>
      <c r="QJ260" s="82"/>
      <c r="QK260" s="82"/>
      <c r="QL260" s="82"/>
      <c r="QM260" s="82"/>
      <c r="QN260" s="82"/>
      <c r="QO260" s="82"/>
      <c r="QP260" s="82"/>
      <c r="QQ260" s="82"/>
      <c r="QR260" s="82"/>
      <c r="QS260" s="82"/>
      <c r="QT260" s="82"/>
      <c r="QU260" s="82"/>
      <c r="QV260" s="82"/>
      <c r="QW260" s="82"/>
      <c r="QX260" s="82"/>
      <c r="QY260" s="82"/>
      <c r="QZ260" s="82"/>
      <c r="RA260" s="82"/>
      <c r="RB260" s="82"/>
      <c r="RC260" s="82"/>
      <c r="RD260" s="82"/>
      <c r="RE260" s="82"/>
      <c r="RF260" s="82"/>
      <c r="RG260" s="82"/>
      <c r="RH260" s="82"/>
      <c r="RI260" s="82"/>
      <c r="RJ260" s="82"/>
      <c r="RK260" s="82"/>
      <c r="RL260" s="82"/>
      <c r="RM260" s="82"/>
      <c r="RN260" s="82"/>
      <c r="RO260" s="82"/>
      <c r="RP260" s="82"/>
      <c r="RQ260" s="82"/>
      <c r="RR260" s="82"/>
      <c r="RS260" s="82"/>
      <c r="RT260" s="82"/>
      <c r="RU260" s="82"/>
      <c r="RV260" s="82"/>
      <c r="RW260" s="82"/>
      <c r="RX260" s="82"/>
      <c r="RY260" s="82"/>
      <c r="RZ260" s="82"/>
      <c r="SA260" s="82"/>
      <c r="SB260" s="82"/>
      <c r="SC260" s="82"/>
      <c r="SD260" s="82"/>
      <c r="SE260" s="82"/>
      <c r="SF260" s="82"/>
      <c r="SG260" s="82"/>
      <c r="SH260" s="82"/>
      <c r="SI260" s="82"/>
      <c r="SJ260" s="82"/>
      <c r="SK260" s="82"/>
      <c r="SL260" s="82"/>
      <c r="SM260" s="82"/>
      <c r="SN260" s="82"/>
      <c r="SO260" s="82"/>
      <c r="SP260" s="82"/>
      <c r="SQ260" s="82"/>
      <c r="SR260" s="82"/>
      <c r="SS260" s="82"/>
      <c r="ST260" s="82"/>
      <c r="SU260" s="82"/>
      <c r="SV260" s="82"/>
      <c r="SW260" s="82"/>
      <c r="SX260" s="82"/>
      <c r="SY260" s="82"/>
      <c r="SZ260" s="82"/>
      <c r="TA260" s="82"/>
      <c r="TB260" s="82"/>
      <c r="TC260" s="82"/>
      <c r="TD260" s="82"/>
      <c r="TE260" s="82"/>
      <c r="TF260" s="82"/>
      <c r="TG260" s="82"/>
      <c r="TH260" s="82"/>
      <c r="TI260" s="82"/>
      <c r="TJ260" s="82"/>
      <c r="TK260" s="82"/>
      <c r="TL260" s="82"/>
      <c r="TM260" s="82"/>
      <c r="TN260" s="82"/>
      <c r="TO260" s="82"/>
      <c r="TP260" s="82"/>
      <c r="TQ260" s="82"/>
      <c r="TR260" s="82"/>
      <c r="TS260" s="82"/>
      <c r="TT260" s="82"/>
      <c r="TU260" s="82"/>
      <c r="TV260" s="82"/>
      <c r="TW260" s="82"/>
      <c r="TX260" s="82"/>
      <c r="TY260" s="82"/>
      <c r="TZ260" s="82"/>
      <c r="UA260" s="82"/>
      <c r="UB260" s="82"/>
      <c r="UC260" s="82"/>
      <c r="UD260" s="82"/>
      <c r="UE260" s="82"/>
      <c r="UF260" s="82"/>
      <c r="UG260" s="82"/>
      <c r="UH260" s="82"/>
      <c r="UI260" s="82"/>
      <c r="UJ260" s="82"/>
      <c r="UK260" s="82"/>
      <c r="UL260" s="82"/>
      <c r="UM260" s="82"/>
      <c r="UN260" s="82"/>
      <c r="UO260" s="82"/>
      <c r="UP260" s="82"/>
      <c r="UQ260" s="82"/>
      <c r="UR260" s="82"/>
      <c r="US260" s="82"/>
      <c r="UT260" s="82"/>
      <c r="UU260" s="82"/>
      <c r="UV260" s="82"/>
      <c r="UW260" s="82"/>
      <c r="UX260" s="82"/>
      <c r="UY260" s="82"/>
      <c r="UZ260" s="82"/>
      <c r="VA260" s="82"/>
      <c r="VB260" s="82"/>
      <c r="VC260" s="82"/>
      <c r="VD260" s="82"/>
      <c r="VE260" s="82"/>
      <c r="VF260" s="82"/>
      <c r="VG260" s="82"/>
      <c r="VH260" s="82"/>
      <c r="VI260" s="82"/>
      <c r="VJ260" s="82"/>
      <c r="VK260" s="82"/>
      <c r="VL260" s="82"/>
      <c r="VM260" s="82"/>
      <c r="VN260" s="82"/>
      <c r="VO260" s="82"/>
      <c r="VP260" s="82"/>
      <c r="VQ260" s="82"/>
      <c r="VR260" s="82"/>
      <c r="VS260" s="82"/>
      <c r="VT260" s="82"/>
      <c r="VU260" s="82"/>
      <c r="VV260" s="82"/>
      <c r="VW260" s="82"/>
      <c r="VX260" s="82"/>
      <c r="VY260" s="82"/>
      <c r="VZ260" s="82"/>
      <c r="WA260" s="82"/>
      <c r="WB260" s="82"/>
      <c r="WC260" s="82"/>
      <c r="WD260" s="82"/>
      <c r="WE260" s="82"/>
      <c r="WF260" s="82"/>
      <c r="WG260" s="82"/>
      <c r="WH260" s="82"/>
      <c r="WI260" s="82"/>
      <c r="WJ260" s="82"/>
      <c r="WK260" s="82"/>
      <c r="WL260" s="82"/>
      <c r="WM260" s="82"/>
      <c r="WN260" s="82"/>
      <c r="WO260" s="82"/>
      <c r="WP260" s="82"/>
      <c r="WQ260" s="82"/>
      <c r="WR260" s="82"/>
      <c r="WS260" s="82"/>
      <c r="WT260" s="82"/>
      <c r="WU260" s="82"/>
      <c r="WV260" s="82"/>
      <c r="WW260" s="82"/>
      <c r="WX260" s="82"/>
      <c r="WY260" s="82"/>
      <c r="WZ260" s="82"/>
      <c r="XA260" s="82"/>
      <c r="XB260" s="82"/>
      <c r="XC260" s="82"/>
      <c r="XD260" s="82"/>
      <c r="XE260" s="82"/>
      <c r="XF260" s="82"/>
      <c r="XG260" s="82"/>
      <c r="XH260" s="82"/>
      <c r="XI260" s="82"/>
      <c r="XJ260" s="82"/>
      <c r="XK260" s="82"/>
      <c r="XL260" s="82"/>
      <c r="XM260" s="82"/>
      <c r="XN260" s="82"/>
      <c r="XO260" s="82"/>
      <c r="XP260" s="82"/>
      <c r="XQ260" s="82"/>
      <c r="XR260" s="82"/>
      <c r="XS260" s="82"/>
      <c r="XT260" s="82"/>
      <c r="XU260" s="82"/>
      <c r="XV260" s="82"/>
      <c r="XW260" s="82"/>
      <c r="XX260" s="82"/>
      <c r="XY260" s="82"/>
      <c r="XZ260" s="82"/>
      <c r="YA260" s="82"/>
      <c r="YB260" s="82"/>
      <c r="YC260" s="82"/>
      <c r="YD260" s="82"/>
      <c r="YE260" s="82"/>
      <c r="YF260" s="82"/>
      <c r="YG260" s="82"/>
      <c r="YH260" s="82"/>
      <c r="YI260" s="82"/>
      <c r="YJ260" s="82"/>
      <c r="YK260" s="82"/>
      <c r="YL260" s="82"/>
      <c r="YM260" s="82"/>
      <c r="YN260" s="82"/>
      <c r="YO260" s="82"/>
      <c r="YP260" s="82"/>
      <c r="YQ260" s="82"/>
      <c r="YR260" s="82"/>
      <c r="YS260" s="82"/>
      <c r="YT260" s="82"/>
      <c r="YU260" s="82"/>
      <c r="YV260" s="82"/>
      <c r="YW260" s="82"/>
      <c r="YX260" s="82"/>
      <c r="YY260" s="82"/>
      <c r="YZ260" s="82"/>
      <c r="ZA260" s="82"/>
      <c r="ZB260" s="82"/>
      <c r="ZC260" s="82"/>
      <c r="ZD260" s="82"/>
      <c r="ZE260" s="82"/>
      <c r="ZF260" s="82"/>
      <c r="ZG260" s="82"/>
      <c r="ZH260" s="82"/>
      <c r="ZI260" s="82"/>
      <c r="ZJ260" s="82"/>
      <c r="ZK260" s="82"/>
      <c r="ZL260" s="82"/>
      <c r="ZM260" s="82"/>
      <c r="ZN260" s="82"/>
      <c r="ZO260" s="82"/>
      <c r="ZP260" s="82"/>
      <c r="ZQ260" s="82"/>
      <c r="ZR260" s="82"/>
      <c r="ZS260" s="82"/>
      <c r="ZT260" s="82"/>
      <c r="ZU260" s="82"/>
      <c r="ZV260" s="82"/>
      <c r="ZW260" s="82"/>
      <c r="ZX260" s="82"/>
      <c r="ZY260" s="82"/>
      <c r="ZZ260" s="82"/>
      <c r="AAA260" s="82"/>
      <c r="AAB260" s="82"/>
      <c r="AAC260" s="82"/>
      <c r="AAD260" s="82"/>
      <c r="AAE260" s="82"/>
      <c r="AAF260" s="82"/>
      <c r="AAG260" s="82"/>
      <c r="AAH260" s="82"/>
      <c r="AAI260" s="82"/>
      <c r="AAJ260" s="82"/>
      <c r="AAK260" s="82"/>
      <c r="AAL260" s="82"/>
      <c r="AAM260" s="82"/>
      <c r="AAN260" s="82"/>
      <c r="AAO260" s="82"/>
      <c r="AAP260" s="82"/>
      <c r="AAQ260" s="82"/>
      <c r="AAR260" s="82"/>
      <c r="AAS260" s="82"/>
      <c r="AAT260" s="82"/>
      <c r="AAU260" s="82"/>
      <c r="AAV260" s="82"/>
      <c r="AAW260" s="82"/>
      <c r="AAX260" s="82"/>
      <c r="AAY260" s="82"/>
      <c r="AAZ260" s="82"/>
      <c r="ABA260" s="82"/>
      <c r="ABB260" s="82"/>
      <c r="ABC260" s="82"/>
      <c r="ABD260" s="82"/>
      <c r="ABE260" s="82"/>
      <c r="ABF260" s="82"/>
      <c r="ABG260" s="82"/>
      <c r="ABH260" s="82"/>
      <c r="ABI260" s="82"/>
      <c r="ABJ260" s="82"/>
      <c r="ABK260" s="82"/>
      <c r="ABL260" s="82"/>
      <c r="ABM260" s="82"/>
      <c r="ABN260" s="82"/>
      <c r="ABO260" s="82"/>
      <c r="ABP260" s="82"/>
      <c r="ABQ260" s="82"/>
      <c r="ABR260" s="82"/>
      <c r="ABS260" s="82"/>
      <c r="ABT260" s="82"/>
      <c r="ABU260" s="82"/>
      <c r="ABV260" s="82"/>
      <c r="ABW260" s="82"/>
      <c r="ABX260" s="82"/>
      <c r="ABY260" s="82"/>
      <c r="ABZ260" s="82"/>
      <c r="ACA260" s="82"/>
      <c r="ACB260" s="82"/>
      <c r="ACC260" s="82"/>
      <c r="ACD260" s="82"/>
      <c r="ACE260" s="82"/>
      <c r="ACF260" s="82"/>
      <c r="ACG260" s="82"/>
      <c r="ACH260" s="82"/>
      <c r="ACI260" s="82"/>
      <c r="ACJ260" s="82"/>
      <c r="ACK260" s="82"/>
      <c r="ACL260" s="82"/>
      <c r="ACM260" s="82"/>
      <c r="ACN260" s="82"/>
      <c r="ACO260" s="82"/>
      <c r="ACP260" s="82"/>
      <c r="ACQ260" s="82"/>
      <c r="ACR260" s="82"/>
      <c r="ACS260" s="82"/>
      <c r="ACT260" s="82"/>
      <c r="ACU260" s="82"/>
      <c r="ACV260" s="82"/>
      <c r="ACW260" s="82"/>
      <c r="ACX260" s="82"/>
      <c r="ACY260" s="82"/>
      <c r="ACZ260" s="82"/>
      <c r="ADA260" s="82"/>
      <c r="ADB260" s="82"/>
      <c r="ADC260" s="82"/>
      <c r="ADD260" s="82"/>
      <c r="ADE260" s="82"/>
      <c r="ADF260" s="82"/>
      <c r="ADG260" s="82"/>
      <c r="ADH260" s="82"/>
      <c r="ADI260" s="82"/>
      <c r="ADJ260" s="82"/>
      <c r="ADK260" s="82"/>
      <c r="ADL260" s="82"/>
      <c r="ADM260" s="82"/>
      <c r="ADN260" s="82"/>
      <c r="ADO260" s="82"/>
      <c r="ADP260" s="82"/>
      <c r="ADQ260" s="82"/>
      <c r="ADR260" s="82"/>
      <c r="ADS260" s="82"/>
      <c r="ADT260" s="82"/>
      <c r="ADU260" s="82"/>
      <c r="ADV260" s="82"/>
      <c r="ADW260" s="82"/>
      <c r="ADX260" s="82"/>
      <c r="ADY260" s="82"/>
      <c r="ADZ260" s="82"/>
      <c r="AEA260" s="82"/>
      <c r="AEB260" s="82"/>
      <c r="AEC260" s="82"/>
      <c r="AED260" s="82"/>
      <c r="AEE260" s="82"/>
      <c r="AEF260" s="82"/>
      <c r="AEG260" s="82"/>
      <c r="AEH260" s="82"/>
      <c r="AEI260" s="82"/>
      <c r="AEJ260" s="82"/>
      <c r="AEK260" s="82"/>
      <c r="AEL260" s="82"/>
      <c r="AEM260" s="82"/>
      <c r="AEN260" s="82"/>
      <c r="AEO260" s="82"/>
      <c r="AEP260" s="82"/>
      <c r="AEQ260" s="82"/>
      <c r="AER260" s="82"/>
      <c r="AES260" s="82"/>
      <c r="AET260" s="82"/>
      <c r="AEU260" s="82"/>
      <c r="AEV260" s="82"/>
      <c r="AEW260" s="82"/>
      <c r="AEX260" s="82"/>
      <c r="AEY260" s="82"/>
      <c r="AEZ260" s="82"/>
      <c r="AFA260" s="82"/>
      <c r="AFB260" s="82"/>
      <c r="AFC260" s="82"/>
      <c r="AFD260" s="82"/>
      <c r="AFE260" s="82"/>
      <c r="AFF260" s="82"/>
      <c r="AFG260" s="82"/>
      <c r="AFH260" s="82"/>
      <c r="AFI260" s="82"/>
      <c r="AFJ260" s="82"/>
      <c r="AFK260" s="82"/>
      <c r="AFL260" s="82"/>
      <c r="AFM260" s="82"/>
      <c r="AFN260" s="82"/>
      <c r="AFO260" s="82"/>
      <c r="AFP260" s="82"/>
      <c r="AFQ260" s="82"/>
      <c r="AFR260" s="82"/>
      <c r="AFS260" s="82"/>
      <c r="AFT260" s="82"/>
      <c r="AFU260" s="82"/>
      <c r="AFV260" s="82"/>
      <c r="AFW260" s="82"/>
      <c r="AFX260" s="82"/>
      <c r="AFY260" s="82"/>
      <c r="AFZ260" s="82"/>
      <c r="AGA260" s="82"/>
      <c r="AGB260" s="82"/>
      <c r="AGC260" s="82"/>
      <c r="AGD260" s="82"/>
      <c r="AGE260" s="82"/>
      <c r="AGF260" s="82"/>
      <c r="AGG260" s="82"/>
      <c r="AGH260" s="82"/>
      <c r="AGI260" s="82"/>
      <c r="AGJ260" s="82"/>
      <c r="AGK260" s="82"/>
      <c r="AGL260" s="82"/>
      <c r="AGM260" s="82"/>
      <c r="AGN260" s="82"/>
      <c r="AGO260" s="82"/>
      <c r="AGP260" s="82"/>
      <c r="AGQ260" s="82"/>
      <c r="AGR260" s="82"/>
      <c r="AGS260" s="82"/>
      <c r="AGT260" s="82"/>
      <c r="AGU260" s="82"/>
      <c r="AGV260" s="82"/>
      <c r="AGW260" s="82"/>
      <c r="AGX260" s="82"/>
      <c r="AGY260" s="82"/>
      <c r="AGZ260" s="82"/>
      <c r="AHA260" s="82"/>
      <c r="AHB260" s="82"/>
      <c r="AHC260" s="82"/>
      <c r="AHD260" s="82"/>
      <c r="AHE260" s="82"/>
      <c r="AHF260" s="82"/>
      <c r="AHG260" s="82"/>
      <c r="AHH260" s="82"/>
      <c r="AHI260" s="82"/>
      <c r="AHJ260" s="82"/>
      <c r="AHK260" s="82"/>
      <c r="AHL260" s="82"/>
      <c r="AHM260" s="82"/>
      <c r="AHN260" s="82"/>
      <c r="AHO260" s="82"/>
      <c r="AHP260" s="82"/>
      <c r="AHQ260" s="82"/>
      <c r="AHR260" s="82"/>
      <c r="AHS260" s="82"/>
      <c r="AHT260" s="82"/>
      <c r="AHU260" s="82"/>
      <c r="AHV260" s="82"/>
      <c r="AHW260" s="82"/>
      <c r="AHX260" s="82"/>
      <c r="AHY260" s="82"/>
      <c r="AHZ260" s="82"/>
      <c r="AIA260" s="82"/>
      <c r="AIB260" s="82"/>
      <c r="AIC260" s="82"/>
      <c r="AID260" s="82"/>
      <c r="AIE260" s="82"/>
      <c r="AIF260" s="82"/>
      <c r="AIG260" s="82"/>
      <c r="AIH260" s="82"/>
      <c r="AII260" s="82"/>
      <c r="AIJ260" s="82"/>
      <c r="AIK260" s="82"/>
      <c r="AIL260" s="82"/>
      <c r="AIM260" s="82"/>
      <c r="AIN260" s="82"/>
      <c r="AIO260" s="82"/>
      <c r="AIP260" s="82"/>
      <c r="AIQ260" s="82"/>
      <c r="AIR260" s="82"/>
      <c r="AIS260" s="82"/>
      <c r="AIT260" s="82"/>
      <c r="AIU260" s="82"/>
      <c r="AIV260" s="82"/>
      <c r="AIW260" s="82"/>
      <c r="AIX260" s="82"/>
      <c r="AIY260" s="82"/>
      <c r="AIZ260" s="82"/>
      <c r="AJA260" s="82"/>
      <c r="AJB260" s="82"/>
      <c r="AJC260" s="82"/>
      <c r="AJD260" s="82"/>
      <c r="AJE260" s="82"/>
      <c r="AJF260" s="82"/>
      <c r="AJG260" s="82"/>
      <c r="AJH260" s="82"/>
      <c r="AJI260" s="82"/>
      <c r="AJJ260" s="82"/>
      <c r="AJK260" s="82"/>
      <c r="AJL260" s="82"/>
      <c r="AJM260" s="82"/>
      <c r="AJN260" s="82"/>
      <c r="AJO260" s="82"/>
      <c r="AJP260" s="82"/>
      <c r="AJQ260" s="82"/>
      <c r="AJR260" s="82"/>
      <c r="AJS260" s="82"/>
      <c r="AJT260" s="82"/>
      <c r="AJU260" s="82"/>
      <c r="AJV260" s="82"/>
      <c r="AJW260" s="82"/>
      <c r="AJX260" s="82"/>
      <c r="AJY260" s="82"/>
      <c r="AJZ260" s="82"/>
      <c r="AKA260" s="82"/>
      <c r="AKB260" s="82"/>
      <c r="AKC260" s="82"/>
      <c r="AKD260" s="82"/>
      <c r="AKE260" s="82"/>
      <c r="AKF260" s="82"/>
      <c r="AKG260" s="82"/>
      <c r="AKH260" s="82"/>
      <c r="AKI260" s="82"/>
      <c r="AKJ260" s="82"/>
      <c r="AKK260" s="82"/>
      <c r="AKL260" s="82"/>
      <c r="AKM260" s="82"/>
      <c r="AKN260" s="82"/>
      <c r="AKO260" s="82"/>
      <c r="AKP260" s="82"/>
      <c r="AKQ260" s="82"/>
      <c r="AKR260" s="82"/>
      <c r="AKS260" s="82"/>
      <c r="AKT260" s="82"/>
      <c r="AKU260" s="82"/>
      <c r="AKV260" s="82"/>
      <c r="AKW260" s="82"/>
      <c r="AKX260" s="82"/>
      <c r="AKY260" s="82"/>
      <c r="AKZ260" s="82"/>
      <c r="ALA260" s="82"/>
      <c r="ALB260" s="82"/>
      <c r="ALC260" s="82"/>
      <c r="ALD260" s="82"/>
      <c r="ALE260" s="82"/>
      <c r="ALF260" s="82"/>
      <c r="ALG260" s="82"/>
      <c r="ALH260" s="82"/>
      <c r="ALI260" s="82"/>
      <c r="ALJ260" s="82"/>
      <c r="ALK260" s="82"/>
      <c r="ALL260" s="82"/>
      <c r="ALM260" s="82"/>
      <c r="ALN260" s="82"/>
      <c r="ALO260" s="82"/>
      <c r="ALP260" s="82"/>
      <c r="ALQ260" s="82"/>
      <c r="ALR260" s="82"/>
      <c r="ALS260" s="82"/>
      <c r="ALT260" s="82"/>
      <c r="ALU260" s="82"/>
      <c r="ALV260" s="82"/>
      <c r="ALW260" s="82"/>
      <c r="ALX260" s="82"/>
      <c r="ALY260" s="82"/>
      <c r="ALZ260" s="82"/>
      <c r="AMA260" s="82"/>
      <c r="AMB260" s="82"/>
      <c r="AMC260" s="82"/>
    </row>
    <row r="261" spans="1:1017">
      <c r="A261" s="76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2"/>
      <c r="BT261" s="82"/>
      <c r="BU261" s="82"/>
      <c r="BV261" s="82"/>
      <c r="BW261" s="82"/>
      <c r="BX261" s="82"/>
      <c r="BY261" s="82"/>
      <c r="BZ261" s="82"/>
      <c r="CA261" s="82"/>
      <c r="CB261" s="82"/>
      <c r="CC261" s="82"/>
      <c r="CD261" s="82"/>
      <c r="CE261" s="82"/>
      <c r="CF261" s="82"/>
      <c r="CG261" s="82"/>
      <c r="CH261" s="82"/>
      <c r="CI261" s="82"/>
      <c r="CJ261" s="82"/>
      <c r="CK261" s="82"/>
      <c r="CL261" s="82"/>
      <c r="CM261" s="82"/>
      <c r="CN261" s="82"/>
      <c r="CO261" s="82"/>
      <c r="CP261" s="82"/>
      <c r="CQ261" s="82"/>
      <c r="CR261" s="82"/>
      <c r="CS261" s="82"/>
      <c r="CT261" s="82"/>
      <c r="CU261" s="82"/>
      <c r="CV261" s="82"/>
      <c r="CW261" s="82"/>
      <c r="CX261" s="82"/>
      <c r="CY261" s="82"/>
      <c r="CZ261" s="82"/>
      <c r="DA261" s="82"/>
      <c r="DB261" s="82"/>
      <c r="DC261" s="82"/>
      <c r="DD261" s="82"/>
      <c r="DE261" s="82"/>
      <c r="DF261" s="82"/>
      <c r="DG261" s="82"/>
      <c r="DH261" s="82"/>
      <c r="DI261" s="82"/>
      <c r="DJ261" s="82"/>
      <c r="DK261" s="82"/>
      <c r="DL261" s="82"/>
      <c r="DM261" s="82"/>
      <c r="DN261" s="82"/>
      <c r="DO261" s="82"/>
      <c r="DP261" s="82"/>
      <c r="DQ261" s="82"/>
      <c r="DR261" s="82"/>
      <c r="DS261" s="82"/>
      <c r="DT261" s="82"/>
      <c r="DU261" s="82"/>
      <c r="DV261" s="82"/>
      <c r="DW261" s="82"/>
      <c r="DX261" s="82"/>
      <c r="DY261" s="82"/>
      <c r="DZ261" s="82"/>
      <c r="EA261" s="82"/>
      <c r="EB261" s="82"/>
      <c r="EC261" s="82"/>
      <c r="ED261" s="82"/>
      <c r="EE261" s="82"/>
      <c r="EF261" s="82"/>
      <c r="EG261" s="82"/>
      <c r="EH261" s="82"/>
      <c r="EI261" s="82"/>
      <c r="EJ261" s="82"/>
      <c r="EK261" s="82"/>
      <c r="EL261" s="82"/>
      <c r="EM261" s="82"/>
      <c r="EN261" s="82"/>
      <c r="EO261" s="82"/>
      <c r="EP261" s="82"/>
      <c r="EQ261" s="82"/>
      <c r="ER261" s="82"/>
      <c r="ES261" s="82"/>
      <c r="ET261" s="82"/>
      <c r="EU261" s="82"/>
      <c r="EV261" s="82"/>
      <c r="EW261" s="82"/>
      <c r="EX261" s="82"/>
      <c r="EY261" s="82"/>
      <c r="EZ261" s="82"/>
      <c r="FA261" s="82"/>
      <c r="FB261" s="82"/>
      <c r="FC261" s="82"/>
      <c r="FD261" s="82"/>
      <c r="FE261" s="82"/>
      <c r="FF261" s="82"/>
      <c r="FG261" s="82"/>
      <c r="FH261" s="82"/>
      <c r="FI261" s="82"/>
      <c r="FJ261" s="82"/>
      <c r="FK261" s="82"/>
      <c r="FL261" s="82"/>
      <c r="FM261" s="82"/>
      <c r="FN261" s="82"/>
      <c r="FO261" s="82"/>
      <c r="FP261" s="82"/>
      <c r="FQ261" s="82"/>
      <c r="FR261" s="82"/>
      <c r="FS261" s="82"/>
      <c r="FT261" s="82"/>
      <c r="FU261" s="82"/>
      <c r="FV261" s="82"/>
      <c r="FW261" s="82"/>
      <c r="FX261" s="82"/>
      <c r="FY261" s="82"/>
      <c r="FZ261" s="82"/>
      <c r="GA261" s="82"/>
      <c r="GB261" s="82"/>
      <c r="GC261" s="82"/>
      <c r="GD261" s="82"/>
      <c r="GE261" s="82"/>
      <c r="GF261" s="82"/>
      <c r="GG261" s="82"/>
      <c r="GH261" s="82"/>
      <c r="GI261" s="82"/>
      <c r="GJ261" s="82"/>
      <c r="GK261" s="82"/>
      <c r="GL261" s="82"/>
      <c r="GM261" s="82"/>
      <c r="GN261" s="82"/>
      <c r="GO261" s="82"/>
      <c r="GP261" s="82"/>
      <c r="GQ261" s="82"/>
      <c r="GR261" s="82"/>
      <c r="GS261" s="82"/>
      <c r="GT261" s="82"/>
      <c r="GU261" s="82"/>
      <c r="GV261" s="82"/>
      <c r="GW261" s="82"/>
      <c r="GX261" s="82"/>
      <c r="GY261" s="82"/>
      <c r="GZ261" s="82"/>
      <c r="HA261" s="82"/>
      <c r="HB261" s="82"/>
      <c r="HC261" s="82"/>
      <c r="HD261" s="82"/>
      <c r="HE261" s="82"/>
      <c r="HF261" s="82"/>
      <c r="HG261" s="82"/>
      <c r="HH261" s="82"/>
      <c r="HI261" s="82"/>
      <c r="HJ261" s="82"/>
      <c r="HK261" s="82"/>
      <c r="HL261" s="82"/>
      <c r="HM261" s="82"/>
      <c r="HN261" s="82"/>
      <c r="HO261" s="82"/>
      <c r="HP261" s="82"/>
      <c r="HQ261" s="82"/>
      <c r="HR261" s="82"/>
      <c r="HS261" s="82"/>
      <c r="HT261" s="82"/>
      <c r="HU261" s="82"/>
      <c r="HV261" s="82"/>
      <c r="HW261" s="82"/>
      <c r="HX261" s="82"/>
      <c r="HY261" s="82"/>
      <c r="HZ261" s="82"/>
      <c r="IA261" s="82"/>
      <c r="IB261" s="82"/>
      <c r="IC261" s="82"/>
      <c r="ID261" s="82"/>
      <c r="IE261" s="82"/>
      <c r="IF261" s="82"/>
      <c r="IG261" s="82"/>
      <c r="IH261" s="82"/>
      <c r="II261" s="82"/>
      <c r="IJ261" s="82"/>
      <c r="IK261" s="82"/>
      <c r="IL261" s="82"/>
      <c r="IM261" s="82"/>
      <c r="IN261" s="82"/>
      <c r="IO261" s="82"/>
      <c r="IP261" s="82"/>
      <c r="IQ261" s="82"/>
      <c r="IR261" s="82"/>
      <c r="IS261" s="82"/>
      <c r="IT261" s="82"/>
      <c r="IU261" s="82"/>
      <c r="IV261" s="82"/>
      <c r="IW261" s="82"/>
      <c r="IX261" s="82"/>
      <c r="IY261" s="82"/>
      <c r="IZ261" s="82"/>
      <c r="JA261" s="82"/>
      <c r="JB261" s="82"/>
      <c r="JC261" s="82"/>
      <c r="JD261" s="82"/>
      <c r="JE261" s="82"/>
      <c r="JF261" s="82"/>
      <c r="JG261" s="82"/>
      <c r="JH261" s="82"/>
      <c r="JI261" s="82"/>
      <c r="JJ261" s="82"/>
      <c r="JK261" s="82"/>
      <c r="JL261" s="82"/>
      <c r="JM261" s="82"/>
      <c r="JN261" s="82"/>
      <c r="JO261" s="82"/>
      <c r="JP261" s="82"/>
      <c r="JQ261" s="82"/>
      <c r="JR261" s="82"/>
      <c r="JS261" s="82"/>
      <c r="JT261" s="82"/>
      <c r="JU261" s="82"/>
      <c r="JV261" s="82"/>
      <c r="JW261" s="82"/>
      <c r="JX261" s="82"/>
      <c r="JY261" s="82"/>
      <c r="JZ261" s="82"/>
      <c r="KA261" s="82"/>
      <c r="KB261" s="82"/>
      <c r="KC261" s="82"/>
      <c r="KD261" s="82"/>
      <c r="KE261" s="82"/>
      <c r="KF261" s="82"/>
      <c r="KG261" s="82"/>
      <c r="KH261" s="82"/>
      <c r="KI261" s="82"/>
      <c r="KJ261" s="82"/>
      <c r="KK261" s="82"/>
      <c r="KL261" s="82"/>
      <c r="KM261" s="82"/>
      <c r="KN261" s="82"/>
      <c r="KO261" s="82"/>
      <c r="KP261" s="82"/>
      <c r="KQ261" s="82"/>
      <c r="KR261" s="82"/>
      <c r="KS261" s="82"/>
      <c r="KT261" s="82"/>
      <c r="KU261" s="82"/>
      <c r="KV261" s="82"/>
      <c r="KW261" s="82"/>
      <c r="KX261" s="82"/>
      <c r="KY261" s="82"/>
      <c r="KZ261" s="82"/>
      <c r="LA261" s="82"/>
      <c r="LB261" s="82"/>
      <c r="LC261" s="82"/>
      <c r="LD261" s="82"/>
      <c r="LE261" s="82"/>
      <c r="LF261" s="82"/>
      <c r="LG261" s="82"/>
      <c r="LH261" s="82"/>
      <c r="LI261" s="82"/>
      <c r="LJ261" s="82"/>
      <c r="LK261" s="82"/>
      <c r="LL261" s="82"/>
      <c r="LM261" s="82"/>
      <c r="LN261" s="82"/>
      <c r="LO261" s="82"/>
      <c r="LP261" s="82"/>
      <c r="LQ261" s="82"/>
      <c r="LR261" s="82"/>
      <c r="LS261" s="82"/>
      <c r="LT261" s="82"/>
      <c r="LU261" s="82"/>
      <c r="LV261" s="82"/>
      <c r="LW261" s="82"/>
      <c r="LX261" s="82"/>
      <c r="LY261" s="82"/>
      <c r="LZ261" s="82"/>
      <c r="MA261" s="82"/>
      <c r="MB261" s="82"/>
      <c r="MC261" s="82"/>
      <c r="MD261" s="82"/>
      <c r="ME261" s="82"/>
      <c r="MF261" s="82"/>
      <c r="MG261" s="82"/>
      <c r="MH261" s="82"/>
      <c r="MI261" s="82"/>
      <c r="MJ261" s="82"/>
      <c r="MK261" s="82"/>
      <c r="ML261" s="82"/>
      <c r="MM261" s="82"/>
      <c r="MN261" s="82"/>
      <c r="MO261" s="82"/>
      <c r="MP261" s="82"/>
      <c r="MQ261" s="82"/>
      <c r="MR261" s="82"/>
      <c r="MS261" s="82"/>
      <c r="MT261" s="82"/>
      <c r="MU261" s="82"/>
      <c r="MV261" s="82"/>
      <c r="MW261" s="82"/>
      <c r="MX261" s="82"/>
      <c r="MY261" s="82"/>
      <c r="MZ261" s="82"/>
      <c r="NA261" s="82"/>
      <c r="NB261" s="82"/>
      <c r="NC261" s="82"/>
      <c r="ND261" s="82"/>
      <c r="NE261" s="82"/>
      <c r="NF261" s="82"/>
      <c r="NG261" s="82"/>
      <c r="NH261" s="82"/>
      <c r="NI261" s="82"/>
      <c r="NJ261" s="82"/>
      <c r="NK261" s="82"/>
      <c r="NL261" s="82"/>
      <c r="NM261" s="82"/>
      <c r="NN261" s="82"/>
      <c r="NO261" s="82"/>
      <c r="NP261" s="82"/>
      <c r="NQ261" s="82"/>
      <c r="NR261" s="82"/>
      <c r="NS261" s="82"/>
      <c r="NT261" s="82"/>
      <c r="NU261" s="82"/>
      <c r="NV261" s="82"/>
      <c r="NW261" s="82"/>
      <c r="NX261" s="82"/>
      <c r="NY261" s="82"/>
      <c r="NZ261" s="82"/>
      <c r="OA261" s="82"/>
      <c r="OB261" s="82"/>
      <c r="OC261" s="82"/>
      <c r="OD261" s="82"/>
      <c r="OE261" s="82"/>
      <c r="OF261" s="82"/>
      <c r="OG261" s="82"/>
      <c r="OH261" s="82"/>
      <c r="OI261" s="82"/>
      <c r="OJ261" s="82"/>
      <c r="OK261" s="82"/>
      <c r="OL261" s="82"/>
      <c r="OM261" s="82"/>
      <c r="ON261" s="82"/>
      <c r="OO261" s="82"/>
      <c r="OP261" s="82"/>
      <c r="OQ261" s="82"/>
      <c r="OR261" s="82"/>
      <c r="OS261" s="82"/>
      <c r="OT261" s="82"/>
      <c r="OU261" s="82"/>
      <c r="OV261" s="82"/>
      <c r="OW261" s="82"/>
      <c r="OX261" s="82"/>
      <c r="OY261" s="82"/>
      <c r="OZ261" s="82"/>
      <c r="PA261" s="82"/>
      <c r="PB261" s="82"/>
      <c r="PC261" s="82"/>
      <c r="PD261" s="82"/>
      <c r="PE261" s="82"/>
      <c r="PF261" s="82"/>
      <c r="PG261" s="82"/>
      <c r="PH261" s="82"/>
      <c r="PI261" s="82"/>
      <c r="PJ261" s="82"/>
      <c r="PK261" s="82"/>
      <c r="PL261" s="82"/>
      <c r="PM261" s="82"/>
      <c r="PN261" s="82"/>
      <c r="PO261" s="82"/>
      <c r="PP261" s="82"/>
      <c r="PQ261" s="82"/>
      <c r="PR261" s="82"/>
      <c r="PS261" s="82"/>
      <c r="PT261" s="82"/>
      <c r="PU261" s="82"/>
      <c r="PV261" s="82"/>
      <c r="PW261" s="82"/>
      <c r="PX261" s="82"/>
      <c r="PY261" s="82"/>
      <c r="PZ261" s="82"/>
      <c r="QA261" s="82"/>
      <c r="QB261" s="82"/>
      <c r="QC261" s="82"/>
      <c r="QD261" s="82"/>
      <c r="QE261" s="82"/>
      <c r="QF261" s="82"/>
      <c r="QG261" s="82"/>
      <c r="QH261" s="82"/>
      <c r="QI261" s="82"/>
      <c r="QJ261" s="82"/>
      <c r="QK261" s="82"/>
      <c r="QL261" s="82"/>
      <c r="QM261" s="82"/>
      <c r="QN261" s="82"/>
      <c r="QO261" s="82"/>
      <c r="QP261" s="82"/>
      <c r="QQ261" s="82"/>
      <c r="QR261" s="82"/>
      <c r="QS261" s="82"/>
      <c r="QT261" s="82"/>
      <c r="QU261" s="82"/>
      <c r="QV261" s="82"/>
      <c r="QW261" s="82"/>
      <c r="QX261" s="82"/>
      <c r="QY261" s="82"/>
      <c r="QZ261" s="82"/>
      <c r="RA261" s="82"/>
      <c r="RB261" s="82"/>
      <c r="RC261" s="82"/>
      <c r="RD261" s="82"/>
      <c r="RE261" s="82"/>
      <c r="RF261" s="82"/>
      <c r="RG261" s="82"/>
      <c r="RH261" s="82"/>
      <c r="RI261" s="82"/>
      <c r="RJ261" s="82"/>
      <c r="RK261" s="82"/>
      <c r="RL261" s="82"/>
      <c r="RM261" s="82"/>
      <c r="RN261" s="82"/>
      <c r="RO261" s="82"/>
      <c r="RP261" s="82"/>
      <c r="RQ261" s="82"/>
      <c r="RR261" s="82"/>
      <c r="RS261" s="82"/>
      <c r="RT261" s="82"/>
      <c r="RU261" s="82"/>
      <c r="RV261" s="82"/>
      <c r="RW261" s="82"/>
      <c r="RX261" s="82"/>
      <c r="RY261" s="82"/>
      <c r="RZ261" s="82"/>
      <c r="SA261" s="82"/>
      <c r="SB261" s="82"/>
      <c r="SC261" s="82"/>
      <c r="SD261" s="82"/>
      <c r="SE261" s="82"/>
      <c r="SF261" s="82"/>
      <c r="SG261" s="82"/>
      <c r="SH261" s="82"/>
      <c r="SI261" s="82"/>
      <c r="SJ261" s="82"/>
      <c r="SK261" s="82"/>
      <c r="SL261" s="82"/>
      <c r="SM261" s="82"/>
      <c r="SN261" s="82"/>
      <c r="SO261" s="82"/>
      <c r="SP261" s="82"/>
      <c r="SQ261" s="82"/>
      <c r="SR261" s="82"/>
      <c r="SS261" s="82"/>
      <c r="ST261" s="82"/>
      <c r="SU261" s="82"/>
      <c r="SV261" s="82"/>
      <c r="SW261" s="82"/>
      <c r="SX261" s="82"/>
      <c r="SY261" s="82"/>
      <c r="SZ261" s="82"/>
      <c r="TA261" s="82"/>
      <c r="TB261" s="82"/>
      <c r="TC261" s="82"/>
      <c r="TD261" s="82"/>
      <c r="TE261" s="82"/>
      <c r="TF261" s="82"/>
      <c r="TG261" s="82"/>
      <c r="TH261" s="82"/>
      <c r="TI261" s="82"/>
      <c r="TJ261" s="82"/>
      <c r="TK261" s="82"/>
      <c r="TL261" s="82"/>
      <c r="TM261" s="82"/>
      <c r="TN261" s="82"/>
      <c r="TO261" s="82"/>
      <c r="TP261" s="82"/>
      <c r="TQ261" s="82"/>
      <c r="TR261" s="82"/>
      <c r="TS261" s="82"/>
      <c r="TT261" s="82"/>
      <c r="TU261" s="82"/>
      <c r="TV261" s="82"/>
      <c r="TW261" s="82"/>
      <c r="TX261" s="82"/>
      <c r="TY261" s="82"/>
      <c r="TZ261" s="82"/>
      <c r="UA261" s="82"/>
      <c r="UB261" s="82"/>
      <c r="UC261" s="82"/>
      <c r="UD261" s="82"/>
      <c r="UE261" s="82"/>
      <c r="UF261" s="82"/>
      <c r="UG261" s="82"/>
      <c r="UH261" s="82"/>
      <c r="UI261" s="82"/>
      <c r="UJ261" s="82"/>
      <c r="UK261" s="82"/>
      <c r="UL261" s="82"/>
      <c r="UM261" s="82"/>
      <c r="UN261" s="82"/>
      <c r="UO261" s="82"/>
      <c r="UP261" s="82"/>
      <c r="UQ261" s="82"/>
      <c r="UR261" s="82"/>
      <c r="US261" s="82"/>
      <c r="UT261" s="82"/>
      <c r="UU261" s="82"/>
      <c r="UV261" s="82"/>
      <c r="UW261" s="82"/>
      <c r="UX261" s="82"/>
      <c r="UY261" s="82"/>
      <c r="UZ261" s="82"/>
      <c r="VA261" s="82"/>
      <c r="VB261" s="82"/>
      <c r="VC261" s="82"/>
      <c r="VD261" s="82"/>
      <c r="VE261" s="82"/>
      <c r="VF261" s="82"/>
      <c r="VG261" s="82"/>
      <c r="VH261" s="82"/>
      <c r="VI261" s="82"/>
      <c r="VJ261" s="82"/>
      <c r="VK261" s="82"/>
      <c r="VL261" s="82"/>
      <c r="VM261" s="82"/>
      <c r="VN261" s="82"/>
      <c r="VO261" s="82"/>
      <c r="VP261" s="82"/>
      <c r="VQ261" s="82"/>
      <c r="VR261" s="82"/>
      <c r="VS261" s="82"/>
      <c r="VT261" s="82"/>
      <c r="VU261" s="82"/>
      <c r="VV261" s="82"/>
      <c r="VW261" s="82"/>
      <c r="VX261" s="82"/>
      <c r="VY261" s="82"/>
      <c r="VZ261" s="82"/>
      <c r="WA261" s="82"/>
      <c r="WB261" s="82"/>
      <c r="WC261" s="82"/>
      <c r="WD261" s="82"/>
      <c r="WE261" s="82"/>
      <c r="WF261" s="82"/>
      <c r="WG261" s="82"/>
      <c r="WH261" s="82"/>
      <c r="WI261" s="82"/>
      <c r="WJ261" s="82"/>
      <c r="WK261" s="82"/>
      <c r="WL261" s="82"/>
      <c r="WM261" s="82"/>
      <c r="WN261" s="82"/>
      <c r="WO261" s="82"/>
      <c r="WP261" s="82"/>
      <c r="WQ261" s="82"/>
      <c r="WR261" s="82"/>
      <c r="WS261" s="82"/>
      <c r="WT261" s="82"/>
      <c r="WU261" s="82"/>
      <c r="WV261" s="82"/>
      <c r="WW261" s="82"/>
      <c r="WX261" s="82"/>
      <c r="WY261" s="82"/>
      <c r="WZ261" s="82"/>
      <c r="XA261" s="82"/>
      <c r="XB261" s="82"/>
      <c r="XC261" s="82"/>
      <c r="XD261" s="82"/>
      <c r="XE261" s="82"/>
      <c r="XF261" s="82"/>
      <c r="XG261" s="82"/>
      <c r="XH261" s="82"/>
      <c r="XI261" s="82"/>
      <c r="XJ261" s="82"/>
      <c r="XK261" s="82"/>
      <c r="XL261" s="82"/>
      <c r="XM261" s="82"/>
      <c r="XN261" s="82"/>
      <c r="XO261" s="82"/>
      <c r="XP261" s="82"/>
      <c r="XQ261" s="82"/>
      <c r="XR261" s="82"/>
      <c r="XS261" s="82"/>
      <c r="XT261" s="82"/>
      <c r="XU261" s="82"/>
      <c r="XV261" s="82"/>
      <c r="XW261" s="82"/>
      <c r="XX261" s="82"/>
      <c r="XY261" s="82"/>
      <c r="XZ261" s="82"/>
      <c r="YA261" s="82"/>
      <c r="YB261" s="82"/>
      <c r="YC261" s="82"/>
      <c r="YD261" s="82"/>
      <c r="YE261" s="82"/>
      <c r="YF261" s="82"/>
      <c r="YG261" s="82"/>
      <c r="YH261" s="82"/>
      <c r="YI261" s="82"/>
      <c r="YJ261" s="82"/>
      <c r="YK261" s="82"/>
      <c r="YL261" s="82"/>
      <c r="YM261" s="82"/>
      <c r="YN261" s="82"/>
      <c r="YO261" s="82"/>
      <c r="YP261" s="82"/>
      <c r="YQ261" s="82"/>
      <c r="YR261" s="82"/>
      <c r="YS261" s="82"/>
      <c r="YT261" s="82"/>
      <c r="YU261" s="82"/>
      <c r="YV261" s="82"/>
      <c r="YW261" s="82"/>
      <c r="YX261" s="82"/>
      <c r="YY261" s="82"/>
      <c r="YZ261" s="82"/>
      <c r="ZA261" s="82"/>
      <c r="ZB261" s="82"/>
      <c r="ZC261" s="82"/>
      <c r="ZD261" s="82"/>
      <c r="ZE261" s="82"/>
      <c r="ZF261" s="82"/>
      <c r="ZG261" s="82"/>
      <c r="ZH261" s="82"/>
      <c r="ZI261" s="82"/>
      <c r="ZJ261" s="82"/>
      <c r="ZK261" s="82"/>
      <c r="ZL261" s="82"/>
      <c r="ZM261" s="82"/>
      <c r="ZN261" s="82"/>
      <c r="ZO261" s="82"/>
      <c r="ZP261" s="82"/>
      <c r="ZQ261" s="82"/>
      <c r="ZR261" s="82"/>
      <c r="ZS261" s="82"/>
      <c r="ZT261" s="82"/>
      <c r="ZU261" s="82"/>
      <c r="ZV261" s="82"/>
      <c r="ZW261" s="82"/>
      <c r="ZX261" s="82"/>
      <c r="ZY261" s="82"/>
      <c r="ZZ261" s="82"/>
      <c r="AAA261" s="82"/>
      <c r="AAB261" s="82"/>
      <c r="AAC261" s="82"/>
      <c r="AAD261" s="82"/>
      <c r="AAE261" s="82"/>
      <c r="AAF261" s="82"/>
      <c r="AAG261" s="82"/>
      <c r="AAH261" s="82"/>
      <c r="AAI261" s="82"/>
      <c r="AAJ261" s="82"/>
      <c r="AAK261" s="82"/>
      <c r="AAL261" s="82"/>
      <c r="AAM261" s="82"/>
      <c r="AAN261" s="82"/>
      <c r="AAO261" s="82"/>
      <c r="AAP261" s="82"/>
      <c r="AAQ261" s="82"/>
      <c r="AAR261" s="82"/>
      <c r="AAS261" s="82"/>
      <c r="AAT261" s="82"/>
      <c r="AAU261" s="82"/>
      <c r="AAV261" s="82"/>
      <c r="AAW261" s="82"/>
      <c r="AAX261" s="82"/>
      <c r="AAY261" s="82"/>
      <c r="AAZ261" s="82"/>
      <c r="ABA261" s="82"/>
      <c r="ABB261" s="82"/>
      <c r="ABC261" s="82"/>
      <c r="ABD261" s="82"/>
      <c r="ABE261" s="82"/>
      <c r="ABF261" s="82"/>
      <c r="ABG261" s="82"/>
      <c r="ABH261" s="82"/>
      <c r="ABI261" s="82"/>
      <c r="ABJ261" s="82"/>
      <c r="ABK261" s="82"/>
      <c r="ABL261" s="82"/>
      <c r="ABM261" s="82"/>
      <c r="ABN261" s="82"/>
      <c r="ABO261" s="82"/>
      <c r="ABP261" s="82"/>
      <c r="ABQ261" s="82"/>
      <c r="ABR261" s="82"/>
      <c r="ABS261" s="82"/>
      <c r="ABT261" s="82"/>
      <c r="ABU261" s="82"/>
      <c r="ABV261" s="82"/>
      <c r="ABW261" s="82"/>
      <c r="ABX261" s="82"/>
      <c r="ABY261" s="82"/>
      <c r="ABZ261" s="82"/>
      <c r="ACA261" s="82"/>
      <c r="ACB261" s="82"/>
      <c r="ACC261" s="82"/>
      <c r="ACD261" s="82"/>
      <c r="ACE261" s="82"/>
      <c r="ACF261" s="82"/>
      <c r="ACG261" s="82"/>
      <c r="ACH261" s="82"/>
      <c r="ACI261" s="82"/>
      <c r="ACJ261" s="82"/>
      <c r="ACK261" s="82"/>
      <c r="ACL261" s="82"/>
      <c r="ACM261" s="82"/>
      <c r="ACN261" s="82"/>
      <c r="ACO261" s="82"/>
      <c r="ACP261" s="82"/>
      <c r="ACQ261" s="82"/>
      <c r="ACR261" s="82"/>
      <c r="ACS261" s="82"/>
      <c r="ACT261" s="82"/>
      <c r="ACU261" s="82"/>
      <c r="ACV261" s="82"/>
      <c r="ACW261" s="82"/>
      <c r="ACX261" s="82"/>
      <c r="ACY261" s="82"/>
      <c r="ACZ261" s="82"/>
      <c r="ADA261" s="82"/>
      <c r="ADB261" s="82"/>
      <c r="ADC261" s="82"/>
      <c r="ADD261" s="82"/>
      <c r="ADE261" s="82"/>
      <c r="ADF261" s="82"/>
      <c r="ADG261" s="82"/>
      <c r="ADH261" s="82"/>
      <c r="ADI261" s="82"/>
      <c r="ADJ261" s="82"/>
      <c r="ADK261" s="82"/>
      <c r="ADL261" s="82"/>
      <c r="ADM261" s="82"/>
      <c r="ADN261" s="82"/>
      <c r="ADO261" s="82"/>
      <c r="ADP261" s="82"/>
      <c r="ADQ261" s="82"/>
      <c r="ADR261" s="82"/>
      <c r="ADS261" s="82"/>
      <c r="ADT261" s="82"/>
      <c r="ADU261" s="82"/>
      <c r="ADV261" s="82"/>
      <c r="ADW261" s="82"/>
      <c r="ADX261" s="82"/>
      <c r="ADY261" s="82"/>
      <c r="ADZ261" s="82"/>
      <c r="AEA261" s="82"/>
      <c r="AEB261" s="82"/>
      <c r="AEC261" s="82"/>
      <c r="AED261" s="82"/>
      <c r="AEE261" s="82"/>
      <c r="AEF261" s="82"/>
      <c r="AEG261" s="82"/>
      <c r="AEH261" s="82"/>
      <c r="AEI261" s="82"/>
      <c r="AEJ261" s="82"/>
      <c r="AEK261" s="82"/>
      <c r="AEL261" s="82"/>
      <c r="AEM261" s="82"/>
      <c r="AEN261" s="82"/>
      <c r="AEO261" s="82"/>
      <c r="AEP261" s="82"/>
      <c r="AEQ261" s="82"/>
      <c r="AER261" s="82"/>
      <c r="AES261" s="82"/>
      <c r="AET261" s="82"/>
      <c r="AEU261" s="82"/>
      <c r="AEV261" s="82"/>
      <c r="AEW261" s="82"/>
      <c r="AEX261" s="82"/>
      <c r="AEY261" s="82"/>
      <c r="AEZ261" s="82"/>
      <c r="AFA261" s="82"/>
      <c r="AFB261" s="82"/>
      <c r="AFC261" s="82"/>
      <c r="AFD261" s="82"/>
      <c r="AFE261" s="82"/>
      <c r="AFF261" s="82"/>
      <c r="AFG261" s="82"/>
      <c r="AFH261" s="82"/>
      <c r="AFI261" s="82"/>
      <c r="AFJ261" s="82"/>
      <c r="AFK261" s="82"/>
      <c r="AFL261" s="82"/>
      <c r="AFM261" s="82"/>
      <c r="AFN261" s="82"/>
      <c r="AFO261" s="82"/>
      <c r="AFP261" s="82"/>
      <c r="AFQ261" s="82"/>
      <c r="AFR261" s="82"/>
      <c r="AFS261" s="82"/>
      <c r="AFT261" s="82"/>
      <c r="AFU261" s="82"/>
      <c r="AFV261" s="82"/>
      <c r="AFW261" s="82"/>
      <c r="AFX261" s="82"/>
      <c r="AFY261" s="82"/>
      <c r="AFZ261" s="82"/>
      <c r="AGA261" s="82"/>
      <c r="AGB261" s="82"/>
      <c r="AGC261" s="82"/>
      <c r="AGD261" s="82"/>
      <c r="AGE261" s="82"/>
      <c r="AGF261" s="82"/>
      <c r="AGG261" s="82"/>
      <c r="AGH261" s="82"/>
      <c r="AGI261" s="82"/>
      <c r="AGJ261" s="82"/>
      <c r="AGK261" s="82"/>
      <c r="AGL261" s="82"/>
      <c r="AGM261" s="82"/>
      <c r="AGN261" s="82"/>
      <c r="AGO261" s="82"/>
      <c r="AGP261" s="82"/>
      <c r="AGQ261" s="82"/>
      <c r="AGR261" s="82"/>
      <c r="AGS261" s="82"/>
      <c r="AGT261" s="82"/>
      <c r="AGU261" s="82"/>
      <c r="AGV261" s="82"/>
      <c r="AGW261" s="82"/>
      <c r="AGX261" s="82"/>
      <c r="AGY261" s="82"/>
      <c r="AGZ261" s="82"/>
      <c r="AHA261" s="82"/>
      <c r="AHB261" s="82"/>
      <c r="AHC261" s="82"/>
      <c r="AHD261" s="82"/>
      <c r="AHE261" s="82"/>
      <c r="AHF261" s="82"/>
      <c r="AHG261" s="82"/>
      <c r="AHH261" s="82"/>
      <c r="AHI261" s="82"/>
      <c r="AHJ261" s="82"/>
      <c r="AHK261" s="82"/>
      <c r="AHL261" s="82"/>
      <c r="AHM261" s="82"/>
      <c r="AHN261" s="82"/>
      <c r="AHO261" s="82"/>
      <c r="AHP261" s="82"/>
      <c r="AHQ261" s="82"/>
      <c r="AHR261" s="82"/>
      <c r="AHS261" s="82"/>
      <c r="AHT261" s="82"/>
      <c r="AHU261" s="82"/>
      <c r="AHV261" s="82"/>
      <c r="AHW261" s="82"/>
      <c r="AHX261" s="82"/>
      <c r="AHY261" s="82"/>
      <c r="AHZ261" s="82"/>
      <c r="AIA261" s="82"/>
      <c r="AIB261" s="82"/>
      <c r="AIC261" s="82"/>
      <c r="AID261" s="82"/>
      <c r="AIE261" s="82"/>
      <c r="AIF261" s="82"/>
      <c r="AIG261" s="82"/>
      <c r="AIH261" s="82"/>
      <c r="AII261" s="82"/>
      <c r="AIJ261" s="82"/>
      <c r="AIK261" s="82"/>
      <c r="AIL261" s="82"/>
      <c r="AIM261" s="82"/>
      <c r="AIN261" s="82"/>
      <c r="AIO261" s="82"/>
      <c r="AIP261" s="82"/>
      <c r="AIQ261" s="82"/>
      <c r="AIR261" s="82"/>
      <c r="AIS261" s="82"/>
      <c r="AIT261" s="82"/>
      <c r="AIU261" s="82"/>
      <c r="AIV261" s="82"/>
      <c r="AIW261" s="82"/>
      <c r="AIX261" s="82"/>
      <c r="AIY261" s="82"/>
      <c r="AIZ261" s="82"/>
      <c r="AJA261" s="82"/>
      <c r="AJB261" s="82"/>
      <c r="AJC261" s="82"/>
      <c r="AJD261" s="82"/>
      <c r="AJE261" s="82"/>
      <c r="AJF261" s="82"/>
      <c r="AJG261" s="82"/>
      <c r="AJH261" s="82"/>
      <c r="AJI261" s="82"/>
      <c r="AJJ261" s="82"/>
      <c r="AJK261" s="82"/>
      <c r="AJL261" s="82"/>
      <c r="AJM261" s="82"/>
      <c r="AJN261" s="82"/>
      <c r="AJO261" s="82"/>
      <c r="AJP261" s="82"/>
      <c r="AJQ261" s="82"/>
      <c r="AJR261" s="82"/>
      <c r="AJS261" s="82"/>
      <c r="AJT261" s="82"/>
      <c r="AJU261" s="82"/>
      <c r="AJV261" s="82"/>
      <c r="AJW261" s="82"/>
      <c r="AJX261" s="82"/>
      <c r="AJY261" s="82"/>
      <c r="AJZ261" s="82"/>
      <c r="AKA261" s="82"/>
      <c r="AKB261" s="82"/>
      <c r="AKC261" s="82"/>
      <c r="AKD261" s="82"/>
      <c r="AKE261" s="82"/>
      <c r="AKF261" s="82"/>
      <c r="AKG261" s="82"/>
      <c r="AKH261" s="82"/>
      <c r="AKI261" s="82"/>
      <c r="AKJ261" s="82"/>
      <c r="AKK261" s="82"/>
      <c r="AKL261" s="82"/>
      <c r="AKM261" s="82"/>
      <c r="AKN261" s="82"/>
      <c r="AKO261" s="82"/>
      <c r="AKP261" s="82"/>
      <c r="AKQ261" s="82"/>
      <c r="AKR261" s="82"/>
      <c r="AKS261" s="82"/>
      <c r="AKT261" s="82"/>
      <c r="AKU261" s="82"/>
      <c r="AKV261" s="82"/>
      <c r="AKW261" s="82"/>
      <c r="AKX261" s="82"/>
      <c r="AKY261" s="82"/>
      <c r="AKZ261" s="82"/>
      <c r="ALA261" s="82"/>
      <c r="ALB261" s="82"/>
      <c r="ALC261" s="82"/>
      <c r="ALD261" s="82"/>
      <c r="ALE261" s="82"/>
      <c r="ALF261" s="82"/>
      <c r="ALG261" s="82"/>
      <c r="ALH261" s="82"/>
      <c r="ALI261" s="82"/>
      <c r="ALJ261" s="82"/>
      <c r="ALK261" s="82"/>
      <c r="ALL261" s="82"/>
      <c r="ALM261" s="82"/>
      <c r="ALN261" s="82"/>
      <c r="ALO261" s="82"/>
      <c r="ALP261" s="82"/>
      <c r="ALQ261" s="82"/>
      <c r="ALR261" s="82"/>
      <c r="ALS261" s="82"/>
      <c r="ALT261" s="82"/>
      <c r="ALU261" s="82"/>
      <c r="ALV261" s="82"/>
      <c r="ALW261" s="82"/>
      <c r="ALX261" s="82"/>
      <c r="ALY261" s="82"/>
      <c r="ALZ261" s="82"/>
      <c r="AMA261" s="82"/>
      <c r="AMB261" s="82"/>
      <c r="AMC261" s="82"/>
    </row>
  </sheetData>
  <autoFilter ref="B27:U257" xr:uid="{04D4030E-8012-4866-8EB0-86AD0F5F546A}">
    <filterColumn colId="0">
      <colorFilter dxfId="0" cellColor="0"/>
    </filterColumn>
  </autoFilter>
  <mergeCells count="13">
    <mergeCell ref="C24:K24"/>
    <mergeCell ref="L13:M13"/>
    <mergeCell ref="L14:M14"/>
    <mergeCell ref="L15:M15"/>
    <mergeCell ref="L16:M16"/>
    <mergeCell ref="L17:M17"/>
    <mergeCell ref="L18:M18"/>
    <mergeCell ref="L12:M12"/>
    <mergeCell ref="N2:N5"/>
    <mergeCell ref="L8:M8"/>
    <mergeCell ref="L9:M9"/>
    <mergeCell ref="L10:M10"/>
    <mergeCell ref="L11:M11"/>
  </mergeCells>
  <conditionalFormatting sqref="A31:B31">
    <cfRule type="duplicateValues" dxfId="50" priority="47"/>
  </conditionalFormatting>
  <conditionalFormatting sqref="A36:B36">
    <cfRule type="duplicateValues" dxfId="49" priority="46"/>
  </conditionalFormatting>
  <conditionalFormatting sqref="A44:B44">
    <cfRule type="duplicateValues" dxfId="48" priority="45"/>
  </conditionalFormatting>
  <conditionalFormatting sqref="A65:B80">
    <cfRule type="duplicateValues" dxfId="47" priority="44"/>
  </conditionalFormatting>
  <conditionalFormatting sqref="A85:B86">
    <cfRule type="duplicateValues" dxfId="46" priority="43"/>
  </conditionalFormatting>
  <conditionalFormatting sqref="A89:B89">
    <cfRule type="duplicateValues" dxfId="45" priority="42"/>
  </conditionalFormatting>
  <conditionalFormatting sqref="A94:B97">
    <cfRule type="duplicateValues" dxfId="44" priority="41"/>
  </conditionalFormatting>
  <conditionalFormatting sqref="A100:B101">
    <cfRule type="duplicateValues" dxfId="43" priority="40"/>
  </conditionalFormatting>
  <conditionalFormatting sqref="A104:B105">
    <cfRule type="duplicateValues" dxfId="42" priority="39"/>
  </conditionalFormatting>
  <conditionalFormatting sqref="A107:B109">
    <cfRule type="duplicateValues" dxfId="41" priority="38"/>
  </conditionalFormatting>
  <conditionalFormatting sqref="A112:B112">
    <cfRule type="duplicateValues" dxfId="40" priority="3"/>
  </conditionalFormatting>
  <conditionalFormatting sqref="A113:B115 A117:B118">
    <cfRule type="duplicateValues" dxfId="39" priority="37"/>
  </conditionalFormatting>
  <conditionalFormatting sqref="A116:B116">
    <cfRule type="duplicateValues" dxfId="38" priority="2"/>
  </conditionalFormatting>
  <conditionalFormatting sqref="A121:B122">
    <cfRule type="duplicateValues" dxfId="37" priority="36"/>
  </conditionalFormatting>
  <conditionalFormatting sqref="A123:B123">
    <cfRule type="duplicateValues" dxfId="36" priority="35"/>
  </conditionalFormatting>
  <conditionalFormatting sqref="A125:B127">
    <cfRule type="duplicateValues" dxfId="35" priority="34"/>
  </conditionalFormatting>
  <conditionalFormatting sqref="A129:B132">
    <cfRule type="duplicateValues" dxfId="34" priority="33"/>
  </conditionalFormatting>
  <conditionalFormatting sqref="A136:B136">
    <cfRule type="duplicateValues" dxfId="33" priority="1"/>
  </conditionalFormatting>
  <conditionalFormatting sqref="A137:B139">
    <cfRule type="duplicateValues" dxfId="32" priority="32"/>
  </conditionalFormatting>
  <conditionalFormatting sqref="A143:B143">
    <cfRule type="duplicateValues" dxfId="31" priority="31"/>
  </conditionalFormatting>
  <conditionalFormatting sqref="A145:B146">
    <cfRule type="duplicateValues" dxfId="30" priority="30"/>
  </conditionalFormatting>
  <conditionalFormatting sqref="A155:B156">
    <cfRule type="duplicateValues" dxfId="29" priority="29"/>
  </conditionalFormatting>
  <conditionalFormatting sqref="A158:B159">
    <cfRule type="duplicateValues" dxfId="28" priority="28"/>
  </conditionalFormatting>
  <conditionalFormatting sqref="A162:B163">
    <cfRule type="duplicateValues" dxfId="27" priority="27"/>
  </conditionalFormatting>
  <conditionalFormatting sqref="A167:B167">
    <cfRule type="duplicateValues" dxfId="26" priority="26"/>
  </conditionalFormatting>
  <conditionalFormatting sqref="A169:B169">
    <cfRule type="duplicateValues" dxfId="25" priority="25"/>
  </conditionalFormatting>
  <conditionalFormatting sqref="A174:B174">
    <cfRule type="duplicateValues" dxfId="24" priority="24"/>
  </conditionalFormatting>
  <conditionalFormatting sqref="A176:B178">
    <cfRule type="duplicateValues" dxfId="23" priority="23"/>
  </conditionalFormatting>
  <conditionalFormatting sqref="A180:B182">
    <cfRule type="duplicateValues" dxfId="22" priority="22"/>
  </conditionalFormatting>
  <conditionalFormatting sqref="A184:B186">
    <cfRule type="duplicateValues" dxfId="21" priority="21"/>
  </conditionalFormatting>
  <conditionalFormatting sqref="A188:B190">
    <cfRule type="duplicateValues" dxfId="20" priority="20"/>
  </conditionalFormatting>
  <conditionalFormatting sqref="A192:B192">
    <cfRule type="duplicateValues" dxfId="19" priority="19"/>
  </conditionalFormatting>
  <conditionalFormatting sqref="A194:B194">
    <cfRule type="duplicateValues" dxfId="18" priority="18"/>
  </conditionalFormatting>
  <conditionalFormatting sqref="A196:B196">
    <cfRule type="duplicateValues" dxfId="17" priority="17"/>
  </conditionalFormatting>
  <conditionalFormatting sqref="A198:B199">
    <cfRule type="duplicateValues" dxfId="16" priority="16"/>
  </conditionalFormatting>
  <conditionalFormatting sqref="A203:B203">
    <cfRule type="duplicateValues" dxfId="15" priority="15"/>
  </conditionalFormatting>
  <conditionalFormatting sqref="A205:B205">
    <cfRule type="duplicateValues" dxfId="14" priority="14"/>
  </conditionalFormatting>
  <conditionalFormatting sqref="A207:B211">
    <cfRule type="duplicateValues" dxfId="13" priority="13"/>
  </conditionalFormatting>
  <conditionalFormatting sqref="A212:B212">
    <cfRule type="duplicateValues" dxfId="12" priority="89"/>
  </conditionalFormatting>
  <conditionalFormatting sqref="A213:B237 A240:B243 A245:B247 A249:B251 A253:B254">
    <cfRule type="duplicateValues" dxfId="11" priority="476"/>
  </conditionalFormatting>
  <conditionalFormatting sqref="A238:B238">
    <cfRule type="duplicateValues" dxfId="10" priority="9"/>
  </conditionalFormatting>
  <conditionalFormatting sqref="A239:B239">
    <cfRule type="duplicateValues" dxfId="9" priority="8"/>
  </conditionalFormatting>
  <conditionalFormatting sqref="A244:B244">
    <cfRule type="duplicateValues" dxfId="8" priority="7"/>
  </conditionalFormatting>
  <conditionalFormatting sqref="A248:B248">
    <cfRule type="duplicateValues" dxfId="7" priority="5"/>
  </conditionalFormatting>
  <conditionalFormatting sqref="A252:B252">
    <cfRule type="duplicateValues" dxfId="6" priority="4"/>
  </conditionalFormatting>
  <conditionalFormatting sqref="A255:B1048576 A1:B30 A32:B35 A37:B43 A45:B64 A81:B84 A87:B88 A90:B93 A98:B99 A102:B103 A106:B106 A110:B111 A119:B120 A124:B124 A128:B128 A133:B135 A140:B142 A144:B144 A147:B154 A157:B157 A160:B161 A164:B166 A168:B168 A170:B173 A175:B175 A179:B179 A183:B183 A187:B187 A191:B191 A193:B193 A195:B195 A197:B197 A200:B202 A204:B204 A206:B206">
    <cfRule type="duplicateValues" dxfId="5" priority="53"/>
  </conditionalFormatting>
  <conditionalFormatting sqref="B1:B1048576">
    <cfRule type="duplicateValues" dxfId="4" priority="6"/>
  </conditionalFormatting>
  <conditionalFormatting sqref="C15">
    <cfRule type="duplicateValues" dxfId="3" priority="50"/>
  </conditionalFormatting>
  <conditionalFormatting sqref="G6">
    <cfRule type="containsText" dxfId="2" priority="51" operator="containsText" text="нет">
      <formula>NOT(ISERROR(SEARCH("нет",G6)))</formula>
    </cfRule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L9">
    <cfRule type="expression" dxfId="1" priority="49">
      <formula>EXACT($L$9,"Не выбрано!")</formula>
    </cfRule>
  </conditionalFormatting>
  <dataValidations count="5">
    <dataValidation type="list" allowBlank="1" showInputMessage="1" showErrorMessage="1" sqref="L10:M10" xr:uid="{5F30AF74-1B60-4DCF-9BBF-4AD29DABF78C}">
      <formula1>"Без обработки воском,Обработка роз воском"</formula1>
    </dataValidation>
    <dataValidation type="list" allowBlank="1" showInputMessage="1" showErrorMessage="1" sqref="L9:M9" xr:uid="{EE639C2E-F6A3-4A6F-9F8B-23D810327DFA}">
      <formula1>"Не выбрано!,9 нед. 2026 (24-27 фев),10 нед. 2026 (2-6 марта),11 нед. 2026 (9-13 марта),12 нед. 2026 (16-20 марта),13 нед. 2026 (23-27 марта),14 нед. 2026 (30 марта-3 апр), 15 нед. 2026 (6 апр-10 апр)"</formula1>
    </dataValidation>
    <dataValidation type="list" allowBlank="1" showInputMessage="1" showErrorMessage="1" sqref="L11" xr:uid="{917E28F0-E1E1-4F2B-AF10-B808782F4959}">
      <formula1>"Без упаковки,Торф+пленка"</formula1>
      <formula2>0</formula2>
    </dataValidation>
    <dataValidation type="list" allowBlank="1" showInputMessage="1" showErrorMessage="1" sqref="G6" xr:uid="{6437CC9B-E1B9-43B8-95BC-3500D4B067EA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ую дату выдачи." sqref="K28:K254" xr:uid="{CD1C44FE-C0CA-4C6D-A72F-44A111B8C633}">
      <formula1>$G$6&lt;&gt;"нет"</formula1>
    </dataValidation>
  </dataValidations>
  <hyperlinks>
    <hyperlink ref="N6" r:id="rId1" xr:uid="{ACC72012-7201-4B2B-9EBB-797644907CC6}"/>
    <hyperlink ref="F5" location="'Условия работы'!A1" display="&gt;&gt;&gt; Условия работы &lt;&lt;&lt;" xr:uid="{A9C0F9DB-F943-4F4A-8E9E-D354B3C79FEB}"/>
    <hyperlink ref="C28" r:id="rId2" display="https://plantmarket.ru/katalog/8/roza-kanadskaya-adelaide-hoodless/" xr:uid="{8A8B7F7F-2380-4955-AF94-6F0F35A6C802}"/>
    <hyperlink ref="C29" r:id="rId3" display="https://plantmarket.ru/katalog/8/roza-kanadskaya-alexander-mackenzie/" xr:uid="{1C54297C-3DBB-4DFD-B5CA-467453BA8089}"/>
    <hyperlink ref="C32" r:id="rId4" display="https://plantmarket.ru/katalog/8/roza-kanadskaya-champlain/" xr:uid="{87962327-33E3-4DC3-B8D0-71E64D925196}"/>
    <hyperlink ref="C33" r:id="rId5" display="https://plantmarket.ru/katalog/8/roza-kanadskaya-cuthbert-grant/" xr:uid="{FDE24AA4-60A9-48BD-89BD-D8DA7D4CFAA6}"/>
    <hyperlink ref="C34" r:id="rId6" display="https://plantmarket.ru/katalog/8/roza-kanadskaya-david-thompson/" xr:uid="{26850514-7F45-4DFA-981C-2EB1349AA822}"/>
    <hyperlink ref="C35" r:id="rId7" display="https://plantmarket.ru/katalog/8/roza-kanadskaya-frontenac/" xr:uid="{EE912B06-810D-4655-B629-FF7269BBAC2F}"/>
    <hyperlink ref="C37" r:id="rId8" display="https://plantmarket.ru/katalog/8/roza-kanadskaya-henry-kelsey/" xr:uid="{4AB83545-57DD-4BA5-9205-058457545393}"/>
    <hyperlink ref="C38" r:id="rId9" display="https://plantmarket.ru/katalog/8/roza-kanadskaya-hope-for-humanity/" xr:uid="{BB1F2B1E-D016-4317-8D17-6FCA91C0AF7F}"/>
    <hyperlink ref="C39" r:id="rId10" display="https://plantmarket.ru/katalog/8/roza-kanadskaya-j-p-connel/" xr:uid="{682BB4DE-C08F-4B0F-BF53-A42A4A9E5016}"/>
    <hyperlink ref="C40" r:id="rId11" display="https://plantmarket.ru/katalog/8/roza-kanadskaya-john-cabot/" xr:uid="{8AFBE17F-3874-4B22-A9C2-BFFB3FE34DEA}"/>
    <hyperlink ref="C41" r:id="rId12" display="https://plantmarket.ru/katalog/8/roza-kanadskaya-john-davis/" xr:uid="{306B2196-9338-4CE0-8D9C-0CA9910B62D3}"/>
    <hyperlink ref="C42" r:id="rId13" display="https://plantmarket.ru/katalog/8/roza-kanadskaya-john-franklin/" xr:uid="{E01CC7EC-078B-42DB-A0B8-FE0CC6783170}"/>
    <hyperlink ref="C43" r:id="rId14" display="https://plantmarket.ru/katalog/8/roza-kanadskaya-lambert-closse/" xr:uid="{64EDB9E3-829D-4AB8-B695-0FAF0C58C7FE}"/>
    <hyperlink ref="C45" r:id="rId15" display="https://plantmarket.ru/katalog/8/roza-kanadskaya-louise-bugnet/" xr:uid="{A5F81904-1246-442F-A90B-D1CE59944118}"/>
    <hyperlink ref="C46" r:id="rId16" display="https://plantmarket.ru/katalog/8/roza_kanadskaya_marie_bugnet/" xr:uid="{192B68CA-312B-45D6-890A-A295F513CA58}"/>
    <hyperlink ref="C47" r:id="rId17" display="https://plantmarket.ru/katalog/8/roza-kanadskaya-marie-victorin/" xr:uid="{5772BC98-D915-4E66-9422-8F3B14C767EA}"/>
    <hyperlink ref="C48" r:id="rId18" display="https://plantmarket.ru/katalog/8/roza-kanadskaya-martin-frobisher/" xr:uid="{3C21AEFB-CE7B-49E8-A5D2-54C347AE0ED6}"/>
    <hyperlink ref="C49" r:id="rId19" display="https://plantmarket.ru/katalog/8/roza-kanadskaya-morden-amorette/" xr:uid="{37EF480D-B518-4E55-A07D-BC0DF40F7AC4}"/>
    <hyperlink ref="C50" r:id="rId20" display="https://plantmarket.ru/katalog/8/roza-kanadskaya-morden-blush/" xr:uid="{D6B91AB0-FCA1-44D8-BAA7-B4B54251FEA7}"/>
    <hyperlink ref="C51" r:id="rId21" display="https://plantmarket.ru/katalog/8/roza_kanadskaya_morden_cardinette/" xr:uid="{EC260CFB-7F6A-44B0-9EE6-08F97020C07E}"/>
    <hyperlink ref="C52" r:id="rId22" display="https://plantmarket.ru/katalog/8/roza-kanadskaya-morden-centennial/" xr:uid="{10AC96B0-EF46-495D-BAC2-BC02B828C9B1}"/>
    <hyperlink ref="C53" r:id="rId23" display="https://plantmarket.ru/katalog/8/roza-kanadskaya-morden-fireglow/" xr:uid="{3BC7F082-C08C-48F7-8CE5-B2988F5827CE}"/>
    <hyperlink ref="C54" r:id="rId24" display="https://plantmarket.ru/katalog/8/roza-kanadskaya-morden-ruby/" xr:uid="{CDADEE7B-3D54-48E0-B77A-AF43A6A5F858}"/>
    <hyperlink ref="C55" r:id="rId25" display="https://plantmarket.ru/katalog/8/roza-kanadskaya-morden-sunrise/" xr:uid="{F9442601-4041-4F3C-9FEB-2766EFCA6621}"/>
    <hyperlink ref="C56" r:id="rId26" display="https://plantmarket.ru/katalog/8/roza-kanadskaya-nicolas/" xr:uid="{1B99A344-03D4-4E02-8E68-15EC30D44982}"/>
    <hyperlink ref="C57" r:id="rId27" display="https://plantmarket.ru/katalog/8/roza-kanadskaya-prairie-joy/" xr:uid="{62174A20-A9B0-4AD7-8286-1CB3C9678942}"/>
    <hyperlink ref="C58" r:id="rId28" display="https://plantmarket.ru/katalog/8/roza-kanadskaya-quadra/" xr:uid="{42EF6955-4A17-4687-88D0-7ADC15CED2D5}"/>
    <hyperlink ref="C59" r:id="rId29" display="https://plantmarket.ru/katalog/8/roza_kanadskaya_royal_edward/" xr:uid="{AB56B5E1-803D-4161-A3AD-0F74686DEC8E}"/>
    <hyperlink ref="C60" r:id="rId30" display="https://plantmarket.ru/katalog/8/roza-kanadskaya-therese-bugnet/" xr:uid="{481EC56E-286E-4E8D-A4BA-2B122100A9B3}"/>
    <hyperlink ref="C61" r:id="rId31" display="https://plantmarket.ru/katalog/8/roza-kanadskaya-wasagaming/" xr:uid="{15D69AF4-0CB9-4CD2-B7FE-66B2BC273641}"/>
    <hyperlink ref="C62" r:id="rId32" display="https://plantmarket.ru/katalog/8/roza-kanadskaya-william-baffin/" xr:uid="{701D404B-9CF2-4770-B635-4F2B87CDF944}"/>
    <hyperlink ref="C63" r:id="rId33" display="https://plantmarket.ru/katalog/8/roza-kanadskaya-william-booth/" xr:uid="{23344B4D-6FD8-4F50-A5A8-095447CD5872}"/>
    <hyperlink ref="C64" r:id="rId34" display="https://plantmarket.ru/katalog/8/roza-kanadskaya-winnipeg-parks/" xr:uid="{0367E9E4-34E7-4536-88DA-9F7F860AA7C0}"/>
    <hyperlink ref="C82" r:id="rId35" display="https://plantmarket.ru/katalog/8/roza-angliyskaya-crown-princess-margareta/" xr:uid="{DDD88E93-FEF9-4E50-995C-87789A881173}"/>
    <hyperlink ref="C83" r:id="rId36" display="https://plantmarket.ru/katalog/8/roza-angliyskaya-falstaff/" xr:uid="{0B658AA0-6C8B-4A56-B794-FE9C139DF117}"/>
    <hyperlink ref="C90" r:id="rId37" display="https://plantmarket.ru/katalog/8/roza_grandiflora_william_morris/" xr:uid="{93FC1F78-D816-4B8D-AE86-E6D80CE7EF34}"/>
    <hyperlink ref="C91" r:id="rId38" display="https://plantmarket.ru/katalog/8/roza-angliyskaya-william-shakespeare/" xr:uid="{12FDEC7E-3C0F-44FB-B729-FB44C01D9BC5}"/>
    <hyperlink ref="C92" r:id="rId39" display="https://plantmarket.ru/katalog/8/roza-grandiflora-angela/" xr:uid="{50682B9A-3A2C-49C5-B177-07B5C0A75287}"/>
    <hyperlink ref="C93" r:id="rId40" display="https://plantmarket.ru/katalog/8/roza-grandiflora-giardina/" xr:uid="{E680DEDB-C968-43AF-9F01-EC4FA22A3235}"/>
    <hyperlink ref="C98" r:id="rId41" display="https://plantmarket.ru/katalog/8/roza-miniatyurnaya-white-gem/" xr:uid="{375DD588-4E0F-45EA-AC3D-AA408FA942FE}"/>
    <hyperlink ref="C99" r:id="rId42" display="https://plantmarket.ru/katalog/8/roza-pletistaya-amadeus/" xr:uid="{504BD877-34B6-48B7-826D-7EF9FCAEFEE5}"/>
    <hyperlink ref="C102" r:id="rId43" display="https://plantmarket.ru/katalog/8/roza-pletistaya-brownie/" xr:uid="{047C85E7-30FB-41D4-972C-93A5FE4A09A2}"/>
    <hyperlink ref="C103" r:id="rId44" display="https://plantmarket.ru/katalog/8/roza-pletistaya-carmen/" xr:uid="{78805BC8-8AD9-4D02-BE14-15640F3206FA}"/>
    <hyperlink ref="C106" r:id="rId45" display="https://plantmarket.ru/katalog/8/roza-pletistaya-decor/" xr:uid="{4644A541-1C95-4FD9-B562-212A8FE6AD4A}"/>
    <hyperlink ref="C110" r:id="rId46" display="https://plantmarket.ru/katalog/8/roza-pletistaya-jasmina/" xr:uid="{D6FB5836-90A0-421D-9417-181B3FAAFCC9}"/>
    <hyperlink ref="C111" r:id="rId47" display="https://plantmarket.ru/katalog/8/roza-pletistaya-kir-royal/" xr:uid="{1DCCB576-991A-4870-BBA0-C93922EFCF6E}"/>
    <hyperlink ref="C119" r:id="rId48" display="https://plantmarket.ru/katalog/8/roza-angliyskaya-tess-of-the-d-urbervilles/" xr:uid="{45DBF5CF-9F45-4002-B072-BD613BF8CACE}"/>
    <hyperlink ref="C120" r:id="rId49" display="https://plantmarket.ru/katalog/8/roza-pletistaya-uetersener-klosterrose/" xr:uid="{F9DABE5A-4B61-4FD7-9453-B702B88B5782}"/>
    <hyperlink ref="C124" r:id="rId50" display="https://plantmarket.ru/katalog/8/roza-pochvopokrovnaya-concerto/" xr:uid="{DC717A05-B121-4273-8F8F-CD159AC0B1F1}"/>
    <hyperlink ref="C128" r:id="rId51" display="https://plantmarket.ru/katalog/8/roza-pochvopokrovnaya-mini-eden/" xr:uid="{8012520C-7834-4DA2-8B6B-660C3784B47D}"/>
    <hyperlink ref="C133" r:id="rId52" display="https://plantmarket.ru/katalog/8/roza-floribunda-acropolis/" xr:uid="{6D0D66D4-0954-4488-8ECD-746F647DC5EA}"/>
    <hyperlink ref="C134" r:id="rId53" display="https://plantmarket.ru/katalog/8/roza-floribunda-amber-queen/" xr:uid="{A5815877-F0E7-428B-A4BA-7914ABFE9DFC}"/>
    <hyperlink ref="C135" r:id="rId54" display="https://plantmarket.ru/katalog/8/roza-floribunda-anny-duperey/" xr:uid="{280C0094-01BC-407B-8589-C7AFA4D39095}"/>
    <hyperlink ref="C140" r:id="rId55" display="https://plantmarket.ru/katalog/8/roza-floribunda-chambord-castle/" xr:uid="{AC1827EF-4B89-4FF0-B568-27FF9529FA5C}"/>
    <hyperlink ref="C141" r:id="rId56" display="https://plantmarket.ru/katalog/8/roza-floribunda-chippendale/" xr:uid="{3B77BA58-3DD1-49CD-9523-7F428A8C08A4}"/>
    <hyperlink ref="C142" r:id="rId57" display="https://plantmarket.ru/katalog/8/roza-floribunda-comtesse-du-barry/" xr:uid="{73B92B3E-7EC0-4BBE-82F8-754ADF7981B4}"/>
    <hyperlink ref="C144" r:id="rId58" display="https://plantmarket.ru/katalog/8/roza-floribunda-geisha/" xr:uid="{A5DAFC74-9739-441F-813C-90BB48C132D1}"/>
    <hyperlink ref="C147" r:id="rId59" display="https://plantmarket.ru/katalog/8/roza-floribunda-jubile-du-prince-de-monaco/" xr:uid="{ED872416-3BDB-4D5F-8A74-6B0AFE1E2810}"/>
    <hyperlink ref="C148" r:id="rId60" display="https://plantmarket.ru/katalog/8/roza-floribunda-laminuette/" xr:uid="{16083986-CB93-4471-BA7F-FCC1566E6791}"/>
    <hyperlink ref="C149" r:id="rId61" display="https://plantmarket.ru/katalog/8/roza-floribunda-lavaglut/" xr:uid="{8D8BD84A-FEE4-4C5A-AB67-8ED17397A89A}"/>
    <hyperlink ref="C150" r:id="rId62" display="https://plantmarket.ru/katalog/8/roza-floribunda-leonardo-da-vinsi/" xr:uid="{4227B8B6-8016-4EB7-9091-035E27B5D80C}"/>
    <hyperlink ref="C151" r:id="rId63" display="https://plantmarket.ru/katalog/8/roza-floribunda-let-s-celebrate/" xr:uid="{784B75FD-0D55-4C22-8660-80847E1C07BE}"/>
    <hyperlink ref="C152" r:id="rId64" display="https://plantmarket.ru/katalog/8/roza-floribunda-mariatheresia/" xr:uid="{9D1A9231-8055-4E92-9021-2D334B6DB491}"/>
    <hyperlink ref="C153" r:id="rId65" display="https://plantmarket.ru/katalog/8/roza-floribunda-mona-lisa/" xr:uid="{E1D908FE-6169-4C4B-B231-445A1F469526}"/>
    <hyperlink ref="C154" r:id="rId66" display="https://plantmarket.ru/katalog/8/roza_shrab_nadia_meillandecor/" xr:uid="{7867A6E4-95A4-48F6-8629-4380355D976F}"/>
    <hyperlink ref="C157" r:id="rId67" display="https://plantmarket.ru/katalog/8/roza-floribunda-pasadena/" xr:uid="{BD0D4C2A-E0EC-4783-BF53-67A844624450}"/>
    <hyperlink ref="C160" r:id="rId68" display="https://plantmarket.ru/katalog/8/roza_floribunda_pomponella/" xr:uid="{E3E47EB8-B7CE-499E-B30E-2BC8E49C395F}"/>
    <hyperlink ref="C161" r:id="rId69" display="https://plantmarket.ru/katalog/8/roza-floribunda-rabelais/" xr:uid="{95415DD0-303C-4B08-BC7D-77D19A0F8249}"/>
    <hyperlink ref="C164" r:id="rId70" display="https://plantmarket.ru/katalog/8/roza-floribunda-super-trouper/" xr:uid="{A37C351F-8C94-45C7-BA3F-A79A34C42BE0}"/>
    <hyperlink ref="C165" r:id="rId71" display="https://plantmarket.ru/katalog/8/roza-angliyskaya-sweet-dream/" xr:uid="{FFD39A22-3BB5-4395-920A-8C31B46F55E1}"/>
    <hyperlink ref="C166" r:id="rId72" display="https://plantmarket.ru/katalog/8/roza_floribunda_valeria/" xr:uid="{143445FD-B83E-4EC1-928E-EEE46792A67A}"/>
    <hyperlink ref="C168" r:id="rId73" display="https://plantmarket.ru/katalog/8/roza-chayno-gibridnaya-akito/" xr:uid="{15EB8EB1-3267-46D4-B319-96B8F95BAA8D}"/>
    <hyperlink ref="C170" r:id="rId74" display="https://plantmarket.ru/katalog/8/roza-chayno-gibridnaya-amandine/" xr:uid="{CB48B278-164D-41A7-9885-79699C9FF29F}"/>
    <hyperlink ref="C171" r:id="rId75" display="https://plantmarket.ru/katalog/8/roza_chayno_gibridnaya_apricot/" xr:uid="{5233DBCC-B695-4582-A5BD-4C9128070115}"/>
    <hyperlink ref="C172" r:id="rId76" display="https://plantmarket.ru/katalog/8/roza-chayno-gibridnaya-aqua/" xr:uid="{8532B25C-0B5D-4E66-859D-FB09D30DF158}"/>
    <hyperlink ref="C175" r:id="rId77" display="https://plantmarket.ru/katalog/8/roza-chayno-gibridnaya-avalanche/" xr:uid="{26065AC5-F1E7-4FFB-951E-12B99B2CC1E8}"/>
    <hyperlink ref="C179" r:id="rId78" display="https://plantmarket.ru/katalog/8/roza-chayno-gibridnaya-blue-river/" xr:uid="{ED52C826-D48E-498B-A6C6-F424602DA73C}"/>
    <hyperlink ref="C183" r:id="rId79" display="https://plantmarket.ru/katalog/8/roza-chayno-gibridnaya-double-delight/" xr:uid="{30898FF0-A5BD-4E97-A6DB-588BDF371D08}"/>
    <hyperlink ref="C187" r:id="rId80" display="https://plantmarket.ru/katalog/8/roza-chayno-gibridnaya-gloria-dei/" xr:uid="{6A1EA977-F00E-4821-9196-CE40E019D71F}"/>
    <hyperlink ref="C191" r:id="rId81" display="https://plantmarket.ru/katalog/8/roza-chayno-gibridnaya-kerio/" xr:uid="{FEB77D90-7A99-47AA-B552-41B648DDF9ED}"/>
    <hyperlink ref="C193" r:id="rId82" display="https://plantmarket.ru/katalog/8/roza-chayno-gibridnaya-lancome/" xr:uid="{30885770-1658-46C4-91F7-57FF78839983}"/>
    <hyperlink ref="C195" r:id="rId83" display="https://plantmarket.ru/katalog/8/roza-chayno-gibridnaya-marchenkonigin/" xr:uid="{E18BBEA8-4D85-48C8-919E-52B1AFCD052D}"/>
    <hyperlink ref="C197" r:id="rId84" display="https://plantmarket.ru/katalog/8/roza-chayno-gibridnaya-nostalgia/" xr:uid="{76E32CC0-1919-4E26-A541-3C6B2697D6EA}"/>
    <hyperlink ref="C200" r:id="rId85" display="https://plantmarket.ru/katalog/8/roza-chayno-gibridnaya-princesse-de-monaco/" xr:uid="{021DDEBC-FB69-45E5-8095-616F55278FC3}"/>
    <hyperlink ref="C201" r:id="rId86" display="https://plantmarket.ru/katalog/8/roza_chayno_gibridnaya_red_berlin/" xr:uid="{F8682CC3-56BC-475E-B635-2E4287D1B741}"/>
    <hyperlink ref="C202" r:id="rId87" display="https://plantmarket.ru/katalog/8/roza-chayno-gibridnaya-remy-martin/" xr:uid="{2E390221-2084-4E32-BF18-71DB40018DF0}"/>
    <hyperlink ref="C204" r:id="rId88" display="https://plantmarket.ru/katalog/8/roza_chayno_gibridnaya_smooth_velvet/" xr:uid="{39E2449D-ACB5-43D2-B1E8-4C0EDDB04F97}"/>
    <hyperlink ref="C206" r:id="rId89" display="https://plantmarket.ru/katalog/8/roza-chayno-gibridnaya-terracotta/" xr:uid="{572205D0-680F-467D-A089-87CB95D40EFD}"/>
    <hyperlink ref="C31" r:id="rId90" display="https://plantmarket.ru/katalog/8/roza-kanadskaya-captain-samuel-holland/" xr:uid="{A4DB4DF7-04C4-42D0-9A88-DFC1FCB50C2C}"/>
    <hyperlink ref="C36" r:id="rId91" display="https://plantmarket.ru/katalog/8/roza-kanadskaya-george-vancouver/" xr:uid="{46C576E4-F90C-442A-8D8B-5C45FBC5C192}"/>
    <hyperlink ref="C44" r:id="rId92" display="https://plantmarket.ru/katalog/8/roza-kanadskaya-louis-riel/" xr:uid="{27CA6320-F17E-4842-9392-5503A5F7D00D}"/>
    <hyperlink ref="C85" r:id="rId93" display="https://plantmarket.ru/katalog/8/roza-angliyskaya-old-heritage/" xr:uid="{9B302370-559E-4E7B-A01E-1749FA3AFB58}"/>
    <hyperlink ref="C86" r:id="rId94" display="https://plantmarket.ru/katalog/8/roza-angliyskaya-old-port/" xr:uid="{5E7CF6AE-D686-49BE-952B-4C218452CBD5}"/>
    <hyperlink ref="C89" r:id="rId95" display="https://plantmarket.ru/katalog/8/roza-angliyskaya-the-pilgrim/" xr:uid="{2E4C9064-1DAA-4E90-81A6-5550A31619D7}"/>
    <hyperlink ref="C72" r:id="rId96" display="https://plantmarket.ru/katalog/8/roza-muskusnaya-dinky/" xr:uid="{BEB35BC5-D375-4FA5-B23A-072054853EA2}"/>
    <hyperlink ref="C94" r:id="rId97" display="https://plantmarket.ru/katalog/8/roza-grandiflora-lucia/" xr:uid="{626AC822-2787-4B1D-8BD1-9C1A0E953299}"/>
    <hyperlink ref="C95" r:id="rId98" display="https://plantmarket.ru/katalog/8/roza-grandiflora-pierre-de-ronsard/" xr:uid="{11D4DAEB-7843-4C85-8993-570BF1B26B5D}"/>
    <hyperlink ref="C96" r:id="rId99" display="https://plantmarket.ru/katalog/8/roza-grandiflora-the-queen-elizabeth/" xr:uid="{B76246B4-59ED-4A64-AAF7-3E95285CA85F}"/>
    <hyperlink ref="C97" r:id="rId100" display="https://plantmarket.ru/katalog/8/roza-miniatyurnaya-sweet-symphony/" xr:uid="{A561D762-A8AE-4C7E-8EE0-900028915944}"/>
    <hyperlink ref="C101" r:id="rId101" display="https://plantmarket.ru/katalog/8/roza-pletistaya-baykal/" xr:uid="{87A71249-0E07-4A02-BB05-53D53E091F9C}"/>
    <hyperlink ref="C104" r:id="rId102" display="https://plantmarket.ru/katalog/8/roza-pletistaya-casino/" xr:uid="{E178D138-88AD-42B9-BA67-D1F086155A14}"/>
    <hyperlink ref="C105" r:id="rId103" display="https://plantmarket.ru/katalog/8/roza-pletistaya-compassion/" xr:uid="{459029BC-9D7C-4551-B201-524C13D51EF9}"/>
    <hyperlink ref="C107" r:id="rId104" display="https://plantmarket.ru/katalog/8/roza-pletistaya-din/" xr:uid="{0E941D49-453F-4C2E-9352-4FB0C8A611FF}"/>
    <hyperlink ref="C108" r:id="rId105" display="https://plantmarket.ru/katalog/8/roza-pletistaya-don-juan/" xr:uid="{17EE099D-4E81-4667-85AE-30C1DEB9D04B}"/>
    <hyperlink ref="C109" r:id="rId106" display="https://plantmarket.ru/katalog/8/roza-pletistaya-elfe/" xr:uid="{36BC0128-246B-4909-9E0D-638C58794F7E}"/>
    <hyperlink ref="C112" r:id="rId107" display="https://plantmarket.ru/katalog/8/roza-pletistaya-laguna/" xr:uid="{5C16E83D-CDA0-4BC3-B827-40FD0B5A0202}"/>
    <hyperlink ref="C113" r:id="rId108" display="https://plantmarket.ru/katalog/8/roza-pletistaya-naheglut/" xr:uid="{9061AE2D-CF26-4310-BE29-69F7ED74B1AE}"/>
    <hyperlink ref="C114" r:id="rId109" display="https://plantmarket.ru/katalog/8/roza-pletistaya-palais-royal/" xr:uid="{3D9C989B-0875-479F-9489-4B8B9EA3DE7A}"/>
    <hyperlink ref="C115" r:id="rId110" display="https://plantmarket.ru/katalog/8/roza-pletistaya-polka/" xr:uid="{3A1190CB-1D98-4872-9D31-113FAF1E00D2}"/>
    <hyperlink ref="C116" r:id="rId111" display="https://plantmarket.ru/katalog/8/roza-grandiflora-rosarium-uetersen/" xr:uid="{CA23D70F-3F2C-429D-BEDC-98E421DD6151}"/>
    <hyperlink ref="C118" r:id="rId112" display="https://plantmarket.ru/katalog/8/roza-pletistaya-schneewalzer/" xr:uid="{E34C7CB0-C788-4029-BC49-138FCE83E725}"/>
    <hyperlink ref="C125" r:id="rId113" display="https://plantmarket.ru/katalog/8/roza-pochvopokrovnaya-douceur-normande/" xr:uid="{E64C7A2E-42F4-4EBB-80A4-47A7FE1F0128}"/>
    <hyperlink ref="C126" r:id="rId114" display="https://plantmarket.ru/katalog/8/roza-pochvopokrovnaya-fuchsia/" xr:uid="{C586F5BE-D98C-41DE-BCB6-2DEC4FB83D48}"/>
    <hyperlink ref="C129" r:id="rId115" display="https://plantmarket.ru/katalog/8/roza-pochvopokrovnaya-scarlet/" xr:uid="{F31F39B7-516D-439A-BEF0-D0C47E564359}"/>
    <hyperlink ref="C130" r:id="rId116" display="https://plantmarket.ru/katalog/8/roza-pochvopokrovnaya-swany/" xr:uid="{3EBBD9CB-F60A-4298-BF14-9F31741AAE4C}"/>
    <hyperlink ref="C131" r:id="rId117" display="https://plantmarket.ru/katalog/8/roza-pochvopokrovnaya-the-fairy/" xr:uid="{216907C3-F883-4A98-8528-4DD4FE28C8B8}"/>
    <hyperlink ref="C132" r:id="rId118" display="https://plantmarket.ru/katalog/8/roza-pochvopokrovnaya-tisa/" xr:uid="{5487784F-1A8F-4C6A-8C62-1940E81FE233}"/>
    <hyperlink ref="C136" r:id="rId119" display="https://plantmarket.ru/katalog/8/roza-floribunda-aspirin/" xr:uid="{FA0C6FD1-7F50-4915-B40B-F94290387DC6}"/>
    <hyperlink ref="C137" r:id="rId120" display="https://plantmarket.ru/katalog/8/roza-floribunda-aspirin/" xr:uid="{5F85D083-6007-400C-A2A4-62FBB0331BB8}"/>
    <hyperlink ref="C143" r:id="rId121" display="https://plantmarket.ru/katalog/8/roza-pochvopokrovnaya-fuchsia/" xr:uid="{AD8C2611-170B-445B-9EC2-B238E3953DC3}"/>
    <hyperlink ref="C145" r:id="rId122" display="https://plantmarket.ru/katalog/8/roza-floribunda-golden-wedding/" xr:uid="{FFF2132D-5B00-459E-9441-4574586F8CDD}"/>
    <hyperlink ref="C146" r:id="rId123" display="https://plantmarket.ru/katalog/8/roza-floribunda-jean-cocteau/" xr:uid="{90A71731-08EC-499E-A1FC-5EA32E70FA16}"/>
    <hyperlink ref="C155" r:id="rId124" display="https://plantmarket.ru/katalog/8/roza-floribunda-niccolo-paganini/" xr:uid="{F84C9FA5-6BD1-4CC5-81FC-7513585257FE}"/>
    <hyperlink ref="C156" r:id="rId125" display="https://plantmarket.ru/katalog/8/roza-floribunda-orange-senta/" xr:uid="{F05993D2-FDA5-4C89-BBB5-03B6C7241CC0}"/>
    <hyperlink ref="C158" r:id="rId126" display="https://plantmarket.ru/katalog/8/roza_floribunda_pigalle_85/" xr:uid="{43167131-812C-44E3-888D-C50A48B26119}"/>
    <hyperlink ref="C159" r:id="rId127" display="https://plantmarket.ru/katalog/8/roza-floribunda-poesie/" xr:uid="{B4434A33-7A15-4F42-91A2-486E276196BE}"/>
    <hyperlink ref="C163" r:id="rId128" display="https://plantmarket.ru/katalog/8/roza-floribunda-samba/" xr:uid="{5087CA5F-E6AC-4A8F-8AC5-FD029478B941}"/>
    <hyperlink ref="C167" r:id="rId129" display="https://plantmarket.ru/katalog/8/roza-chayno-gibridnaya-acapela/" xr:uid="{9E06C4FA-BFF6-4103-81B9-817F6B9367F6}"/>
    <hyperlink ref="C174" r:id="rId130" display="https://plantmarket.ru/katalog/8/roza-chayno-gibridnaya-ashram/" xr:uid="{031B4203-E362-4C99-BBF2-903CA652AE1A}"/>
    <hyperlink ref="C176" r:id="rId131" display="https://plantmarket.ru/katalog/8/roza-chayno-gibridnaya-barkarole/" xr:uid="{F93DEFF4-330A-4BCA-BC8A-D59C1735154E}"/>
    <hyperlink ref="C177" r:id="rId132" display="https://plantmarket.ru/katalog/8/roza-chayno-gibridnaya-big-purple/" xr:uid="{0DE30074-C699-43AE-97E2-934FE81C98E3}"/>
    <hyperlink ref="C180" r:id="rId133" display="https://plantmarket.ru/katalog/8/roza-chayno-gibridnaya-bolchoi/" xr:uid="{DF0FF3A1-FD26-4E1F-8F78-929B21F453DC}"/>
    <hyperlink ref="C181" r:id="rId134" display="https://plantmarket.ru/katalog/8/roza-chayno-gibridnaya-cherry-brandy/" xr:uid="{607A4E7E-7BE7-470A-8BA5-33AED67C2234}"/>
    <hyperlink ref="C182" r:id="rId135" display="https://plantmarket.ru/katalog/8/roza-chayno-gibridnaya-dolomite/" xr:uid="{F1656C6E-CCA5-4757-90F0-1A456098D1AB}"/>
    <hyperlink ref="C184" r:id="rId136" display="https://plantmarket.ru/katalog/8/roza-chayno-gibridnaya-eddy-mitchell/" xr:uid="{D57BAA47-FD25-44E8-A1E9-FCCF3A2B5BC5}"/>
    <hyperlink ref="C186" r:id="rId137" display="https://plantmarket.ru/katalog/8/roza-chayno-gibridnaya-fair-lady/" xr:uid="{B27A6C52-3E0B-4566-AC18-48F8FDD6D085}"/>
    <hyperlink ref="C188" r:id="rId138" display="https://plantmarket.ru/katalog/8/roza-chayno-gibridnaya-golden-medallion/" xr:uid="{15668B95-5B7D-432D-A1D3-34AFCF64885B}"/>
    <hyperlink ref="C189" r:id="rId139" display="https://plantmarket.ru/katalog/8/roza-chayno-gibridnaya-grand-gala/" xr:uid="{563F43A5-5427-46AD-9A2E-E6543317936C}"/>
    <hyperlink ref="C190" r:id="rId140" display="https://plantmarket.ru/katalog/8/roza-chayno-gibridnaya-ingrid-bergman/" xr:uid="{73611715-0CBB-4D5D-AEE3-84DB22F1A65D}"/>
    <hyperlink ref="C192" r:id="rId141" display="https://plantmarket.ru/katalog/8/roza-chayno-gibridnaya-konigin-der-rosen/" xr:uid="{FDCCB215-1B9B-4207-A803-6C18CA16E0BF}"/>
    <hyperlink ref="C194" r:id="rId142" display="https://plantmarket.ru/katalog/8/roza-chayno-gibridnaya-maracuya/" xr:uid="{757C4938-D765-4005-87FF-A4904242E80F}"/>
    <hyperlink ref="C196" r:id="rId143" display="https://plantmarket.ru/katalog/8/roza_chayno_gibridnaya_monica_bellucci/" xr:uid="{696CCABB-AAEC-43AC-827A-65DD0A8F7FEC}"/>
    <hyperlink ref="C198" r:id="rId144" display="https://plantmarket.ru/katalog/8/roza-chayno-gibridnaya-orient-express/" xr:uid="{88BF2E41-2432-4D73-95E5-6ADB36893412}"/>
    <hyperlink ref="C199" r:id="rId145" display="https://plantmarket.ru/katalog/8/roza-chayno-gibridnaya-parole/" xr:uid="{722CB229-724A-4036-B350-0B222BAEA5D8}"/>
    <hyperlink ref="C203" r:id="rId146" display="https://plantmarket.ru/katalog/8/roza-chayno-gibridnaya-schwarze-madonna/" xr:uid="{F65DECAB-3B5D-4A87-8370-137DCB9AA876}"/>
    <hyperlink ref="C205" r:id="rId147" display="https://plantmarket.ru/katalog/8/roza-chayno-gibridnaya-sweet-lady/" xr:uid="{BEAA2E3E-B5C0-48B8-96DB-C1BD16B72DA0}"/>
    <hyperlink ref="C207" r:id="rId148" display="https://plantmarket.ru/katalog/8/roza-chayno-gibridnaya-tineke/" xr:uid="{D53C49C6-F213-4AA6-A26B-C349629B238D}"/>
    <hyperlink ref="C208" r:id="rId149" display="https://plantmarket.ru/katalog/8/roza_chayno_gibridnaya_velasques/" xr:uid="{FFDE7D16-093E-4F98-8ADE-E5EBD20DB585}"/>
    <hyperlink ref="C224" r:id="rId150" display="https://plantmarket.ru/katalog/8/roza-chayno-gibridnaya-double-delight/" xr:uid="{4B27EE8B-D84B-4C5B-A52E-C2190C09351E}"/>
    <hyperlink ref="C227" r:id="rId151" display="https://plantmarket.ru/katalog/8/roza-chayno-gibridnaya-gaby-morlay/" xr:uid="{70E76DF9-67F0-4783-80BB-41EA0A0B6CFC}"/>
    <hyperlink ref="C229" r:id="rId152" display="https://plantmarket.ru/katalog/8/roza-chayno-gibridnaya-ingrid-bergman/" xr:uid="{E40516AD-18FF-42BF-8A7F-FABDBFA52238}"/>
    <hyperlink ref="C234" r:id="rId153" display="https://plantmarket.ru/katalog/8/roza-floribunda-lavaglut/" xr:uid="{055AD9D1-CAC7-40ED-928A-A3F96820ADDB}"/>
    <hyperlink ref="C238" r:id="rId154" display="https://plantmarket.ru/katalog/8/roza-floribunda-mona-lisa/" xr:uid="{A54FA057-C076-4479-A7A5-269627400572}"/>
    <hyperlink ref="C239" r:id="rId155" display="https://plantmarket.ru/katalog/8/roza-floribunda-niccolo-paganini/" xr:uid="{56EF8A8F-5EEB-429B-B3EF-89D3C03C2C1D}"/>
    <hyperlink ref="C244" r:id="rId156" display="https://plantmarket.ru/katalog/8/roza-grandiflora-rosenstadt-freising/" xr:uid="{96754A42-56CE-4DC6-9C44-E5351AEE7E0E}"/>
    <hyperlink ref="C248" r:id="rId157" display="https://plantmarket.ru/katalog/8/roza-pochvopokrovnaya-scarlet/" xr:uid="{DB7B4267-D0EC-42B6-B944-1161220338D4}"/>
    <hyperlink ref="C252" r:id="rId158" display="https://plantmarket.ru/katalog/8/roza-pochvopokrovnaya-swany/" xr:uid="{01AB18FC-7781-45CE-BC45-B18364CA1A18}"/>
  </hyperlinks>
  <pageMargins left="0.7" right="0.7" top="0.75" bottom="0.75" header="0.511811023622047" footer="0.511811023622047"/>
  <pageSetup paperSize="9" orientation="portrait" horizontalDpi="300" verticalDpi="300" r:id="rId159"/>
  <drawing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8C1C-4AF7-4E6D-B4E8-A7DFF389C31E}">
  <sheetPr codeName="Лист1"/>
  <dimension ref="A1:AMJ112"/>
  <sheetViews>
    <sheetView showGridLines="0" zoomScaleNormal="100" workbookViewId="0"/>
  </sheetViews>
  <sheetFormatPr defaultColWidth="9.109375" defaultRowHeight="14.4"/>
  <cols>
    <col min="1" max="1" width="3.33203125" style="87" customWidth="1"/>
    <col min="2" max="2" width="5.88671875" style="87" customWidth="1"/>
    <col min="3" max="15" width="9.109375" style="87"/>
    <col min="16" max="16" width="10" style="87" customWidth="1"/>
    <col min="17" max="1024" width="9.109375" style="87"/>
    <col min="1025" max="16384" width="9.109375" style="133"/>
  </cols>
  <sheetData>
    <row r="1" spans="2:16" s="87" customFormat="1" ht="15" thickTop="1"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s="87" customFormat="1">
      <c r="B2" s="88"/>
      <c r="P2" s="89"/>
    </row>
    <row r="3" spans="2:16" s="87" customFormat="1">
      <c r="B3" s="88"/>
      <c r="P3" s="89"/>
    </row>
    <row r="4" spans="2:16" s="87" customFormat="1">
      <c r="B4" s="88"/>
      <c r="P4" s="89"/>
    </row>
    <row r="5" spans="2:16" s="87" customFormat="1">
      <c r="B5" s="88"/>
      <c r="P5" s="89"/>
    </row>
    <row r="6" spans="2:16" s="92" customFormat="1" ht="16.5" customHeight="1">
      <c r="B6" s="90"/>
      <c r="C6" s="91"/>
      <c r="P6" s="93"/>
    </row>
    <row r="7" spans="2:16" s="94" customFormat="1" ht="12" customHeight="1">
      <c r="B7" s="90"/>
      <c r="C7" s="91"/>
      <c r="P7" s="95"/>
    </row>
    <row r="8" spans="2:16" s="87" customFormat="1" ht="12" customHeight="1">
      <c r="B8" s="88"/>
      <c r="C8" s="91"/>
      <c r="P8" s="89"/>
    </row>
    <row r="9" spans="2:16" s="87" customFormat="1" ht="12" customHeight="1">
      <c r="B9" s="96"/>
      <c r="C9" s="91"/>
      <c r="P9" s="89"/>
    </row>
    <row r="10" spans="2:16" s="87" customFormat="1" ht="12" customHeight="1">
      <c r="B10" s="96"/>
      <c r="C10" s="91"/>
      <c r="P10" s="89"/>
    </row>
    <row r="11" spans="2:16" s="87" customFormat="1" ht="16.5" customHeight="1">
      <c r="B11" s="88"/>
      <c r="P11" s="89"/>
    </row>
    <row r="12" spans="2:16" s="87" customFormat="1" ht="20.25" customHeight="1">
      <c r="B12" s="88"/>
      <c r="P12" s="89"/>
    </row>
    <row r="13" spans="2:16" s="99" customFormat="1" ht="17.25" customHeight="1">
      <c r="B13" s="97" t="s">
        <v>448</v>
      </c>
      <c r="C13" s="98" t="s">
        <v>449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P13" s="100"/>
    </row>
    <row r="14" spans="2:16" s="105" customFormat="1" ht="15.6">
      <c r="B14" s="101" t="s">
        <v>450</v>
      </c>
      <c r="C14" s="102"/>
      <c r="D14" s="103"/>
      <c r="E14" s="103"/>
      <c r="F14" s="103"/>
      <c r="G14" s="103"/>
      <c r="H14" s="104" t="s">
        <v>451</v>
      </c>
      <c r="I14" s="102"/>
      <c r="J14" s="103"/>
      <c r="K14" s="103"/>
      <c r="L14" s="103"/>
      <c r="M14" s="103"/>
      <c r="N14" s="103"/>
      <c r="P14" s="106"/>
    </row>
    <row r="15" spans="2:16" s="105" customFormat="1">
      <c r="B15" s="107"/>
      <c r="C15" s="108" t="s">
        <v>452</v>
      </c>
      <c r="D15" s="103"/>
      <c r="E15" s="103"/>
      <c r="F15" s="103"/>
      <c r="G15" s="103"/>
      <c r="H15" s="109" t="s">
        <v>453</v>
      </c>
      <c r="I15" s="110" t="s">
        <v>454</v>
      </c>
      <c r="J15" s="103"/>
      <c r="K15" s="103"/>
      <c r="L15" s="103"/>
      <c r="M15" s="103"/>
      <c r="N15" s="103"/>
      <c r="P15" s="106"/>
    </row>
    <row r="16" spans="2:16" s="105" customFormat="1">
      <c r="B16" s="107"/>
      <c r="C16" s="108" t="s">
        <v>455</v>
      </c>
      <c r="D16" s="103"/>
      <c r="E16" s="103"/>
      <c r="F16" s="103"/>
      <c r="G16" s="103"/>
      <c r="H16" s="109" t="s">
        <v>453</v>
      </c>
      <c r="I16" s="110" t="s">
        <v>456</v>
      </c>
      <c r="J16" s="103"/>
      <c r="K16" s="103"/>
      <c r="L16" s="103"/>
      <c r="M16" s="103"/>
      <c r="N16" s="103"/>
      <c r="P16" s="106"/>
    </row>
    <row r="17" spans="2:22" s="105" customFormat="1">
      <c r="B17" s="107"/>
      <c r="C17" s="108" t="s">
        <v>457</v>
      </c>
      <c r="D17" s="103"/>
      <c r="E17" s="103"/>
      <c r="F17" s="103"/>
      <c r="G17" s="103"/>
      <c r="H17" s="109" t="s">
        <v>453</v>
      </c>
      <c r="I17" s="110" t="s">
        <v>458</v>
      </c>
      <c r="J17" s="103"/>
      <c r="K17" s="103"/>
      <c r="L17" s="103"/>
      <c r="M17" s="103"/>
      <c r="N17" s="103"/>
      <c r="P17" s="106"/>
    </row>
    <row r="18" spans="2:22" s="105" customFormat="1">
      <c r="B18" s="107"/>
      <c r="C18" s="108" t="s">
        <v>459</v>
      </c>
      <c r="D18" s="103"/>
      <c r="E18" s="103"/>
      <c r="F18" s="103"/>
      <c r="G18" s="103"/>
      <c r="H18" s="109" t="s">
        <v>453</v>
      </c>
      <c r="I18" s="110" t="s">
        <v>460</v>
      </c>
      <c r="J18" s="103"/>
      <c r="K18" s="103"/>
      <c r="L18" s="103"/>
      <c r="M18" s="103"/>
      <c r="N18" s="103"/>
      <c r="P18" s="106"/>
      <c r="V18" s="111"/>
    </row>
    <row r="19" spans="2:22" s="87" customFormat="1"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P19" s="89"/>
    </row>
    <row r="20" spans="2:22" s="87" customFormat="1" ht="15.6">
      <c r="B20" s="97" t="s">
        <v>448</v>
      </c>
      <c r="C20" s="98" t="s">
        <v>461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P20" s="89"/>
    </row>
    <row r="21" spans="2:22" s="105" customFormat="1">
      <c r="B21" s="107"/>
      <c r="C21" s="108" t="s">
        <v>462</v>
      </c>
      <c r="D21" s="103"/>
      <c r="E21" s="103"/>
      <c r="F21" s="103"/>
      <c r="G21" s="103"/>
      <c r="H21" s="109"/>
      <c r="I21" s="110"/>
      <c r="J21" s="103"/>
      <c r="K21" s="103"/>
      <c r="L21" s="103"/>
      <c r="M21" s="103"/>
      <c r="N21" s="103"/>
      <c r="P21" s="106"/>
    </row>
    <row r="22" spans="2:22" s="87" customFormat="1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P22" s="89"/>
    </row>
    <row r="23" spans="2:22" s="87" customFormat="1">
      <c r="B23" s="114"/>
      <c r="P23" s="89"/>
    </row>
    <row r="24" spans="2:22" s="87" customFormat="1">
      <c r="B24" s="114"/>
      <c r="P24" s="89"/>
    </row>
    <row r="25" spans="2:22" s="87" customFormat="1">
      <c r="B25" s="114"/>
      <c r="P25" s="89"/>
    </row>
    <row r="26" spans="2:22" s="117" customFormat="1" ht="15.6">
      <c r="B26" s="115" t="s">
        <v>448</v>
      </c>
      <c r="C26" s="116" t="s">
        <v>463</v>
      </c>
      <c r="P26" s="118"/>
    </row>
    <row r="27" spans="2:22" s="87" customFormat="1">
      <c r="B27" s="114"/>
      <c r="C27" s="108" t="s">
        <v>464</v>
      </c>
      <c r="P27" s="89"/>
    </row>
    <row r="28" spans="2:22" s="87" customFormat="1">
      <c r="B28" s="114"/>
      <c r="C28" s="108" t="s">
        <v>465</v>
      </c>
      <c r="P28" s="89"/>
    </row>
    <row r="29" spans="2:22" s="117" customFormat="1" ht="15.6">
      <c r="B29" s="115" t="s">
        <v>448</v>
      </c>
      <c r="C29" s="116" t="s">
        <v>466</v>
      </c>
      <c r="P29" s="118"/>
    </row>
    <row r="30" spans="2:22" s="121" customFormat="1" ht="45" customHeight="1">
      <c r="B30" s="119" t="s">
        <v>448</v>
      </c>
      <c r="C30" s="169" t="s">
        <v>467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20"/>
    </row>
    <row r="31" spans="2:22" s="87" customFormat="1" ht="14.55" customHeight="1">
      <c r="B31" s="114"/>
      <c r="C31" s="168" t="s">
        <v>468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89"/>
    </row>
    <row r="32" spans="2:22" s="87" customFormat="1" ht="29.25" customHeight="1">
      <c r="B32" s="114"/>
      <c r="C32" s="170" t="s">
        <v>469</v>
      </c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89"/>
    </row>
    <row r="33" spans="2:16" s="87" customFormat="1" ht="30" customHeight="1">
      <c r="B33" s="114"/>
      <c r="C33" s="170" t="s">
        <v>470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89"/>
    </row>
    <row r="34" spans="2:16" s="87" customFormat="1" ht="29.25" customHeight="1">
      <c r="B34" s="114"/>
      <c r="C34" s="168" t="s">
        <v>471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89"/>
    </row>
    <row r="35" spans="2:16" s="117" customFormat="1" ht="30.75" customHeight="1">
      <c r="B35" s="119" t="s">
        <v>448</v>
      </c>
      <c r="C35" s="169" t="s">
        <v>472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18"/>
    </row>
    <row r="36" spans="2:16" s="87" customFormat="1" ht="29.25" customHeight="1">
      <c r="B36" s="114"/>
      <c r="C36" s="168" t="s">
        <v>473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89"/>
    </row>
    <row r="37" spans="2:16" s="87" customFormat="1" ht="29.25" customHeight="1">
      <c r="B37" s="114"/>
      <c r="C37" s="168" t="s">
        <v>474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89"/>
    </row>
    <row r="38" spans="2:16" s="117" customFormat="1" ht="30.75" customHeight="1">
      <c r="B38" s="119" t="s">
        <v>448</v>
      </c>
      <c r="C38" s="169" t="s">
        <v>475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18"/>
    </row>
    <row r="39" spans="2:16" s="87" customFormat="1">
      <c r="B39" s="114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89"/>
    </row>
    <row r="40" spans="2:16" s="87" customFormat="1">
      <c r="B40" s="114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89"/>
    </row>
    <row r="41" spans="2:16" s="87" customFormat="1">
      <c r="B41" s="114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89"/>
    </row>
    <row r="42" spans="2:16" s="87" customFormat="1" ht="28.5" customHeight="1">
      <c r="B42" s="119" t="s">
        <v>448</v>
      </c>
      <c r="C42" s="169" t="s">
        <v>476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89"/>
    </row>
    <row r="43" spans="2:16" s="121" customFormat="1" ht="30" customHeight="1">
      <c r="B43" s="119" t="s">
        <v>448</v>
      </c>
      <c r="C43" s="169" t="s">
        <v>477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20"/>
    </row>
    <row r="44" spans="2:16" s="87" customFormat="1" ht="30" customHeight="1">
      <c r="B44" s="114"/>
      <c r="C44" s="168" t="s">
        <v>478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89"/>
    </row>
    <row r="45" spans="2:16" s="87" customFormat="1" ht="29.25" customHeight="1">
      <c r="B45" s="114"/>
      <c r="C45" s="168" t="s">
        <v>479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89"/>
    </row>
    <row r="46" spans="2:16" s="121" customFormat="1" ht="15" customHeight="1">
      <c r="B46" s="119" t="s">
        <v>448</v>
      </c>
      <c r="C46" s="169" t="s">
        <v>480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20"/>
    </row>
    <row r="47" spans="2:16" s="87" customFormat="1" ht="44.25" customHeight="1">
      <c r="B47" s="114"/>
      <c r="C47" s="168" t="s">
        <v>481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89"/>
    </row>
    <row r="48" spans="2:16" s="121" customFormat="1" ht="15" customHeight="1">
      <c r="B48" s="119" t="s">
        <v>448</v>
      </c>
      <c r="C48" s="169" t="s">
        <v>482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20"/>
    </row>
    <row r="49" spans="2:16" s="87" customFormat="1" ht="29.25" customHeight="1">
      <c r="B49" s="114"/>
      <c r="C49" s="168" t="s">
        <v>483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89"/>
    </row>
    <row r="50" spans="2:16" s="125" customFormat="1" ht="47.25" customHeight="1">
      <c r="B50" s="123" t="s">
        <v>448</v>
      </c>
      <c r="C50" s="171" t="s">
        <v>484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24"/>
    </row>
    <row r="51" spans="2:16" s="87" customFormat="1" ht="30.75" customHeight="1">
      <c r="B51" s="114"/>
      <c r="C51" s="168" t="s">
        <v>485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89"/>
    </row>
    <row r="52" spans="2:16" s="87" customFormat="1" ht="30.75" customHeight="1">
      <c r="B52" s="114"/>
      <c r="C52" s="168" t="s">
        <v>486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89"/>
    </row>
    <row r="53" spans="2:16" s="87" customFormat="1" ht="30.75" customHeight="1">
      <c r="B53" s="114"/>
      <c r="C53" s="168" t="s">
        <v>487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89"/>
    </row>
    <row r="54" spans="2:16" s="87" customFormat="1" ht="42" customHeight="1">
      <c r="B54" s="119" t="s">
        <v>448</v>
      </c>
      <c r="C54" s="169" t="s">
        <v>488</v>
      </c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89"/>
    </row>
    <row r="55" spans="2:16" s="87" customFormat="1">
      <c r="B55" s="114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89"/>
    </row>
    <row r="56" spans="2:16" s="87" customFormat="1">
      <c r="B56" s="114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89"/>
    </row>
    <row r="57" spans="2:16" s="87" customFormat="1">
      <c r="B57" s="114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89"/>
    </row>
    <row r="58" spans="2:16" s="87" customFormat="1">
      <c r="B58" s="114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89"/>
    </row>
    <row r="59" spans="2:16" s="87" customFormat="1" ht="23.25" customHeight="1">
      <c r="B59" s="119" t="s">
        <v>448</v>
      </c>
      <c r="C59" s="169" t="s">
        <v>489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89"/>
    </row>
    <row r="60" spans="2:16" s="87" customFormat="1" ht="12.75" customHeight="1">
      <c r="B60" s="114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89"/>
    </row>
    <row r="61" spans="2:16" s="87" customFormat="1">
      <c r="B61" s="114"/>
      <c r="P61" s="89"/>
    </row>
    <row r="62" spans="2:16" s="87" customFormat="1">
      <c r="B62" s="114"/>
      <c r="P62" s="89"/>
    </row>
    <row r="63" spans="2:16" s="87" customFormat="1">
      <c r="B63" s="114"/>
      <c r="P63" s="89"/>
    </row>
    <row r="64" spans="2:16" s="87" customFormat="1" ht="17.25" customHeight="1">
      <c r="B64" s="119" t="s">
        <v>448</v>
      </c>
      <c r="C64" s="172" t="s">
        <v>490</v>
      </c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89"/>
    </row>
    <row r="65" spans="2:60" s="87" customFormat="1" ht="15" customHeight="1">
      <c r="B65" s="114"/>
      <c r="C65" s="173" t="s">
        <v>491</v>
      </c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89"/>
    </row>
    <row r="66" spans="2:60" s="128" customFormat="1" ht="15" customHeight="1">
      <c r="B66" s="126"/>
      <c r="C66" s="174" t="s">
        <v>492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27"/>
    </row>
    <row r="67" spans="2:60" s="128" customFormat="1" ht="15" customHeight="1">
      <c r="B67" s="126"/>
      <c r="C67" s="174" t="s">
        <v>493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27"/>
    </row>
    <row r="68" spans="2:60" s="87" customFormat="1" ht="31.5" customHeight="1">
      <c r="B68" s="119" t="s">
        <v>448</v>
      </c>
      <c r="C68" s="169" t="s">
        <v>494</v>
      </c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89"/>
    </row>
    <row r="69" spans="2:60" s="87" customFormat="1" ht="31.5" customHeight="1">
      <c r="B69" s="119"/>
      <c r="C69" s="168" t="s">
        <v>495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89"/>
    </row>
    <row r="70" spans="2:60" s="87" customFormat="1" ht="29.25" customHeight="1">
      <c r="B70" s="119"/>
      <c r="C70" s="168" t="s">
        <v>496</v>
      </c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89"/>
    </row>
    <row r="71" spans="2:60" s="87" customFormat="1" ht="14.55" customHeight="1">
      <c r="B71" s="114"/>
      <c r="C71" s="168" t="s">
        <v>497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89"/>
    </row>
    <row r="72" spans="2:60" s="87" customFormat="1">
      <c r="B72" s="114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89"/>
    </row>
    <row r="73" spans="2:60" s="87" customFormat="1">
      <c r="B73" s="114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89"/>
    </row>
    <row r="74" spans="2:60" s="87" customFormat="1">
      <c r="B74" s="114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89"/>
    </row>
    <row r="75" spans="2:60" s="87" customFormat="1">
      <c r="B75" s="114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89"/>
    </row>
    <row r="76" spans="2:60" s="87" customFormat="1" ht="45" customHeight="1">
      <c r="B76" s="119" t="s">
        <v>448</v>
      </c>
      <c r="C76" s="169" t="s">
        <v>498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89"/>
    </row>
    <row r="77" spans="2:60" s="87" customFormat="1" ht="29.25" customHeight="1">
      <c r="B77" s="119"/>
      <c r="C77" s="168" t="s">
        <v>499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89"/>
    </row>
    <row r="78" spans="2:60" s="87" customFormat="1" ht="15" customHeight="1">
      <c r="B78" s="119" t="s">
        <v>448</v>
      </c>
      <c r="C78" s="169" t="s">
        <v>500</v>
      </c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89"/>
    </row>
    <row r="79" spans="2:60" s="87" customFormat="1" ht="15" customHeight="1">
      <c r="B79" s="119"/>
      <c r="C79" s="168" t="s">
        <v>501</v>
      </c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89"/>
    </row>
    <row r="80" spans="2:60" s="87" customFormat="1" ht="59.25" customHeight="1">
      <c r="B80" s="119"/>
      <c r="C80" s="168" t="s">
        <v>502</v>
      </c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89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</row>
    <row r="81" spans="2:60" s="87" customFormat="1" ht="14.55" customHeight="1">
      <c r="B81" s="114"/>
      <c r="C81" s="168" t="s">
        <v>503</v>
      </c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89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</row>
    <row r="82" spans="2:60" s="87" customFormat="1" ht="14.55" customHeight="1">
      <c r="B82" s="114"/>
      <c r="C82" s="176" t="s">
        <v>504</v>
      </c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89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</row>
    <row r="83" spans="2:60" s="87" customFormat="1" ht="14.55" customHeight="1">
      <c r="B83" s="114"/>
      <c r="C83" s="176" t="s">
        <v>505</v>
      </c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89"/>
      <c r="S83" s="175" t="s">
        <v>506</v>
      </c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</row>
    <row r="84" spans="2:60" s="87" customFormat="1" ht="14.55" customHeight="1">
      <c r="B84" s="114"/>
      <c r="C84" s="170" t="s">
        <v>507</v>
      </c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89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</row>
    <row r="85" spans="2:60" s="87" customFormat="1" ht="30.75" customHeight="1">
      <c r="B85" s="114"/>
      <c r="C85" s="168" t="s">
        <v>508</v>
      </c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89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</row>
    <row r="86" spans="2:60" s="87" customFormat="1" ht="14.55" customHeight="1">
      <c r="B86" s="114"/>
      <c r="C86" s="168" t="s">
        <v>509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89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</row>
    <row r="87" spans="2:60" s="87" customFormat="1" ht="45" customHeight="1">
      <c r="B87" s="119" t="s">
        <v>448</v>
      </c>
      <c r="C87" s="169" t="s">
        <v>510</v>
      </c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89"/>
    </row>
    <row r="88" spans="2:60" s="87" customFormat="1" ht="30" customHeight="1">
      <c r="B88" s="114"/>
      <c r="C88" s="168" t="s">
        <v>511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89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</row>
    <row r="89" spans="2:60" s="87" customFormat="1" ht="45" customHeight="1">
      <c r="B89" s="114"/>
      <c r="C89" s="168" t="s">
        <v>512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89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</row>
    <row r="90" spans="2:60" s="87" customFormat="1">
      <c r="B90" s="114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8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</row>
    <row r="91" spans="2:60" s="87" customFormat="1">
      <c r="B91" s="11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8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</row>
    <row r="92" spans="2:60" s="87" customFormat="1">
      <c r="B92" s="114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8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</row>
    <row r="93" spans="2:60" s="87" customFormat="1">
      <c r="B93" s="114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8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</row>
    <row r="94" spans="2:60" s="87" customFormat="1" ht="15" customHeight="1">
      <c r="B94" s="119" t="s">
        <v>448</v>
      </c>
      <c r="C94" s="169" t="s">
        <v>513</v>
      </c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89"/>
    </row>
    <row r="95" spans="2:60" s="87" customFormat="1">
      <c r="B95" s="88"/>
      <c r="P95" s="89"/>
    </row>
    <row r="96" spans="2:60" s="87" customFormat="1">
      <c r="B96" s="88"/>
      <c r="P96" s="89"/>
    </row>
    <row r="97" spans="2:16">
      <c r="B97" s="88"/>
      <c r="P97" s="89"/>
    </row>
    <row r="98" spans="2:16">
      <c r="B98" s="88"/>
      <c r="P98" s="89"/>
    </row>
    <row r="99" spans="2:16">
      <c r="B99" s="88"/>
      <c r="P99" s="89"/>
    </row>
    <row r="100" spans="2:16">
      <c r="B100" s="88"/>
      <c r="P100" s="89"/>
    </row>
    <row r="101" spans="2:16">
      <c r="B101" s="88"/>
      <c r="P101" s="89"/>
    </row>
    <row r="102" spans="2:16">
      <c r="B102" s="88"/>
      <c r="P102" s="89"/>
    </row>
    <row r="103" spans="2:16">
      <c r="B103" s="88"/>
      <c r="P103" s="89"/>
    </row>
    <row r="104" spans="2:16">
      <c r="B104" s="88"/>
      <c r="P104" s="89"/>
    </row>
    <row r="105" spans="2:16">
      <c r="B105" s="88"/>
      <c r="P105" s="89"/>
    </row>
    <row r="106" spans="2:16">
      <c r="B106" s="88"/>
      <c r="P106" s="89"/>
    </row>
    <row r="107" spans="2:16">
      <c r="B107" s="88"/>
      <c r="P107" s="89"/>
    </row>
    <row r="108" spans="2:16">
      <c r="B108" s="88"/>
      <c r="P108" s="89"/>
    </row>
    <row r="109" spans="2:16">
      <c r="B109" s="88"/>
      <c r="P109" s="89"/>
    </row>
    <row r="110" spans="2:16">
      <c r="B110" s="88"/>
      <c r="P110" s="89"/>
    </row>
    <row r="111" spans="2:16">
      <c r="B111" s="88"/>
      <c r="P111" s="89"/>
    </row>
    <row r="112" spans="2:16" ht="15" thickBot="1">
      <c r="B112" s="130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2"/>
    </row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'2026'!serbros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2025-09-08T15:10:54Z</dcterms:created>
  <dcterms:modified xsi:type="dcterms:W3CDTF">2026-02-20T09:47:29Z</dcterms:modified>
</cp:coreProperties>
</file>