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Man1k\YandexDisk\АНДРЕЙ\PlantMarket\Актуальные предложения\"/>
    </mc:Choice>
  </mc:AlternateContent>
  <xr:revisionPtr revIDLastSave="0" documentId="13_ncr:1_{E5B41E1E-AB96-45A4-BB69-35E9EA9182F7}" xr6:coauthVersionLast="47" xr6:coauthVersionMax="47" xr10:uidLastSave="{00000000-0000-0000-0000-000000000000}"/>
  <bookViews>
    <workbookView xWindow="-28920" yWindow="-2475" windowWidth="29040" windowHeight="15720" xr2:uid="{00000000-000D-0000-FFFF-FFFF00000000}"/>
  </bookViews>
  <sheets>
    <sheet name="2026" sheetId="1" r:id="rId1"/>
    <sheet name="Условия работы" sheetId="2" r:id="rId2"/>
  </sheets>
  <externalReferences>
    <externalReference r:id="rId3"/>
  </externalReferences>
  <definedNames>
    <definedName name="_xlnm._FilterDatabase" localSheetId="0" hidden="1">'2026'!$B$24:$N$962</definedName>
    <definedName name="ALVPRX" localSheetId="0">#REF!</definedName>
    <definedName name="ALVPRX" localSheetId="1">#REF!</definedName>
    <definedName name="ALVPRX">#REF!</definedName>
    <definedName name="COMPALV" localSheetId="0">#REF!</definedName>
    <definedName name="COMPALV" localSheetId="1">#REF!</definedName>
    <definedName name="COMPALV">#REF!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HYDNUM" localSheetId="0">#REF!</definedName>
    <definedName name="HYDNUM" localSheetId="1">#REF!</definedName>
    <definedName name="HYDNUM">#REF!</definedName>
    <definedName name="lil" localSheetId="0">#REF!</definedName>
    <definedName name="lil" localSheetId="1">#REF!</definedName>
    <definedName name="lil">#REF!</definedName>
    <definedName name="lili" localSheetId="0">#REF!</definedName>
    <definedName name="lili" localSheetId="1">#REF!</definedName>
    <definedName name="lili">#REF!</definedName>
    <definedName name="lilil" localSheetId="0">#REF!</definedName>
    <definedName name="lilil" localSheetId="1">#REF!</definedName>
    <definedName name="lilil">#REF!</definedName>
    <definedName name="lilim" localSheetId="0">#REF!</definedName>
    <definedName name="lilim" localSheetId="1">#REF!</definedName>
    <definedName name="lilim">#REF!</definedName>
    <definedName name="lilu" localSheetId="0">#REF!</definedName>
    <definedName name="lilu" localSheetId="1">#REF!</definedName>
    <definedName name="lilu">#REF!</definedName>
    <definedName name="lilum" localSheetId="0">#REF!</definedName>
    <definedName name="lilum" localSheetId="1">#REF!</definedName>
    <definedName name="lilum">#REF!</definedName>
    <definedName name="link" localSheetId="0">#REF!</definedName>
    <definedName name="link" localSheetId="1">#REF!</definedName>
    <definedName name="link">#REF!</definedName>
    <definedName name="lm" localSheetId="0">#REF!</definedName>
    <definedName name="lm" localSheetId="1">#REF!</definedName>
    <definedName name="lm">#REF!</definedName>
    <definedName name="lulu" localSheetId="0">#REF!</definedName>
    <definedName name="lulu" localSheetId="1">#REF!</definedName>
    <definedName name="lulu">#REF!</definedName>
    <definedName name="PDXCOMP" localSheetId="0">#REF!</definedName>
    <definedName name="PDXCOMP" localSheetId="1">#REF!</definedName>
    <definedName name="PDXCOMP">#REF!</definedName>
    <definedName name="PDXSPR" localSheetId="0">[1]PDX!#REF!</definedName>
    <definedName name="PDXSPR" localSheetId="1">[1]PDX!#REF!</definedName>
    <definedName name="PDXSPR">[1]PDX!#REF!</definedName>
    <definedName name="ROYAL" localSheetId="0">#REF!</definedName>
    <definedName name="ROYAL" localSheetId="1">#REF!</definedName>
    <definedName name="ROYAL">#REF!</definedName>
    <definedName name="stok" localSheetId="0">#REF!</definedName>
    <definedName name="stok" localSheetId="1">#REF!</definedName>
    <definedName name="stok">#REF!</definedName>
    <definedName name="table" localSheetId="0">#REF!</definedName>
    <definedName name="table" localSheetId="1">#REF!</definedName>
    <definedName name="table">#REF!</definedName>
    <definedName name="Склады" localSheetId="0">#REF!</definedName>
    <definedName name="Склады" localSheetId="1">#REF!</definedName>
    <definedName name="Склады">#REF!</definedName>
    <definedName name="ыещл" localSheetId="0">#REF!</definedName>
    <definedName name="ыещл" localSheetId="1">#REF!</definedName>
    <definedName name="ыещл">#REF!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J14" i="1" s="1"/>
  <c r="J11" i="1"/>
  <c r="K25" i="1" l="1"/>
  <c r="K26" i="1"/>
  <c r="K27" i="1"/>
  <c r="K30" i="1"/>
  <c r="K35" i="1"/>
  <c r="K45" i="1"/>
  <c r="K51" i="1"/>
  <c r="K84" i="1"/>
  <c r="K138" i="1"/>
  <c r="K139" i="1"/>
  <c r="K149" i="1"/>
  <c r="K154" i="1"/>
  <c r="K159" i="1"/>
  <c r="K185" i="1"/>
  <c r="K204" i="1"/>
  <c r="K207" i="1"/>
  <c r="K208" i="1"/>
  <c r="K209" i="1"/>
  <c r="K210" i="1"/>
  <c r="K226" i="1"/>
  <c r="K228" i="1"/>
  <c r="K238" i="1"/>
  <c r="K254" i="1"/>
  <c r="K267" i="1"/>
  <c r="K278" i="1"/>
  <c r="K295" i="1"/>
  <c r="K299" i="1"/>
  <c r="K323" i="1"/>
  <c r="K358" i="1"/>
  <c r="K371" i="1"/>
  <c r="K395" i="1"/>
  <c r="K401" i="1"/>
  <c r="K416" i="1"/>
  <c r="K458" i="1"/>
  <c r="K459" i="1"/>
  <c r="K460" i="1"/>
  <c r="K475" i="1"/>
  <c r="K489" i="1"/>
  <c r="K509" i="1"/>
  <c r="K510" i="1"/>
  <c r="K511" i="1"/>
  <c r="K525" i="1"/>
  <c r="K528" i="1"/>
  <c r="K546" i="1"/>
  <c r="K561" i="1"/>
  <c r="K562" i="1"/>
  <c r="K568" i="1"/>
  <c r="K591" i="1"/>
  <c r="K592" i="1"/>
  <c r="K595" i="1"/>
  <c r="K596" i="1"/>
  <c r="K599" i="1"/>
  <c r="K625" i="1"/>
  <c r="K628" i="1"/>
  <c r="K655" i="1"/>
  <c r="K705" i="1"/>
  <c r="K755" i="1"/>
  <c r="K762" i="1"/>
  <c r="K772" i="1"/>
  <c r="K793" i="1"/>
  <c r="K799" i="1"/>
  <c r="K800" i="1"/>
  <c r="K817" i="1"/>
  <c r="K828" i="1"/>
  <c r="K851" i="1"/>
  <c r="K852" i="1"/>
  <c r="K853" i="1"/>
  <c r="K854" i="1"/>
  <c r="K855" i="1"/>
  <c r="K856" i="1"/>
  <c r="K857" i="1"/>
  <c r="K858" i="1"/>
  <c r="K862" i="1"/>
  <c r="K878" i="1"/>
  <c r="K879" i="1"/>
  <c r="K880" i="1"/>
  <c r="K901" i="1"/>
  <c r="K939" i="1"/>
  <c r="K940" i="1"/>
  <c r="K960" i="1"/>
  <c r="K322" i="1"/>
  <c r="K594" i="1" l="1"/>
  <c r="K593" i="1"/>
  <c r="K196" i="1"/>
  <c r="K195" i="1"/>
  <c r="K194" i="1"/>
  <c r="K754" i="1"/>
  <c r="K723" i="1"/>
  <c r="K722" i="1"/>
  <c r="K445" i="1"/>
  <c r="K850" i="1"/>
  <c r="K849" i="1"/>
  <c r="K848" i="1"/>
  <c r="K847" i="1"/>
  <c r="K737" i="1"/>
  <c r="K711" i="1"/>
  <c r="K654" i="1"/>
  <c r="K653" i="1"/>
  <c r="K652" i="1"/>
  <c r="K351" i="1"/>
  <c r="K345" i="1"/>
  <c r="K344" i="1"/>
  <c r="K343" i="1"/>
  <c r="K257" i="1"/>
  <c r="K256" i="1"/>
  <c r="K255" i="1"/>
  <c r="K239" i="1"/>
  <c r="K787" i="1"/>
  <c r="K674" i="1"/>
  <c r="K673" i="1"/>
  <c r="K672" i="1"/>
  <c r="K34" i="1"/>
  <c r="K31" i="1"/>
  <c r="K666" i="1"/>
  <c r="K665" i="1"/>
  <c r="K667" i="1"/>
  <c r="K668" i="1"/>
  <c r="K669" i="1"/>
  <c r="K670" i="1"/>
  <c r="K671" i="1"/>
  <c r="K676" i="1"/>
  <c r="K675" i="1"/>
  <c r="K677" i="1"/>
  <c r="K679" i="1"/>
  <c r="K678" i="1"/>
  <c r="K680" i="1"/>
  <c r="K601" i="1"/>
  <c r="K600" i="1"/>
  <c r="K602" i="1"/>
  <c r="K715" i="1"/>
  <c r="K714" i="1"/>
  <c r="K716" i="1"/>
  <c r="K830" i="1"/>
  <c r="K829" i="1"/>
  <c r="K831" i="1"/>
  <c r="K832" i="1"/>
  <c r="K833" i="1"/>
  <c r="K834" i="1"/>
  <c r="K887" i="1"/>
  <c r="K888" i="1"/>
  <c r="K86" i="1"/>
  <c r="K85" i="1"/>
  <c r="K87" i="1"/>
  <c r="K88" i="1"/>
  <c r="K89" i="1"/>
  <c r="K134" i="1"/>
  <c r="K133" i="1"/>
  <c r="K135" i="1"/>
  <c r="K136" i="1"/>
  <c r="K137" i="1"/>
  <c r="K168" i="1"/>
  <c r="K167" i="1"/>
  <c r="K169" i="1"/>
  <c r="K170" i="1"/>
  <c r="K171" i="1"/>
  <c r="K259" i="1"/>
  <c r="K258" i="1"/>
  <c r="K260" i="1"/>
  <c r="K261" i="1"/>
  <c r="K262" i="1"/>
  <c r="K286" i="1"/>
  <c r="K285" i="1"/>
  <c r="K287" i="1"/>
  <c r="K288" i="1"/>
  <c r="K289" i="1"/>
  <c r="K373" i="1"/>
  <c r="K372" i="1"/>
  <c r="K374" i="1"/>
  <c r="K375" i="1"/>
  <c r="K376" i="1"/>
  <c r="K378" i="1"/>
  <c r="K377" i="1"/>
  <c r="K379" i="1"/>
  <c r="K380" i="1"/>
  <c r="K381" i="1"/>
  <c r="K418" i="1"/>
  <c r="K417" i="1"/>
  <c r="K419" i="1"/>
  <c r="K420" i="1"/>
  <c r="K421" i="1"/>
  <c r="K778" i="1"/>
  <c r="K777" i="1"/>
  <c r="K779" i="1"/>
  <c r="K780" i="1"/>
  <c r="K781" i="1"/>
  <c r="K925" i="1"/>
  <c r="K924" i="1"/>
  <c r="K926" i="1"/>
  <c r="K927" i="1"/>
  <c r="K928" i="1"/>
  <c r="K68" i="1"/>
  <c r="K67" i="1"/>
  <c r="K69" i="1"/>
  <c r="K70" i="1"/>
  <c r="K71" i="1"/>
  <c r="K141" i="1"/>
  <c r="K140" i="1"/>
  <c r="K142" i="1"/>
  <c r="K143" i="1"/>
  <c r="K144" i="1"/>
  <c r="K116" i="1"/>
  <c r="K115" i="1"/>
  <c r="K117" i="1"/>
  <c r="K118" i="1"/>
  <c r="K119" i="1"/>
  <c r="K125" i="1"/>
  <c r="K124" i="1"/>
  <c r="K126" i="1"/>
  <c r="K127" i="1"/>
  <c r="K128" i="1"/>
  <c r="K33" i="1"/>
  <c r="K36" i="1"/>
  <c r="K37" i="1"/>
  <c r="K38" i="1"/>
  <c r="K39" i="1"/>
  <c r="K57" i="1"/>
  <c r="K58" i="1"/>
  <c r="K59" i="1"/>
  <c r="K65" i="1"/>
  <c r="K66" i="1"/>
  <c r="K81" i="1"/>
  <c r="K82" i="1"/>
  <c r="K83" i="1"/>
  <c r="K90" i="1"/>
  <c r="K91" i="1"/>
  <c r="K92" i="1"/>
  <c r="K93" i="1"/>
  <c r="K120" i="1"/>
  <c r="K121" i="1"/>
  <c r="K122" i="1"/>
  <c r="K123" i="1"/>
  <c r="K150" i="1"/>
  <c r="K151" i="1"/>
  <c r="K152" i="1"/>
  <c r="K153" i="1"/>
  <c r="K155" i="1"/>
  <c r="K156" i="1"/>
  <c r="K157" i="1"/>
  <c r="K158" i="1"/>
  <c r="K160" i="1"/>
  <c r="K161" i="1"/>
  <c r="K162" i="1"/>
  <c r="K172" i="1"/>
  <c r="K173" i="1"/>
  <c r="K174" i="1"/>
  <c r="K175" i="1"/>
  <c r="K176" i="1"/>
  <c r="K177" i="1"/>
  <c r="K178" i="1"/>
  <c r="K179" i="1"/>
  <c r="K205" i="1"/>
  <c r="K206" i="1"/>
  <c r="K231" i="1"/>
  <c r="K232" i="1"/>
  <c r="K233" i="1"/>
  <c r="K240" i="1"/>
  <c r="K241" i="1"/>
  <c r="K242" i="1"/>
  <c r="K243" i="1"/>
  <c r="K279" i="1"/>
  <c r="K280" i="1"/>
  <c r="K281" i="1"/>
  <c r="K282" i="1"/>
  <c r="K283" i="1"/>
  <c r="K284" i="1"/>
  <c r="K304" i="1"/>
  <c r="K305" i="1"/>
  <c r="K315" i="1"/>
  <c r="K316" i="1"/>
  <c r="K317" i="1"/>
  <c r="K318" i="1"/>
  <c r="K319" i="1"/>
  <c r="K320" i="1"/>
  <c r="K321" i="1"/>
  <c r="K329" i="1"/>
  <c r="K330" i="1"/>
  <c r="K331" i="1"/>
  <c r="K332" i="1"/>
  <c r="K346" i="1"/>
  <c r="K347" i="1"/>
  <c r="K348" i="1"/>
  <c r="K349" i="1"/>
  <c r="K350" i="1"/>
  <c r="K353" i="1"/>
  <c r="K352" i="1"/>
  <c r="K354" i="1"/>
  <c r="K355" i="1"/>
  <c r="K356" i="1"/>
  <c r="K357" i="1"/>
  <c r="K359" i="1"/>
  <c r="K360" i="1"/>
  <c r="K361" i="1"/>
  <c r="K362" i="1"/>
  <c r="K363" i="1"/>
  <c r="K364" i="1"/>
  <c r="K365" i="1"/>
  <c r="K366" i="1"/>
  <c r="K382" i="1"/>
  <c r="K383" i="1"/>
  <c r="K384" i="1"/>
  <c r="K385" i="1"/>
  <c r="K386" i="1"/>
  <c r="K409" i="1"/>
  <c r="K410" i="1"/>
  <c r="K411" i="1"/>
  <c r="K422" i="1"/>
  <c r="K423" i="1"/>
  <c r="K424" i="1"/>
  <c r="K426" i="1"/>
  <c r="K425" i="1"/>
  <c r="K427" i="1"/>
  <c r="K428" i="1"/>
  <c r="K434" i="1"/>
  <c r="K435" i="1"/>
  <c r="K436" i="1"/>
  <c r="K437" i="1"/>
  <c r="K438" i="1"/>
  <c r="K439" i="1"/>
  <c r="K446" i="1"/>
  <c r="K447" i="1"/>
  <c r="K448" i="1"/>
  <c r="K449" i="1"/>
  <c r="K451" i="1"/>
  <c r="K450" i="1"/>
  <c r="K452" i="1"/>
  <c r="K453" i="1"/>
  <c r="K454" i="1"/>
  <c r="K461" i="1"/>
  <c r="K462" i="1"/>
  <c r="K463" i="1"/>
  <c r="K485" i="1"/>
  <c r="K486" i="1"/>
  <c r="K487" i="1"/>
  <c r="K488" i="1"/>
  <c r="K490" i="1"/>
  <c r="K491" i="1"/>
  <c r="K492" i="1"/>
  <c r="K493" i="1"/>
  <c r="K494" i="1"/>
  <c r="K495" i="1"/>
  <c r="K496" i="1"/>
  <c r="K497" i="1"/>
  <c r="K498" i="1"/>
  <c r="K504" i="1"/>
  <c r="K505" i="1"/>
  <c r="K506" i="1"/>
  <c r="K507" i="1"/>
  <c r="K508" i="1"/>
  <c r="K512" i="1"/>
  <c r="K513" i="1"/>
  <c r="K514" i="1"/>
  <c r="K515" i="1"/>
  <c r="K535" i="1"/>
  <c r="K536" i="1"/>
  <c r="K537" i="1"/>
  <c r="K538" i="1"/>
  <c r="K539" i="1"/>
  <c r="K540" i="1"/>
  <c r="K541" i="1"/>
  <c r="K542" i="1"/>
  <c r="K547" i="1"/>
  <c r="K548" i="1"/>
  <c r="K549" i="1"/>
  <c r="K550" i="1"/>
  <c r="K551" i="1"/>
  <c r="K552" i="1"/>
  <c r="K553" i="1"/>
  <c r="K554" i="1"/>
  <c r="K555" i="1"/>
  <c r="K582" i="1"/>
  <c r="K583" i="1"/>
  <c r="K584" i="1"/>
  <c r="K585" i="1"/>
  <c r="K586" i="1"/>
  <c r="K587" i="1"/>
  <c r="K588" i="1"/>
  <c r="K589" i="1"/>
  <c r="K590" i="1"/>
  <c r="K597" i="1"/>
  <c r="K598" i="1"/>
  <c r="K607" i="1"/>
  <c r="K608" i="1"/>
  <c r="K609" i="1"/>
  <c r="K610" i="1"/>
  <c r="K612" i="1"/>
  <c r="K611" i="1"/>
  <c r="K613" i="1"/>
  <c r="K614" i="1"/>
  <c r="K630" i="1"/>
  <c r="K629" i="1"/>
  <c r="K631" i="1"/>
  <c r="K632" i="1"/>
  <c r="K633" i="1"/>
  <c r="K638" i="1"/>
  <c r="K639" i="1"/>
  <c r="K645" i="1"/>
  <c r="K646" i="1"/>
  <c r="K647" i="1"/>
  <c r="K648" i="1"/>
  <c r="K649" i="1"/>
  <c r="K650" i="1"/>
  <c r="K651" i="1"/>
  <c r="K701" i="1"/>
  <c r="K702" i="1"/>
  <c r="K703" i="1"/>
  <c r="K704" i="1"/>
  <c r="K729" i="1"/>
  <c r="K728" i="1"/>
  <c r="K730" i="1"/>
  <c r="K731" i="1"/>
  <c r="K732" i="1"/>
  <c r="K733" i="1"/>
  <c r="K734" i="1"/>
  <c r="K735" i="1"/>
  <c r="K736" i="1"/>
  <c r="K747" i="1"/>
  <c r="K748" i="1"/>
  <c r="K749" i="1"/>
  <c r="K750" i="1"/>
  <c r="K794" i="1"/>
  <c r="K795" i="1"/>
  <c r="K796" i="1"/>
  <c r="K797" i="1"/>
  <c r="K798" i="1"/>
  <c r="K805" i="1"/>
  <c r="K806" i="1"/>
  <c r="K807" i="1"/>
  <c r="K808" i="1"/>
  <c r="K809" i="1"/>
  <c r="K810" i="1"/>
  <c r="K811" i="1"/>
  <c r="K812" i="1"/>
  <c r="K813" i="1"/>
  <c r="K814" i="1"/>
  <c r="K815" i="1"/>
  <c r="K816" i="1"/>
  <c r="K823" i="1"/>
  <c r="K824" i="1"/>
  <c r="K825" i="1"/>
  <c r="K826" i="1"/>
  <c r="K827" i="1"/>
  <c r="K859" i="1"/>
  <c r="K860" i="1"/>
  <c r="K861" i="1"/>
  <c r="K868" i="1"/>
  <c r="K867" i="1"/>
  <c r="K869" i="1"/>
  <c r="K870" i="1"/>
  <c r="K871" i="1"/>
  <c r="K872" i="1"/>
  <c r="K882" i="1"/>
  <c r="K881" i="1"/>
  <c r="K883" i="1"/>
  <c r="K884" i="1"/>
  <c r="K885" i="1"/>
  <c r="K886" i="1"/>
  <c r="K932" i="1"/>
  <c r="K933" i="1"/>
  <c r="K934" i="1"/>
  <c r="K948" i="1"/>
  <c r="K947" i="1"/>
  <c r="K949" i="1"/>
  <c r="K181" i="1"/>
  <c r="K180" i="1"/>
  <c r="K182" i="1"/>
  <c r="K183" i="1"/>
  <c r="K184" i="1"/>
  <c r="K898" i="1"/>
  <c r="K899" i="1"/>
  <c r="K900" i="1"/>
  <c r="K902" i="1"/>
  <c r="K903" i="1"/>
  <c r="K935" i="1"/>
  <c r="K936" i="1"/>
  <c r="K937" i="1"/>
  <c r="K938" i="1"/>
  <c r="K72" i="1"/>
  <c r="K73" i="1"/>
  <c r="K74" i="1"/>
  <c r="K75" i="1"/>
  <c r="K76" i="1"/>
  <c r="K129" i="1"/>
  <c r="K130" i="1"/>
  <c r="K131" i="1"/>
  <c r="K132" i="1"/>
  <c r="K190" i="1"/>
  <c r="K191" i="1"/>
  <c r="K192" i="1"/>
  <c r="K193" i="1"/>
  <c r="K197" i="1"/>
  <c r="K198" i="1"/>
  <c r="K199" i="1"/>
  <c r="K200" i="1"/>
  <c r="K201" i="1"/>
  <c r="K202" i="1"/>
  <c r="K203" i="1"/>
  <c r="K244" i="1"/>
  <c r="K245" i="1"/>
  <c r="K246" i="1"/>
  <c r="K247" i="1"/>
  <c r="K248" i="1"/>
  <c r="K263" i="1"/>
  <c r="K264" i="1"/>
  <c r="K265" i="1"/>
  <c r="K266" i="1"/>
  <c r="K296" i="1"/>
  <c r="K297" i="1"/>
  <c r="K298" i="1"/>
  <c r="K310" i="1"/>
  <c r="K311" i="1"/>
  <c r="K312" i="1"/>
  <c r="K313" i="1"/>
  <c r="K314" i="1"/>
  <c r="K429" i="1"/>
  <c r="K430" i="1"/>
  <c r="K431" i="1"/>
  <c r="K432" i="1"/>
  <c r="K433" i="1"/>
  <c r="K465" i="1"/>
  <c r="K464" i="1"/>
  <c r="K466" i="1"/>
  <c r="K467" i="1"/>
  <c r="K468" i="1"/>
  <c r="K469" i="1"/>
  <c r="K499" i="1"/>
  <c r="K500" i="1"/>
  <c r="K501" i="1"/>
  <c r="K502" i="1"/>
  <c r="K503" i="1"/>
  <c r="K563" i="1"/>
  <c r="K564" i="1"/>
  <c r="K565" i="1"/>
  <c r="K566" i="1"/>
  <c r="K567" i="1"/>
  <c r="K615" i="1"/>
  <c r="K616" i="1"/>
  <c r="K617" i="1"/>
  <c r="K618" i="1"/>
  <c r="K619" i="1"/>
  <c r="K620" i="1"/>
  <c r="K656" i="1"/>
  <c r="K657" i="1"/>
  <c r="K658" i="1"/>
  <c r="K659" i="1"/>
  <c r="K692" i="1"/>
  <c r="K693" i="1"/>
  <c r="K694" i="1"/>
  <c r="K695" i="1"/>
  <c r="K763" i="1"/>
  <c r="K764" i="1"/>
  <c r="K765" i="1"/>
  <c r="K766" i="1"/>
  <c r="K767" i="1"/>
  <c r="K768" i="1"/>
  <c r="K769" i="1"/>
  <c r="K770" i="1"/>
  <c r="K771" i="1"/>
  <c r="K773" i="1"/>
  <c r="K774" i="1"/>
  <c r="K775" i="1"/>
  <c r="K776" i="1"/>
  <c r="K782" i="1"/>
  <c r="K783" i="1"/>
  <c r="K784" i="1"/>
  <c r="K785" i="1"/>
  <c r="K786" i="1"/>
  <c r="K788" i="1"/>
  <c r="K789" i="1"/>
  <c r="K790" i="1"/>
  <c r="K791" i="1"/>
  <c r="K792" i="1"/>
  <c r="K835" i="1"/>
  <c r="K836" i="1"/>
  <c r="K837" i="1"/>
  <c r="K838" i="1"/>
  <c r="K839" i="1"/>
  <c r="K840" i="1"/>
  <c r="K841" i="1"/>
  <c r="K842" i="1"/>
  <c r="K843" i="1"/>
  <c r="K844" i="1"/>
  <c r="K845" i="1"/>
  <c r="K846" i="1"/>
  <c r="K905" i="1"/>
  <c r="K904" i="1"/>
  <c r="K906" i="1"/>
  <c r="K907" i="1"/>
  <c r="K908" i="1"/>
  <c r="K909" i="1"/>
  <c r="K40" i="1"/>
  <c r="K41" i="1"/>
  <c r="K42" i="1"/>
  <c r="K43" i="1"/>
  <c r="K44" i="1"/>
  <c r="K60" i="1"/>
  <c r="K61" i="1"/>
  <c r="K62" i="1"/>
  <c r="K63" i="1"/>
  <c r="K64" i="1"/>
  <c r="K77" i="1"/>
  <c r="K78" i="1"/>
  <c r="K79" i="1"/>
  <c r="K80" i="1"/>
  <c r="K94" i="1"/>
  <c r="K95" i="1"/>
  <c r="K96" i="1"/>
  <c r="K97" i="1"/>
  <c r="K100" i="1"/>
  <c r="K101" i="1"/>
  <c r="K102" i="1"/>
  <c r="K103" i="1"/>
  <c r="K104" i="1"/>
  <c r="K105" i="1"/>
  <c r="K106" i="1"/>
  <c r="K107" i="1"/>
  <c r="K108" i="1"/>
  <c r="K109" i="1"/>
  <c r="K110" i="1"/>
  <c r="K111" i="1"/>
  <c r="K112" i="1"/>
  <c r="K113" i="1"/>
  <c r="K114" i="1"/>
  <c r="K145" i="1"/>
  <c r="K146" i="1"/>
  <c r="K147" i="1"/>
  <c r="K148" i="1"/>
  <c r="K163" i="1"/>
  <c r="K164" i="1"/>
  <c r="K165" i="1"/>
  <c r="K166" i="1"/>
  <c r="K186" i="1"/>
  <c r="K187" i="1"/>
  <c r="K188" i="1"/>
  <c r="K189" i="1"/>
  <c r="K216" i="1"/>
  <c r="K217" i="1"/>
  <c r="K218" i="1"/>
  <c r="K219" i="1"/>
  <c r="K220" i="1"/>
  <c r="K221" i="1"/>
  <c r="K222" i="1"/>
  <c r="K223" i="1"/>
  <c r="K224" i="1"/>
  <c r="K225" i="1"/>
  <c r="K227" i="1"/>
  <c r="K229" i="1"/>
  <c r="K230" i="1"/>
  <c r="K234" i="1"/>
  <c r="K235" i="1"/>
  <c r="K236" i="1"/>
  <c r="K237" i="1"/>
  <c r="K249" i="1"/>
  <c r="K250" i="1"/>
  <c r="K251" i="1"/>
  <c r="K252" i="1"/>
  <c r="K253" i="1"/>
  <c r="K268" i="1"/>
  <c r="K269" i="1"/>
  <c r="K270" i="1"/>
  <c r="K271" i="1"/>
  <c r="K272" i="1"/>
  <c r="K273" i="1"/>
  <c r="K274" i="1"/>
  <c r="K275" i="1"/>
  <c r="K276" i="1"/>
  <c r="K277" i="1"/>
  <c r="K290" i="1"/>
  <c r="K291" i="1"/>
  <c r="K292" i="1"/>
  <c r="K293" i="1"/>
  <c r="K294" i="1"/>
  <c r="K324" i="1"/>
  <c r="K325" i="1"/>
  <c r="K326" i="1"/>
  <c r="K327" i="1"/>
  <c r="K328" i="1"/>
  <c r="K333" i="1"/>
  <c r="K334" i="1"/>
  <c r="K335" i="1"/>
  <c r="K336" i="1"/>
  <c r="K337" i="1"/>
  <c r="K367" i="1"/>
  <c r="K368" i="1"/>
  <c r="K369" i="1"/>
  <c r="K370" i="1"/>
  <c r="K392" i="1"/>
  <c r="K393" i="1"/>
  <c r="K394" i="1"/>
  <c r="K396" i="1"/>
  <c r="K397" i="1"/>
  <c r="K402" i="1"/>
  <c r="K403" i="1"/>
  <c r="K404" i="1"/>
  <c r="K405" i="1"/>
  <c r="K406" i="1"/>
  <c r="K412" i="1"/>
  <c r="K413" i="1"/>
  <c r="K414" i="1"/>
  <c r="K415" i="1"/>
  <c r="K440" i="1"/>
  <c r="K441" i="1"/>
  <c r="K442" i="1"/>
  <c r="K443" i="1"/>
  <c r="K444" i="1"/>
  <c r="K476" i="1"/>
  <c r="K477" i="1"/>
  <c r="K478" i="1"/>
  <c r="K479" i="1"/>
  <c r="K480" i="1"/>
  <c r="K481" i="1"/>
  <c r="K482" i="1"/>
  <c r="K483" i="1"/>
  <c r="K484" i="1"/>
  <c r="K516" i="1"/>
  <c r="K517" i="1"/>
  <c r="K518" i="1"/>
  <c r="K519" i="1"/>
  <c r="K520" i="1"/>
  <c r="K521" i="1"/>
  <c r="K522" i="1"/>
  <c r="K523" i="1"/>
  <c r="K524" i="1"/>
  <c r="K526" i="1"/>
  <c r="K527" i="1"/>
  <c r="K529" i="1"/>
  <c r="K530" i="1"/>
  <c r="K531" i="1"/>
  <c r="K532" i="1"/>
  <c r="K533" i="1"/>
  <c r="K534" i="1"/>
  <c r="K569" i="1"/>
  <c r="K570" i="1"/>
  <c r="K571" i="1"/>
  <c r="K572" i="1"/>
  <c r="K573" i="1"/>
  <c r="K574" i="1"/>
  <c r="K575" i="1"/>
  <c r="K576" i="1"/>
  <c r="K577" i="1"/>
  <c r="K578" i="1"/>
  <c r="K579" i="1"/>
  <c r="K580" i="1"/>
  <c r="K581" i="1"/>
  <c r="K621" i="1"/>
  <c r="K622" i="1"/>
  <c r="K623" i="1"/>
  <c r="K624" i="1"/>
  <c r="K626" i="1"/>
  <c r="K627" i="1"/>
  <c r="K634" i="1"/>
  <c r="K635" i="1"/>
  <c r="K636" i="1"/>
  <c r="K637" i="1"/>
  <c r="K640" i="1"/>
  <c r="K641" i="1"/>
  <c r="K642" i="1"/>
  <c r="K643" i="1"/>
  <c r="K644" i="1"/>
  <c r="K660" i="1"/>
  <c r="K661" i="1"/>
  <c r="K662" i="1"/>
  <c r="K663" i="1"/>
  <c r="K664" i="1"/>
  <c r="K681" i="1"/>
  <c r="K682" i="1"/>
  <c r="K683" i="1"/>
  <c r="K684" i="1"/>
  <c r="K685" i="1"/>
  <c r="K686" i="1"/>
  <c r="K687" i="1"/>
  <c r="K688" i="1"/>
  <c r="K689" i="1"/>
  <c r="K690" i="1"/>
  <c r="K691" i="1"/>
  <c r="K696" i="1"/>
  <c r="K697" i="1"/>
  <c r="K698" i="1"/>
  <c r="K699" i="1"/>
  <c r="K700" i="1"/>
  <c r="K706" i="1"/>
  <c r="K707" i="1"/>
  <c r="K708" i="1"/>
  <c r="K709" i="1"/>
  <c r="K710" i="1"/>
  <c r="K724" i="1"/>
  <c r="K725" i="1"/>
  <c r="K726" i="1"/>
  <c r="K727" i="1"/>
  <c r="K738" i="1"/>
  <c r="K739" i="1"/>
  <c r="K740" i="1"/>
  <c r="K741" i="1"/>
  <c r="K742" i="1"/>
  <c r="K756" i="1"/>
  <c r="K757" i="1"/>
  <c r="K758" i="1"/>
  <c r="K759" i="1"/>
  <c r="K760" i="1"/>
  <c r="K761" i="1"/>
  <c r="K818" i="1"/>
  <c r="K819" i="1"/>
  <c r="K820" i="1"/>
  <c r="K821" i="1"/>
  <c r="K822" i="1"/>
  <c r="K863" i="1"/>
  <c r="K864" i="1"/>
  <c r="K865" i="1"/>
  <c r="K866" i="1"/>
  <c r="K873" i="1"/>
  <c r="K874" i="1"/>
  <c r="K875" i="1"/>
  <c r="K876" i="1"/>
  <c r="K877" i="1"/>
  <c r="K889" i="1"/>
  <c r="K890" i="1"/>
  <c r="K891" i="1"/>
  <c r="K892" i="1"/>
  <c r="K910" i="1"/>
  <c r="K911" i="1"/>
  <c r="K912" i="1"/>
  <c r="K913" i="1"/>
  <c r="K914" i="1"/>
  <c r="K915" i="1"/>
  <c r="K916" i="1"/>
  <c r="K917" i="1"/>
  <c r="K918" i="1"/>
  <c r="K941" i="1"/>
  <c r="K942" i="1"/>
  <c r="K943" i="1"/>
  <c r="K944" i="1"/>
  <c r="K945" i="1"/>
  <c r="K946" i="1"/>
  <c r="K950" i="1"/>
  <c r="K951" i="1"/>
  <c r="K952" i="1"/>
  <c r="K953" i="1"/>
  <c r="K954" i="1"/>
  <c r="K955" i="1"/>
  <c r="K956" i="1"/>
  <c r="K957" i="1"/>
  <c r="K958" i="1"/>
  <c r="K959" i="1"/>
  <c r="K712" i="1"/>
  <c r="K713" i="1"/>
  <c r="K28" i="1"/>
  <c r="K29" i="1"/>
  <c r="K32" i="1"/>
  <c r="K46" i="1"/>
  <c r="K47" i="1"/>
  <c r="K48" i="1"/>
  <c r="K49" i="1"/>
  <c r="K50" i="1"/>
  <c r="K52" i="1"/>
  <c r="K53" i="1"/>
  <c r="K54" i="1"/>
  <c r="K55" i="1"/>
  <c r="K56" i="1"/>
  <c r="K211" i="1"/>
  <c r="K212" i="1"/>
  <c r="K213" i="1"/>
  <c r="K214" i="1"/>
  <c r="K215" i="1"/>
  <c r="K338" i="1"/>
  <c r="K339" i="1"/>
  <c r="K340" i="1"/>
  <c r="K341" i="1"/>
  <c r="K342" i="1"/>
  <c r="K455" i="1"/>
  <c r="K456" i="1"/>
  <c r="K457" i="1"/>
  <c r="K717" i="1"/>
  <c r="K718" i="1"/>
  <c r="K719" i="1"/>
  <c r="K720" i="1"/>
  <c r="K721" i="1"/>
  <c r="K751" i="1"/>
  <c r="K752" i="1"/>
  <c r="K753" i="1"/>
  <c r="K919" i="1"/>
  <c r="K920" i="1"/>
  <c r="K921" i="1"/>
  <c r="K922" i="1"/>
  <c r="K923" i="1"/>
  <c r="K98" i="1"/>
  <c r="K99" i="1"/>
  <c r="K300" i="1"/>
  <c r="K301" i="1"/>
  <c r="K302" i="1"/>
  <c r="K303" i="1"/>
  <c r="K387" i="1"/>
  <c r="K388" i="1"/>
  <c r="K389" i="1"/>
  <c r="K390" i="1"/>
  <c r="K391" i="1"/>
  <c r="K398" i="1"/>
  <c r="K399" i="1"/>
  <c r="K400" i="1"/>
  <c r="K470" i="1"/>
  <c r="K471" i="1"/>
  <c r="K472" i="1"/>
  <c r="K473" i="1"/>
  <c r="K474" i="1"/>
  <c r="K556" i="1"/>
  <c r="K557" i="1"/>
  <c r="K558" i="1"/>
  <c r="K559" i="1"/>
  <c r="K560" i="1"/>
  <c r="K603" i="1"/>
  <c r="K604" i="1"/>
  <c r="K605" i="1"/>
  <c r="K606" i="1"/>
  <c r="K743" i="1"/>
  <c r="K744" i="1"/>
  <c r="K745" i="1"/>
  <c r="K746" i="1"/>
  <c r="K801" i="1"/>
  <c r="K802" i="1"/>
  <c r="K803" i="1"/>
  <c r="K804" i="1"/>
  <c r="K893" i="1"/>
  <c r="K894" i="1"/>
  <c r="K895" i="1"/>
  <c r="K896" i="1"/>
  <c r="K897" i="1"/>
  <c r="K929" i="1"/>
  <c r="K930" i="1"/>
  <c r="K931" i="1"/>
  <c r="J15" i="1" l="1"/>
  <c r="J962" i="1"/>
  <c r="J961" i="1" s="1"/>
  <c r="K308" i="1"/>
  <c r="K309" i="1" l="1"/>
  <c r="K307" i="1"/>
  <c r="K545" i="1" l="1"/>
  <c r="K543" i="1"/>
  <c r="K544" i="1"/>
  <c r="K408" i="1"/>
  <c r="K407" i="1"/>
  <c r="K306" i="1"/>
  <c r="K11" i="1"/>
  <c r="K10" i="1"/>
  <c r="K9" i="1"/>
  <c r="K14" i="1" s="1"/>
  <c r="J10" i="1" l="1"/>
  <c r="J12" i="1" s="1"/>
  <c r="J13" i="1" s="1"/>
  <c r="K15" i="1"/>
  <c r="K12" i="1"/>
  <c r="K13" i="1" s="1"/>
</calcChain>
</file>

<file path=xl/sharedStrings.xml><?xml version="1.0" encoding="utf-8"?>
<sst xmlns="http://schemas.openxmlformats.org/spreadsheetml/2006/main" count="8806" uniqueCount="1395">
  <si>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</si>
  <si>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</si>
  <si>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</si>
  <si>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</si>
  <si>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https://t.me/plantmarket_russia</t>
  </si>
  <si>
    <t>Адрес склада: Владимирская область, Киржачский район, пос. Знаменское</t>
  </si>
  <si>
    <t>Выдача заказов:</t>
  </si>
  <si>
    <t>Не выбрано!</t>
  </si>
  <si>
    <t>← Выберите неделю выдачи</t>
  </si>
  <si>
    <t>Количество ящиков (УТ-00003772)</t>
  </si>
  <si>
    <t>Сумма за лилии</t>
  </si>
  <si>
    <t>Сумма за охлаждение</t>
  </si>
  <si>
    <t>Сумма заказа без скидки</t>
  </si>
  <si>
    <t>Общий минимальный заказ: 3 ящика</t>
  </si>
  <si>
    <t>Скидка на растения</t>
  </si>
  <si>
    <t>Упаковка бесплатно: пластиковый ящик  60 x 40 x 24 см</t>
  </si>
  <si>
    <t>Итоговая сумма заказа</t>
  </si>
  <si>
    <t>Система скидок на растения: при заказе более 1500€ - 1%, более 2500€ - 2%, более 3500€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</si>
  <si>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</si>
  <si>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</si>
  <si>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</si>
  <si>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Подвид</t>
  </si>
  <si>
    <t>Сорт</t>
  </si>
  <si>
    <t>Разбор</t>
  </si>
  <si>
    <t>Шт. в ящике</t>
  </si>
  <si>
    <r>
      <t xml:space="preserve">Заказ, </t>
    </r>
    <r>
      <rPr>
        <b/>
        <sz val="10.5"/>
        <color theme="1"/>
        <rFont val="Arial"/>
        <family val="2"/>
        <charset val="204"/>
      </rPr>
      <t>ящиков</t>
    </r>
  </si>
  <si>
    <t>Сумма, €</t>
  </si>
  <si>
    <t>Цвет</t>
  </si>
  <si>
    <t xml:space="preserve"> </t>
  </si>
  <si>
    <t>восточная</t>
  </si>
  <si>
    <t>12/14</t>
  </si>
  <si>
    <t>Темно-розовый</t>
  </si>
  <si>
    <t>14/16</t>
  </si>
  <si>
    <t>16/18</t>
  </si>
  <si>
    <t>87-94-1799</t>
  </si>
  <si>
    <t>Aisha</t>
  </si>
  <si>
    <t>17/19</t>
  </si>
  <si>
    <t>Белый</t>
  </si>
  <si>
    <t>13/15</t>
  </si>
  <si>
    <t>Розовый</t>
  </si>
  <si>
    <t>15/17</t>
  </si>
  <si>
    <t>87-94-2045</t>
  </si>
  <si>
    <t>ОТ-гибрид</t>
  </si>
  <si>
    <t>Altarus</t>
  </si>
  <si>
    <t>Жёлтый</t>
  </si>
  <si>
    <t>87-94-2046</t>
  </si>
  <si>
    <t>22/24</t>
  </si>
  <si>
    <t>ЛА-гибрид</t>
  </si>
  <si>
    <t>Оранжевый</t>
  </si>
  <si>
    <t>87-94-1172</t>
  </si>
  <si>
    <t>Angela</t>
  </si>
  <si>
    <t>19/21</t>
  </si>
  <si>
    <t>87-94-1201</t>
  </si>
  <si>
    <t>21/23</t>
  </si>
  <si>
    <t>87-94-1144</t>
  </si>
  <si>
    <t>Anouska</t>
  </si>
  <si>
    <t>Светло-розовый</t>
  </si>
  <si>
    <t>87-94-0712</t>
  </si>
  <si>
    <t>Arbatax</t>
  </si>
  <si>
    <t>87-94-0767</t>
  </si>
  <si>
    <t>87-94-0018</t>
  </si>
  <si>
    <t>Arvandrud</t>
  </si>
  <si>
    <t>87-94-0458</t>
  </si>
  <si>
    <t>Bacardi</t>
  </si>
  <si>
    <t>20/22</t>
  </si>
  <si>
    <t>Красный</t>
  </si>
  <si>
    <t>87-94-1934</t>
  </si>
  <si>
    <t>Bach</t>
  </si>
  <si>
    <t>87-94-2148</t>
  </si>
  <si>
    <t>Backhand</t>
  </si>
  <si>
    <t>87-94-2149</t>
  </si>
  <si>
    <t>87-94-2150</t>
  </si>
  <si>
    <t>87-94-2151</t>
  </si>
  <si>
    <t>18/20</t>
  </si>
  <si>
    <t>87-94-1238</t>
  </si>
  <si>
    <t>Barolo</t>
  </si>
  <si>
    <t>87-94-1239</t>
  </si>
  <si>
    <t>87-94-1624</t>
  </si>
  <si>
    <t>Bastogne</t>
  </si>
  <si>
    <t>87-94-1449</t>
  </si>
  <si>
    <t>ТА-гибрид</t>
  </si>
  <si>
    <t>Bataleon</t>
  </si>
  <si>
    <t>Белый/желтый/розовый</t>
  </si>
  <si>
    <t>87-94-0349</t>
  </si>
  <si>
    <t>Bellville</t>
  </si>
  <si>
    <t>87-94-1458</t>
  </si>
  <si>
    <t>Belvedere</t>
  </si>
  <si>
    <t>87-94-1459</t>
  </si>
  <si>
    <t>87-94-1949</t>
  </si>
  <si>
    <t>87-94-1950</t>
  </si>
  <si>
    <t>87-94-1951</t>
  </si>
  <si>
    <t>Benevento</t>
  </si>
  <si>
    <t>87-94-1952</t>
  </si>
  <si>
    <t>87-94-1953</t>
  </si>
  <si>
    <t>87-94-1954</t>
  </si>
  <si>
    <t>87-94-2052</t>
  </si>
  <si>
    <t>Bolt</t>
  </si>
  <si>
    <t>87-94-2053</t>
  </si>
  <si>
    <t>87-94-2054</t>
  </si>
  <si>
    <t>87-94-2055</t>
  </si>
  <si>
    <t>87-94-1956</t>
  </si>
  <si>
    <t>Botero</t>
  </si>
  <si>
    <t>87-94-1957</t>
  </si>
  <si>
    <t>87-94-1962</t>
  </si>
  <si>
    <t>Branko</t>
  </si>
  <si>
    <t>87-94-1963</t>
  </si>
  <si>
    <t>87-94-1964</t>
  </si>
  <si>
    <t>87-94-0771</t>
  </si>
  <si>
    <t>Brindisi</t>
  </si>
  <si>
    <t>Caddy</t>
  </si>
  <si>
    <t>10/12</t>
  </si>
  <si>
    <t>87-94-2153</t>
  </si>
  <si>
    <t>87-94-2154</t>
  </si>
  <si>
    <t>87-94-2155</t>
  </si>
  <si>
    <t>87-94-1246</t>
  </si>
  <si>
    <t>Calabria</t>
  </si>
  <si>
    <t>87-94-0939</t>
  </si>
  <si>
    <t>Candy Club</t>
  </si>
  <si>
    <t>Розовый с белыми краями</t>
  </si>
  <si>
    <t>87-94-0427</t>
  </si>
  <si>
    <t>87-94-0489</t>
  </si>
  <si>
    <t>87-94-1305</t>
  </si>
  <si>
    <t>Captain Tricolore</t>
  </si>
  <si>
    <t>87-94-1306</t>
  </si>
  <si>
    <t>15/16</t>
  </si>
  <si>
    <t>87-94-0905</t>
  </si>
  <si>
    <t>Castellani</t>
  </si>
  <si>
    <t>87-94-1967</t>
  </si>
  <si>
    <t>Cervia</t>
  </si>
  <si>
    <t>87-94-1968</t>
  </si>
  <si>
    <t>87-94-1112</t>
  </si>
  <si>
    <t>Ciara</t>
  </si>
  <si>
    <t>87-94-0258</t>
  </si>
  <si>
    <t>Competition</t>
  </si>
  <si>
    <t>87-94-0717</t>
  </si>
  <si>
    <t>Cortona</t>
  </si>
  <si>
    <t>87-94-0773</t>
  </si>
  <si>
    <t>87-94-1486</t>
  </si>
  <si>
    <t>87-94-1487</t>
  </si>
  <si>
    <t>Corvette</t>
  </si>
  <si>
    <t>87-94-1351</t>
  </si>
  <si>
    <t>87-94-1352</t>
  </si>
  <si>
    <t>87-94-2195</t>
  </si>
  <si>
    <t>87-94-2156</t>
  </si>
  <si>
    <t>Crosscourt</t>
  </si>
  <si>
    <t>87-94-2157</t>
  </si>
  <si>
    <t>87-94-1973</t>
  </si>
  <si>
    <t>Denver</t>
  </si>
  <si>
    <t>87-94-1974</t>
  </si>
  <si>
    <t>87-94-1975</t>
  </si>
  <si>
    <t>87-94-2158</t>
  </si>
  <si>
    <t>Deuce</t>
  </si>
  <si>
    <t>87-94-2159</t>
  </si>
  <si>
    <t>87-94-2160</t>
  </si>
  <si>
    <t>87-94-2161</t>
  </si>
  <si>
    <t>87-94-1651</t>
  </si>
  <si>
    <t>Devola</t>
  </si>
  <si>
    <t>87-94-1652</t>
  </si>
  <si>
    <t>87-94-1653</t>
  </si>
  <si>
    <t>87-94-2018</t>
  </si>
  <si>
    <t>Dizzy</t>
  </si>
  <si>
    <t>87-94-2019</t>
  </si>
  <si>
    <t>87-94-2020</t>
  </si>
  <si>
    <t>87-94-1494</t>
  </si>
  <si>
    <t>Dutch Mountain</t>
  </si>
  <si>
    <t>87-94-1654</t>
  </si>
  <si>
    <t>87-94-1358</t>
  </si>
  <si>
    <t>87-94-1359</t>
  </si>
  <si>
    <t>87-94-0193</t>
  </si>
  <si>
    <t>El Divo</t>
  </si>
  <si>
    <t>87-94-0284</t>
  </si>
  <si>
    <t>87-94-0800</t>
  </si>
  <si>
    <t>87-94-0261</t>
  </si>
  <si>
    <t>Eldoret</t>
  </si>
  <si>
    <t>87-94-0642</t>
  </si>
  <si>
    <t>Elena</t>
  </si>
  <si>
    <t>87-94-1118</t>
  </si>
  <si>
    <t>87-94-1210</t>
  </si>
  <si>
    <t>87-94-0194</t>
  </si>
  <si>
    <t>Eremo</t>
  </si>
  <si>
    <t>87-94-0285</t>
  </si>
  <si>
    <t>87-94-0802</t>
  </si>
  <si>
    <t>87-94-1661</t>
  </si>
  <si>
    <t>Escape</t>
  </si>
  <si>
    <t>87-94-1664</t>
  </si>
  <si>
    <t>87-94-0139</t>
  </si>
  <si>
    <t>Eyeliner</t>
  </si>
  <si>
    <t>87-94-0286</t>
  </si>
  <si>
    <t>87-94-0376</t>
  </si>
  <si>
    <t>13/14</t>
  </si>
  <si>
    <t>87-94-0941</t>
  </si>
  <si>
    <t>Flavia</t>
  </si>
  <si>
    <t>87-94-0956</t>
  </si>
  <si>
    <t>87-94-0970</t>
  </si>
  <si>
    <t>Flyball</t>
  </si>
  <si>
    <t>87-94-2163</t>
  </si>
  <si>
    <t>87-94-2164</t>
  </si>
  <si>
    <t>87-94-2165</t>
  </si>
  <si>
    <t>87-94-2167</t>
  </si>
  <si>
    <t>Forehand</t>
  </si>
  <si>
    <t>87-94-2168</t>
  </si>
  <si>
    <t>87-94-2169</t>
  </si>
  <si>
    <t>87-94-2170</t>
  </si>
  <si>
    <t>87-94-0377</t>
  </si>
  <si>
    <t>Forza Red</t>
  </si>
  <si>
    <t>87-94-1497</t>
  </si>
  <si>
    <t>87-94-1499</t>
  </si>
  <si>
    <t>Foxley</t>
  </si>
  <si>
    <t>87-94-1500</t>
  </si>
  <si>
    <t>87-94-2171</t>
  </si>
  <si>
    <t>87-94-2172</t>
  </si>
  <si>
    <t>87-94-2173</t>
  </si>
  <si>
    <t>87-94-0942</t>
  </si>
  <si>
    <t>Frontera</t>
  </si>
  <si>
    <t>Fuenta</t>
  </si>
  <si>
    <t>87-94-1504</t>
  </si>
  <si>
    <t>87-94-1505</t>
  </si>
  <si>
    <t>87-94-1362</t>
  </si>
  <si>
    <t>Gaucho</t>
  </si>
  <si>
    <t>87-94-1363</t>
  </si>
  <si>
    <t>87-94-1937</t>
  </si>
  <si>
    <t>азиатская махровая</t>
  </si>
  <si>
    <t>Golden Matrix</t>
  </si>
  <si>
    <t>87-94-1938</t>
  </si>
  <si>
    <t>87-94-1980</t>
  </si>
  <si>
    <t>Golden Pass</t>
  </si>
  <si>
    <t>87-94-1981</t>
  </si>
  <si>
    <t>87-94-1982</t>
  </si>
  <si>
    <t>87-94-1983</t>
  </si>
  <si>
    <t>Hinault</t>
  </si>
  <si>
    <t>11/12</t>
  </si>
  <si>
    <t>87-94-1255</t>
  </si>
  <si>
    <t>87-94-1516</t>
  </si>
  <si>
    <t>87-94-0026</t>
  </si>
  <si>
    <t>Homerus</t>
  </si>
  <si>
    <t>87-94-0326</t>
  </si>
  <si>
    <t>87-94-0468</t>
  </si>
  <si>
    <t>87-94-1317</t>
  </si>
  <si>
    <t>87-94-1258</t>
  </si>
  <si>
    <t>Houston</t>
  </si>
  <si>
    <t>87-94-1259</t>
  </si>
  <si>
    <t>87-94-0144</t>
  </si>
  <si>
    <t>Idaho</t>
  </si>
  <si>
    <t>87-94-0292</t>
  </si>
  <si>
    <t>87-94-0379</t>
  </si>
  <si>
    <t>87-94-1525</t>
  </si>
  <si>
    <t>Kesla</t>
  </si>
  <si>
    <t>87-94-1526</t>
  </si>
  <si>
    <t>87-94-1527</t>
  </si>
  <si>
    <t>87-94-2174</t>
  </si>
  <si>
    <t>87-94-2175</t>
  </si>
  <si>
    <t>87-94-0807</t>
  </si>
  <si>
    <t>Lexington</t>
  </si>
  <si>
    <t>87-94-0380</t>
  </si>
  <si>
    <t>Litouwen</t>
  </si>
  <si>
    <t>87-94-0454</t>
  </si>
  <si>
    <t>87-94-1985</t>
  </si>
  <si>
    <t>Lively</t>
  </si>
  <si>
    <t>87-94-1267</t>
  </si>
  <si>
    <t>87-94-1268</t>
  </si>
  <si>
    <t>87-94-0725</t>
  </si>
  <si>
    <t>Longwood</t>
  </si>
  <si>
    <t>Оранжевый с красными вкраплениями в центре</t>
  </si>
  <si>
    <t>87-94-0752</t>
  </si>
  <si>
    <t>87-94-0781</t>
  </si>
  <si>
    <t>87-94-1270</t>
  </si>
  <si>
    <t>87-94-1271</t>
  </si>
  <si>
    <t>87-94-1986</t>
  </si>
  <si>
    <t>Marisol</t>
  </si>
  <si>
    <t>87-94-1987</t>
  </si>
  <si>
    <t>87-94-1988</t>
  </si>
  <si>
    <t>87-94-1548</t>
  </si>
  <si>
    <t>Mary Ann</t>
  </si>
  <si>
    <t>87-94-1549</t>
  </si>
  <si>
    <t>87-94-1550</t>
  </si>
  <si>
    <t>87-94-1702</t>
  </si>
  <si>
    <t>87-94-1940</t>
  </si>
  <si>
    <t>Matrix</t>
  </si>
  <si>
    <t>87-94-1272</t>
  </si>
  <si>
    <t>Menton</t>
  </si>
  <si>
    <t>Персиковый</t>
  </si>
  <si>
    <t>87-94-1273</t>
  </si>
  <si>
    <t>87-94-1551</t>
  </si>
  <si>
    <t>длинноцветковый гибрид</t>
  </si>
  <si>
    <t>87-94-1368</t>
  </si>
  <si>
    <t>Monte Bianco</t>
  </si>
  <si>
    <t>87-94-1369</t>
  </si>
  <si>
    <t>87-94-1370</t>
  </si>
  <si>
    <t>Morosini</t>
  </si>
  <si>
    <t>87-94-0209</t>
  </si>
  <si>
    <t>Nashville</t>
  </si>
  <si>
    <t>87-94-0296</t>
  </si>
  <si>
    <t>87-94-0382</t>
  </si>
  <si>
    <t>87-94-0826</t>
  </si>
  <si>
    <t>87-94-1996</t>
  </si>
  <si>
    <t>Obvio</t>
  </si>
  <si>
    <t>87-94-1997</t>
  </si>
  <si>
    <t>87-94-1942</t>
  </si>
  <si>
    <t>Orange Matrix</t>
  </si>
  <si>
    <t>87-94-1568</t>
  </si>
  <si>
    <t>Orfeo</t>
  </si>
  <si>
    <t>87-94-1569</t>
  </si>
  <si>
    <t>87-94-2176</t>
  </si>
  <si>
    <t>87-94-1570</t>
  </si>
  <si>
    <t>Osorno</t>
  </si>
  <si>
    <t>87-94-1571</t>
  </si>
  <si>
    <t>87-94-1572</t>
  </si>
  <si>
    <t>87-94-0150</t>
  </si>
  <si>
    <t>Pavia</t>
  </si>
  <si>
    <t>87-94-0211</t>
  </si>
  <si>
    <t>87-94-0810</t>
  </si>
  <si>
    <t>Petacas</t>
  </si>
  <si>
    <t>87-94-0079</t>
  </si>
  <si>
    <t>87-94-1582</t>
  </si>
  <si>
    <t>Premium Blond</t>
  </si>
  <si>
    <t>87-94-1583</t>
  </si>
  <si>
    <t>87-94-2065</t>
  </si>
  <si>
    <t>Qwic</t>
  </si>
  <si>
    <t>87-94-2066</t>
  </si>
  <si>
    <t>87-94-0947</t>
  </si>
  <si>
    <t>Red Desire</t>
  </si>
  <si>
    <t>87-94-2067</t>
  </si>
  <si>
    <t>24/26</t>
  </si>
  <si>
    <t>87-94-2004</t>
  </si>
  <si>
    <t>Richmond</t>
  </si>
  <si>
    <t>87-94-1584</t>
  </si>
  <si>
    <t>87-94-0948</t>
  </si>
  <si>
    <t>Robina</t>
  </si>
  <si>
    <t>87-94-0367</t>
  </si>
  <si>
    <t>87-94-0446</t>
  </si>
  <si>
    <t>87-94-1945</t>
  </si>
  <si>
    <t>Rozalynn</t>
  </si>
  <si>
    <t>87-94-1946</t>
  </si>
  <si>
    <t>87-94-1947</t>
  </si>
  <si>
    <t>87-94-0976</t>
  </si>
  <si>
    <t>Saronno</t>
  </si>
  <si>
    <t>87-94-0107</t>
  </si>
  <si>
    <t>87-94-0151</t>
  </si>
  <si>
    <t>Scansano</t>
  </si>
  <si>
    <t>87-94-0213</t>
  </si>
  <si>
    <t>87-94-0152</t>
  </si>
  <si>
    <t>Scipione</t>
  </si>
  <si>
    <t>87-94-0214</t>
  </si>
  <si>
    <t>87-94-0302</t>
  </si>
  <si>
    <t>87-94-2071</t>
  </si>
  <si>
    <t>Sempione</t>
  </si>
  <si>
    <t>87-94-0964</t>
  </si>
  <si>
    <t>Sentosa</t>
  </si>
  <si>
    <t>87-94-1759</t>
  </si>
  <si>
    <t>87-94-1760</t>
  </si>
  <si>
    <t>87-94-1761</t>
  </si>
  <si>
    <t>87-94-0917</t>
  </si>
  <si>
    <t>Sisto</t>
  </si>
  <si>
    <t>87-94-0936</t>
  </si>
  <si>
    <t>87-94-0483</t>
  </si>
  <si>
    <t>Sorbonne</t>
  </si>
  <si>
    <t>87-94-0857</t>
  </si>
  <si>
    <t>Starfighter</t>
  </si>
  <si>
    <t>87-94-0877</t>
  </si>
  <si>
    <t>87-94-0897</t>
  </si>
  <si>
    <t>87-94-1330</t>
  </si>
  <si>
    <t>87-94-0156</t>
  </si>
  <si>
    <t>Sweet Sugar</t>
  </si>
  <si>
    <t>Светло розово-сиреневый с темными вкраплениями</t>
  </si>
  <si>
    <t>87-94-0217</t>
  </si>
  <si>
    <t>87-94-0157</t>
  </si>
  <si>
    <t>Sweet Valley</t>
  </si>
  <si>
    <t>Желтый с красными вкраплениями</t>
  </si>
  <si>
    <t>87-94-0218</t>
  </si>
  <si>
    <t>87-94-0306</t>
  </si>
  <si>
    <t>87-94-0386</t>
  </si>
  <si>
    <t>87-94-0158</t>
  </si>
  <si>
    <t>Sweet Zanica</t>
  </si>
  <si>
    <t>87-94-0219</t>
  </si>
  <si>
    <t>87-94-0307</t>
  </si>
  <si>
    <t>87-94-0687</t>
  </si>
  <si>
    <t>87-94-0108</t>
  </si>
  <si>
    <t>Tabledance</t>
  </si>
  <si>
    <t>87-94-0159</t>
  </si>
  <si>
    <t>Tampa</t>
  </si>
  <si>
    <t>87-94-0220</t>
  </si>
  <si>
    <t>87-94-0308</t>
  </si>
  <si>
    <t>87-94-0387</t>
  </si>
  <si>
    <t>87-94-0456</t>
  </si>
  <si>
    <t>87-94-0033</t>
  </si>
  <si>
    <t>Tebaldi</t>
  </si>
  <si>
    <t>87-94-0057</t>
  </si>
  <si>
    <t>87-94-0373</t>
  </si>
  <si>
    <t>87-94-1235</t>
  </si>
  <si>
    <t>87-94-0858</t>
  </si>
  <si>
    <t>Tigermoon</t>
  </si>
  <si>
    <t>Бело-желтый с красными вкраплениями</t>
  </si>
  <si>
    <t>87-94-2035</t>
  </si>
  <si>
    <t>Tigerwoods</t>
  </si>
  <si>
    <t>Белый с малиново-бордовыми полосками</t>
  </si>
  <si>
    <t>87-94-0880</t>
  </si>
  <si>
    <t>87-94-0900</t>
  </si>
  <si>
    <t>азиатская</t>
  </si>
  <si>
    <t>Фиолетовый</t>
  </si>
  <si>
    <t>87-94-0160</t>
  </si>
  <si>
    <t>Tirreno</t>
  </si>
  <si>
    <t>87-94-0221</t>
  </si>
  <si>
    <t>87-94-0161</t>
  </si>
  <si>
    <t>Toscanini</t>
  </si>
  <si>
    <t>87-94-0388</t>
  </si>
  <si>
    <t>87-94-1294</t>
  </si>
  <si>
    <t>87-94-2182</t>
  </si>
  <si>
    <t>Trebbiano Gerrit Zalm</t>
  </si>
  <si>
    <t>Зеленый/кремовый</t>
  </si>
  <si>
    <t>87-94-2183</t>
  </si>
  <si>
    <t>87-94-2185</t>
  </si>
  <si>
    <t>87-94-2186</t>
  </si>
  <si>
    <t>87-94-0179</t>
  </si>
  <si>
    <t>Tresor</t>
  </si>
  <si>
    <t>Trocadero</t>
  </si>
  <si>
    <t>87-94-1387</t>
  </si>
  <si>
    <t>87-94-1389</t>
  </si>
  <si>
    <t>87-94-2036</t>
  </si>
  <si>
    <t>Varese</t>
  </si>
  <si>
    <t>87-94-2037</t>
  </si>
  <si>
    <t>87-94-2038</t>
  </si>
  <si>
    <t>Vendome</t>
  </si>
  <si>
    <t>87-94-2131</t>
  </si>
  <si>
    <t>Viola</t>
  </si>
  <si>
    <t>87-94-1602</t>
  </si>
  <si>
    <t>Volvic</t>
  </si>
  <si>
    <t>87-94-1604</t>
  </si>
  <si>
    <t>87-94-0839</t>
  </si>
  <si>
    <t>Watch Up</t>
  </si>
  <si>
    <t>87-94-0843</t>
  </si>
  <si>
    <t>87-94-0272</t>
  </si>
  <si>
    <t>Yelloween</t>
  </si>
  <si>
    <t>87-94-0450</t>
  </si>
  <si>
    <t>87-94-0512</t>
  </si>
  <si>
    <t>87-94-1786</t>
  </si>
  <si>
    <t>87-94-0224</t>
  </si>
  <si>
    <t>Yerseke</t>
  </si>
  <si>
    <t>87-94-0273</t>
  </si>
  <si>
    <t>Zambesi</t>
  </si>
  <si>
    <t>87-94-0372</t>
  </si>
  <si>
    <t>87-94-0087</t>
  </si>
  <si>
    <t>87-94-0954</t>
  </si>
  <si>
    <t>Zelmira</t>
  </si>
  <si>
    <t>87-94-0994</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</si>
  <si>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</si>
  <si>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</si>
  <si>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</si>
  <si>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</si>
  <si>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</si>
  <si>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</si>
  <si>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</si>
  <si>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</si>
  <si>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</si>
  <si>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</si>
  <si>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</si>
  <si>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</si>
  <si>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</si>
  <si>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</si>
  <si>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</si>
  <si>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</si>
  <si>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</si>
  <si>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</si>
  <si>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</si>
  <si>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</si>
  <si>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</si>
  <si>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</si>
  <si>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</si>
  <si>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</si>
  <si>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</si>
  <si>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</si>
  <si>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</si>
  <si>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</si>
  <si>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</si>
  <si>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</si>
  <si>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</si>
  <si>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</si>
  <si>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</si>
  <si>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</si>
  <si>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</si>
  <si>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</si>
  <si>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</si>
  <si>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</si>
  <si>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</si>
  <si>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</si>
  <si>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</si>
  <si>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</si>
  <si>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</si>
  <si>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</si>
  <si>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</si>
  <si>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</si>
  <si>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</si>
  <si>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</si>
  <si>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</si>
  <si>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</si>
  <si>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</si>
  <si>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</si>
  <si>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</si>
  <si>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</si>
  <si>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</si>
  <si>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</si>
  <si>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</si>
  <si>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</si>
  <si>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</si>
  <si>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</si>
  <si>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</si>
  <si>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</si>
  <si>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</si>
  <si>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</si>
  <si>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</si>
  <si>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</si>
  <si>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</si>
  <si>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</si>
  <si>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</si>
  <si>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</si>
  <si>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</si>
  <si>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</si>
  <si>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Луковицы лилий поставляются охлажденными до 1-3 градусов. В первую поставку (6 неделя) плата за охлаждение не взимается. В следующие поставки - на 11-12 неделе стоимость охлаждения 1 € за ящик, на 15 неделе - 1.6 € за ящик.</t>
  </si>
  <si>
    <t>87-94-1822</t>
  </si>
  <si>
    <t>87-94-1171</t>
  </si>
  <si>
    <t>87-94-2199</t>
  </si>
  <si>
    <t>87-94-1202</t>
  </si>
  <si>
    <t>87-94-2200</t>
  </si>
  <si>
    <t>87-94-1110</t>
  </si>
  <si>
    <t>87-94-1173</t>
  </si>
  <si>
    <t>87-94-2201</t>
  </si>
  <si>
    <t>87-94-1146</t>
  </si>
  <si>
    <t>87-94-1175</t>
  </si>
  <si>
    <t>87-94-0013</t>
  </si>
  <si>
    <t>87-94-0676</t>
  </si>
  <si>
    <t>87-94-1824</t>
  </si>
  <si>
    <t>Минимальный заказ на позицию: 1 ящик</t>
  </si>
  <si>
    <t>87-94-2204</t>
  </si>
  <si>
    <t>87-94-2207</t>
  </si>
  <si>
    <t>87-94-1936</t>
  </si>
  <si>
    <t>87-94-2244</t>
  </si>
  <si>
    <t>87-94-2245</t>
  </si>
  <si>
    <t>87-94-2246</t>
  </si>
  <si>
    <t>87-94-2247</t>
  </si>
  <si>
    <t>87-94-1941</t>
  </si>
  <si>
    <t>87-94-2248</t>
  </si>
  <si>
    <t>87-94-1943</t>
  </si>
  <si>
    <t>87-94-0126</t>
  </si>
  <si>
    <t>87-94-0129</t>
  </si>
  <si>
    <t>87-94-2249</t>
  </si>
  <si>
    <t>87-94-2316</t>
  </si>
  <si>
    <t>87-94-2317</t>
  </si>
  <si>
    <t>87-94-2318</t>
  </si>
  <si>
    <t>87-94-2319</t>
  </si>
  <si>
    <t>87-94-2320</t>
  </si>
  <si>
    <t>87-94-2250</t>
  </si>
  <si>
    <t>87-94-2251</t>
  </si>
  <si>
    <t>87-94-2252</t>
  </si>
  <si>
    <t>87-94-2253</t>
  </si>
  <si>
    <t>87-94-2254</t>
  </si>
  <si>
    <t>87-94-2255</t>
  </si>
  <si>
    <t>87-94-2166</t>
  </si>
  <si>
    <t>87-94-2256</t>
  </si>
  <si>
    <t>87-94-2321</t>
  </si>
  <si>
    <t>87-94-2322</t>
  </si>
  <si>
    <t>87-94-2323</t>
  </si>
  <si>
    <t>87-94-2324</t>
  </si>
  <si>
    <t>87-94-2325</t>
  </si>
  <si>
    <t>87-94-2326</t>
  </si>
  <si>
    <t>87-94-2327</t>
  </si>
  <si>
    <t>87-94-2328</t>
  </si>
  <si>
    <t>87-94-2329</t>
  </si>
  <si>
    <t>87-94-2330</t>
  </si>
  <si>
    <t>87-94-2331</t>
  </si>
  <si>
    <t>87-94-2332</t>
  </si>
  <si>
    <t>87-94-2333</t>
  </si>
  <si>
    <t>87-94-2334</t>
  </si>
  <si>
    <t>87-94-2335</t>
  </si>
  <si>
    <t>87-94-2336</t>
  </si>
  <si>
    <t>87-94-2337</t>
  </si>
  <si>
    <t>87-94-2338</t>
  </si>
  <si>
    <t>87-94-2339</t>
  </si>
  <si>
    <t>87-94-2340</t>
  </si>
  <si>
    <t>87-94-2341</t>
  </si>
  <si>
    <t>87-94-2342</t>
  </si>
  <si>
    <t>87-94-2343</t>
  </si>
  <si>
    <t>87-94-2344</t>
  </si>
  <si>
    <t>87-94-2345</t>
  </si>
  <si>
    <t>87-94-2257</t>
  </si>
  <si>
    <t>87-94-2258</t>
  </si>
  <si>
    <t>87-94-1955</t>
  </si>
  <si>
    <t>87-94-2259</t>
  </si>
  <si>
    <t>87-94-2260</t>
  </si>
  <si>
    <t>87-94-2261</t>
  </si>
  <si>
    <t>87-94-0709</t>
  </si>
  <si>
    <t>87-94-0740</t>
  </si>
  <si>
    <t>87-94-2346</t>
  </si>
  <si>
    <t>87-94-2347</t>
  </si>
  <si>
    <t>87-94-2348</t>
  </si>
  <si>
    <t>87-94-2349</t>
  </si>
  <si>
    <t>87-94-0742</t>
  </si>
  <si>
    <t>87-94-2350</t>
  </si>
  <si>
    <t>87-94-2351</t>
  </si>
  <si>
    <t>87-94-0183</t>
  </si>
  <si>
    <t>87-94-0770</t>
  </si>
  <si>
    <t>87-94-1237</t>
  </si>
  <si>
    <t>87-94-2262</t>
  </si>
  <si>
    <t>87-94-2263</t>
  </si>
  <si>
    <t>87-94-1958</t>
  </si>
  <si>
    <t>87-94-2264</t>
  </si>
  <si>
    <t>87-94-0715</t>
  </si>
  <si>
    <t>87-94-0185</t>
  </si>
  <si>
    <t>87-94-2352</t>
  </si>
  <si>
    <t>87-94-2353</t>
  </si>
  <si>
    <t>87-94-2354</t>
  </si>
  <si>
    <t>87-94-2355</t>
  </si>
  <si>
    <t>87-94-1966</t>
  </si>
  <si>
    <t>87-94-1465</t>
  </si>
  <si>
    <t>87-94-2265</t>
  </si>
  <si>
    <t>87-94-2356</t>
  </si>
  <si>
    <t>87-94-2357</t>
  </si>
  <si>
    <t>87-94-2358</t>
  </si>
  <si>
    <t>87-94-0745</t>
  </si>
  <si>
    <t>87-94-2359</t>
  </si>
  <si>
    <t>87-94-2360</t>
  </si>
  <si>
    <t>87-94-2266</t>
  </si>
  <si>
    <t>87-94-1488</t>
  </si>
  <si>
    <t>87-94-1489</t>
  </si>
  <si>
    <t>87-94-2361</t>
  </si>
  <si>
    <t>87-94-2362</t>
  </si>
  <si>
    <t>87-94-2363</t>
  </si>
  <si>
    <t>87-94-0136</t>
  </si>
  <si>
    <t>87-94-0192</t>
  </si>
  <si>
    <t>87-94-0283</t>
  </si>
  <si>
    <t>87-94-2267</t>
  </si>
  <si>
    <t>87-94-0137</t>
  </si>
  <si>
    <t>87-94-0138</t>
  </si>
  <si>
    <t>87-94-0822</t>
  </si>
  <si>
    <t>87-94-2268</t>
  </si>
  <si>
    <t>87-94-1660</t>
  </si>
  <si>
    <t>87-94-1662</t>
  </si>
  <si>
    <t>87-94-1663</t>
  </si>
  <si>
    <t>87-94-1979</t>
  </si>
  <si>
    <t>87-94-0195</t>
  </si>
  <si>
    <t>87-94-0719</t>
  </si>
  <si>
    <t>87-94-0747</t>
  </si>
  <si>
    <t>87-94-1496</t>
  </si>
  <si>
    <t>87-94-0141</t>
  </si>
  <si>
    <t>87-94-0197</t>
  </si>
  <si>
    <t>87-94-0288</t>
  </si>
  <si>
    <t>87-94-2364</t>
  </si>
  <si>
    <t>87-94-2365</t>
  </si>
  <si>
    <t>87-94-2366</t>
  </si>
  <si>
    <t>87-94-1515</t>
  </si>
  <si>
    <t>87-94-2269</t>
  </si>
  <si>
    <t>87-94-0200</t>
  </si>
  <si>
    <t>87-94-1257</t>
  </si>
  <si>
    <t>87-94-1518</t>
  </si>
  <si>
    <t>87-94-0201</t>
  </si>
  <si>
    <t>87-94-1984</t>
  </si>
  <si>
    <t>87-94-0145</t>
  </si>
  <si>
    <t>87-94-0202</t>
  </si>
  <si>
    <t>87-94-0293</t>
  </si>
  <si>
    <t>87-94-2270</t>
  </si>
  <si>
    <t>87-94-0146</t>
  </si>
  <si>
    <t>87-94-0204</t>
  </si>
  <si>
    <t>87-94-0777</t>
  </si>
  <si>
    <t>87-94-0724</t>
  </si>
  <si>
    <t>87-94-0205</t>
  </si>
  <si>
    <t>87-94-0780</t>
  </si>
  <si>
    <t>87-94-0147</t>
  </si>
  <si>
    <t>87-94-0206</t>
  </si>
  <si>
    <t>87-94-0294</t>
  </si>
  <si>
    <t>87-94-1533</t>
  </si>
  <si>
    <t>87-94-2367</t>
  </si>
  <si>
    <t>87-94-2368</t>
  </si>
  <si>
    <t>87-94-2369</t>
  </si>
  <si>
    <t>87-94-2370</t>
  </si>
  <si>
    <t>87-94-2271</t>
  </si>
  <si>
    <t>87-94-0727</t>
  </si>
  <si>
    <t>87-94-0208</t>
  </si>
  <si>
    <t>87-94-0783</t>
  </si>
  <si>
    <t>87-94-2371</t>
  </si>
  <si>
    <t>87-94-2372</t>
  </si>
  <si>
    <t>87-94-2373</t>
  </si>
  <si>
    <t>87-94-1565</t>
  </si>
  <si>
    <t>87-94-1566</t>
  </si>
  <si>
    <t>87-94-2272</t>
  </si>
  <si>
    <t>87-94-2274</t>
  </si>
  <si>
    <t>87-94-2275</t>
  </si>
  <si>
    <t>87-94-2276</t>
  </si>
  <si>
    <t>87-94-0149</t>
  </si>
  <si>
    <t>87-94-0210</t>
  </si>
  <si>
    <t>87-94-0297</t>
  </si>
  <si>
    <t>87-94-0707</t>
  </si>
  <si>
    <t>87-94-0298</t>
  </si>
  <si>
    <t>87-94-0757</t>
  </si>
  <si>
    <t>87-94-0787</t>
  </si>
  <si>
    <t>87-94-2374</t>
  </si>
  <si>
    <t>87-94-2375</t>
  </si>
  <si>
    <t>87-94-2376</t>
  </si>
  <si>
    <t>87-94-2377</t>
  </si>
  <si>
    <t>87-94-2378</t>
  </si>
  <si>
    <t>87-94-2379</t>
  </si>
  <si>
    <t>87-94-2380</t>
  </si>
  <si>
    <t>87-94-0760</t>
  </si>
  <si>
    <t>87-94-0299</t>
  </si>
  <si>
    <t>87-94-2277</t>
  </si>
  <si>
    <t>87-94-0301</t>
  </si>
  <si>
    <t>87-94-1586</t>
  </si>
  <si>
    <t>87-94-0383</t>
  </si>
  <si>
    <t>87-94-2381</t>
  </si>
  <si>
    <t>87-94-2382</t>
  </si>
  <si>
    <t>87-94-2383</t>
  </si>
  <si>
    <t>87-94-2384</t>
  </si>
  <si>
    <t>87-94-0153</t>
  </si>
  <si>
    <t>87-94-0762</t>
  </si>
  <si>
    <t>87-94-0791</t>
  </si>
  <si>
    <t>87-94-0814</t>
  </si>
  <si>
    <t>87-94-0828</t>
  </si>
  <si>
    <t>87-94-0305</t>
  </si>
  <si>
    <t>87-94-0815</t>
  </si>
  <si>
    <t>87-94-0793</t>
  </si>
  <si>
    <t>87-94-2278</t>
  </si>
  <si>
    <t>87-94-0223</t>
  </si>
  <si>
    <t>87-94-0309</t>
  </si>
  <si>
    <t>87-94-2279</t>
  </si>
  <si>
    <t>87-94-2184</t>
  </si>
  <si>
    <t>87-94-2385</t>
  </si>
  <si>
    <t>87-94-2386</t>
  </si>
  <si>
    <t>87-94-2387</t>
  </si>
  <si>
    <t>87-94-2280</t>
  </si>
  <si>
    <t>87-94-0162</t>
  </si>
  <si>
    <t>87-94-2388</t>
  </si>
  <si>
    <t>87-94-2389</t>
  </si>
  <si>
    <t>87-94-2390</t>
  </si>
  <si>
    <t>87-94-2391</t>
  </si>
  <si>
    <t>87-94-2392</t>
  </si>
  <si>
    <t>87-94-2393</t>
  </si>
  <si>
    <t>87-94-2281</t>
  </si>
  <si>
    <t>87-94-2282</t>
  </si>
  <si>
    <t>87-94-2283</t>
  </si>
  <si>
    <t>87-94-2284</t>
  </si>
  <si>
    <t>87-94-0312</t>
  </si>
  <si>
    <t>87-94-0390</t>
  </si>
  <si>
    <t>87-94-0515</t>
  </si>
  <si>
    <t>87-94-0853</t>
  </si>
  <si>
    <t>87-94-0862</t>
  </si>
  <si>
    <t>87-94-0883</t>
  </si>
  <si>
    <t>87-94-0903</t>
  </si>
  <si>
    <t>87-94-1469</t>
  </si>
  <si>
    <t>87-94-1470</t>
  </si>
  <si>
    <t>87-94-0164</t>
  </si>
  <si>
    <t>87-94-0230</t>
  </si>
  <si>
    <t>87-94-0318</t>
  </si>
  <si>
    <t>87-94-0463</t>
  </si>
  <si>
    <t>87-94-0865</t>
  </si>
  <si>
    <t>87-94-0319</t>
  </si>
  <si>
    <t>87-94-1307</t>
  </si>
  <si>
    <t>87-94-0322</t>
  </si>
  <si>
    <t>87-94-0399</t>
  </si>
  <si>
    <t>87-94-0465</t>
  </si>
  <si>
    <t>87-94-1643</t>
  </si>
  <si>
    <t>87-94-0232</t>
  </si>
  <si>
    <t>87-94-0323</t>
  </si>
  <si>
    <t>87-94-0400</t>
  </si>
  <si>
    <t>87-94-0466</t>
  </si>
  <si>
    <t>87-94-2285</t>
  </si>
  <si>
    <t>87-94-1492</t>
  </si>
  <si>
    <t>87-94-1493</t>
  </si>
  <si>
    <t>87-94-0403</t>
  </si>
  <si>
    <t>87-94-0127</t>
  </si>
  <si>
    <t>87-94-0168</t>
  </si>
  <si>
    <t>87-94-0851</t>
  </si>
  <si>
    <t>87-94-0852</t>
  </si>
  <si>
    <t>87-94-0406</t>
  </si>
  <si>
    <t>87-94-0471</t>
  </si>
  <si>
    <t>87-94-2286</t>
  </si>
  <si>
    <t>87-94-0238</t>
  </si>
  <si>
    <t>87-94-0329</t>
  </si>
  <si>
    <t>87-94-0407</t>
  </si>
  <si>
    <t>87-94-0472</t>
  </si>
  <si>
    <t>87-94-1321</t>
  </si>
  <si>
    <t>87-94-1322</t>
  </si>
  <si>
    <t>87-94-1323</t>
  </si>
  <si>
    <t>87-94-1324</t>
  </si>
  <si>
    <t>87-94-2287</t>
  </si>
  <si>
    <t>87-94-1574</t>
  </si>
  <si>
    <t>87-94-2288</t>
  </si>
  <si>
    <t>87-94-1575</t>
  </si>
  <si>
    <t>87-94-1576</t>
  </si>
  <si>
    <t>87-94-2289</t>
  </si>
  <si>
    <t>87-94-2290</t>
  </si>
  <si>
    <t>87-94-1580</t>
  </si>
  <si>
    <t>87-94-1581</t>
  </si>
  <si>
    <t>87-94-2394</t>
  </si>
  <si>
    <t>87-94-2395</t>
  </si>
  <si>
    <t>87-94-2396</t>
  </si>
  <si>
    <t>87-94-2397</t>
  </si>
  <si>
    <t>87-94-0173</t>
  </si>
  <si>
    <t>87-94-0248</t>
  </si>
  <si>
    <t>87-94-0340</t>
  </si>
  <si>
    <t>87-94-0417</t>
  </si>
  <si>
    <t>87-94-0934</t>
  </si>
  <si>
    <t>87-94-0250</t>
  </si>
  <si>
    <t>87-94-0342</t>
  </si>
  <si>
    <t>87-94-0419</t>
  </si>
  <si>
    <t>87-94-0482</t>
  </si>
  <si>
    <t>87-94-0875</t>
  </si>
  <si>
    <t>87-94-0895</t>
  </si>
  <si>
    <t>87-94-0175</t>
  </si>
  <si>
    <t>87-94-0251</t>
  </si>
  <si>
    <t>87-94-0343</t>
  </si>
  <si>
    <t>87-94-0420</t>
  </si>
  <si>
    <t>87-94-2032</t>
  </si>
  <si>
    <t>87-94-2398</t>
  </si>
  <si>
    <t>87-94-0878</t>
  </si>
  <si>
    <t>87-94-0898</t>
  </si>
  <si>
    <t>87-94-0919</t>
  </si>
  <si>
    <t>87-94-0879</t>
  </si>
  <si>
    <t>87-94-0899</t>
  </si>
  <si>
    <t>87-94-0920</t>
  </si>
  <si>
    <t>87-94-0921</t>
  </si>
  <si>
    <t>87-94-2291</t>
  </si>
  <si>
    <t>87-94-0176</t>
  </si>
  <si>
    <t>87-94-0254</t>
  </si>
  <si>
    <t>87-94-0346</t>
  </si>
  <si>
    <t>87-94-0423</t>
  </si>
  <si>
    <t>87-94-0485</t>
  </si>
  <si>
    <t>87-94-2292</t>
  </si>
  <si>
    <t>87-94-2293</t>
  </si>
  <si>
    <t>87-94-2294</t>
  </si>
  <si>
    <t>87-94-0038</t>
  </si>
  <si>
    <t>87-94-0062</t>
  </si>
  <si>
    <t>87-94-0089</t>
  </si>
  <si>
    <t>87-94-0115</t>
  </si>
  <si>
    <t>87-94-2399</t>
  </si>
  <si>
    <t>87-94-2400</t>
  </si>
  <si>
    <t>87-94-2401</t>
  </si>
  <si>
    <t>87-94-2402</t>
  </si>
  <si>
    <t>87-94-1625</t>
  </si>
  <si>
    <t>87-94-1626</t>
  </si>
  <si>
    <t>87-94-2295</t>
  </si>
  <si>
    <t>87-94-2403</t>
  </si>
  <si>
    <t>87-94-2404</t>
  </si>
  <si>
    <t>87-94-2405</t>
  </si>
  <si>
    <t>87-94-2406</t>
  </si>
  <si>
    <t>87-94-2051</t>
  </si>
  <si>
    <t>87-94-0348</t>
  </si>
  <si>
    <t>87-94-0425</t>
  </si>
  <si>
    <t>87-94-0487</t>
  </si>
  <si>
    <t>87-94-0519</t>
  </si>
  <si>
    <t>87-94-2296</t>
  </si>
  <si>
    <t>87-94-2297</t>
  </si>
  <si>
    <t>87-94-0426</t>
  </si>
  <si>
    <t>87-94-0488</t>
  </si>
  <si>
    <t>87-94-0520</t>
  </si>
  <si>
    <t>87-94-1339</t>
  </si>
  <si>
    <t>87-94-1340</t>
  </si>
  <si>
    <t>87-94-1341</t>
  </si>
  <si>
    <t>87-94-2407</t>
  </si>
  <si>
    <t>87-94-0955</t>
  </si>
  <si>
    <t>87-94-2298</t>
  </si>
  <si>
    <t>87-94-0351</t>
  </si>
  <si>
    <t>87-94-0429</t>
  </si>
  <si>
    <t>87-94-0491</t>
  </si>
  <si>
    <t>87-94-0521</t>
  </si>
  <si>
    <t>87-94-0177</t>
  </si>
  <si>
    <t>87-94-1479</t>
  </si>
  <si>
    <t>87-94-1480</t>
  </si>
  <si>
    <t>87-94-1481</t>
  </si>
  <si>
    <t>87-94-1482</t>
  </si>
  <si>
    <t>87-94-1483</t>
  </si>
  <si>
    <t>87-94-0540</t>
  </si>
  <si>
    <t>87-94-0023</t>
  </si>
  <si>
    <t>87-94-0353</t>
  </si>
  <si>
    <t>87-94-0070</t>
  </si>
  <si>
    <t>87-94-0097</t>
  </si>
  <si>
    <t>87-94-1350</t>
  </si>
  <si>
    <t>87-94-1353</t>
  </si>
  <si>
    <t>87-94-1354</t>
  </si>
  <si>
    <t>87-94-1355</t>
  </si>
  <si>
    <t>87-94-1356</t>
  </si>
  <si>
    <t>87-94-1644</t>
  </si>
  <si>
    <t>87-94-2299</t>
  </si>
  <si>
    <t>87-94-0046</t>
  </si>
  <si>
    <t>87-94-0071</t>
  </si>
  <si>
    <t>87-94-0099</t>
  </si>
  <si>
    <t>87-94-0119</t>
  </si>
  <si>
    <t>87-94-2300</t>
  </si>
  <si>
    <t>87-94-2301</t>
  </si>
  <si>
    <t>87-94-1863</t>
  </si>
  <si>
    <t>87-94-1360</t>
  </si>
  <si>
    <t>87-94-2302</t>
  </si>
  <si>
    <t>87-94-0355</t>
  </si>
  <si>
    <t>87-94-0433</t>
  </si>
  <si>
    <t>87-94-0495</t>
  </si>
  <si>
    <t>87-94-0525</t>
  </si>
  <si>
    <t>87-94-0983</t>
  </si>
  <si>
    <t>87-94-0957</t>
  </si>
  <si>
    <t>87-94-0436</t>
  </si>
  <si>
    <t>87-94-0498</t>
  </si>
  <si>
    <t>87-94-1361</t>
  </si>
  <si>
    <t>87-94-1364</t>
  </si>
  <si>
    <t>87-94-1365</t>
  </si>
  <si>
    <t>87-94-1366</t>
  </si>
  <si>
    <t>87-94-2408</t>
  </si>
  <si>
    <t>87-94-2409</t>
  </si>
  <si>
    <t>87-94-2410</t>
  </si>
  <si>
    <t>87-94-2411</t>
  </si>
  <si>
    <t>87-94-2412</t>
  </si>
  <si>
    <t>87-94-2413</t>
  </si>
  <si>
    <t>87-94-2414</t>
  </si>
  <si>
    <t>87-94-2415</t>
  </si>
  <si>
    <t>87-94-2416</t>
  </si>
  <si>
    <t>87-94-1930</t>
  </si>
  <si>
    <t>87-94-1529</t>
  </si>
  <si>
    <t>87-94-1530</t>
  </si>
  <si>
    <t>87-94-1531</t>
  </si>
  <si>
    <t>87-94-2417</t>
  </si>
  <si>
    <t>87-94-2418</t>
  </si>
  <si>
    <t>87-94-2419</t>
  </si>
  <si>
    <t>87-94-2420</t>
  </si>
  <si>
    <t>87-94-2421</t>
  </si>
  <si>
    <t>87-94-2303</t>
  </si>
  <si>
    <t>87-94-0959</t>
  </si>
  <si>
    <t>87-94-0972</t>
  </si>
  <si>
    <t>87-94-0985</t>
  </si>
  <si>
    <t>87-94-1367</t>
  </si>
  <si>
    <t>87-94-0265</t>
  </si>
  <si>
    <t>87-94-0361</t>
  </si>
  <si>
    <t>87-94-0440</t>
  </si>
  <si>
    <t>87-94-0502</t>
  </si>
  <si>
    <t>87-94-0529</t>
  </si>
  <si>
    <t>87-94-2304</t>
  </si>
  <si>
    <t>87-94-2305</t>
  </si>
  <si>
    <t>87-94-0362</t>
  </si>
  <si>
    <t>87-94-0441</t>
  </si>
  <si>
    <t>87-94-0503</t>
  </si>
  <si>
    <t>87-94-0530</t>
  </si>
  <si>
    <t>87-94-0541</t>
  </si>
  <si>
    <t>87-94-1559</t>
  </si>
  <si>
    <t>87-94-1560</t>
  </si>
  <si>
    <t>87-94-1561</t>
  </si>
  <si>
    <t>87-94-1371</t>
  </si>
  <si>
    <t>87-94-1372</t>
  </si>
  <si>
    <t>87-94-1373</t>
  </si>
  <si>
    <t>87-94-2422</t>
  </si>
  <si>
    <t>87-94-2423</t>
  </si>
  <si>
    <t>87-94-2424</t>
  </si>
  <si>
    <t>87-94-2425</t>
  </si>
  <si>
    <t>87-94-1720</t>
  </si>
  <si>
    <t>87-94-0363</t>
  </si>
  <si>
    <t>87-94-0442</t>
  </si>
  <si>
    <t>87-94-0504</t>
  </si>
  <si>
    <t>87-94-0531</t>
  </si>
  <si>
    <t>87-94-2306</t>
  </si>
  <si>
    <t>87-94-0052</t>
  </si>
  <si>
    <t>87-94-0105</t>
  </si>
  <si>
    <t>87-94-1378</t>
  </si>
  <si>
    <t>87-94-2426</t>
  </si>
  <si>
    <t>87-94-2427</t>
  </si>
  <si>
    <t>87-94-2428</t>
  </si>
  <si>
    <t>87-94-2429</t>
  </si>
  <si>
    <t>87-94-2430</t>
  </si>
  <si>
    <t>87-94-0267</t>
  </si>
  <si>
    <t>87-94-0365</t>
  </si>
  <si>
    <t>87-94-0444</t>
  </si>
  <si>
    <t>87-94-0506</t>
  </si>
  <si>
    <t>87-94-0532</t>
  </si>
  <si>
    <t>87-94-2307</t>
  </si>
  <si>
    <t>87-94-2308</t>
  </si>
  <si>
    <t>87-94-2309</t>
  </si>
  <si>
    <t>87-94-0962</t>
  </si>
  <si>
    <t>87-94-0975</t>
  </si>
  <si>
    <t>87-94-0988</t>
  </si>
  <si>
    <t>87-94-1932</t>
  </si>
  <si>
    <t>87-94-0268</t>
  </si>
  <si>
    <t>87-94-0366</t>
  </si>
  <si>
    <t>87-94-0445</t>
  </si>
  <si>
    <t>87-94-0507</t>
  </si>
  <si>
    <t>87-94-0533</t>
  </si>
  <si>
    <t>87-94-0508</t>
  </si>
  <si>
    <t>87-94-0534</t>
  </si>
  <si>
    <t>87-94-2310</t>
  </si>
  <si>
    <t>87-94-0963</t>
  </si>
  <si>
    <t>87-94-0977</t>
  </si>
  <si>
    <t>87-94-0989</t>
  </si>
  <si>
    <t>87-94-1757</t>
  </si>
  <si>
    <t>87-94-0269</t>
  </si>
  <si>
    <t>87-94-0368</t>
  </si>
  <si>
    <t>87-94-0447</t>
  </si>
  <si>
    <t>87-94-0509</t>
  </si>
  <si>
    <t>87-94-0535</t>
  </si>
  <si>
    <t>87-94-2311</t>
  </si>
  <si>
    <t>87-94-1593</t>
  </si>
  <si>
    <t>87-94-0055</t>
  </si>
  <si>
    <t>87-94-0082</t>
  </si>
  <si>
    <t>87-94-1594</t>
  </si>
  <si>
    <t>87-94-2431</t>
  </si>
  <si>
    <t>87-94-2432</t>
  </si>
  <si>
    <t>87-94-2433</t>
  </si>
  <si>
    <t>87-94-2434</t>
  </si>
  <si>
    <t>87-94-2312</t>
  </si>
  <si>
    <t>87-94-0951</t>
  </si>
  <si>
    <t>87-94-0966</t>
  </si>
  <si>
    <t>87-94-0979</t>
  </si>
  <si>
    <t>87-94-0991</t>
  </si>
  <si>
    <t>87-94-1388</t>
  </si>
  <si>
    <t>87-94-1390</t>
  </si>
  <si>
    <t>87-94-2456</t>
  </si>
  <si>
    <t>87-94-2457</t>
  </si>
  <si>
    <t>87-94-2458</t>
  </si>
  <si>
    <t>87-94-2459</t>
  </si>
  <si>
    <t>87-94-0953</t>
  </si>
  <si>
    <t>87-94-0968</t>
  </si>
  <si>
    <t>87-94-0981</t>
  </si>
  <si>
    <t>87-94-0993</t>
  </si>
  <si>
    <t>87-94-0696</t>
  </si>
  <si>
    <t>87-94-0938</t>
  </si>
  <si>
    <t>87-94-0371</t>
  </si>
  <si>
    <t>87-94-0513</t>
  </si>
  <si>
    <t>87-94-0538</t>
  </si>
  <si>
    <t>87-94-2313</t>
  </si>
  <si>
    <t>87-94-0969</t>
  </si>
  <si>
    <t>87-94-0982</t>
  </si>
  <si>
    <t>87-94-2460</t>
  </si>
  <si>
    <t>87-94-2461</t>
  </si>
  <si>
    <t>87-94-1865</t>
  </si>
  <si>
    <t>87-94-1823</t>
  </si>
  <si>
    <t>87-94-1204</t>
  </si>
  <si>
    <t>87-94-0657</t>
  </si>
  <si>
    <t>87-94-0667</t>
  </si>
  <si>
    <t>87-94-1086</t>
  </si>
  <si>
    <t>87-94-1120</t>
  </si>
  <si>
    <t>87-94-0658</t>
  </si>
  <si>
    <t>87-94-1104</t>
  </si>
  <si>
    <t>87-94-1138</t>
  </si>
  <si>
    <t>87-94-1164</t>
  </si>
  <si>
    <t>87-94-1195</t>
  </si>
  <si>
    <t>87-94-1228</t>
  </si>
  <si>
    <t>87-94-2435</t>
  </si>
  <si>
    <t>87-94-2436</t>
  </si>
  <si>
    <t>87-94-2437</t>
  </si>
  <si>
    <t>87-94-1106</t>
  </si>
  <si>
    <t>87-94-2130</t>
  </si>
  <si>
    <t>87-94-2314</t>
  </si>
  <si>
    <t>87-94-1450</t>
  </si>
  <si>
    <t>87-94-2438</t>
  </si>
  <si>
    <t>87-94-2439</t>
  </si>
  <si>
    <t>87-94-2440</t>
  </si>
  <si>
    <t>87-94-2441</t>
  </si>
  <si>
    <t>87-94-1503</t>
  </si>
  <si>
    <t>87-94-2442</t>
  </si>
  <si>
    <t>87-94-2443</t>
  </si>
  <si>
    <t>87-94-2444</t>
  </si>
  <si>
    <t>87-94-2445</t>
  </si>
  <si>
    <t>87-94-2446</t>
  </si>
  <si>
    <t>87-94-2315</t>
  </si>
  <si>
    <t>87-94-2447</t>
  </si>
  <si>
    <t>87-94-2448</t>
  </si>
  <si>
    <t>87-94-2449</t>
  </si>
  <si>
    <t>87-94-2450</t>
  </si>
  <si>
    <t>87-94-2451</t>
  </si>
  <si>
    <t>87-94-2452</t>
  </si>
  <si>
    <t>87-94-2453</t>
  </si>
  <si>
    <t>87-94-2454</t>
  </si>
  <si>
    <t>87-94-2455</t>
  </si>
  <si>
    <t>87-94-1603</t>
  </si>
  <si>
    <t>Dutch Design</t>
  </si>
  <si>
    <t>Birdie</t>
  </si>
  <si>
    <t>Halftime</t>
  </si>
  <si>
    <t>Slipstream</t>
  </si>
  <si>
    <t>Volley</t>
  </si>
  <si>
    <t>Beverly Gold</t>
  </si>
  <si>
    <t>Albufeira</t>
  </si>
  <si>
    <t>Alicante</t>
  </si>
  <si>
    <t>Asti</t>
  </si>
  <si>
    <t>Caesars Palace</t>
  </si>
  <si>
    <t>Copper Candy</t>
  </si>
  <si>
    <t>Dam Square</t>
  </si>
  <si>
    <t>Ducati</t>
  </si>
  <si>
    <t>Dutch Passion</t>
  </si>
  <si>
    <t>Dynamix</t>
  </si>
  <si>
    <t>Farinella</t>
  </si>
  <si>
    <t>Hardrock</t>
  </si>
  <si>
    <t>Honesty</t>
  </si>
  <si>
    <t>Indian Summerset</t>
  </si>
  <si>
    <t>Kamsberg</t>
  </si>
  <si>
    <t>Malbec</t>
  </si>
  <si>
    <t>Menorca</t>
  </si>
  <si>
    <t>Mercato</t>
  </si>
  <si>
    <t>Murano</t>
  </si>
  <si>
    <t>Paciano</t>
  </si>
  <si>
    <t>Pigalle</t>
  </si>
  <si>
    <t>Pokerface</t>
  </si>
  <si>
    <t>Pompidou</t>
  </si>
  <si>
    <t>Sestriere</t>
  </si>
  <si>
    <t>Sunderland</t>
  </si>
  <si>
    <t>Vuelta</t>
  </si>
  <si>
    <t>Cali</t>
  </si>
  <si>
    <t>Big Smile</t>
  </si>
  <si>
    <t>Catemaco</t>
  </si>
  <si>
    <t>Corvara</t>
  </si>
  <si>
    <t>Crystal Blanca</t>
  </si>
  <si>
    <t>Kaveri</t>
  </si>
  <si>
    <t>Lodi</t>
  </si>
  <si>
    <t>Mistero</t>
  </si>
  <si>
    <t>Pacific Ocean</t>
  </si>
  <si>
    <t>Red Sparrow</t>
  </si>
  <si>
    <t>Siberia</t>
  </si>
  <si>
    <t>Silverside</t>
  </si>
  <si>
    <t>The Edge</t>
  </si>
  <si>
    <t>Bacca</t>
  </si>
  <si>
    <t>Batavia</t>
  </si>
  <si>
    <t>Bellamonte</t>
  </si>
  <si>
    <t>Brusago</t>
  </si>
  <si>
    <t>Conca D'Or</t>
  </si>
  <si>
    <t>Corcovado</t>
  </si>
  <si>
    <t>Dali</t>
  </si>
  <si>
    <t>Dalian</t>
  </si>
  <si>
    <t>El Capitán</t>
  </si>
  <si>
    <t>Gracefull</t>
  </si>
  <si>
    <t>Hurley</t>
  </si>
  <si>
    <t>Lasting Love</t>
  </si>
  <si>
    <t>Le Pristine</t>
  </si>
  <si>
    <t>Maldano</t>
  </si>
  <si>
    <t>Manissa</t>
  </si>
  <si>
    <t>Marengo</t>
  </si>
  <si>
    <t>Mundial</t>
  </si>
  <si>
    <t>Palazzo</t>
  </si>
  <si>
    <t>Pinnacle</t>
  </si>
  <si>
    <t>Profundo</t>
  </si>
  <si>
    <t>Redford</t>
  </si>
  <si>
    <t>Shine On</t>
  </si>
  <si>
    <t>Tomorrow</t>
  </si>
  <si>
    <t>Touchstone</t>
  </si>
  <si>
    <t>Vestaro</t>
  </si>
  <si>
    <t>Vigneron</t>
  </si>
  <si>
    <t>Rozalyn</t>
  </si>
  <si>
    <t>Isabella</t>
  </si>
  <si>
    <t>Samantha</t>
  </si>
  <si>
    <t>Sevenna</t>
  </si>
  <si>
    <t>Downtown</t>
  </si>
  <si>
    <t>Merlingh</t>
  </si>
  <si>
    <t>Sustain</t>
  </si>
  <si>
    <t>Valletta</t>
  </si>
  <si>
    <t>Желтый</t>
  </si>
  <si>
    <t>Темно-красный</t>
  </si>
  <si>
    <t>Луковицы поставляются охлажденные до -1 -3 градусов. </t>
  </si>
  <si>
    <t>Лилии в ящиках (Европа) весна 2026</t>
  </si>
  <si>
    <t>◦ 15 неделя 2026 (6-10 апреля) - приём заказов до 16.02.2026</t>
  </si>
  <si>
    <t>Доплата за охлаждение для выдачи на 7 неделе - 0 €/ящик, на 11-12 неделе 1 €/ящик, 15 неделя - 1,6 €/ящик.</t>
  </si>
  <si>
    <t>хит!</t>
  </si>
  <si>
    <t xml:space="preserve">   новинка ассортимента!</t>
  </si>
  <si>
    <t>Цена при заказе 1-4 ящ/позиции, €</t>
  </si>
  <si>
    <t>Цена при заказе 5 и более  ящ/позиции, €</t>
  </si>
  <si>
    <t>Roselily; восточная махровая</t>
  </si>
  <si>
    <t>Tiny-line; азиатская горшечная</t>
  </si>
  <si>
    <t>87-94-2187</t>
  </si>
  <si>
    <t>87-94-1732</t>
  </si>
  <si>
    <t>87-94-1733</t>
  </si>
  <si>
    <t>87-94-1736</t>
  </si>
  <si>
    <t>87-94-1737</t>
  </si>
  <si>
    <t>87-94-1740</t>
  </si>
  <si>
    <t>87-94-1741</t>
  </si>
  <si>
    <t>87-94-2190</t>
  </si>
  <si>
    <t>87-94-1744</t>
  </si>
  <si>
    <t>87-94-1745</t>
  </si>
  <si>
    <t>87-94-2191</t>
  </si>
  <si>
    <t>87-94-1748</t>
  </si>
  <si>
    <t>87-94-1749</t>
  </si>
  <si>
    <t>Pura Vida; азиатский гибрид</t>
  </si>
  <si>
    <t>Pura Amor</t>
  </si>
  <si>
    <t>Pura Desierto</t>
  </si>
  <si>
    <t>Pura Luna</t>
  </si>
  <si>
    <t>Pura Paz</t>
  </si>
  <si>
    <t>Pura Puro</t>
  </si>
  <si>
    <t>Butterfly; ЛА-гибрид</t>
  </si>
  <si>
    <t>Avalon Cockpit</t>
  </si>
  <si>
    <t>Blossom Finishline</t>
  </si>
  <si>
    <t>Подпишитесь на наш телеграм-канал, чтобы всегда быть в курсе последних новостей, предложений и акций:</t>
  </si>
  <si>
    <t>87-94-2462</t>
  </si>
  <si>
    <t>87-94-2466</t>
  </si>
  <si>
    <t>Pura Paraiso</t>
  </si>
  <si>
    <t>87-94-2467</t>
  </si>
  <si>
    <t>87-94-2468</t>
  </si>
  <si>
    <t>87-94-2469</t>
  </si>
  <si>
    <t>азиатский гибрид</t>
  </si>
  <si>
    <t>Sparkling Joy</t>
  </si>
  <si>
    <t>87-94-0772</t>
  </si>
  <si>
    <t>Corleone</t>
  </si>
  <si>
    <t>87-94-1970</t>
  </si>
  <si>
    <t>Crodino</t>
  </si>
  <si>
    <t>87-94-1971</t>
  </si>
  <si>
    <t>87-94-1972</t>
  </si>
  <si>
    <t>87-94-2470</t>
  </si>
  <si>
    <t>En Garde</t>
  </si>
  <si>
    <t>87-94-2471</t>
  </si>
  <si>
    <t>87-94-2472</t>
  </si>
  <si>
    <t>87-94-2473</t>
  </si>
  <si>
    <t>Erinome</t>
  </si>
  <si>
    <t>87-94-1998</t>
  </si>
  <si>
    <t>Ponte Delgada</t>
  </si>
  <si>
    <t>87-94-1999</t>
  </si>
  <si>
    <t>87-94-2000</t>
  </si>
  <si>
    <t>87-94-0736</t>
  </si>
  <si>
    <t>Royal Sunset</t>
  </si>
  <si>
    <t>87-94-2474</t>
  </si>
  <si>
    <t>Scotland</t>
  </si>
  <si>
    <t>87-94-2475</t>
  </si>
  <si>
    <t>Tintoretto</t>
  </si>
  <si>
    <t>87-94-2476</t>
  </si>
  <si>
    <t>87-94-2477</t>
  </si>
  <si>
    <t>87-94-2478</t>
  </si>
  <si>
    <t>87-94-2482</t>
  </si>
  <si>
    <t>Ibiza</t>
  </si>
  <si>
    <t>87-94-0337</t>
  </si>
  <si>
    <t>восточный гибрид</t>
  </si>
  <si>
    <t>Santander</t>
  </si>
  <si>
    <t>87-94-0479</t>
  </si>
  <si>
    <t>87-94-0915</t>
  </si>
  <si>
    <t>Severn</t>
  </si>
  <si>
    <t>87-94-2238</t>
  </si>
  <si>
    <t>Carbonero</t>
  </si>
  <si>
    <t>87-94-0043</t>
  </si>
  <si>
    <t>87-94-0067</t>
  </si>
  <si>
    <t>87-94-0973</t>
  </si>
  <si>
    <t>Nymph</t>
  </si>
  <si>
    <t>87-94-0986</t>
  </si>
  <si>
    <t>Задаток при бронировании: 50%; доплата 50% за 3 недели до выдачи</t>
  </si>
  <si>
    <t>Подтверждение</t>
  </si>
  <si>
    <t>закрыт приём заказов</t>
  </si>
  <si>
    <t>в теч. 10-и дней после внесения аванса</t>
  </si>
  <si>
    <t>в теч. 3-х дней после внесения аванса</t>
  </si>
  <si>
    <t>87-94-1794</t>
  </si>
  <si>
    <t>Editha</t>
  </si>
  <si>
    <t>87-119-0145</t>
  </si>
  <si>
    <t>87-119-0146</t>
  </si>
  <si>
    <t>87-119-0147</t>
  </si>
  <si>
    <t>87-119-0148</t>
  </si>
  <si>
    <t>87-119-0149</t>
  </si>
  <si>
    <t>87-119-0150</t>
  </si>
  <si>
    <t>87-119-0151</t>
  </si>
  <si>
    <t>87-119-0152</t>
  </si>
  <si>
    <t>87-119-0153</t>
  </si>
  <si>
    <t>87-119-0154</t>
  </si>
  <si>
    <t>87-119-0155</t>
  </si>
  <si>
    <t>87-119-0156</t>
  </si>
  <si>
    <t>87-119-0157</t>
  </si>
  <si>
    <t>87-119-0158</t>
  </si>
  <si>
    <t>87-119-0159</t>
  </si>
  <si>
    <t>87-119-0160</t>
  </si>
  <si>
    <t>87-119-0161</t>
  </si>
  <si>
    <t>87-119-0162</t>
  </si>
  <si>
    <t>87-119-0163</t>
  </si>
  <si>
    <t>87-119-0164</t>
  </si>
  <si>
    <t>87-119-0165</t>
  </si>
  <si>
    <t>87-119-0166</t>
  </si>
  <si>
    <t>87-119-0167</t>
  </si>
  <si>
    <t>87-119-0168</t>
  </si>
  <si>
    <t>87-119-0169</t>
  </si>
  <si>
    <t>87-119-0170</t>
  </si>
  <si>
    <t>87-119-0171</t>
  </si>
  <si>
    <t>87-119-0172</t>
  </si>
  <si>
    <t>87-119-0173</t>
  </si>
  <si>
    <t>87-119-0174</t>
  </si>
  <si>
    <t>87-119-0175</t>
  </si>
  <si>
    <t>87-119-0176</t>
  </si>
  <si>
    <t>87-119-0177</t>
  </si>
  <si>
    <t>87-119-0178</t>
  </si>
  <si>
    <t>87-119-0179</t>
  </si>
  <si>
    <t>87-119-0180</t>
  </si>
  <si>
    <t>87-119-0181</t>
  </si>
  <si>
    <t>87-119-0182</t>
  </si>
  <si>
    <t>87-119-0183</t>
  </si>
  <si>
    <t>87-119-0184</t>
  </si>
  <si>
    <t>87-119-0185</t>
  </si>
  <si>
    <t>87-119-0186</t>
  </si>
  <si>
    <t>87-119-0187</t>
  </si>
  <si>
    <t>87-119-0188</t>
  </si>
  <si>
    <t>87-119-0189</t>
  </si>
  <si>
    <t>87-119-0190</t>
  </si>
  <si>
    <t>87-119-0191</t>
  </si>
  <si>
    <t>87-119-0192</t>
  </si>
  <si>
    <t>87-119-0193</t>
  </si>
  <si>
    <t>87-119-0194</t>
  </si>
  <si>
    <t>87-119-0195</t>
  </si>
  <si>
    <t>87-119-0196</t>
  </si>
  <si>
    <t>87-119-0197</t>
  </si>
  <si>
    <t>87-119-0198</t>
  </si>
  <si>
    <t>87-119-0199</t>
  </si>
  <si>
    <t>87-119-0200</t>
  </si>
  <si>
    <t>87-119-0201</t>
  </si>
  <si>
    <t>87-119-0202</t>
  </si>
  <si>
    <t>87-119-0203</t>
  </si>
  <si>
    <t>87-119-0204</t>
  </si>
  <si>
    <t>87-119-0205</t>
  </si>
  <si>
    <t>87-119-0206</t>
  </si>
  <si>
    <t>87-119-0207</t>
  </si>
  <si>
    <t>87-119-0208</t>
  </si>
  <si>
    <t>87-119-0209</t>
  </si>
  <si>
    <t>87-119-0210</t>
  </si>
  <si>
    <t>87-119-0211</t>
  </si>
  <si>
    <t>87-119-0212</t>
  </si>
  <si>
    <t>87-119-0213</t>
  </si>
  <si>
    <t>87-119-0214</t>
  </si>
  <si>
    <t>87-119-0215</t>
  </si>
  <si>
    <t>87-119-0216</t>
  </si>
  <si>
    <t>87-119-0217</t>
  </si>
  <si>
    <t>87-119-0218</t>
  </si>
  <si>
    <t>87-119-0219</t>
  </si>
  <si>
    <t>87-119-0220</t>
  </si>
  <si>
    <t>87-119-0221</t>
  </si>
  <si>
    <t>87-119-0222</t>
  </si>
  <si>
    <t>87-119-0223</t>
  </si>
  <si>
    <t>87-119-0224</t>
  </si>
  <si>
    <t>Accolade</t>
  </si>
  <si>
    <t>Adora</t>
  </si>
  <si>
    <t>Aletha</t>
  </si>
  <si>
    <t>Amistad</t>
  </si>
  <si>
    <t>Anita</t>
  </si>
  <si>
    <t>Blizzard</t>
  </si>
  <si>
    <t>Bowl of Beauty</t>
  </si>
  <si>
    <t>Brigida</t>
  </si>
  <si>
    <t>Cecilia</t>
  </si>
  <si>
    <t>Chardonnay</t>
  </si>
  <si>
    <t>Chatilla</t>
  </si>
  <si>
    <t>Conca d'Or</t>
  </si>
  <si>
    <t>Couplet</t>
  </si>
  <si>
    <t>Cyrilla</t>
  </si>
  <si>
    <t>Dalinda</t>
  </si>
  <si>
    <t>Dianthe</t>
  </si>
  <si>
    <t>Double Dutch Crystal</t>
  </si>
  <si>
    <t>Edsilia</t>
  </si>
  <si>
    <t>Esra</t>
  </si>
  <si>
    <t>Floretta</t>
  </si>
  <si>
    <t>Gabriella</t>
  </si>
  <si>
    <t>Grand Amour</t>
  </si>
  <si>
    <t>Jasmina</t>
  </si>
  <si>
    <t>Javiera</t>
  </si>
  <si>
    <t>Kadango</t>
  </si>
  <si>
    <t>Kyra</t>
  </si>
  <si>
    <t>Lucia</t>
  </si>
  <si>
    <t>Ludwina</t>
  </si>
  <si>
    <t>Melissa</t>
  </si>
  <si>
    <t>Milano</t>
  </si>
  <si>
    <t xml:space="preserve">Monica </t>
  </si>
  <si>
    <t>Nesso</t>
  </si>
  <si>
    <t>Nowa</t>
  </si>
  <si>
    <t>Obelia</t>
  </si>
  <si>
    <t xml:space="preserve">Olympia </t>
  </si>
  <si>
    <t>Praiano</t>
  </si>
  <si>
    <t>Rihanna</t>
  </si>
  <si>
    <t>Shamira</t>
  </si>
  <si>
    <t>Show Up</t>
  </si>
  <si>
    <t>Simona</t>
  </si>
  <si>
    <t>Stockholm</t>
  </si>
  <si>
    <t>Sunny Camino</t>
  </si>
  <si>
    <t>Sunny Double Bounty</t>
  </si>
  <si>
    <t>Tabitha</t>
  </si>
  <si>
    <t>Tanya</t>
  </si>
  <si>
    <t>Tiny Cosmic</t>
  </si>
  <si>
    <t>Tiny Diamond</t>
  </si>
  <si>
    <t>Tiny Double Dutch</t>
  </si>
  <si>
    <t>Tiny Ghost</t>
  </si>
  <si>
    <t>Tiny Ink</t>
  </si>
  <si>
    <t>Tiny Lion</t>
  </si>
  <si>
    <t>Tiny Nugget</t>
  </si>
  <si>
    <t>Tiny Shadow</t>
  </si>
  <si>
    <t>Trebbiano</t>
  </si>
  <si>
    <t>Waverider</t>
  </si>
  <si>
    <t>Yanicka</t>
  </si>
  <si>
    <t>Zeta</t>
  </si>
  <si>
    <t>Бело-желтый</t>
  </si>
  <si>
    <t>обновление ассортимента</t>
  </si>
  <si>
    <t>Бело-зеленый</t>
  </si>
  <si>
    <t>Красный/оранжевый</t>
  </si>
  <si>
    <t>Желтый/белый</t>
  </si>
  <si>
    <t>Желтый/красный</t>
  </si>
  <si>
    <t>Розовый с белым краем</t>
  </si>
  <si>
    <t>Фиолетово-красный</t>
  </si>
  <si>
    <t>Нежно-лиловый розовый</t>
  </si>
  <si>
    <t>Белый с жёлтым</t>
  </si>
  <si>
    <t>Бело-розовый</t>
  </si>
  <si>
    <t>Розовый/белый</t>
  </si>
  <si>
    <t>Кремовый с красным</t>
  </si>
  <si>
    <t>Белый/розовый</t>
  </si>
  <si>
    <t>Оранжевый с красным</t>
  </si>
  <si>
    <t>Черно-красный</t>
  </si>
  <si>
    <t>Красно-оранжевый</t>
  </si>
  <si>
    <t>Желтый с красным</t>
  </si>
  <si>
    <t>Розово-черный</t>
  </si>
  <si>
    <t>Белый с зеленым</t>
  </si>
  <si>
    <t>Лимоново-зеленый</t>
  </si>
  <si>
    <t>Оплата производится в рублях по курсу = ЦБ РФ+9 ₽ на момент зачисления денежных средств на наш р/сч</t>
  </si>
  <si>
    <t>Курс ЦБ РФ+9 ₽</t>
  </si>
  <si>
    <t>восточная махровая</t>
  </si>
  <si>
    <t>ОТ-гибрид махровая</t>
  </si>
  <si>
    <t>◦ 7 неделя 2026 (9-13 февраля) - приём заказов ЗАКРЫТ</t>
  </si>
  <si>
    <t>◦ 11-12 неделя 2026 (9-20 марта) - приём заказов до 11.02.2026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</si>
</sst>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
  </numFmts>
  <fonts count="74">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u/>
      <sz val="10"/>
      <color theme="10"/>
      <name val="Calibri"/>
      <family val="2"/>
      <charset val="204"/>
      <scheme val="minor"/>
    </font>
    <font>
      <sz val="11"/>
      <color indexed="8"/>
      <name val="Arial"/>
      <family val="2"/>
      <charset val="204"/>
    </font>
    <font>
      <sz val="11"/>
      <color theme="1"/>
      <name val="Arial Narrow"/>
      <family val="2"/>
    </font>
    <font>
      <sz val="10"/>
      <name val="Courier"/>
      <family val="1"/>
    </font>
    <font>
      <sz val="11"/>
      <name val="Arial"/>
      <family val="2"/>
    </font>
    <font>
      <sz val="11"/>
      <name val="Calibri"/>
      <family val="2"/>
      <charset val="204"/>
      <scheme val="minor"/>
    </font>
    <font>
      <b/>
      <sz val="9"/>
      <color theme="1"/>
      <name val="Arial"/>
      <family val="2"/>
      <charset val="204"/>
    </font>
    <font>
      <b/>
      <sz val="11"/>
      <name val="Arial"/>
      <family val="2"/>
    </font>
    <font>
      <sz val="10"/>
      <name val="Courier"/>
      <family val="1"/>
      <charset val="204"/>
    </font>
    <font>
      <b/>
      <sz val="11"/>
      <color indexed="8"/>
      <name val="Arial"/>
      <family val="2"/>
      <charset val="204"/>
    </font>
    <font>
      <b/>
      <sz val="11"/>
      <color theme="1"/>
      <name val="Arial Narrow"/>
      <family val="2"/>
    </font>
    <font>
      <sz val="11"/>
      <color indexed="8"/>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sz val="10.5"/>
      <color theme="1"/>
      <name val="Arial"/>
      <family val="2"/>
    </font>
    <font>
      <b/>
      <sz val="10.5"/>
      <color theme="1"/>
      <name val="Arial"/>
      <family val="2"/>
      <charset val="204"/>
    </font>
    <font>
      <sz val="10.5"/>
      <name val="Arial"/>
      <family val="2"/>
      <charset val="204"/>
    </font>
    <font>
      <b/>
      <sz val="10.5"/>
      <name val="Arial"/>
      <family val="2"/>
    </font>
    <font>
      <sz val="10.5"/>
      <color theme="1"/>
      <name val="Arial"/>
      <family val="2"/>
      <charset val="204"/>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sz val="10.5"/>
      <color theme="0" tint="-0.499984740745262"/>
      <name val="Arial"/>
      <family val="2"/>
    </font>
    <font>
      <b/>
      <i/>
      <sz val="8"/>
      <name val="Arial"/>
      <family val="2"/>
      <charset val="204"/>
    </font>
    <font>
      <b/>
      <i/>
      <sz val="8"/>
      <color rgb="FFED1BC0"/>
      <name val="Arial"/>
      <family val="2"/>
      <charset val="204"/>
    </font>
    <font>
      <b/>
      <sz val="11"/>
      <color theme="0" tint="-0.499984740745262"/>
      <name val="Calibri"/>
      <family val="2"/>
      <charset val="204"/>
      <scheme val="minor"/>
    </font>
    <font>
      <sz val="11"/>
      <color theme="0" tint="-0.499984740745262"/>
      <name val="Calibri"/>
      <family val="2"/>
      <charset val="204"/>
      <scheme val="minor"/>
    </font>
    <font>
      <u/>
      <sz val="10"/>
      <name val="Calibri"/>
      <family val="2"/>
      <charset val="204"/>
      <scheme val="minor"/>
    </font>
    <font>
      <b/>
      <i/>
      <sz val="8"/>
      <color rgb="FF0070C0"/>
      <name val="Arial"/>
      <family val="2"/>
      <charset val="204"/>
    </font>
    <font>
      <b/>
      <i/>
      <sz val="8"/>
      <color rgb="FFFF0000"/>
      <name val="Arial"/>
      <family val="2"/>
      <charset val="204"/>
    </font>
    <font>
      <b/>
      <i/>
      <sz val="8"/>
      <name val="Arial"/>
      <family val="2"/>
    </font>
    <font>
      <b/>
      <i/>
      <sz val="8"/>
      <color theme="0" tint="-0.499984740745262"/>
      <name val="Arial"/>
      <family val="2"/>
    </font>
    <font>
      <b/>
      <sz val="10.5"/>
      <color theme="0" tint="-0.499984740745262"/>
      <name val="Arial"/>
      <family val="2"/>
    </font>
    <font>
      <sz val="10.5"/>
      <color theme="0" tint="-0.499984740745262"/>
      <name val="Arial"/>
      <family val="2"/>
      <charset val="204"/>
    </font>
    <font>
      <b/>
      <sz val="9"/>
      <color rgb="FFFF0000"/>
      <name val="Arial"/>
      <family val="2"/>
      <charset val="204"/>
    </font>
    <font>
      <b/>
      <sz val="9"/>
      <color rgb="FF006600"/>
      <name val="Arial"/>
      <family val="2"/>
      <charset val="204"/>
    </font>
    <font>
      <sz val="10"/>
      <color indexed="8"/>
      <name val="Arial"/>
      <family val="2"/>
      <charset val="204"/>
    </font>
    <font>
      <b/>
      <sz val="10.5"/>
      <color rgb="FF7030A0"/>
      <name val="Arial"/>
      <family val="2"/>
      <charset val="204"/>
    </font>
    <font>
      <b/>
      <sz val="8"/>
      <color rgb="FF7030A0"/>
      <name val="Arial"/>
      <family val="2"/>
      <charset val="204"/>
    </font>
    <font>
      <b/>
      <sz val="10.5"/>
      <color theme="0" tint="-0.499984740745262"/>
      <name val="Arial"/>
      <family val="2"/>
      <charset val="204"/>
    </font>
    <font>
      <b/>
      <sz val="8"/>
      <color theme="0" tint="-0.499984740745262"/>
      <name val="Arial"/>
      <family val="2"/>
      <charset val="204"/>
    </font>
    <font>
      <b/>
      <sz val="9"/>
      <color theme="0" tint="-0.499984740745262"/>
      <name val="Arial"/>
      <family val="2"/>
      <charset val="204"/>
    </font>
    <font>
      <b/>
      <i/>
      <sz val="8"/>
      <color theme="0" tint="-0.499984740745262"/>
      <name val="Arial"/>
      <family val="2"/>
      <charset val="204"/>
    </font>
  </fonts>
  <fills count="33">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9" tint="0.79998168889431442"/>
        <bgColor indexed="64"/>
      </patternFill>
    </fill>
    <fill>
      <patternFill patternType="solid">
        <fgColor rgb="FFFF33CC"/>
        <bgColor indexed="64"/>
      </patternFill>
    </fill>
    <fill>
      <patternFill patternType="solid">
        <fgColor rgb="FFFF99CC"/>
        <bgColor indexed="64"/>
      </patternFill>
    </fill>
    <fill>
      <patternFill patternType="solid">
        <fgColor rgb="FFFFFF00"/>
        <bgColor indexed="64"/>
      </patternFill>
    </fill>
    <fill>
      <patternFill patternType="solid">
        <fgColor theme="7"/>
        <bgColor indexed="64"/>
      </patternFill>
    </fill>
    <fill>
      <patternFill patternType="solid">
        <fgColor rgb="FFFFCCCC"/>
        <bgColor indexed="64"/>
      </patternFill>
    </fill>
    <fill>
      <patternFill patternType="solid">
        <fgColor rgb="FFFF0000"/>
        <bgColor indexed="64"/>
      </patternFill>
    </fill>
    <fill>
      <gradientFill>
        <stop position="0">
          <color rgb="FFFFFF00"/>
        </stop>
        <stop position="1">
          <color rgb="FFFB79D9"/>
        </stop>
      </gradientFill>
    </fill>
    <fill>
      <gradientFill>
        <stop position="0">
          <color rgb="FFFF0000"/>
        </stop>
        <stop position="0.5">
          <color rgb="FFFFFF00"/>
        </stop>
        <stop position="1">
          <color rgb="FFFF0000"/>
        </stop>
      </gradientFill>
    </fill>
    <fill>
      <gradientFill type="path" left="0.5" right="0.5" top="0.5" bottom="0.5">
        <stop position="0">
          <color rgb="FFFF99CC"/>
        </stop>
        <stop position="1">
          <color theme="0"/>
        </stop>
      </gradientFill>
    </fill>
    <fill>
      <patternFill patternType="solid">
        <fgColor rgb="FFFF9966"/>
        <bgColor indexed="64"/>
      </patternFill>
    </fill>
    <fill>
      <gradientFill degree="180">
        <stop position="0">
          <color rgb="FFFF0000"/>
        </stop>
        <stop position="1">
          <color theme="7"/>
        </stop>
      </gradientFill>
    </fill>
    <fill>
      <gradientFill type="path" left="1" right="1" top="1" bottom="1">
        <stop position="0">
          <color rgb="FFFF99CC"/>
        </stop>
        <stop position="1">
          <color rgb="FF7030A0"/>
        </stop>
      </gradientFill>
    </fill>
    <fill>
      <gradientFill>
        <stop position="0">
          <color theme="0"/>
        </stop>
        <stop position="0.5">
          <color rgb="FFEB4584"/>
        </stop>
        <stop position="1">
          <color theme="0"/>
        </stop>
      </gradientFill>
    </fill>
    <fill>
      <patternFill patternType="solid">
        <fgColor rgb="FF7030A0"/>
        <bgColor indexed="64"/>
      </patternFill>
    </fill>
    <fill>
      <patternFill patternType="solid">
        <fgColor rgb="FFE3FCBA"/>
        <bgColor indexed="64"/>
      </patternFill>
    </fill>
    <fill>
      <patternFill patternType="solid">
        <fgColor theme="0" tint="-0.249977111117893"/>
        <bgColor indexed="64"/>
      </patternFill>
    </fill>
    <fill>
      <patternFill patternType="solid">
        <fgColor rgb="FFFFC000"/>
        <bgColor indexed="64"/>
      </patternFill>
    </fill>
    <fill>
      <gradientFill>
        <stop position="0">
          <color theme="0"/>
        </stop>
        <stop position="1">
          <color rgb="FFFFFF00"/>
        </stop>
      </gradientFill>
    </fill>
    <fill>
      <gradientFill degree="180">
        <stop position="0">
          <color theme="0"/>
        </stop>
        <stop position="1">
          <color rgb="FFED1BC0"/>
        </stop>
      </gradientFill>
    </fill>
    <fill>
      <patternFill patternType="solid">
        <fgColor rgb="FF990000"/>
        <bgColor indexed="64"/>
      </patternFill>
    </fill>
    <fill>
      <gradientFill type="path" left="0.5" right="0.5" top="0.5" bottom="0.5">
        <stop position="0">
          <color theme="9" tint="0.59999389629810485"/>
        </stop>
        <stop position="1">
          <color theme="0"/>
        </stop>
      </gradientFill>
    </fill>
    <fill>
      <gradientFill>
        <stop position="0">
          <color rgb="FFFF0000"/>
        </stop>
        <stop position="0.5">
          <color theme="7" tint="0.80001220740379042"/>
        </stop>
        <stop position="1">
          <color rgb="FFFF0000"/>
        </stop>
      </gradientFill>
    </fill>
    <fill>
      <gradientFill>
        <stop position="0">
          <color theme="9" tint="0.59999389629810485"/>
        </stop>
        <stop position="1">
          <color rgb="FFFFFF00"/>
        </stop>
      </gradientFill>
    </fill>
    <fill>
      <gradientFill degree="180">
        <stop position="0">
          <color theme="1" tint="0.25098422193060094"/>
        </stop>
        <stop position="1">
          <color rgb="FFED1BC0"/>
        </stop>
      </gradientFill>
    </fill>
    <fill>
      <gradientFill>
        <stop position="0">
          <color rgb="FF7030A0"/>
        </stop>
        <stop position="0.5">
          <color rgb="FFFF0000"/>
        </stop>
        <stop position="1">
          <color rgb="FF7030A0"/>
        </stop>
      </gradientFill>
    </fill>
    <fill>
      <gradientFill degree="180">
        <stop position="0">
          <color theme="1" tint="0.25098422193060094"/>
        </stop>
        <stop position="1">
          <color rgb="FFFF0000"/>
        </stop>
      </gradientFill>
    </fill>
  </fills>
  <borders count="1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hair">
        <color auto="1"/>
      </left>
      <right/>
      <top style="hair">
        <color auto="1"/>
      </top>
      <bottom/>
      <diagonal/>
    </border>
    <border>
      <left style="slantDashDot">
        <color theme="0" tint="-0.499984740745262"/>
      </left>
      <right style="slantDashDot">
        <color theme="0" tint="-0.499984740745262"/>
      </right>
      <top style="slantDashDot">
        <color theme="0" tint="-0.499984740745262"/>
      </top>
      <bottom style="slantDashDot">
        <color theme="0" tint="-0.499984740745262"/>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6">
    <xf numFmtId="0" fontId="0" fillId="0" borderId="0"/>
    <xf numFmtId="0" fontId="1" fillId="0" borderId="0"/>
    <xf numFmtId="0" fontId="7" fillId="0" borderId="0"/>
    <xf numFmtId="0" fontId="4" fillId="0" borderId="0" applyNumberFormat="0" applyFill="0" applyBorder="0" applyAlignment="0" applyProtection="0"/>
    <xf numFmtId="0" fontId="12" fillId="0" borderId="0"/>
    <xf numFmtId="0" fontId="4" fillId="0" borderId="0" applyNumberFormat="0" applyFill="0" applyBorder="0" applyAlignment="0" applyProtection="0"/>
    <xf numFmtId="0" fontId="16" fillId="0" borderId="0"/>
    <xf numFmtId="0" fontId="21" fillId="0" borderId="0"/>
    <xf numFmtId="0" fontId="12" fillId="0" borderId="0"/>
    <xf numFmtId="0" fontId="1" fillId="0" borderId="0"/>
    <xf numFmtId="0" fontId="1" fillId="0" borderId="0"/>
    <xf numFmtId="0" fontId="1" fillId="0" borderId="0"/>
    <xf numFmtId="0" fontId="1" fillId="0" borderId="0"/>
    <xf numFmtId="0" fontId="51" fillId="0" borderId="0"/>
    <xf numFmtId="0" fontId="51" fillId="0" borderId="0"/>
    <xf numFmtId="0" fontId="67" fillId="0" borderId="0">
      <alignment vertical="top"/>
    </xf>
  </cellStyleXfs>
  <cellXfs count="211">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xf numFmtId="0" fontId="5" fillId="0" borderId="0" xfId="1" applyFont="1" applyAlignment="1">
      <alignment horizontal="left"/>
    </xf>
    <xf numFmtId="0" fontId="6" fillId="0" borderId="0" xfId="1" applyFont="1" applyAlignment="1">
      <alignment vertical="top"/>
    </xf>
    <xf numFmtId="0" fontId="6" fillId="0" borderId="0" xfId="1" applyFont="1" applyAlignment="1">
      <alignment horizontal="center" vertical="top"/>
    </xf>
    <xf numFmtId="0" fontId="9" fillId="0" borderId="0" xfId="2" applyFont="1" applyAlignment="1" applyProtection="1">
      <alignment horizontal="center" vertical="center"/>
      <protection locked="0"/>
    </xf>
    <xf numFmtId="2" fontId="10" fillId="0" borderId="0" xfId="1" applyNumberFormat="1" applyFont="1" applyAlignment="1">
      <alignment horizontal="center"/>
    </xf>
    <xf numFmtId="0" fontId="9"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3" fillId="0" borderId="0" xfId="5" applyFont="1" applyAlignment="1" applyProtection="1">
      <alignment horizontal="left" vertical="top"/>
      <protection locked="0"/>
    </xf>
    <xf numFmtId="0" fontId="14" fillId="3" borderId="0" xfId="4" applyFont="1" applyFill="1" applyAlignment="1">
      <alignment horizontal="left" vertical="center"/>
    </xf>
    <xf numFmtId="0" fontId="17" fillId="0" borderId="0" xfId="6" applyFont="1" applyAlignment="1" applyProtection="1">
      <alignment horizontal="left" vertical="center" indent="1"/>
      <protection locked="0"/>
    </xf>
    <xf numFmtId="0" fontId="18" fillId="0" borderId="0" xfId="1" applyFont="1" applyAlignment="1">
      <alignment horizontal="left" indent="1"/>
    </xf>
    <xf numFmtId="49" fontId="18" fillId="0" borderId="0" xfId="1" applyNumberFormat="1" applyFont="1"/>
    <xf numFmtId="0" fontId="18" fillId="0" borderId="0" xfId="1" applyFont="1"/>
    <xf numFmtId="0" fontId="20" fillId="0" borderId="0" xfId="4" applyFont="1" applyAlignment="1">
      <alignment horizontal="left" vertical="center" indent="1"/>
    </xf>
    <xf numFmtId="0" fontId="17" fillId="0" borderId="0" xfId="7" applyFont="1" applyAlignment="1" applyProtection="1">
      <alignment horizontal="left" vertical="center" indent="1"/>
      <protection locked="0"/>
    </xf>
    <xf numFmtId="0" fontId="22" fillId="3" borderId="0" xfId="4" applyFont="1" applyFill="1" applyAlignment="1">
      <alignment horizontal="left" vertical="center"/>
    </xf>
    <xf numFmtId="0" fontId="20" fillId="0" borderId="0" xfId="7" applyFont="1" applyAlignment="1" applyProtection="1">
      <alignment horizontal="left" vertical="center" indent="1"/>
      <protection locked="0"/>
    </xf>
    <xf numFmtId="44" fontId="15" fillId="0" borderId="0" xfId="2" applyNumberFormat="1" applyFont="1" applyAlignment="1">
      <alignment horizontal="right"/>
    </xf>
    <xf numFmtId="0" fontId="24" fillId="3" borderId="0" xfId="8" applyFont="1" applyFill="1" applyAlignment="1">
      <alignment horizontal="left" vertical="center"/>
    </xf>
    <xf numFmtId="165" fontId="17" fillId="0" borderId="0" xfId="7" applyNumberFormat="1" applyFont="1" applyAlignment="1" applyProtection="1">
      <alignment horizontal="left" vertical="center" indent="1"/>
      <protection locked="0"/>
    </xf>
    <xf numFmtId="0" fontId="25" fillId="0" borderId="0" xfId="4" applyFont="1" applyAlignment="1">
      <alignment horizontal="left" vertical="center"/>
    </xf>
    <xf numFmtId="0" fontId="26" fillId="5" borderId="0" xfId="1" applyFont="1" applyFill="1" applyAlignment="1">
      <alignment horizontal="left" vertical="center"/>
    </xf>
    <xf numFmtId="14" fontId="27" fillId="0" borderId="0" xfId="2" applyNumberFormat="1" applyFont="1" applyAlignment="1">
      <alignment horizontal="center"/>
    </xf>
    <xf numFmtId="0" fontId="28"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0" fillId="4" borderId="1" xfId="2" applyFont="1" applyFill="1" applyBorder="1" applyAlignment="1" applyProtection="1">
      <alignment horizontal="center" vertical="top" wrapText="1"/>
      <protection locked="0"/>
    </xf>
    <xf numFmtId="0" fontId="1" fillId="0" borderId="0" xfId="1" applyAlignment="1">
      <alignment vertical="top" wrapText="1"/>
    </xf>
    <xf numFmtId="0" fontId="26" fillId="5" borderId="1" xfId="2" applyFont="1" applyFill="1" applyBorder="1" applyAlignment="1">
      <alignment horizontal="left" vertical="center" indent="1"/>
    </xf>
    <xf numFmtId="49" fontId="26" fillId="0" borderId="1" xfId="2" applyNumberFormat="1" applyFont="1" applyBorder="1" applyAlignment="1">
      <alignment horizontal="center" vertical="center"/>
    </xf>
    <xf numFmtId="0" fontId="32" fillId="0" borderId="1" xfId="1" applyFont="1" applyBorder="1" applyAlignment="1">
      <alignment horizontal="center" vertical="center"/>
    </xf>
    <xf numFmtId="0" fontId="26" fillId="0" borderId="1" xfId="2" applyFont="1" applyBorder="1" applyAlignment="1">
      <alignment horizontal="center" vertical="center"/>
    </xf>
    <xf numFmtId="0" fontId="31" fillId="4" borderId="1" xfId="1" applyFont="1" applyFill="1" applyBorder="1" applyAlignment="1">
      <alignment horizontal="center" vertical="center"/>
    </xf>
    <xf numFmtId="165" fontId="26" fillId="7" borderId="6" xfId="1" applyNumberFormat="1" applyFont="1" applyFill="1" applyBorder="1" applyAlignment="1">
      <alignment horizontal="center" vertical="center"/>
    </xf>
    <xf numFmtId="0" fontId="26" fillId="0" borderId="3" xfId="2" applyFont="1" applyBorder="1" applyAlignment="1">
      <alignment horizontal="left" vertical="center" indent="1"/>
    </xf>
    <xf numFmtId="165" fontId="26" fillId="5" borderId="6" xfId="1" applyNumberFormat="1" applyFont="1" applyFill="1" applyBorder="1" applyAlignment="1">
      <alignment horizontal="center" vertical="center"/>
    </xf>
    <xf numFmtId="165" fontId="26" fillId="8" borderId="6" xfId="1" applyNumberFormat="1" applyFont="1" applyFill="1" applyBorder="1" applyAlignment="1">
      <alignment horizontal="center" vertical="center"/>
    </xf>
    <xf numFmtId="165" fontId="26" fillId="9" borderId="6" xfId="1" applyNumberFormat="1" applyFont="1" applyFill="1" applyBorder="1" applyAlignment="1">
      <alignment horizontal="center" vertical="center"/>
    </xf>
    <xf numFmtId="165" fontId="26" fillId="10" borderId="6" xfId="1" applyNumberFormat="1" applyFont="1" applyFill="1" applyBorder="1" applyAlignment="1">
      <alignment horizontal="center" vertical="center"/>
    </xf>
    <xf numFmtId="165" fontId="26" fillId="12" borderId="6" xfId="1" applyNumberFormat="1" applyFont="1" applyFill="1" applyBorder="1" applyAlignment="1">
      <alignment horizontal="center" vertical="center"/>
    </xf>
    <xf numFmtId="165" fontId="26" fillId="14" borderId="6" xfId="1" applyNumberFormat="1" applyFont="1" applyFill="1" applyBorder="1" applyAlignment="1">
      <alignment horizontal="center" vertical="center"/>
    </xf>
    <xf numFmtId="165" fontId="26" fillId="15" borderId="6" xfId="1" applyNumberFormat="1" applyFont="1" applyFill="1" applyBorder="1" applyAlignment="1">
      <alignment horizontal="center" vertical="center"/>
    </xf>
    <xf numFmtId="165" fontId="26" fillId="16" borderId="6" xfId="1" applyNumberFormat="1" applyFont="1" applyFill="1" applyBorder="1" applyAlignment="1">
      <alignment horizontal="center" vertical="center"/>
    </xf>
    <xf numFmtId="165" fontId="26" fillId="17" borderId="6" xfId="1" applyNumberFormat="1" applyFont="1" applyFill="1" applyBorder="1" applyAlignment="1">
      <alignment horizontal="center" vertical="center"/>
    </xf>
    <xf numFmtId="165" fontId="26" fillId="20" borderId="6" xfId="1" applyNumberFormat="1" applyFont="1" applyFill="1" applyBorder="1" applyAlignment="1">
      <alignment horizontal="center" vertical="center"/>
    </xf>
    <xf numFmtId="0" fontId="33" fillId="4" borderId="3" xfId="1" applyFont="1" applyFill="1" applyBorder="1" applyAlignment="1">
      <alignment vertical="center"/>
    </xf>
    <xf numFmtId="0" fontId="34" fillId="4" borderId="1" xfId="3" applyFont="1" applyFill="1" applyBorder="1" applyAlignment="1">
      <alignment horizontal="center" vertical="top"/>
    </xf>
    <xf numFmtId="0" fontId="29" fillId="4" borderId="1" xfId="2" applyFont="1" applyFill="1" applyBorder="1" applyAlignment="1">
      <alignment horizontal="left" vertical="center" indent="1"/>
    </xf>
    <xf numFmtId="2" fontId="33" fillId="4" borderId="1" xfId="1" applyNumberFormat="1" applyFont="1" applyFill="1" applyBorder="1" applyAlignment="1">
      <alignment horizontal="center" vertical="center"/>
    </xf>
    <xf numFmtId="0" fontId="34" fillId="4" borderId="7" xfId="3" applyFont="1" applyFill="1" applyBorder="1" applyAlignment="1">
      <alignment horizontal="center" vertical="top"/>
    </xf>
    <xf numFmtId="0" fontId="7" fillId="0" borderId="0" xfId="2"/>
    <xf numFmtId="0" fontId="1" fillId="0" borderId="8" xfId="9" applyBorder="1"/>
    <xf numFmtId="0" fontId="1" fillId="0" borderId="9" xfId="9" applyBorder="1"/>
    <xf numFmtId="0" fontId="1" fillId="0" borderId="10" xfId="9" applyBorder="1"/>
    <xf numFmtId="0" fontId="1" fillId="0" borderId="0" xfId="9"/>
    <xf numFmtId="0" fontId="1" fillId="0" borderId="11" xfId="9" applyBorder="1"/>
    <xf numFmtId="0" fontId="1" fillId="0" borderId="12" xfId="9" applyBorder="1"/>
    <xf numFmtId="0" fontId="35" fillId="0" borderId="11" xfId="9" applyFont="1" applyBorder="1"/>
    <xf numFmtId="0" fontId="35" fillId="0" borderId="0" xfId="9" applyFont="1"/>
    <xf numFmtId="0" fontId="36" fillId="0" borderId="0" xfId="9" applyFont="1"/>
    <xf numFmtId="0" fontId="36" fillId="0" borderId="12" xfId="9" applyFont="1" applyBorder="1"/>
    <xf numFmtId="0" fontId="37" fillId="0" borderId="0" xfId="9" applyFont="1"/>
    <xf numFmtId="0" fontId="37" fillId="0" borderId="12" xfId="9" applyFont="1" applyBorder="1"/>
    <xf numFmtId="0" fontId="38" fillId="0" borderId="11" xfId="9" applyFont="1" applyBorder="1"/>
    <xf numFmtId="0" fontId="39" fillId="22" borderId="11" xfId="9" applyFont="1" applyFill="1" applyBorder="1" applyAlignment="1">
      <alignment horizontal="right"/>
    </xf>
    <xf numFmtId="0" fontId="39" fillId="0" borderId="0" xfId="9" applyFont="1"/>
    <xf numFmtId="0" fontId="40" fillId="0" borderId="0" xfId="9" applyFont="1"/>
    <xf numFmtId="0" fontId="40" fillId="0" borderId="12" xfId="9" applyFont="1" applyBorder="1"/>
    <xf numFmtId="0" fontId="41" fillId="22" borderId="11" xfId="9" applyFont="1" applyFill="1" applyBorder="1" applyAlignment="1">
      <alignment horizontal="left"/>
    </xf>
    <xf numFmtId="0" fontId="43" fillId="0" borderId="0" xfId="9" applyFont="1"/>
    <xf numFmtId="0" fontId="44" fillId="0" borderId="0" xfId="9" applyFont="1"/>
    <xf numFmtId="0" fontId="41" fillId="0" borderId="0" xfId="9" applyFont="1" applyAlignment="1">
      <alignment horizontal="left"/>
    </xf>
    <xf numFmtId="0" fontId="45" fillId="0" borderId="0" xfId="9" applyFont="1"/>
    <xf numFmtId="0" fontId="45" fillId="0" borderId="12" xfId="9" applyFont="1" applyBorder="1"/>
    <xf numFmtId="0" fontId="44" fillId="22" borderId="11" xfId="9" applyFont="1" applyFill="1" applyBorder="1"/>
    <xf numFmtId="0" fontId="46" fillId="0" borderId="0" xfId="9" applyFont="1" applyAlignment="1">
      <alignment horizontal="left" indent="2"/>
    </xf>
    <xf numFmtId="0" fontId="47" fillId="0" borderId="0" xfId="9" applyFont="1" applyAlignment="1">
      <alignment horizontal="right"/>
    </xf>
    <xf numFmtId="0" fontId="46" fillId="0" borderId="0" xfId="9" applyFont="1" applyAlignment="1">
      <alignment horizontal="left"/>
    </xf>
    <xf numFmtId="0" fontId="48" fillId="0" borderId="0" xfId="9" applyFont="1" applyAlignment="1">
      <alignment vertical="center"/>
    </xf>
    <xf numFmtId="0" fontId="49" fillId="22" borderId="11" xfId="9" applyFont="1" applyFill="1" applyBorder="1"/>
    <xf numFmtId="0" fontId="49" fillId="0" borderId="0" xfId="9" applyFont="1"/>
    <xf numFmtId="0" fontId="1" fillId="22" borderId="11" xfId="9" applyFill="1" applyBorder="1"/>
    <xf numFmtId="0" fontId="40" fillId="22" borderId="11" xfId="9" applyFont="1" applyFill="1" applyBorder="1" applyAlignment="1">
      <alignment horizontal="right"/>
    </xf>
    <xf numFmtId="0" fontId="50" fillId="0" borderId="0" xfId="9" applyFont="1" applyAlignment="1">
      <alignment horizontal="left"/>
    </xf>
    <xf numFmtId="0" fontId="2" fillId="0" borderId="0" xfId="9" applyFont="1"/>
    <xf numFmtId="0" fontId="2" fillId="0" borderId="12" xfId="9" applyFont="1" applyBorder="1"/>
    <xf numFmtId="0" fontId="40" fillId="22" borderId="11" xfId="9" applyFont="1" applyFill="1" applyBorder="1" applyAlignment="1">
      <alignment horizontal="right" vertical="top"/>
    </xf>
    <xf numFmtId="0" fontId="2" fillId="0" borderId="12" xfId="9" applyFont="1" applyBorder="1" applyAlignment="1">
      <alignment vertical="top"/>
    </xf>
    <xf numFmtId="0" fontId="2" fillId="0" borderId="0" xfId="9" applyFont="1" applyAlignment="1">
      <alignment vertical="top"/>
    </xf>
    <xf numFmtId="0" fontId="46" fillId="0" borderId="0" xfId="9" applyFont="1" applyAlignment="1">
      <alignment horizontal="left" vertical="top" wrapText="1" indent="2"/>
    </xf>
    <xf numFmtId="0" fontId="40" fillId="22" borderId="11" xfId="11" applyFont="1" applyFill="1" applyBorder="1" applyAlignment="1">
      <alignment horizontal="right" vertical="top"/>
    </xf>
    <xf numFmtId="0" fontId="1" fillId="0" borderId="12" xfId="11" applyBorder="1"/>
    <xf numFmtId="0" fontId="1" fillId="0" borderId="0" xfId="11"/>
    <xf numFmtId="0" fontId="1" fillId="22" borderId="11" xfId="11" applyFill="1" applyBorder="1"/>
    <xf numFmtId="0" fontId="52" fillId="0" borderId="0" xfId="14" applyFont="1" applyAlignment="1">
      <alignment horizontal="left" vertical="top" wrapText="1"/>
    </xf>
    <xf numFmtId="0" fontId="1" fillId="0" borderId="13" xfId="9" applyBorder="1"/>
    <xf numFmtId="0" fontId="1" fillId="0" borderId="14" xfId="9" applyBorder="1"/>
    <xf numFmtId="0" fontId="1" fillId="0" borderId="15" xfId="9" applyBorder="1"/>
    <xf numFmtId="165" fontId="53" fillId="7" borderId="6" xfId="1" applyNumberFormat="1" applyFont="1" applyFill="1" applyBorder="1" applyAlignment="1">
      <alignment horizontal="center" vertical="center"/>
    </xf>
    <xf numFmtId="165" fontId="53" fillId="8" borderId="6" xfId="1" applyNumberFormat="1" applyFont="1" applyFill="1" applyBorder="1" applyAlignment="1">
      <alignment horizontal="center" vertical="center"/>
    </xf>
    <xf numFmtId="165" fontId="53" fillId="5" borderId="6" xfId="1" applyNumberFormat="1" applyFont="1" applyFill="1" applyBorder="1" applyAlignment="1">
      <alignment horizontal="center" vertical="center"/>
    </xf>
    <xf numFmtId="165" fontId="53" fillId="19" borderId="6" xfId="1" applyNumberFormat="1" applyFont="1" applyFill="1" applyBorder="1" applyAlignment="1">
      <alignment horizontal="center" vertical="center"/>
    </xf>
    <xf numFmtId="165" fontId="53" fillId="21" borderId="6" xfId="1" applyNumberFormat="1" applyFont="1" applyFill="1" applyBorder="1" applyAlignment="1">
      <alignment horizontal="center" vertical="center"/>
    </xf>
    <xf numFmtId="165" fontId="53" fillId="14" borderId="6" xfId="1" applyNumberFormat="1" applyFont="1" applyFill="1" applyBorder="1" applyAlignment="1">
      <alignment horizontal="center" vertical="center"/>
    </xf>
    <xf numFmtId="165" fontId="53" fillId="11" borderId="6" xfId="1" applyNumberFormat="1" applyFont="1" applyFill="1" applyBorder="1" applyAlignment="1">
      <alignment horizontal="center" vertical="center"/>
    </xf>
    <xf numFmtId="165" fontId="26" fillId="23" borderId="6" xfId="1" applyNumberFormat="1" applyFont="1" applyFill="1" applyBorder="1" applyAlignment="1">
      <alignment horizontal="center" vertical="center"/>
    </xf>
    <xf numFmtId="165" fontId="53" fillId="18" borderId="6" xfId="1" applyNumberFormat="1" applyFont="1" applyFill="1" applyBorder="1" applyAlignment="1">
      <alignment horizontal="center" vertical="center"/>
    </xf>
    <xf numFmtId="0" fontId="9" fillId="0" borderId="4" xfId="2" applyFont="1" applyBorder="1" applyAlignment="1">
      <alignment horizontal="center" vertical="top" wrapText="1"/>
    </xf>
    <xf numFmtId="0" fontId="54" fillId="5" borderId="1" xfId="2" applyFont="1" applyFill="1" applyBorder="1" applyAlignment="1">
      <alignment horizontal="left" vertical="center" indent="1"/>
    </xf>
    <xf numFmtId="0" fontId="54" fillId="5" borderId="1" xfId="2" applyFont="1" applyFill="1" applyBorder="1" applyAlignment="1">
      <alignment horizontal="left" vertical="center"/>
    </xf>
    <xf numFmtId="165" fontId="26" fillId="24" borderId="6" xfId="1" applyNumberFormat="1" applyFont="1" applyFill="1" applyBorder="1" applyAlignment="1">
      <alignment horizontal="center" vertical="center"/>
    </xf>
    <xf numFmtId="165" fontId="26" fillId="26" borderId="6" xfId="1" applyNumberFormat="1" applyFont="1" applyFill="1" applyBorder="1" applyAlignment="1">
      <alignment horizontal="center" vertical="center"/>
    </xf>
    <xf numFmtId="0" fontId="31" fillId="0" borderId="1" xfId="2" applyFont="1" applyBorder="1" applyAlignment="1">
      <alignment horizontal="left" vertical="center" indent="1"/>
    </xf>
    <xf numFmtId="0" fontId="55" fillId="5" borderId="1" xfId="2" applyFont="1" applyFill="1" applyBorder="1" applyAlignment="1">
      <alignment horizontal="left" vertical="center"/>
    </xf>
    <xf numFmtId="0" fontId="56" fillId="0" borderId="4" xfId="2" applyFont="1" applyBorder="1" applyAlignment="1">
      <alignment horizontal="center" vertical="top" wrapText="1"/>
    </xf>
    <xf numFmtId="0" fontId="57" fillId="0" borderId="0" xfId="1" applyFont="1"/>
    <xf numFmtId="0" fontId="58" fillId="4" borderId="1" xfId="3" applyFont="1" applyFill="1" applyBorder="1" applyAlignment="1">
      <alignment horizontal="center" vertical="top"/>
    </xf>
    <xf numFmtId="0" fontId="59" fillId="5" borderId="1" xfId="2" applyFont="1" applyFill="1" applyBorder="1" applyAlignment="1">
      <alignment horizontal="left" vertical="center"/>
    </xf>
    <xf numFmtId="0" fontId="60" fillId="5" borderId="1" xfId="2" applyFont="1" applyFill="1" applyBorder="1" applyAlignment="1">
      <alignment horizontal="left" vertical="center" indent="1"/>
    </xf>
    <xf numFmtId="0" fontId="26" fillId="0" borderId="1" xfId="2" applyFont="1" applyBorder="1" applyAlignment="1">
      <alignment horizontal="left" vertical="center" indent="1"/>
    </xf>
    <xf numFmtId="0" fontId="61" fillId="5" borderId="1" xfId="2" applyFont="1" applyFill="1" applyBorder="1" applyAlignment="1">
      <alignment horizontal="left" vertical="center" indent="1"/>
    </xf>
    <xf numFmtId="0" fontId="26" fillId="4" borderId="1" xfId="1" applyFont="1" applyFill="1" applyBorder="1" applyAlignment="1">
      <alignment horizontal="center" vertical="center"/>
    </xf>
    <xf numFmtId="0" fontId="61" fillId="5" borderId="1" xfId="2" applyFont="1" applyFill="1" applyBorder="1" applyAlignment="1">
      <alignment horizontal="left" vertical="center"/>
    </xf>
    <xf numFmtId="0" fontId="53" fillId="0" borderId="1" xfId="2" applyFont="1" applyBorder="1" applyAlignment="1">
      <alignment horizontal="left" vertical="center" indent="1"/>
    </xf>
    <xf numFmtId="0" fontId="62" fillId="5" borderId="1" xfId="2" applyFont="1" applyFill="1" applyBorder="1" applyAlignment="1">
      <alignment horizontal="left" vertical="center" indent="1"/>
    </xf>
    <xf numFmtId="49" fontId="53" fillId="0" borderId="1" xfId="2" applyNumberFormat="1" applyFont="1" applyBorder="1" applyAlignment="1">
      <alignment horizontal="center" vertical="center"/>
    </xf>
    <xf numFmtId="0" fontId="63" fillId="0" borderId="1" xfId="1" applyFont="1" applyBorder="1" applyAlignment="1">
      <alignment horizontal="center" vertical="center"/>
    </xf>
    <xf numFmtId="0" fontId="53" fillId="0" borderId="1" xfId="2" applyFont="1" applyBorder="1" applyAlignment="1">
      <alignment horizontal="center" vertical="center"/>
    </xf>
    <xf numFmtId="0" fontId="53" fillId="4" borderId="1" xfId="1" applyFont="1" applyFill="1" applyBorder="1" applyAlignment="1">
      <alignment horizontal="center" vertical="center"/>
    </xf>
    <xf numFmtId="0" fontId="53" fillId="0" borderId="3" xfId="2" applyFont="1" applyBorder="1" applyAlignment="1">
      <alignment horizontal="left" vertical="center" indent="1"/>
    </xf>
    <xf numFmtId="0" fontId="62" fillId="5" borderId="1" xfId="2" applyFont="1" applyFill="1" applyBorder="1" applyAlignment="1">
      <alignment horizontal="left" vertical="center"/>
    </xf>
    <xf numFmtId="0" fontId="64" fillId="4" borderId="1" xfId="1" applyFont="1" applyFill="1" applyBorder="1" applyAlignment="1">
      <alignment horizontal="center" vertical="center"/>
    </xf>
    <xf numFmtId="165" fontId="53" fillId="23" borderId="6" xfId="1" applyNumberFormat="1" applyFont="1" applyFill="1" applyBorder="1" applyAlignment="1">
      <alignment horizontal="center" vertical="center"/>
    </xf>
    <xf numFmtId="165" fontId="53" fillId="12" borderId="6" xfId="1" applyNumberFormat="1" applyFont="1" applyFill="1" applyBorder="1" applyAlignment="1">
      <alignment horizontal="center" vertical="center"/>
    </xf>
    <xf numFmtId="165" fontId="53" fillId="26" borderId="6" xfId="1" applyNumberFormat="1" applyFont="1" applyFill="1" applyBorder="1" applyAlignment="1">
      <alignment horizontal="center" vertical="center"/>
    </xf>
    <xf numFmtId="165" fontId="53" fillId="10" borderId="6" xfId="1" applyNumberFormat="1" applyFont="1" applyFill="1" applyBorder="1" applyAlignment="1">
      <alignment horizontal="center" vertical="center"/>
    </xf>
    <xf numFmtId="0" fontId="53" fillId="5" borderId="1" xfId="2" applyFont="1" applyFill="1" applyBorder="1" applyAlignment="1">
      <alignment horizontal="left" vertical="center" indent="1"/>
    </xf>
    <xf numFmtId="165" fontId="53" fillId="9" borderId="6" xfId="1" applyNumberFormat="1" applyFont="1" applyFill="1" applyBorder="1" applyAlignment="1">
      <alignment horizontal="center" vertical="center"/>
    </xf>
    <xf numFmtId="166" fontId="63" fillId="0" borderId="1" xfId="1" applyNumberFormat="1" applyFont="1" applyBorder="1" applyAlignment="1">
      <alignment horizontal="center" vertical="center"/>
    </xf>
    <xf numFmtId="165" fontId="53" fillId="15" borderId="6" xfId="1" applyNumberFormat="1" applyFont="1" applyFill="1" applyBorder="1" applyAlignment="1">
      <alignment horizontal="center" vertical="center"/>
    </xf>
    <xf numFmtId="165" fontId="53" fillId="13" borderId="6" xfId="1" applyNumberFormat="1" applyFont="1" applyFill="1" applyBorder="1" applyAlignment="1">
      <alignment horizontal="center" vertical="center"/>
    </xf>
    <xf numFmtId="165" fontId="53" fillId="24" borderId="6" xfId="1" applyNumberFormat="1" applyFont="1" applyFill="1" applyBorder="1" applyAlignment="1">
      <alignment horizontal="center" vertical="center"/>
    </xf>
    <xf numFmtId="165" fontId="53" fillId="20" borderId="6" xfId="1" applyNumberFormat="1" applyFont="1" applyFill="1" applyBorder="1" applyAlignment="1">
      <alignment horizontal="center" vertical="center"/>
    </xf>
    <xf numFmtId="165" fontId="53" fillId="25" borderId="6" xfId="1" applyNumberFormat="1" applyFont="1" applyFill="1" applyBorder="1" applyAlignment="1">
      <alignment horizontal="center" vertical="center"/>
    </xf>
    <xf numFmtId="165" fontId="53" fillId="16" borderId="6" xfId="1" applyNumberFormat="1" applyFont="1" applyFill="1" applyBorder="1" applyAlignment="1">
      <alignment horizontal="center" vertical="center"/>
    </xf>
    <xf numFmtId="0" fontId="53" fillId="0" borderId="1" xfId="1" applyFont="1" applyBorder="1" applyAlignment="1">
      <alignment vertical="center"/>
    </xf>
    <xf numFmtId="0" fontId="31" fillId="0" borderId="1" xfId="1" applyFont="1" applyBorder="1" applyAlignment="1">
      <alignment vertical="center"/>
    </xf>
    <xf numFmtId="0" fontId="26" fillId="0" borderId="1" xfId="1" applyFont="1" applyBorder="1" applyAlignment="1">
      <alignment vertical="center"/>
    </xf>
    <xf numFmtId="165" fontId="53" fillId="17" borderId="6" xfId="1" applyNumberFormat="1" applyFont="1" applyFill="1" applyBorder="1" applyAlignment="1">
      <alignment horizontal="center" vertical="center"/>
    </xf>
    <xf numFmtId="0" fontId="26" fillId="4" borderId="1" xfId="2" applyFont="1" applyFill="1" applyBorder="1" applyAlignment="1" applyProtection="1">
      <alignment horizontal="center" vertical="top" wrapText="1"/>
      <protection locked="0"/>
    </xf>
    <xf numFmtId="0" fontId="26" fillId="4" borderId="5" xfId="2" applyFont="1" applyFill="1" applyBorder="1" applyAlignment="1" applyProtection="1">
      <alignment horizontal="centerContinuous" vertical="top" wrapText="1"/>
      <protection locked="0"/>
    </xf>
    <xf numFmtId="0" fontId="26" fillId="4" borderId="3" xfId="2" applyFont="1" applyFill="1" applyBorder="1" applyAlignment="1" applyProtection="1">
      <alignment horizontal="centerContinuous" vertical="top" wrapText="1"/>
      <protection locked="0"/>
    </xf>
    <xf numFmtId="165" fontId="26" fillId="11" borderId="6" xfId="1" applyNumberFormat="1" applyFont="1" applyFill="1" applyBorder="1" applyAlignment="1">
      <alignment horizontal="center" vertical="center"/>
    </xf>
    <xf numFmtId="165" fontId="26" fillId="19" borderId="6" xfId="1" applyNumberFormat="1" applyFont="1" applyFill="1" applyBorder="1" applyAlignment="1">
      <alignment horizontal="center" vertical="center"/>
    </xf>
    <xf numFmtId="165" fontId="26" fillId="21" borderId="6" xfId="1" applyNumberFormat="1" applyFont="1" applyFill="1" applyBorder="1" applyAlignment="1">
      <alignment horizontal="center" vertical="center"/>
    </xf>
    <xf numFmtId="0" fontId="65" fillId="0" borderId="3" xfId="2" applyFont="1" applyBorder="1" applyAlignment="1">
      <alignment horizontal="left" vertical="center" indent="1"/>
    </xf>
    <xf numFmtId="0" fontId="66" fillId="0" borderId="3" xfId="2" applyFont="1" applyBorder="1" applyAlignment="1">
      <alignment horizontal="left" vertical="center" indent="1"/>
    </xf>
    <xf numFmtId="0" fontId="68" fillId="0" borderId="1" xfId="2" applyFont="1" applyBorder="1" applyAlignment="1">
      <alignment horizontal="left" vertical="center" indent="1"/>
    </xf>
    <xf numFmtId="0" fontId="69" fillId="0" borderId="1" xfId="2" applyFont="1" applyBorder="1" applyAlignment="1">
      <alignment horizontal="left" vertical="center" indent="1"/>
    </xf>
    <xf numFmtId="165" fontId="26" fillId="28" borderId="6" xfId="1" applyNumberFormat="1" applyFont="1" applyFill="1" applyBorder="1" applyAlignment="1">
      <alignment horizontal="center" vertical="center"/>
    </xf>
    <xf numFmtId="165" fontId="53" fillId="29" borderId="6" xfId="1" applyNumberFormat="1" applyFont="1" applyFill="1" applyBorder="1" applyAlignment="1">
      <alignment horizontal="center" vertical="center"/>
    </xf>
    <xf numFmtId="165" fontId="53" fillId="30" borderId="6" xfId="1" applyNumberFormat="1" applyFont="1" applyFill="1" applyBorder="1" applyAlignment="1">
      <alignment horizontal="center" vertical="center"/>
    </xf>
    <xf numFmtId="165" fontId="53" fillId="31" borderId="6" xfId="1" applyNumberFormat="1" applyFont="1" applyFill="1" applyBorder="1" applyAlignment="1">
      <alignment horizontal="center" vertical="center"/>
    </xf>
    <xf numFmtId="165" fontId="53" fillId="32" borderId="6" xfId="1" applyNumberFormat="1" applyFont="1" applyFill="1" applyBorder="1" applyAlignment="1">
      <alignment horizontal="center" vertical="center"/>
    </xf>
    <xf numFmtId="165" fontId="26" fillId="0" borderId="1" xfId="1" applyNumberFormat="1" applyFont="1" applyBorder="1" applyAlignment="1">
      <alignment horizontal="center" vertical="center"/>
    </xf>
    <xf numFmtId="165" fontId="53" fillId="0" borderId="1" xfId="1" applyNumberFormat="1" applyFont="1" applyBorder="1" applyAlignment="1">
      <alignment horizontal="center" vertical="center"/>
    </xf>
    <xf numFmtId="0" fontId="64" fillId="0" borderId="1" xfId="1" applyFont="1" applyBorder="1" applyAlignment="1">
      <alignment vertical="center"/>
    </xf>
    <xf numFmtId="0" fontId="70" fillId="0" borderId="1" xfId="2" applyFont="1" applyBorder="1" applyAlignment="1">
      <alignment horizontal="left" vertical="center" indent="1"/>
    </xf>
    <xf numFmtId="0" fontId="71" fillId="0" borderId="1" xfId="2" applyFont="1" applyBorder="1" applyAlignment="1">
      <alignment horizontal="left" vertical="center" indent="1"/>
    </xf>
    <xf numFmtId="0" fontId="72" fillId="0" borderId="3" xfId="2" applyFont="1" applyBorder="1" applyAlignment="1">
      <alignment horizontal="left" vertical="center" indent="1"/>
    </xf>
    <xf numFmtId="0" fontId="73" fillId="5" borderId="1" xfId="2" applyFont="1" applyFill="1" applyBorder="1" applyAlignment="1">
      <alignment horizontal="left" vertical="center" indent="1"/>
    </xf>
    <xf numFmtId="0" fontId="64" fillId="0" borderId="1" xfId="2" applyFont="1" applyBorder="1" applyAlignment="1">
      <alignment horizontal="left" vertical="center" indent="1"/>
    </xf>
    <xf numFmtId="0" fontId="73" fillId="5" borderId="1" xfId="2" applyFont="1" applyFill="1" applyBorder="1" applyAlignment="1">
      <alignment horizontal="left" vertical="center"/>
    </xf>
    <xf numFmtId="165" fontId="53" fillId="27" borderId="6" xfId="1" applyNumberFormat="1" applyFont="1" applyFill="1" applyBorder="1" applyAlignment="1">
      <alignment horizontal="center" vertical="center"/>
    </xf>
    <xf numFmtId="0" fontId="8" fillId="6" borderId="0" xfId="6" applyFont="1" applyFill="1" applyAlignment="1" applyProtection="1">
      <alignment horizontal="left" vertical="top" wrapText="1"/>
      <protection locked="0"/>
    </xf>
    <xf numFmtId="0" fontId="8" fillId="0" borderId="0" xfId="2" applyFont="1" applyAlignment="1" applyProtection="1">
      <alignment horizontal="left" vertical="center" wrapText="1"/>
      <protection locked="0"/>
    </xf>
    <xf numFmtId="164" fontId="15" fillId="4" borderId="2" xfId="2" applyNumberFormat="1" applyFont="1" applyFill="1" applyBorder="1" applyAlignment="1" applyProtection="1">
      <alignment horizontal="right"/>
      <protection locked="0"/>
    </xf>
    <xf numFmtId="164" fontId="15" fillId="4" borderId="3" xfId="2" applyNumberFormat="1" applyFont="1" applyFill="1" applyBorder="1" applyAlignment="1" applyProtection="1">
      <alignment horizontal="right"/>
      <protection locked="0"/>
    </xf>
    <xf numFmtId="0" fontId="19" fillId="2" borderId="2" xfId="2" applyFont="1" applyFill="1" applyBorder="1" applyAlignment="1">
      <alignment horizontal="left" vertical="center"/>
    </xf>
    <xf numFmtId="0" fontId="19" fillId="2" borderId="3" xfId="2" applyFont="1" applyFill="1" applyBorder="1" applyAlignment="1">
      <alignment horizontal="left" vertical="center"/>
    </xf>
    <xf numFmtId="2" fontId="15" fillId="0" borderId="2" xfId="2" applyNumberFormat="1" applyFont="1" applyBorder="1" applyAlignment="1">
      <alignment horizontal="right"/>
    </xf>
    <xf numFmtId="2" fontId="15" fillId="0" borderId="3" xfId="2" applyNumberFormat="1" applyFont="1" applyBorder="1" applyAlignment="1">
      <alignment horizontal="right"/>
    </xf>
    <xf numFmtId="165" fontId="15" fillId="0" borderId="2" xfId="2" applyNumberFormat="1" applyFont="1" applyBorder="1" applyAlignment="1">
      <alignment horizontal="right"/>
    </xf>
    <xf numFmtId="165" fontId="15" fillId="0" borderId="3" xfId="2" applyNumberFormat="1" applyFont="1" applyBorder="1" applyAlignment="1">
      <alignment horizontal="right"/>
    </xf>
    <xf numFmtId="9" fontId="15" fillId="0" borderId="2" xfId="2" applyNumberFormat="1" applyFont="1" applyBorder="1" applyAlignment="1">
      <alignment horizontal="right"/>
    </xf>
    <xf numFmtId="9" fontId="15" fillId="0" borderId="3" xfId="2" applyNumberFormat="1" applyFont="1" applyBorder="1" applyAlignment="1">
      <alignment horizontal="right"/>
    </xf>
    <xf numFmtId="165" fontId="23" fillId="0" borderId="2" xfId="2" applyNumberFormat="1" applyFont="1" applyBorder="1" applyAlignment="1">
      <alignment horizontal="right"/>
    </xf>
    <xf numFmtId="165" fontId="23" fillId="0" borderId="3" xfId="2" applyNumberFormat="1" applyFont="1" applyBorder="1" applyAlignment="1">
      <alignment horizontal="right"/>
    </xf>
    <xf numFmtId="44" fontId="15" fillId="0" borderId="2" xfId="2" applyNumberFormat="1" applyFont="1" applyBorder="1" applyAlignment="1">
      <alignment horizontal="right"/>
    </xf>
    <xf numFmtId="44" fontId="15" fillId="0" borderId="3" xfId="2" applyNumberFormat="1" applyFont="1" applyBorder="1" applyAlignment="1">
      <alignment horizontal="right"/>
    </xf>
    <xf numFmtId="0" fontId="11" fillId="0" borderId="0" xfId="3" applyFont="1" applyFill="1" applyAlignment="1" applyProtection="1">
      <alignment horizontal="center" vertical="center"/>
      <protection locked="0"/>
    </xf>
    <xf numFmtId="0" fontId="50" fillId="0" borderId="0" xfId="9" applyFont="1" applyAlignment="1">
      <alignment horizontal="left" vertical="top" wrapText="1"/>
    </xf>
    <xf numFmtId="0" fontId="46" fillId="0" borderId="0" xfId="11" applyFont="1" applyAlignment="1">
      <alignment horizontal="left" vertical="top" wrapText="1" indent="2"/>
    </xf>
    <xf numFmtId="0" fontId="52" fillId="0" borderId="0" xfId="13" applyFont="1" applyAlignment="1">
      <alignment horizontal="left" vertical="top" wrapText="1"/>
    </xf>
    <xf numFmtId="0" fontId="50" fillId="0" borderId="0" xfId="11" applyFont="1" applyAlignment="1">
      <alignment horizontal="left" vertical="top" wrapText="1"/>
    </xf>
    <xf numFmtId="0" fontId="46" fillId="0" borderId="0" xfId="11" applyFont="1" applyAlignment="1">
      <alignment horizontal="left" vertical="top" wrapText="1" indent="3"/>
    </xf>
    <xf numFmtId="0" fontId="46" fillId="0" borderId="0" xfId="11" quotePrefix="1" applyFont="1" applyAlignment="1">
      <alignment horizontal="left" vertical="top" wrapText="1" indent="4"/>
    </xf>
    <xf numFmtId="0" fontId="46" fillId="0" borderId="0" xfId="11" applyFont="1" applyAlignment="1">
      <alignment horizontal="left" vertical="top" wrapText="1" indent="4"/>
    </xf>
    <xf numFmtId="0" fontId="46" fillId="0" borderId="0" xfId="9" applyFont="1" applyAlignment="1">
      <alignment horizontal="left" vertical="top" wrapText="1" indent="2"/>
    </xf>
    <xf numFmtId="0" fontId="50" fillId="0" borderId="0" xfId="12" applyFont="1" applyAlignment="1">
      <alignment horizontal="left" vertical="top" wrapText="1"/>
    </xf>
    <xf numFmtId="0" fontId="50" fillId="0" borderId="0" xfId="10" applyFont="1" applyAlignment="1">
      <alignment horizontal="left" vertical="top" wrapText="1"/>
    </xf>
    <xf numFmtId="0" fontId="46" fillId="0" borderId="0" xfId="10" applyFont="1" applyAlignment="1">
      <alignment horizontal="left" vertical="top" wrapText="1" indent="2"/>
    </xf>
    <xf numFmtId="0" fontId="46" fillId="0" borderId="0" xfId="9" quotePrefix="1" applyFont="1" applyAlignment="1">
      <alignment horizontal="left" vertical="top" wrapText="1" indent="4"/>
    </xf>
    <xf numFmtId="0" fontId="46" fillId="0" borderId="0" xfId="9" applyFont="1" applyAlignment="1">
      <alignment horizontal="left" vertical="top" wrapText="1" indent="4"/>
    </xf>
  </cellXfs>
  <cellStyles count="16">
    <cellStyle name="Standaard 2" xfId="15" xr:uid="{9B344A70-50B6-40C7-BA9B-81BE1E81BCE1}"/>
    <cellStyle name="Гиперссылка 2" xfId="3" xr:uid="{00000000-0005-0000-0000-000000000000}"/>
    <cellStyle name="Гиперссылка 3" xfId="5" xr:uid="{00000000-0005-0000-0000-000001000000}"/>
    <cellStyle name="Обычный" xfId="0" builtinId="0"/>
    <cellStyle name="Обычный 2 2 2 2" xfId="4" xr:uid="{00000000-0005-0000-0000-000003000000}"/>
    <cellStyle name="Обычный 2 2 2 2 2" xfId="8" xr:uid="{00000000-0005-0000-0000-000004000000}"/>
    <cellStyle name="Обычный 2 2 2 3" xfId="9" xr:uid="{00000000-0005-0000-0000-000005000000}"/>
    <cellStyle name="Обычный 2 2 2 4" xfId="1" xr:uid="{00000000-0005-0000-0000-000006000000}"/>
    <cellStyle name="Обычный 2 2 3" xfId="2" xr:uid="{00000000-0005-0000-0000-000007000000}"/>
    <cellStyle name="Обычный 2 3" xfId="11" xr:uid="{00000000-0005-0000-0000-000008000000}"/>
    <cellStyle name="Обычный 3 2" xfId="13" xr:uid="{00000000-0005-0000-0000-000009000000}"/>
    <cellStyle name="Обычный 3 2 2 2" xfId="10" xr:uid="{00000000-0005-0000-0000-00000A000000}"/>
    <cellStyle name="Обычный 3 3" xfId="12" xr:uid="{00000000-0005-0000-0000-00000B000000}"/>
    <cellStyle name="Обычный 3 3 2" xfId="14" xr:uid="{00000000-0005-0000-0000-00000C000000}"/>
    <cellStyle name="Обычный_Лист1" xfId="7" xr:uid="{00000000-0005-0000-0000-00000D000000}"/>
    <cellStyle name="Обычный_Лист1 2" xfId="6" xr:uid="{00000000-0005-0000-0000-00000E000000}"/>
  </cellStyles>
  <dxfs count="141">
    <dxf>
      <font>
        <b/>
        <i val="0"/>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indexed="65"/>
        </patternFill>
      </fill>
    </dxf>
  </dxfs>
  <tableStyles count="0" defaultTableStyle="TableStyleMedium2" defaultPivotStyle="PivotStyleLight16"/>
  <colors>
    <mruColors>
      <color rgb="FF006600"/>
      <color rgb="FFED1BC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1.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10</xdr:col>
      <xdr:colOff>32814</xdr:colOff>
      <xdr:row>0</xdr:row>
      <xdr:rowOff>157842</xdr:rowOff>
    </xdr:from>
    <xdr:to>
      <xdr:col>11</xdr:col>
      <xdr:colOff>15337</xdr:colOff>
      <xdr:row>4</xdr:row>
      <xdr:rowOff>172809</xdr:rowOff>
    </xdr:to>
    <xdr:pic>
      <xdr:nvPicPr>
        <xdr:cNvPr id="3" name="Рисунок 2">
          <a:extLst>
            <a:ext uri="{FF2B5EF4-FFF2-40B4-BE49-F238E27FC236}">
              <a16:creationId xmlns:a16="http://schemas.microsoft.com/office/drawing/2014/main" id="{67FFA3B9-E968-4531-BD49-C0597760B692}"/>
            </a:ext>
          </a:extLst>
        </xdr:cNvPr>
        <xdr:cNvPicPr>
          <a:picLocks noChangeAspect="1"/>
        </xdr:cNvPicPr>
      </xdr:nvPicPr>
      <xdr:blipFill>
        <a:blip xmlns:r="http://schemas.openxmlformats.org/officeDocument/2006/relationships" r:embed="rId1"/>
        <a:stretch>
          <a:fillRect/>
        </a:stretch>
      </xdr:blipFill>
      <xdr:spPr>
        <a:xfrm>
          <a:off x="9998685" y="157842"/>
          <a:ext cx="1087151" cy="1136196"/>
        </a:xfrm>
        <a:prstGeom prst="rect">
          <a:avLst/>
        </a:prstGeom>
      </xdr:spPr>
    </xdr:pic>
    <xdr:clientData/>
  </xdr:twoCellAnchor>
  <xdr:twoCellAnchor>
    <xdr:from>
      <xdr:col>2</xdr:col>
      <xdr:colOff>21771</xdr:colOff>
      <xdr:row>1</xdr:row>
      <xdr:rowOff>206828</xdr:rowOff>
    </xdr:from>
    <xdr:to>
      <xdr:col>2</xdr:col>
      <xdr:colOff>1605828</xdr:colOff>
      <xdr:row>3</xdr:row>
      <xdr:rowOff>27818</xdr:rowOff>
    </xdr:to>
    <xdr:pic>
      <xdr:nvPicPr>
        <xdr:cNvPr id="5" name="Рисунок 4">
          <a:extLst>
            <a:ext uri="{FF2B5EF4-FFF2-40B4-BE49-F238E27FC236}">
              <a16:creationId xmlns:a16="http://schemas.microsoft.com/office/drawing/2014/main" id="{AA721695-1379-4FDC-8B4B-569C7E2350FF}"/>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495300" y="402771"/>
          <a:ext cx="1584057" cy="550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C8F687FA-3113-4E15-86C6-A10A5189B8F2}"/>
            </a:ext>
          </a:extLst>
        </xdr:cNvPr>
        <xdr:cNvSpPr txBox="1"/>
      </xdr:nvSpPr>
      <xdr:spPr>
        <a:xfrm>
          <a:off x="258536" y="22151"/>
          <a:ext cx="9471932"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DA6E2824-E040-4CC5-8A62-68B21E7F6924}"/>
            </a:ext>
          </a:extLst>
        </xdr:cNvPr>
        <xdr:cNvPicPr>
          <a:picLocks noChangeAspect="1"/>
        </xdr:cNvPicPr>
      </xdr:nvPicPr>
      <xdr:blipFill>
        <a:blip xmlns:r="http://schemas.openxmlformats.org/officeDocument/2006/relationships" r:embed="rId1"/>
        <a:stretch>
          <a:fillRect/>
        </a:stretch>
      </xdr:blipFill>
      <xdr:spPr>
        <a:xfrm>
          <a:off x="269611" y="1760004"/>
          <a:ext cx="7453616" cy="442579"/>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B09F7D4F-0D02-4269-A0F5-712D4125E41D}"/>
            </a:ext>
          </a:extLst>
        </xdr:cNvPr>
        <xdr:cNvPicPr>
          <a:picLocks noChangeAspect="1"/>
        </xdr:cNvPicPr>
      </xdr:nvPicPr>
      <xdr:blipFill>
        <a:blip xmlns:r="http://schemas.openxmlformats.org/officeDocument/2006/relationships" r:embed="rId2"/>
        <a:stretch>
          <a:fillRect/>
        </a:stretch>
      </xdr:blipFill>
      <xdr:spPr>
        <a:xfrm>
          <a:off x="258536" y="16671471"/>
          <a:ext cx="2509488" cy="494010"/>
        </a:xfrm>
        <a:prstGeom prst="rect">
          <a:avLst/>
        </a:prstGeom>
      </xdr:spPr>
    </xdr:pic>
    <xdr:clientData/>
  </xdr:twoCellAnchor>
  <xdr:twoCellAnchor editAs="oneCell">
    <xdr:from>
      <xdr:col>1</xdr:col>
      <xdr:colOff>19050</xdr:colOff>
      <xdr:row>73</xdr:row>
      <xdr:rowOff>0</xdr:rowOff>
    </xdr:from>
    <xdr:to>
      <xdr:col>6</xdr:col>
      <xdr:colOff>152813</xdr:colOff>
      <xdr:row>75</xdr:row>
      <xdr:rowOff>104843</xdr:rowOff>
    </xdr:to>
    <xdr:pic>
      <xdr:nvPicPr>
        <xdr:cNvPr id="5" name="Рисунок 4">
          <a:extLst>
            <a:ext uri="{FF2B5EF4-FFF2-40B4-BE49-F238E27FC236}">
              <a16:creationId xmlns:a16="http://schemas.microsoft.com/office/drawing/2014/main" id="{4406A5B7-D68F-4052-AB6D-650BFCFF67DF}"/>
            </a:ext>
          </a:extLst>
        </xdr:cNvPr>
        <xdr:cNvPicPr>
          <a:picLocks noChangeAspect="1"/>
        </xdr:cNvPicPr>
      </xdr:nvPicPr>
      <xdr:blipFill>
        <a:blip xmlns:r="http://schemas.openxmlformats.org/officeDocument/2006/relationships" r:embed="rId3"/>
        <a:stretch>
          <a:fillRect/>
        </a:stretch>
      </xdr:blipFill>
      <xdr:spPr>
        <a:xfrm>
          <a:off x="258536" y="19550743"/>
          <a:ext cx="3138220"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8078A5FB-7AF9-4E64-AF05-C429267BD66D}"/>
            </a:ext>
          </a:extLst>
        </xdr:cNvPr>
        <xdr:cNvPicPr>
          <a:picLocks noChangeAspect="1"/>
        </xdr:cNvPicPr>
      </xdr:nvPicPr>
      <xdr:blipFill>
        <a:blip xmlns:r="http://schemas.openxmlformats.org/officeDocument/2006/relationships" r:embed="rId4"/>
        <a:stretch>
          <a:fillRect/>
        </a:stretch>
      </xdr:blipFill>
      <xdr:spPr>
        <a:xfrm>
          <a:off x="258536" y="4159102"/>
          <a:ext cx="7672716"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2B74B07-8BE7-476F-9E0F-B48C98A88A79}"/>
            </a:ext>
          </a:extLst>
        </xdr:cNvPr>
        <xdr:cNvPicPr>
          <a:picLocks noChangeAspect="1"/>
        </xdr:cNvPicPr>
      </xdr:nvPicPr>
      <xdr:blipFill>
        <a:blip xmlns:r="http://schemas.openxmlformats.org/officeDocument/2006/relationships" r:embed="rId5"/>
        <a:stretch>
          <a:fillRect/>
        </a:stretch>
      </xdr:blipFill>
      <xdr:spPr>
        <a:xfrm>
          <a:off x="258536" y="8833947"/>
          <a:ext cx="6681988" cy="522589"/>
        </a:xfrm>
        <a:prstGeom prst="rect">
          <a:avLst/>
        </a:prstGeom>
      </xdr:spPr>
    </xdr:pic>
    <xdr:clientData/>
  </xdr:twoCellAnchor>
  <xdr:twoCellAnchor editAs="oneCell">
    <xdr:from>
      <xdr:col>1</xdr:col>
      <xdr:colOff>19050</xdr:colOff>
      <xdr:row>91</xdr:row>
      <xdr:rowOff>0</xdr:rowOff>
    </xdr:from>
    <xdr:to>
      <xdr:col>9</xdr:col>
      <xdr:colOff>172121</xdr:colOff>
      <xdr:row>93</xdr:row>
      <xdr:rowOff>104843</xdr:rowOff>
    </xdr:to>
    <xdr:pic>
      <xdr:nvPicPr>
        <xdr:cNvPr id="8" name="Рисунок 7">
          <a:extLst>
            <a:ext uri="{FF2B5EF4-FFF2-40B4-BE49-F238E27FC236}">
              <a16:creationId xmlns:a16="http://schemas.microsoft.com/office/drawing/2014/main" id="{FA6AA817-E9D9-40AD-8C0D-37D17A7853D6}"/>
            </a:ext>
          </a:extLst>
        </xdr:cNvPr>
        <xdr:cNvPicPr>
          <a:picLocks noChangeAspect="1"/>
        </xdr:cNvPicPr>
      </xdr:nvPicPr>
      <xdr:blipFill>
        <a:blip xmlns:r="http://schemas.openxmlformats.org/officeDocument/2006/relationships" r:embed="rId6"/>
        <a:stretch>
          <a:fillRect/>
        </a:stretch>
      </xdr:blipFill>
      <xdr:spPr>
        <a:xfrm>
          <a:off x="258536" y="25200429"/>
          <a:ext cx="5100628" cy="474957"/>
        </a:xfrm>
        <a:prstGeom prst="rect">
          <a:avLst/>
        </a:prstGeom>
      </xdr:spPr>
    </xdr:pic>
    <xdr:clientData/>
  </xdr:twoCellAnchor>
  <xdr:twoCellAnchor editAs="oneCell">
    <xdr:from>
      <xdr:col>1</xdr:col>
      <xdr:colOff>38100</xdr:colOff>
      <xdr:row>96</xdr:row>
      <xdr:rowOff>161925</xdr:rowOff>
    </xdr:from>
    <xdr:to>
      <xdr:col>15</xdr:col>
      <xdr:colOff>647700</xdr:colOff>
      <xdr:row>112</xdr:row>
      <xdr:rowOff>95250</xdr:rowOff>
    </xdr:to>
    <xdr:pic>
      <xdr:nvPicPr>
        <xdr:cNvPr id="9" name="Рисунок 8">
          <a:extLst>
            <a:ext uri="{FF2B5EF4-FFF2-40B4-BE49-F238E27FC236}">
              <a16:creationId xmlns:a16="http://schemas.microsoft.com/office/drawing/2014/main" id="{269AB68A-1C1A-4933-A068-9B1363791F8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586" y="26293082"/>
          <a:ext cx="9443357" cy="289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70CE9916-62AA-43E5-8245-788F2185EEC6}"/>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53785" y="50726"/>
          <a:ext cx="3543632" cy="857457"/>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C7F8906C-FDB1-46AD-9C68-B84C00B866D9}"/>
            </a:ext>
          </a:extLst>
        </xdr:cNvPr>
        <xdr:cNvPicPr>
          <a:picLocks noChangeAspect="1"/>
        </xdr:cNvPicPr>
      </xdr:nvPicPr>
      <xdr:blipFill>
        <a:blip xmlns:r="http://schemas.openxmlformats.org/officeDocument/2006/relationships" r:embed="rId10"/>
        <a:stretch>
          <a:fillRect/>
        </a:stretch>
      </xdr:blipFill>
      <xdr:spPr>
        <a:xfrm>
          <a:off x="268061" y="14667139"/>
          <a:ext cx="5595992" cy="4749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965"/>
  <sheetViews>
    <sheetView showGridLines="0" tabSelected="1" workbookViewId="0">
      <selection activeCell="J25" sqref="J25"/>
    </sheetView>
  </sheetViews>
  <sheetFormatPr defaultColWidth="11.33203125" defaultRowHeight="14.4" outlineLevelCol="1"/>
  <cols>
    <col min="1" max="1" width="5.77734375" style="2" customWidth="1"/>
    <col min="2" max="2" width="15.109375" style="2" hidden="1" customWidth="1" outlineLevel="1"/>
    <col min="3" max="3" width="24" style="3" customWidth="1" collapsed="1"/>
    <col min="4" max="4" width="24.109375" style="4" customWidth="1"/>
    <col min="5" max="5" width="25.21875" style="4" customWidth="1"/>
    <col min="6" max="6" width="12.6640625" style="5" customWidth="1"/>
    <col min="7" max="8" width="12.33203125" style="2" customWidth="1"/>
    <col min="9" max="9" width="13.6640625" style="2" customWidth="1"/>
    <col min="10" max="10" width="10.77734375" style="2" customWidth="1"/>
    <col min="11" max="11" width="15.6640625" style="6" customWidth="1"/>
    <col min="12" max="12" width="26" style="6" customWidth="1"/>
    <col min="13" max="13" width="2.6640625" style="7" customWidth="1"/>
    <col min="14" max="14" width="23.77734375" style="2" customWidth="1"/>
    <col min="15" max="253" width="11.33203125" style="2"/>
    <col min="254" max="254" width="13.88671875" style="2" customWidth="1"/>
    <col min="255" max="255" width="24.33203125" style="2" customWidth="1"/>
    <col min="256" max="256" width="25.6640625" style="2" customWidth="1"/>
    <col min="257" max="257" width="17.109375" style="2" customWidth="1"/>
    <col min="258" max="258" width="11.33203125" style="2"/>
    <col min="259" max="259" width="11.21875" style="2" customWidth="1"/>
    <col min="260" max="260" width="13.21875" style="2" customWidth="1"/>
    <col min="261" max="261" width="11.33203125" style="2"/>
    <col min="262" max="262" width="13.6640625" style="2" customWidth="1"/>
    <col min="263" max="263" width="18.21875" style="2" customWidth="1"/>
    <col min="264" max="264" width="21.21875" style="2" customWidth="1"/>
    <col min="265" max="509" width="11.33203125" style="2"/>
    <col min="510" max="510" width="13.88671875" style="2" customWidth="1"/>
    <col min="511" max="511" width="24.33203125" style="2" customWidth="1"/>
    <col min="512" max="512" width="25.6640625" style="2" customWidth="1"/>
    <col min="513" max="513" width="17.109375" style="2" customWidth="1"/>
    <col min="514" max="514" width="11.33203125" style="2"/>
    <col min="515" max="515" width="11.21875" style="2" customWidth="1"/>
    <col min="516" max="516" width="13.21875" style="2" customWidth="1"/>
    <col min="517" max="517" width="11.33203125" style="2"/>
    <col min="518" max="518" width="13.6640625" style="2" customWidth="1"/>
    <col min="519" max="519" width="18.21875" style="2" customWidth="1"/>
    <col min="520" max="520" width="21.21875" style="2" customWidth="1"/>
    <col min="521" max="765" width="11.33203125" style="2"/>
    <col min="766" max="766" width="13.88671875" style="2" customWidth="1"/>
    <col min="767" max="767" width="24.33203125" style="2" customWidth="1"/>
    <col min="768" max="768" width="25.6640625" style="2" customWidth="1"/>
    <col min="769" max="769" width="17.109375" style="2" customWidth="1"/>
    <col min="770" max="770" width="11.33203125" style="2"/>
    <col min="771" max="771" width="11.21875" style="2" customWidth="1"/>
    <col min="772" max="772" width="13.21875" style="2" customWidth="1"/>
    <col min="773" max="773" width="11.33203125" style="2"/>
    <col min="774" max="774" width="13.6640625" style="2" customWidth="1"/>
    <col min="775" max="775" width="18.21875" style="2" customWidth="1"/>
    <col min="776" max="776" width="21.21875" style="2" customWidth="1"/>
    <col min="777" max="1021" width="11.33203125" style="2"/>
    <col min="1022" max="1022" width="13.88671875" style="2" customWidth="1"/>
    <col min="1023" max="1023" width="24.33203125" style="2" customWidth="1"/>
    <col min="1024" max="1024" width="25.6640625" style="2" customWidth="1"/>
    <col min="1025" max="1025" width="17.109375" style="2" customWidth="1"/>
    <col min="1026" max="1026" width="11.33203125" style="2"/>
    <col min="1027" max="1027" width="11.21875" style="2" customWidth="1"/>
    <col min="1028" max="1028" width="13.21875" style="2" customWidth="1"/>
    <col min="1029" max="1029" width="11.33203125" style="2"/>
    <col min="1030" max="1030" width="13.6640625" style="2" customWidth="1"/>
    <col min="1031" max="1031" width="18.21875" style="2" customWidth="1"/>
    <col min="1032" max="1032" width="21.21875" style="2" customWidth="1"/>
    <col min="1033" max="1277" width="11.33203125" style="2"/>
    <col min="1278" max="1278" width="13.88671875" style="2" customWidth="1"/>
    <col min="1279" max="1279" width="24.33203125" style="2" customWidth="1"/>
    <col min="1280" max="1280" width="25.6640625" style="2" customWidth="1"/>
    <col min="1281" max="1281" width="17.109375" style="2" customWidth="1"/>
    <col min="1282" max="1282" width="11.33203125" style="2"/>
    <col min="1283" max="1283" width="11.21875" style="2" customWidth="1"/>
    <col min="1284" max="1284" width="13.21875" style="2" customWidth="1"/>
    <col min="1285" max="1285" width="11.33203125" style="2"/>
    <col min="1286" max="1286" width="13.6640625" style="2" customWidth="1"/>
    <col min="1287" max="1287" width="18.21875" style="2" customWidth="1"/>
    <col min="1288" max="1288" width="21.21875" style="2" customWidth="1"/>
    <col min="1289" max="1533" width="11.33203125" style="2"/>
    <col min="1534" max="1534" width="13.88671875" style="2" customWidth="1"/>
    <col min="1535" max="1535" width="24.33203125" style="2" customWidth="1"/>
    <col min="1536" max="1536" width="25.6640625" style="2" customWidth="1"/>
    <col min="1537" max="1537" width="17.109375" style="2" customWidth="1"/>
    <col min="1538" max="1538" width="11.33203125" style="2"/>
    <col min="1539" max="1539" width="11.21875" style="2" customWidth="1"/>
    <col min="1540" max="1540" width="13.21875" style="2" customWidth="1"/>
    <col min="1541" max="1541" width="11.33203125" style="2"/>
    <col min="1542" max="1542" width="13.6640625" style="2" customWidth="1"/>
    <col min="1543" max="1543" width="18.21875" style="2" customWidth="1"/>
    <col min="1544" max="1544" width="21.21875" style="2" customWidth="1"/>
    <col min="1545" max="1789" width="11.33203125" style="2"/>
    <col min="1790" max="1790" width="13.88671875" style="2" customWidth="1"/>
    <col min="1791" max="1791" width="24.33203125" style="2" customWidth="1"/>
    <col min="1792" max="1792" width="25.6640625" style="2" customWidth="1"/>
    <col min="1793" max="1793" width="17.109375" style="2" customWidth="1"/>
    <col min="1794" max="1794" width="11.33203125" style="2"/>
    <col min="1795" max="1795" width="11.21875" style="2" customWidth="1"/>
    <col min="1796" max="1796" width="13.21875" style="2" customWidth="1"/>
    <col min="1797" max="1797" width="11.33203125" style="2"/>
    <col min="1798" max="1798" width="13.6640625" style="2" customWidth="1"/>
    <col min="1799" max="1799" width="18.21875" style="2" customWidth="1"/>
    <col min="1800" max="1800" width="21.21875" style="2" customWidth="1"/>
    <col min="1801" max="2045" width="11.33203125" style="2"/>
    <col min="2046" max="2046" width="13.88671875" style="2" customWidth="1"/>
    <col min="2047" max="2047" width="24.33203125" style="2" customWidth="1"/>
    <col min="2048" max="2048" width="25.6640625" style="2" customWidth="1"/>
    <col min="2049" max="2049" width="17.109375" style="2" customWidth="1"/>
    <col min="2050" max="2050" width="11.33203125" style="2"/>
    <col min="2051" max="2051" width="11.21875" style="2" customWidth="1"/>
    <col min="2052" max="2052" width="13.21875" style="2" customWidth="1"/>
    <col min="2053" max="2053" width="11.33203125" style="2"/>
    <col min="2054" max="2054" width="13.6640625" style="2" customWidth="1"/>
    <col min="2055" max="2055" width="18.21875" style="2" customWidth="1"/>
    <col min="2056" max="2056" width="21.21875" style="2" customWidth="1"/>
    <col min="2057" max="2301" width="11.33203125" style="2"/>
    <col min="2302" max="2302" width="13.88671875" style="2" customWidth="1"/>
    <col min="2303" max="2303" width="24.33203125" style="2" customWidth="1"/>
    <col min="2304" max="2304" width="25.6640625" style="2" customWidth="1"/>
    <col min="2305" max="2305" width="17.109375" style="2" customWidth="1"/>
    <col min="2306" max="2306" width="11.33203125" style="2"/>
    <col min="2307" max="2307" width="11.21875" style="2" customWidth="1"/>
    <col min="2308" max="2308" width="13.21875" style="2" customWidth="1"/>
    <col min="2309" max="2309" width="11.33203125" style="2"/>
    <col min="2310" max="2310" width="13.6640625" style="2" customWidth="1"/>
    <col min="2311" max="2311" width="18.21875" style="2" customWidth="1"/>
    <col min="2312" max="2312" width="21.21875" style="2" customWidth="1"/>
    <col min="2313" max="2557" width="11.33203125" style="2"/>
    <col min="2558" max="2558" width="13.88671875" style="2" customWidth="1"/>
    <col min="2559" max="2559" width="24.33203125" style="2" customWidth="1"/>
    <col min="2560" max="2560" width="25.6640625" style="2" customWidth="1"/>
    <col min="2561" max="2561" width="17.109375" style="2" customWidth="1"/>
    <col min="2562" max="2562" width="11.33203125" style="2"/>
    <col min="2563" max="2563" width="11.21875" style="2" customWidth="1"/>
    <col min="2564" max="2564" width="13.21875" style="2" customWidth="1"/>
    <col min="2565" max="2565" width="11.33203125" style="2"/>
    <col min="2566" max="2566" width="13.6640625" style="2" customWidth="1"/>
    <col min="2567" max="2567" width="18.21875" style="2" customWidth="1"/>
    <col min="2568" max="2568" width="21.21875" style="2" customWidth="1"/>
    <col min="2569" max="2813" width="11.33203125" style="2"/>
    <col min="2814" max="2814" width="13.88671875" style="2" customWidth="1"/>
    <col min="2815" max="2815" width="24.33203125" style="2" customWidth="1"/>
    <col min="2816" max="2816" width="25.6640625" style="2" customWidth="1"/>
    <col min="2817" max="2817" width="17.109375" style="2" customWidth="1"/>
    <col min="2818" max="2818" width="11.33203125" style="2"/>
    <col min="2819" max="2819" width="11.21875" style="2" customWidth="1"/>
    <col min="2820" max="2820" width="13.21875" style="2" customWidth="1"/>
    <col min="2821" max="2821" width="11.33203125" style="2"/>
    <col min="2822" max="2822" width="13.6640625" style="2" customWidth="1"/>
    <col min="2823" max="2823" width="18.21875" style="2" customWidth="1"/>
    <col min="2824" max="2824" width="21.21875" style="2" customWidth="1"/>
    <col min="2825" max="3069" width="11.33203125" style="2"/>
    <col min="3070" max="3070" width="13.88671875" style="2" customWidth="1"/>
    <col min="3071" max="3071" width="24.33203125" style="2" customWidth="1"/>
    <col min="3072" max="3072" width="25.6640625" style="2" customWidth="1"/>
    <col min="3073" max="3073" width="17.109375" style="2" customWidth="1"/>
    <col min="3074" max="3074" width="11.33203125" style="2"/>
    <col min="3075" max="3075" width="11.21875" style="2" customWidth="1"/>
    <col min="3076" max="3076" width="13.21875" style="2" customWidth="1"/>
    <col min="3077" max="3077" width="11.33203125" style="2"/>
    <col min="3078" max="3078" width="13.6640625" style="2" customWidth="1"/>
    <col min="3079" max="3079" width="18.21875" style="2" customWidth="1"/>
    <col min="3080" max="3080" width="21.21875" style="2" customWidth="1"/>
    <col min="3081" max="3325" width="11.33203125" style="2"/>
    <col min="3326" max="3326" width="13.88671875" style="2" customWidth="1"/>
    <col min="3327" max="3327" width="24.33203125" style="2" customWidth="1"/>
    <col min="3328" max="3328" width="25.6640625" style="2" customWidth="1"/>
    <col min="3329" max="3329" width="17.109375" style="2" customWidth="1"/>
    <col min="3330" max="3330" width="11.33203125" style="2"/>
    <col min="3331" max="3331" width="11.21875" style="2" customWidth="1"/>
    <col min="3332" max="3332" width="13.21875" style="2" customWidth="1"/>
    <col min="3333" max="3333" width="11.33203125" style="2"/>
    <col min="3334" max="3334" width="13.6640625" style="2" customWidth="1"/>
    <col min="3335" max="3335" width="18.21875" style="2" customWidth="1"/>
    <col min="3336" max="3336" width="21.21875" style="2" customWidth="1"/>
    <col min="3337" max="3581" width="11.33203125" style="2"/>
    <col min="3582" max="3582" width="13.88671875" style="2" customWidth="1"/>
    <col min="3583" max="3583" width="24.33203125" style="2" customWidth="1"/>
    <col min="3584" max="3584" width="25.6640625" style="2" customWidth="1"/>
    <col min="3585" max="3585" width="17.109375" style="2" customWidth="1"/>
    <col min="3586" max="3586" width="11.33203125" style="2"/>
    <col min="3587" max="3587" width="11.21875" style="2" customWidth="1"/>
    <col min="3588" max="3588" width="13.21875" style="2" customWidth="1"/>
    <col min="3589" max="3589" width="11.33203125" style="2"/>
    <col min="3590" max="3590" width="13.6640625" style="2" customWidth="1"/>
    <col min="3591" max="3591" width="18.21875" style="2" customWidth="1"/>
    <col min="3592" max="3592" width="21.21875" style="2" customWidth="1"/>
    <col min="3593" max="3837" width="11.33203125" style="2"/>
    <col min="3838" max="3838" width="13.88671875" style="2" customWidth="1"/>
    <col min="3839" max="3839" width="24.33203125" style="2" customWidth="1"/>
    <col min="3840" max="3840" width="25.6640625" style="2" customWidth="1"/>
    <col min="3841" max="3841" width="17.109375" style="2" customWidth="1"/>
    <col min="3842" max="3842" width="11.33203125" style="2"/>
    <col min="3843" max="3843" width="11.21875" style="2" customWidth="1"/>
    <col min="3844" max="3844" width="13.21875" style="2" customWidth="1"/>
    <col min="3845" max="3845" width="11.33203125" style="2"/>
    <col min="3846" max="3846" width="13.6640625" style="2" customWidth="1"/>
    <col min="3847" max="3847" width="18.21875" style="2" customWidth="1"/>
    <col min="3848" max="3848" width="21.21875" style="2" customWidth="1"/>
    <col min="3849" max="4093" width="11.33203125" style="2"/>
    <col min="4094" max="4094" width="13.88671875" style="2" customWidth="1"/>
    <col min="4095" max="4095" width="24.33203125" style="2" customWidth="1"/>
    <col min="4096" max="4096" width="25.6640625" style="2" customWidth="1"/>
    <col min="4097" max="4097" width="17.109375" style="2" customWidth="1"/>
    <col min="4098" max="4098" width="11.33203125" style="2"/>
    <col min="4099" max="4099" width="11.21875" style="2" customWidth="1"/>
    <col min="4100" max="4100" width="13.21875" style="2" customWidth="1"/>
    <col min="4101" max="4101" width="11.33203125" style="2"/>
    <col min="4102" max="4102" width="13.6640625" style="2" customWidth="1"/>
    <col min="4103" max="4103" width="18.21875" style="2" customWidth="1"/>
    <col min="4104" max="4104" width="21.21875" style="2" customWidth="1"/>
    <col min="4105" max="4349" width="11.33203125" style="2"/>
    <col min="4350" max="4350" width="13.88671875" style="2" customWidth="1"/>
    <col min="4351" max="4351" width="24.33203125" style="2" customWidth="1"/>
    <col min="4352" max="4352" width="25.6640625" style="2" customWidth="1"/>
    <col min="4353" max="4353" width="17.109375" style="2" customWidth="1"/>
    <col min="4354" max="4354" width="11.33203125" style="2"/>
    <col min="4355" max="4355" width="11.21875" style="2" customWidth="1"/>
    <col min="4356" max="4356" width="13.21875" style="2" customWidth="1"/>
    <col min="4357" max="4357" width="11.33203125" style="2"/>
    <col min="4358" max="4358" width="13.6640625" style="2" customWidth="1"/>
    <col min="4359" max="4359" width="18.21875" style="2" customWidth="1"/>
    <col min="4360" max="4360" width="21.21875" style="2" customWidth="1"/>
    <col min="4361" max="4605" width="11.33203125" style="2"/>
    <col min="4606" max="4606" width="13.88671875" style="2" customWidth="1"/>
    <col min="4607" max="4607" width="24.33203125" style="2" customWidth="1"/>
    <col min="4608" max="4608" width="25.6640625" style="2" customWidth="1"/>
    <col min="4609" max="4609" width="17.109375" style="2" customWidth="1"/>
    <col min="4610" max="4610" width="11.33203125" style="2"/>
    <col min="4611" max="4611" width="11.21875" style="2" customWidth="1"/>
    <col min="4612" max="4612" width="13.21875" style="2" customWidth="1"/>
    <col min="4613" max="4613" width="11.33203125" style="2"/>
    <col min="4614" max="4614" width="13.6640625" style="2" customWidth="1"/>
    <col min="4615" max="4615" width="18.21875" style="2" customWidth="1"/>
    <col min="4616" max="4616" width="21.21875" style="2" customWidth="1"/>
    <col min="4617" max="4861" width="11.33203125" style="2"/>
    <col min="4862" max="4862" width="13.88671875" style="2" customWidth="1"/>
    <col min="4863" max="4863" width="24.33203125" style="2" customWidth="1"/>
    <col min="4864" max="4864" width="25.6640625" style="2" customWidth="1"/>
    <col min="4865" max="4865" width="17.109375" style="2" customWidth="1"/>
    <col min="4866" max="4866" width="11.33203125" style="2"/>
    <col min="4867" max="4867" width="11.21875" style="2" customWidth="1"/>
    <col min="4868" max="4868" width="13.21875" style="2" customWidth="1"/>
    <col min="4869" max="4869" width="11.33203125" style="2"/>
    <col min="4870" max="4870" width="13.6640625" style="2" customWidth="1"/>
    <col min="4871" max="4871" width="18.21875" style="2" customWidth="1"/>
    <col min="4872" max="4872" width="21.21875" style="2" customWidth="1"/>
    <col min="4873" max="5117" width="11.33203125" style="2"/>
    <col min="5118" max="5118" width="13.88671875" style="2" customWidth="1"/>
    <col min="5119" max="5119" width="24.33203125" style="2" customWidth="1"/>
    <col min="5120" max="5120" width="25.6640625" style="2" customWidth="1"/>
    <col min="5121" max="5121" width="17.109375" style="2" customWidth="1"/>
    <col min="5122" max="5122" width="11.33203125" style="2"/>
    <col min="5123" max="5123" width="11.21875" style="2" customWidth="1"/>
    <col min="5124" max="5124" width="13.21875" style="2" customWidth="1"/>
    <col min="5125" max="5125" width="11.33203125" style="2"/>
    <col min="5126" max="5126" width="13.6640625" style="2" customWidth="1"/>
    <col min="5127" max="5127" width="18.21875" style="2" customWidth="1"/>
    <col min="5128" max="5128" width="21.21875" style="2" customWidth="1"/>
    <col min="5129" max="5373" width="11.33203125" style="2"/>
    <col min="5374" max="5374" width="13.88671875" style="2" customWidth="1"/>
    <col min="5375" max="5375" width="24.33203125" style="2" customWidth="1"/>
    <col min="5376" max="5376" width="25.6640625" style="2" customWidth="1"/>
    <col min="5377" max="5377" width="17.109375" style="2" customWidth="1"/>
    <col min="5378" max="5378" width="11.33203125" style="2"/>
    <col min="5379" max="5379" width="11.21875" style="2" customWidth="1"/>
    <col min="5380" max="5380" width="13.21875" style="2" customWidth="1"/>
    <col min="5381" max="5381" width="11.33203125" style="2"/>
    <col min="5382" max="5382" width="13.6640625" style="2" customWidth="1"/>
    <col min="5383" max="5383" width="18.21875" style="2" customWidth="1"/>
    <col min="5384" max="5384" width="21.21875" style="2" customWidth="1"/>
    <col min="5385" max="5629" width="11.33203125" style="2"/>
    <col min="5630" max="5630" width="13.88671875" style="2" customWidth="1"/>
    <col min="5631" max="5631" width="24.33203125" style="2" customWidth="1"/>
    <col min="5632" max="5632" width="25.6640625" style="2" customWidth="1"/>
    <col min="5633" max="5633" width="17.109375" style="2" customWidth="1"/>
    <col min="5634" max="5634" width="11.33203125" style="2"/>
    <col min="5635" max="5635" width="11.21875" style="2" customWidth="1"/>
    <col min="5636" max="5636" width="13.21875" style="2" customWidth="1"/>
    <col min="5637" max="5637" width="11.33203125" style="2"/>
    <col min="5638" max="5638" width="13.6640625" style="2" customWidth="1"/>
    <col min="5639" max="5639" width="18.21875" style="2" customWidth="1"/>
    <col min="5640" max="5640" width="21.21875" style="2" customWidth="1"/>
    <col min="5641" max="5885" width="11.33203125" style="2"/>
    <col min="5886" max="5886" width="13.88671875" style="2" customWidth="1"/>
    <col min="5887" max="5887" width="24.33203125" style="2" customWidth="1"/>
    <col min="5888" max="5888" width="25.6640625" style="2" customWidth="1"/>
    <col min="5889" max="5889" width="17.109375" style="2" customWidth="1"/>
    <col min="5890" max="5890" width="11.33203125" style="2"/>
    <col min="5891" max="5891" width="11.21875" style="2" customWidth="1"/>
    <col min="5892" max="5892" width="13.21875" style="2" customWidth="1"/>
    <col min="5893" max="5893" width="11.33203125" style="2"/>
    <col min="5894" max="5894" width="13.6640625" style="2" customWidth="1"/>
    <col min="5895" max="5895" width="18.21875" style="2" customWidth="1"/>
    <col min="5896" max="5896" width="21.21875" style="2" customWidth="1"/>
    <col min="5897" max="6141" width="11.33203125" style="2"/>
    <col min="6142" max="6142" width="13.88671875" style="2" customWidth="1"/>
    <col min="6143" max="6143" width="24.33203125" style="2" customWidth="1"/>
    <col min="6144" max="6144" width="25.6640625" style="2" customWidth="1"/>
    <col min="6145" max="6145" width="17.109375" style="2" customWidth="1"/>
    <col min="6146" max="6146" width="11.33203125" style="2"/>
    <col min="6147" max="6147" width="11.21875" style="2" customWidth="1"/>
    <col min="6148" max="6148" width="13.21875" style="2" customWidth="1"/>
    <col min="6149" max="6149" width="11.33203125" style="2"/>
    <col min="6150" max="6150" width="13.6640625" style="2" customWidth="1"/>
    <col min="6151" max="6151" width="18.21875" style="2" customWidth="1"/>
    <col min="6152" max="6152" width="21.21875" style="2" customWidth="1"/>
    <col min="6153" max="6397" width="11.33203125" style="2"/>
    <col min="6398" max="6398" width="13.88671875" style="2" customWidth="1"/>
    <col min="6399" max="6399" width="24.33203125" style="2" customWidth="1"/>
    <col min="6400" max="6400" width="25.6640625" style="2" customWidth="1"/>
    <col min="6401" max="6401" width="17.109375" style="2" customWidth="1"/>
    <col min="6402" max="6402" width="11.33203125" style="2"/>
    <col min="6403" max="6403" width="11.21875" style="2" customWidth="1"/>
    <col min="6404" max="6404" width="13.21875" style="2" customWidth="1"/>
    <col min="6405" max="6405" width="11.33203125" style="2"/>
    <col min="6406" max="6406" width="13.6640625" style="2" customWidth="1"/>
    <col min="6407" max="6407" width="18.21875" style="2" customWidth="1"/>
    <col min="6408" max="6408" width="21.21875" style="2" customWidth="1"/>
    <col min="6409" max="6653" width="11.33203125" style="2"/>
    <col min="6654" max="6654" width="13.88671875" style="2" customWidth="1"/>
    <col min="6655" max="6655" width="24.33203125" style="2" customWidth="1"/>
    <col min="6656" max="6656" width="25.6640625" style="2" customWidth="1"/>
    <col min="6657" max="6657" width="17.109375" style="2" customWidth="1"/>
    <col min="6658" max="6658" width="11.33203125" style="2"/>
    <col min="6659" max="6659" width="11.21875" style="2" customWidth="1"/>
    <col min="6660" max="6660" width="13.21875" style="2" customWidth="1"/>
    <col min="6661" max="6661" width="11.33203125" style="2"/>
    <col min="6662" max="6662" width="13.6640625" style="2" customWidth="1"/>
    <col min="6663" max="6663" width="18.21875" style="2" customWidth="1"/>
    <col min="6664" max="6664" width="21.21875" style="2" customWidth="1"/>
    <col min="6665" max="6909" width="11.33203125" style="2"/>
    <col min="6910" max="6910" width="13.88671875" style="2" customWidth="1"/>
    <col min="6911" max="6911" width="24.33203125" style="2" customWidth="1"/>
    <col min="6912" max="6912" width="25.6640625" style="2" customWidth="1"/>
    <col min="6913" max="6913" width="17.109375" style="2" customWidth="1"/>
    <col min="6914" max="6914" width="11.33203125" style="2"/>
    <col min="6915" max="6915" width="11.21875" style="2" customWidth="1"/>
    <col min="6916" max="6916" width="13.21875" style="2" customWidth="1"/>
    <col min="6917" max="6917" width="11.33203125" style="2"/>
    <col min="6918" max="6918" width="13.6640625" style="2" customWidth="1"/>
    <col min="6919" max="6919" width="18.21875" style="2" customWidth="1"/>
    <col min="6920" max="6920" width="21.21875" style="2" customWidth="1"/>
    <col min="6921" max="7165" width="11.33203125" style="2"/>
    <col min="7166" max="7166" width="13.88671875" style="2" customWidth="1"/>
    <col min="7167" max="7167" width="24.33203125" style="2" customWidth="1"/>
    <col min="7168" max="7168" width="25.6640625" style="2" customWidth="1"/>
    <col min="7169" max="7169" width="17.109375" style="2" customWidth="1"/>
    <col min="7170" max="7170" width="11.33203125" style="2"/>
    <col min="7171" max="7171" width="11.21875" style="2" customWidth="1"/>
    <col min="7172" max="7172" width="13.21875" style="2" customWidth="1"/>
    <col min="7173" max="7173" width="11.33203125" style="2"/>
    <col min="7174" max="7174" width="13.6640625" style="2" customWidth="1"/>
    <col min="7175" max="7175" width="18.21875" style="2" customWidth="1"/>
    <col min="7176" max="7176" width="21.21875" style="2" customWidth="1"/>
    <col min="7177" max="7421" width="11.33203125" style="2"/>
    <col min="7422" max="7422" width="13.88671875" style="2" customWidth="1"/>
    <col min="7423" max="7423" width="24.33203125" style="2" customWidth="1"/>
    <col min="7424" max="7424" width="25.6640625" style="2" customWidth="1"/>
    <col min="7425" max="7425" width="17.109375" style="2" customWidth="1"/>
    <col min="7426" max="7426" width="11.33203125" style="2"/>
    <col min="7427" max="7427" width="11.21875" style="2" customWidth="1"/>
    <col min="7428" max="7428" width="13.21875" style="2" customWidth="1"/>
    <col min="7429" max="7429" width="11.33203125" style="2"/>
    <col min="7430" max="7430" width="13.6640625" style="2" customWidth="1"/>
    <col min="7431" max="7431" width="18.21875" style="2" customWidth="1"/>
    <col min="7432" max="7432" width="21.21875" style="2" customWidth="1"/>
    <col min="7433" max="7677" width="11.33203125" style="2"/>
    <col min="7678" max="7678" width="13.88671875" style="2" customWidth="1"/>
    <col min="7679" max="7679" width="24.33203125" style="2" customWidth="1"/>
    <col min="7680" max="7680" width="25.6640625" style="2" customWidth="1"/>
    <col min="7681" max="7681" width="17.109375" style="2" customWidth="1"/>
    <col min="7682" max="7682" width="11.33203125" style="2"/>
    <col min="7683" max="7683" width="11.21875" style="2" customWidth="1"/>
    <col min="7684" max="7684" width="13.21875" style="2" customWidth="1"/>
    <col min="7685" max="7685" width="11.33203125" style="2"/>
    <col min="7686" max="7686" width="13.6640625" style="2" customWidth="1"/>
    <col min="7687" max="7687" width="18.21875" style="2" customWidth="1"/>
    <col min="7688" max="7688" width="21.21875" style="2" customWidth="1"/>
    <col min="7689" max="7933" width="11.33203125" style="2"/>
    <col min="7934" max="7934" width="13.88671875" style="2" customWidth="1"/>
    <col min="7935" max="7935" width="24.33203125" style="2" customWidth="1"/>
    <col min="7936" max="7936" width="25.6640625" style="2" customWidth="1"/>
    <col min="7937" max="7937" width="17.109375" style="2" customWidth="1"/>
    <col min="7938" max="7938" width="11.33203125" style="2"/>
    <col min="7939" max="7939" width="11.21875" style="2" customWidth="1"/>
    <col min="7940" max="7940" width="13.21875" style="2" customWidth="1"/>
    <col min="7941" max="7941" width="11.33203125" style="2"/>
    <col min="7942" max="7942" width="13.6640625" style="2" customWidth="1"/>
    <col min="7943" max="7943" width="18.21875" style="2" customWidth="1"/>
    <col min="7944" max="7944" width="21.21875" style="2" customWidth="1"/>
    <col min="7945" max="8189" width="11.33203125" style="2"/>
    <col min="8190" max="8190" width="13.88671875" style="2" customWidth="1"/>
    <col min="8191" max="8191" width="24.33203125" style="2" customWidth="1"/>
    <col min="8192" max="8192" width="25.6640625" style="2" customWidth="1"/>
    <col min="8193" max="8193" width="17.109375" style="2" customWidth="1"/>
    <col min="8194" max="8194" width="11.33203125" style="2"/>
    <col min="8195" max="8195" width="11.21875" style="2" customWidth="1"/>
    <col min="8196" max="8196" width="13.21875" style="2" customWidth="1"/>
    <col min="8197" max="8197" width="11.33203125" style="2"/>
    <col min="8198" max="8198" width="13.6640625" style="2" customWidth="1"/>
    <col min="8199" max="8199" width="18.21875" style="2" customWidth="1"/>
    <col min="8200" max="8200" width="21.21875" style="2" customWidth="1"/>
    <col min="8201" max="8445" width="11.33203125" style="2"/>
    <col min="8446" max="8446" width="13.88671875" style="2" customWidth="1"/>
    <col min="8447" max="8447" width="24.33203125" style="2" customWidth="1"/>
    <col min="8448" max="8448" width="25.6640625" style="2" customWidth="1"/>
    <col min="8449" max="8449" width="17.109375" style="2" customWidth="1"/>
    <col min="8450" max="8450" width="11.33203125" style="2"/>
    <col min="8451" max="8451" width="11.21875" style="2" customWidth="1"/>
    <col min="8452" max="8452" width="13.21875" style="2" customWidth="1"/>
    <col min="8453" max="8453" width="11.33203125" style="2"/>
    <col min="8454" max="8454" width="13.6640625" style="2" customWidth="1"/>
    <col min="8455" max="8455" width="18.21875" style="2" customWidth="1"/>
    <col min="8456" max="8456" width="21.21875" style="2" customWidth="1"/>
    <col min="8457" max="8701" width="11.33203125" style="2"/>
    <col min="8702" max="8702" width="13.88671875" style="2" customWidth="1"/>
    <col min="8703" max="8703" width="24.33203125" style="2" customWidth="1"/>
    <col min="8704" max="8704" width="25.6640625" style="2" customWidth="1"/>
    <col min="8705" max="8705" width="17.109375" style="2" customWidth="1"/>
    <col min="8706" max="8706" width="11.33203125" style="2"/>
    <col min="8707" max="8707" width="11.21875" style="2" customWidth="1"/>
    <col min="8708" max="8708" width="13.21875" style="2" customWidth="1"/>
    <col min="8709" max="8709" width="11.33203125" style="2"/>
    <col min="8710" max="8710" width="13.6640625" style="2" customWidth="1"/>
    <col min="8711" max="8711" width="18.21875" style="2" customWidth="1"/>
    <col min="8712" max="8712" width="21.21875" style="2" customWidth="1"/>
    <col min="8713" max="8957" width="11.33203125" style="2"/>
    <col min="8958" max="8958" width="13.88671875" style="2" customWidth="1"/>
    <col min="8959" max="8959" width="24.33203125" style="2" customWidth="1"/>
    <col min="8960" max="8960" width="25.6640625" style="2" customWidth="1"/>
    <col min="8961" max="8961" width="17.109375" style="2" customWidth="1"/>
    <col min="8962" max="8962" width="11.33203125" style="2"/>
    <col min="8963" max="8963" width="11.21875" style="2" customWidth="1"/>
    <col min="8964" max="8964" width="13.21875" style="2" customWidth="1"/>
    <col min="8965" max="8965" width="11.33203125" style="2"/>
    <col min="8966" max="8966" width="13.6640625" style="2" customWidth="1"/>
    <col min="8967" max="8967" width="18.21875" style="2" customWidth="1"/>
    <col min="8968" max="8968" width="21.21875" style="2" customWidth="1"/>
    <col min="8969" max="9213" width="11.33203125" style="2"/>
    <col min="9214" max="9214" width="13.88671875" style="2" customWidth="1"/>
    <col min="9215" max="9215" width="24.33203125" style="2" customWidth="1"/>
    <col min="9216" max="9216" width="25.6640625" style="2" customWidth="1"/>
    <col min="9217" max="9217" width="17.109375" style="2" customWidth="1"/>
    <col min="9218" max="9218" width="11.33203125" style="2"/>
    <col min="9219" max="9219" width="11.21875" style="2" customWidth="1"/>
    <col min="9220" max="9220" width="13.21875" style="2" customWidth="1"/>
    <col min="9221" max="9221" width="11.33203125" style="2"/>
    <col min="9222" max="9222" width="13.6640625" style="2" customWidth="1"/>
    <col min="9223" max="9223" width="18.21875" style="2" customWidth="1"/>
    <col min="9224" max="9224" width="21.21875" style="2" customWidth="1"/>
    <col min="9225" max="9469" width="11.33203125" style="2"/>
    <col min="9470" max="9470" width="13.88671875" style="2" customWidth="1"/>
    <col min="9471" max="9471" width="24.33203125" style="2" customWidth="1"/>
    <col min="9472" max="9472" width="25.6640625" style="2" customWidth="1"/>
    <col min="9473" max="9473" width="17.109375" style="2" customWidth="1"/>
    <col min="9474" max="9474" width="11.33203125" style="2"/>
    <col min="9475" max="9475" width="11.21875" style="2" customWidth="1"/>
    <col min="9476" max="9476" width="13.21875" style="2" customWidth="1"/>
    <col min="9477" max="9477" width="11.33203125" style="2"/>
    <col min="9478" max="9478" width="13.6640625" style="2" customWidth="1"/>
    <col min="9479" max="9479" width="18.21875" style="2" customWidth="1"/>
    <col min="9480" max="9480" width="21.21875" style="2" customWidth="1"/>
    <col min="9481" max="9725" width="11.33203125" style="2"/>
    <col min="9726" max="9726" width="13.88671875" style="2" customWidth="1"/>
    <col min="9727" max="9727" width="24.33203125" style="2" customWidth="1"/>
    <col min="9728" max="9728" width="25.6640625" style="2" customWidth="1"/>
    <col min="9729" max="9729" width="17.109375" style="2" customWidth="1"/>
    <col min="9730" max="9730" width="11.33203125" style="2"/>
    <col min="9731" max="9731" width="11.21875" style="2" customWidth="1"/>
    <col min="9732" max="9732" width="13.21875" style="2" customWidth="1"/>
    <col min="9733" max="9733" width="11.33203125" style="2"/>
    <col min="9734" max="9734" width="13.6640625" style="2" customWidth="1"/>
    <col min="9735" max="9735" width="18.21875" style="2" customWidth="1"/>
    <col min="9736" max="9736" width="21.21875" style="2" customWidth="1"/>
    <col min="9737" max="9981" width="11.33203125" style="2"/>
    <col min="9982" max="9982" width="13.88671875" style="2" customWidth="1"/>
    <col min="9983" max="9983" width="24.33203125" style="2" customWidth="1"/>
    <col min="9984" max="9984" width="25.6640625" style="2" customWidth="1"/>
    <col min="9985" max="9985" width="17.109375" style="2" customWidth="1"/>
    <col min="9986" max="9986" width="11.33203125" style="2"/>
    <col min="9987" max="9987" width="11.21875" style="2" customWidth="1"/>
    <col min="9988" max="9988" width="13.21875" style="2" customWidth="1"/>
    <col min="9989" max="9989" width="11.33203125" style="2"/>
    <col min="9990" max="9990" width="13.6640625" style="2" customWidth="1"/>
    <col min="9991" max="9991" width="18.21875" style="2" customWidth="1"/>
    <col min="9992" max="9992" width="21.21875" style="2" customWidth="1"/>
    <col min="9993" max="10237" width="11.33203125" style="2"/>
    <col min="10238" max="10238" width="13.88671875" style="2" customWidth="1"/>
    <col min="10239" max="10239" width="24.33203125" style="2" customWidth="1"/>
    <col min="10240" max="10240" width="25.6640625" style="2" customWidth="1"/>
    <col min="10241" max="10241" width="17.109375" style="2" customWidth="1"/>
    <col min="10242" max="10242" width="11.33203125" style="2"/>
    <col min="10243" max="10243" width="11.21875" style="2" customWidth="1"/>
    <col min="10244" max="10244" width="13.21875" style="2" customWidth="1"/>
    <col min="10245" max="10245" width="11.33203125" style="2"/>
    <col min="10246" max="10246" width="13.6640625" style="2" customWidth="1"/>
    <col min="10247" max="10247" width="18.21875" style="2" customWidth="1"/>
    <col min="10248" max="10248" width="21.21875" style="2" customWidth="1"/>
    <col min="10249" max="10493" width="11.33203125" style="2"/>
    <col min="10494" max="10494" width="13.88671875" style="2" customWidth="1"/>
    <col min="10495" max="10495" width="24.33203125" style="2" customWidth="1"/>
    <col min="10496" max="10496" width="25.6640625" style="2" customWidth="1"/>
    <col min="10497" max="10497" width="17.109375" style="2" customWidth="1"/>
    <col min="10498" max="10498" width="11.33203125" style="2"/>
    <col min="10499" max="10499" width="11.21875" style="2" customWidth="1"/>
    <col min="10500" max="10500" width="13.21875" style="2" customWidth="1"/>
    <col min="10501" max="10501" width="11.33203125" style="2"/>
    <col min="10502" max="10502" width="13.6640625" style="2" customWidth="1"/>
    <col min="10503" max="10503" width="18.21875" style="2" customWidth="1"/>
    <col min="10504" max="10504" width="21.21875" style="2" customWidth="1"/>
    <col min="10505" max="10749" width="11.33203125" style="2"/>
    <col min="10750" max="10750" width="13.88671875" style="2" customWidth="1"/>
    <col min="10751" max="10751" width="24.33203125" style="2" customWidth="1"/>
    <col min="10752" max="10752" width="25.6640625" style="2" customWidth="1"/>
    <col min="10753" max="10753" width="17.109375" style="2" customWidth="1"/>
    <col min="10754" max="10754" width="11.33203125" style="2"/>
    <col min="10755" max="10755" width="11.21875" style="2" customWidth="1"/>
    <col min="10756" max="10756" width="13.21875" style="2" customWidth="1"/>
    <col min="10757" max="10757" width="11.33203125" style="2"/>
    <col min="10758" max="10758" width="13.6640625" style="2" customWidth="1"/>
    <col min="10759" max="10759" width="18.21875" style="2" customWidth="1"/>
    <col min="10760" max="10760" width="21.21875" style="2" customWidth="1"/>
    <col min="10761" max="11005" width="11.33203125" style="2"/>
    <col min="11006" max="11006" width="13.88671875" style="2" customWidth="1"/>
    <col min="11007" max="11007" width="24.33203125" style="2" customWidth="1"/>
    <col min="11008" max="11008" width="25.6640625" style="2" customWidth="1"/>
    <col min="11009" max="11009" width="17.109375" style="2" customWidth="1"/>
    <col min="11010" max="11010" width="11.33203125" style="2"/>
    <col min="11011" max="11011" width="11.21875" style="2" customWidth="1"/>
    <col min="11012" max="11012" width="13.21875" style="2" customWidth="1"/>
    <col min="11013" max="11013" width="11.33203125" style="2"/>
    <col min="11014" max="11014" width="13.6640625" style="2" customWidth="1"/>
    <col min="11015" max="11015" width="18.21875" style="2" customWidth="1"/>
    <col min="11016" max="11016" width="21.21875" style="2" customWidth="1"/>
    <col min="11017" max="11261" width="11.33203125" style="2"/>
    <col min="11262" max="11262" width="13.88671875" style="2" customWidth="1"/>
    <col min="11263" max="11263" width="24.33203125" style="2" customWidth="1"/>
    <col min="11264" max="11264" width="25.6640625" style="2" customWidth="1"/>
    <col min="11265" max="11265" width="17.109375" style="2" customWidth="1"/>
    <col min="11266" max="11266" width="11.33203125" style="2"/>
    <col min="11267" max="11267" width="11.21875" style="2" customWidth="1"/>
    <col min="11268" max="11268" width="13.21875" style="2" customWidth="1"/>
    <col min="11269" max="11269" width="11.33203125" style="2"/>
    <col min="11270" max="11270" width="13.6640625" style="2" customWidth="1"/>
    <col min="11271" max="11271" width="18.21875" style="2" customWidth="1"/>
    <col min="11272" max="11272" width="21.21875" style="2" customWidth="1"/>
    <col min="11273" max="11517" width="11.33203125" style="2"/>
    <col min="11518" max="11518" width="13.88671875" style="2" customWidth="1"/>
    <col min="11519" max="11519" width="24.33203125" style="2" customWidth="1"/>
    <col min="11520" max="11520" width="25.6640625" style="2" customWidth="1"/>
    <col min="11521" max="11521" width="17.109375" style="2" customWidth="1"/>
    <col min="11522" max="11522" width="11.33203125" style="2"/>
    <col min="11523" max="11523" width="11.21875" style="2" customWidth="1"/>
    <col min="11524" max="11524" width="13.21875" style="2" customWidth="1"/>
    <col min="11525" max="11525" width="11.33203125" style="2"/>
    <col min="11526" max="11526" width="13.6640625" style="2" customWidth="1"/>
    <col min="11527" max="11527" width="18.21875" style="2" customWidth="1"/>
    <col min="11528" max="11528" width="21.21875" style="2" customWidth="1"/>
    <col min="11529" max="11773" width="11.33203125" style="2"/>
    <col min="11774" max="11774" width="13.88671875" style="2" customWidth="1"/>
    <col min="11775" max="11775" width="24.33203125" style="2" customWidth="1"/>
    <col min="11776" max="11776" width="25.6640625" style="2" customWidth="1"/>
    <col min="11777" max="11777" width="17.109375" style="2" customWidth="1"/>
    <col min="11778" max="11778" width="11.33203125" style="2"/>
    <col min="11779" max="11779" width="11.21875" style="2" customWidth="1"/>
    <col min="11780" max="11780" width="13.21875" style="2" customWidth="1"/>
    <col min="11781" max="11781" width="11.33203125" style="2"/>
    <col min="11782" max="11782" width="13.6640625" style="2" customWidth="1"/>
    <col min="11783" max="11783" width="18.21875" style="2" customWidth="1"/>
    <col min="11784" max="11784" width="21.21875" style="2" customWidth="1"/>
    <col min="11785" max="12029" width="11.33203125" style="2"/>
    <col min="12030" max="12030" width="13.88671875" style="2" customWidth="1"/>
    <col min="12031" max="12031" width="24.33203125" style="2" customWidth="1"/>
    <col min="12032" max="12032" width="25.6640625" style="2" customWidth="1"/>
    <col min="12033" max="12033" width="17.109375" style="2" customWidth="1"/>
    <col min="12034" max="12034" width="11.33203125" style="2"/>
    <col min="12035" max="12035" width="11.21875" style="2" customWidth="1"/>
    <col min="12036" max="12036" width="13.21875" style="2" customWidth="1"/>
    <col min="12037" max="12037" width="11.33203125" style="2"/>
    <col min="12038" max="12038" width="13.6640625" style="2" customWidth="1"/>
    <col min="12039" max="12039" width="18.21875" style="2" customWidth="1"/>
    <col min="12040" max="12040" width="21.21875" style="2" customWidth="1"/>
    <col min="12041" max="12285" width="11.33203125" style="2"/>
    <col min="12286" max="12286" width="13.88671875" style="2" customWidth="1"/>
    <col min="12287" max="12287" width="24.33203125" style="2" customWidth="1"/>
    <col min="12288" max="12288" width="25.6640625" style="2" customWidth="1"/>
    <col min="12289" max="12289" width="17.109375" style="2" customWidth="1"/>
    <col min="12290" max="12290" width="11.33203125" style="2"/>
    <col min="12291" max="12291" width="11.21875" style="2" customWidth="1"/>
    <col min="12292" max="12292" width="13.21875" style="2" customWidth="1"/>
    <col min="12293" max="12293" width="11.33203125" style="2"/>
    <col min="12294" max="12294" width="13.6640625" style="2" customWidth="1"/>
    <col min="12295" max="12295" width="18.21875" style="2" customWidth="1"/>
    <col min="12296" max="12296" width="21.21875" style="2" customWidth="1"/>
    <col min="12297" max="12541" width="11.33203125" style="2"/>
    <col min="12542" max="12542" width="13.88671875" style="2" customWidth="1"/>
    <col min="12543" max="12543" width="24.33203125" style="2" customWidth="1"/>
    <col min="12544" max="12544" width="25.6640625" style="2" customWidth="1"/>
    <col min="12545" max="12545" width="17.109375" style="2" customWidth="1"/>
    <col min="12546" max="12546" width="11.33203125" style="2"/>
    <col min="12547" max="12547" width="11.21875" style="2" customWidth="1"/>
    <col min="12548" max="12548" width="13.21875" style="2" customWidth="1"/>
    <col min="12549" max="12549" width="11.33203125" style="2"/>
    <col min="12550" max="12550" width="13.6640625" style="2" customWidth="1"/>
    <col min="12551" max="12551" width="18.21875" style="2" customWidth="1"/>
    <col min="12552" max="12552" width="21.21875" style="2" customWidth="1"/>
    <col min="12553" max="12797" width="11.33203125" style="2"/>
    <col min="12798" max="12798" width="13.88671875" style="2" customWidth="1"/>
    <col min="12799" max="12799" width="24.33203125" style="2" customWidth="1"/>
    <col min="12800" max="12800" width="25.6640625" style="2" customWidth="1"/>
    <col min="12801" max="12801" width="17.109375" style="2" customWidth="1"/>
    <col min="12802" max="12802" width="11.33203125" style="2"/>
    <col min="12803" max="12803" width="11.21875" style="2" customWidth="1"/>
    <col min="12804" max="12804" width="13.21875" style="2" customWidth="1"/>
    <col min="12805" max="12805" width="11.33203125" style="2"/>
    <col min="12806" max="12806" width="13.6640625" style="2" customWidth="1"/>
    <col min="12807" max="12807" width="18.21875" style="2" customWidth="1"/>
    <col min="12808" max="12808" width="21.21875" style="2" customWidth="1"/>
    <col min="12809" max="13053" width="11.33203125" style="2"/>
    <col min="13054" max="13054" width="13.88671875" style="2" customWidth="1"/>
    <col min="13055" max="13055" width="24.33203125" style="2" customWidth="1"/>
    <col min="13056" max="13056" width="25.6640625" style="2" customWidth="1"/>
    <col min="13057" max="13057" width="17.109375" style="2" customWidth="1"/>
    <col min="13058" max="13058" width="11.33203125" style="2"/>
    <col min="13059" max="13059" width="11.21875" style="2" customWidth="1"/>
    <col min="13060" max="13060" width="13.21875" style="2" customWidth="1"/>
    <col min="13061" max="13061" width="11.33203125" style="2"/>
    <col min="13062" max="13062" width="13.6640625" style="2" customWidth="1"/>
    <col min="13063" max="13063" width="18.21875" style="2" customWidth="1"/>
    <col min="13064" max="13064" width="21.21875" style="2" customWidth="1"/>
    <col min="13065" max="13309" width="11.33203125" style="2"/>
    <col min="13310" max="13310" width="13.88671875" style="2" customWidth="1"/>
    <col min="13311" max="13311" width="24.33203125" style="2" customWidth="1"/>
    <col min="13312" max="13312" width="25.6640625" style="2" customWidth="1"/>
    <col min="13313" max="13313" width="17.109375" style="2" customWidth="1"/>
    <col min="13314" max="13314" width="11.33203125" style="2"/>
    <col min="13315" max="13315" width="11.21875" style="2" customWidth="1"/>
    <col min="13316" max="13316" width="13.21875" style="2" customWidth="1"/>
    <col min="13317" max="13317" width="11.33203125" style="2"/>
    <col min="13318" max="13318" width="13.6640625" style="2" customWidth="1"/>
    <col min="13319" max="13319" width="18.21875" style="2" customWidth="1"/>
    <col min="13320" max="13320" width="21.21875" style="2" customWidth="1"/>
    <col min="13321" max="13565" width="11.33203125" style="2"/>
    <col min="13566" max="13566" width="13.88671875" style="2" customWidth="1"/>
    <col min="13567" max="13567" width="24.33203125" style="2" customWidth="1"/>
    <col min="13568" max="13568" width="25.6640625" style="2" customWidth="1"/>
    <col min="13569" max="13569" width="17.109375" style="2" customWidth="1"/>
    <col min="13570" max="13570" width="11.33203125" style="2"/>
    <col min="13571" max="13571" width="11.21875" style="2" customWidth="1"/>
    <col min="13572" max="13572" width="13.21875" style="2" customWidth="1"/>
    <col min="13573" max="13573" width="11.33203125" style="2"/>
    <col min="13574" max="13574" width="13.6640625" style="2" customWidth="1"/>
    <col min="13575" max="13575" width="18.21875" style="2" customWidth="1"/>
    <col min="13576" max="13576" width="21.21875" style="2" customWidth="1"/>
    <col min="13577" max="13821" width="11.33203125" style="2"/>
    <col min="13822" max="13822" width="13.88671875" style="2" customWidth="1"/>
    <col min="13823" max="13823" width="24.33203125" style="2" customWidth="1"/>
    <col min="13824" max="13824" width="25.6640625" style="2" customWidth="1"/>
    <col min="13825" max="13825" width="17.109375" style="2" customWidth="1"/>
    <col min="13826" max="13826" width="11.33203125" style="2"/>
    <col min="13827" max="13827" width="11.21875" style="2" customWidth="1"/>
    <col min="13828" max="13828" width="13.21875" style="2" customWidth="1"/>
    <col min="13829" max="13829" width="11.33203125" style="2"/>
    <col min="13830" max="13830" width="13.6640625" style="2" customWidth="1"/>
    <col min="13831" max="13831" width="18.21875" style="2" customWidth="1"/>
    <col min="13832" max="13832" width="21.21875" style="2" customWidth="1"/>
    <col min="13833" max="14077" width="11.33203125" style="2"/>
    <col min="14078" max="14078" width="13.88671875" style="2" customWidth="1"/>
    <col min="14079" max="14079" width="24.33203125" style="2" customWidth="1"/>
    <col min="14080" max="14080" width="25.6640625" style="2" customWidth="1"/>
    <col min="14081" max="14081" width="17.109375" style="2" customWidth="1"/>
    <col min="14082" max="14082" width="11.33203125" style="2"/>
    <col min="14083" max="14083" width="11.21875" style="2" customWidth="1"/>
    <col min="14084" max="14084" width="13.21875" style="2" customWidth="1"/>
    <col min="14085" max="14085" width="11.33203125" style="2"/>
    <col min="14086" max="14086" width="13.6640625" style="2" customWidth="1"/>
    <col min="14087" max="14087" width="18.21875" style="2" customWidth="1"/>
    <col min="14088" max="14088" width="21.21875" style="2" customWidth="1"/>
    <col min="14089" max="14333" width="11.33203125" style="2"/>
    <col min="14334" max="14334" width="13.88671875" style="2" customWidth="1"/>
    <col min="14335" max="14335" width="24.33203125" style="2" customWidth="1"/>
    <col min="14336" max="14336" width="25.6640625" style="2" customWidth="1"/>
    <col min="14337" max="14337" width="17.109375" style="2" customWidth="1"/>
    <col min="14338" max="14338" width="11.33203125" style="2"/>
    <col min="14339" max="14339" width="11.21875" style="2" customWidth="1"/>
    <col min="14340" max="14340" width="13.21875" style="2" customWidth="1"/>
    <col min="14341" max="14341" width="11.33203125" style="2"/>
    <col min="14342" max="14342" width="13.6640625" style="2" customWidth="1"/>
    <col min="14343" max="14343" width="18.21875" style="2" customWidth="1"/>
    <col min="14344" max="14344" width="21.21875" style="2" customWidth="1"/>
    <col min="14345" max="14589" width="11.33203125" style="2"/>
    <col min="14590" max="14590" width="13.88671875" style="2" customWidth="1"/>
    <col min="14591" max="14591" width="24.33203125" style="2" customWidth="1"/>
    <col min="14592" max="14592" width="25.6640625" style="2" customWidth="1"/>
    <col min="14593" max="14593" width="17.109375" style="2" customWidth="1"/>
    <col min="14594" max="14594" width="11.33203125" style="2"/>
    <col min="14595" max="14595" width="11.21875" style="2" customWidth="1"/>
    <col min="14596" max="14596" width="13.21875" style="2" customWidth="1"/>
    <col min="14597" max="14597" width="11.33203125" style="2"/>
    <col min="14598" max="14598" width="13.6640625" style="2" customWidth="1"/>
    <col min="14599" max="14599" width="18.21875" style="2" customWidth="1"/>
    <col min="14600" max="14600" width="21.21875" style="2" customWidth="1"/>
    <col min="14601" max="14845" width="11.33203125" style="2"/>
    <col min="14846" max="14846" width="13.88671875" style="2" customWidth="1"/>
    <col min="14847" max="14847" width="24.33203125" style="2" customWidth="1"/>
    <col min="14848" max="14848" width="25.6640625" style="2" customWidth="1"/>
    <col min="14849" max="14849" width="17.109375" style="2" customWidth="1"/>
    <col min="14850" max="14850" width="11.33203125" style="2"/>
    <col min="14851" max="14851" width="11.21875" style="2" customWidth="1"/>
    <col min="14852" max="14852" width="13.21875" style="2" customWidth="1"/>
    <col min="14853" max="14853" width="11.33203125" style="2"/>
    <col min="14854" max="14854" width="13.6640625" style="2" customWidth="1"/>
    <col min="14855" max="14855" width="18.21875" style="2" customWidth="1"/>
    <col min="14856" max="14856" width="21.21875" style="2" customWidth="1"/>
    <col min="14857" max="15101" width="11.33203125" style="2"/>
    <col min="15102" max="15102" width="13.88671875" style="2" customWidth="1"/>
    <col min="15103" max="15103" width="24.33203125" style="2" customWidth="1"/>
    <col min="15104" max="15104" width="25.6640625" style="2" customWidth="1"/>
    <col min="15105" max="15105" width="17.109375" style="2" customWidth="1"/>
    <col min="15106" max="15106" width="11.33203125" style="2"/>
    <col min="15107" max="15107" width="11.21875" style="2" customWidth="1"/>
    <col min="15108" max="15108" width="13.21875" style="2" customWidth="1"/>
    <col min="15109" max="15109" width="11.33203125" style="2"/>
    <col min="15110" max="15110" width="13.6640625" style="2" customWidth="1"/>
    <col min="15111" max="15111" width="18.21875" style="2" customWidth="1"/>
    <col min="15112" max="15112" width="21.21875" style="2" customWidth="1"/>
    <col min="15113" max="15357" width="11.33203125" style="2"/>
    <col min="15358" max="15358" width="13.88671875" style="2" customWidth="1"/>
    <col min="15359" max="15359" width="24.33203125" style="2" customWidth="1"/>
    <col min="15360" max="15360" width="25.6640625" style="2" customWidth="1"/>
    <col min="15361" max="15361" width="17.109375" style="2" customWidth="1"/>
    <col min="15362" max="15362" width="11.33203125" style="2"/>
    <col min="15363" max="15363" width="11.21875" style="2" customWidth="1"/>
    <col min="15364" max="15364" width="13.21875" style="2" customWidth="1"/>
    <col min="15365" max="15365" width="11.33203125" style="2"/>
    <col min="15366" max="15366" width="13.6640625" style="2" customWidth="1"/>
    <col min="15367" max="15367" width="18.21875" style="2" customWidth="1"/>
    <col min="15368" max="15368" width="21.21875" style="2" customWidth="1"/>
    <col min="15369" max="15613" width="11.33203125" style="2"/>
    <col min="15614" max="15614" width="13.88671875" style="2" customWidth="1"/>
    <col min="15615" max="15615" width="24.33203125" style="2" customWidth="1"/>
    <col min="15616" max="15616" width="25.6640625" style="2" customWidth="1"/>
    <col min="15617" max="15617" width="17.109375" style="2" customWidth="1"/>
    <col min="15618" max="15618" width="11.33203125" style="2"/>
    <col min="15619" max="15619" width="11.21875" style="2" customWidth="1"/>
    <col min="15620" max="15620" width="13.21875" style="2" customWidth="1"/>
    <col min="15621" max="15621" width="11.33203125" style="2"/>
    <col min="15622" max="15622" width="13.6640625" style="2" customWidth="1"/>
    <col min="15623" max="15623" width="18.21875" style="2" customWidth="1"/>
    <col min="15624" max="15624" width="21.21875" style="2" customWidth="1"/>
    <col min="15625" max="15869" width="11.33203125" style="2"/>
    <col min="15870" max="15870" width="13.88671875" style="2" customWidth="1"/>
    <col min="15871" max="15871" width="24.33203125" style="2" customWidth="1"/>
    <col min="15872" max="15872" width="25.6640625" style="2" customWidth="1"/>
    <col min="15873" max="15873" width="17.109375" style="2" customWidth="1"/>
    <col min="15874" max="15874" width="11.33203125" style="2"/>
    <col min="15875" max="15875" width="11.21875" style="2" customWidth="1"/>
    <col min="15876" max="15876" width="13.21875" style="2" customWidth="1"/>
    <col min="15877" max="15877" width="11.33203125" style="2"/>
    <col min="15878" max="15878" width="13.6640625" style="2" customWidth="1"/>
    <col min="15879" max="15879" width="18.21875" style="2" customWidth="1"/>
    <col min="15880" max="15880" width="21.21875" style="2" customWidth="1"/>
    <col min="15881" max="16125" width="11.33203125" style="2"/>
    <col min="16126" max="16126" width="13.88671875" style="2" customWidth="1"/>
    <col min="16127" max="16127" width="24.33203125" style="2" customWidth="1"/>
    <col min="16128" max="16128" width="25.6640625" style="2" customWidth="1"/>
    <col min="16129" max="16129" width="17.109375" style="2" customWidth="1"/>
    <col min="16130" max="16130" width="11.33203125" style="2"/>
    <col min="16131" max="16131" width="11.21875" style="2" customWidth="1"/>
    <col min="16132" max="16132" width="13.21875" style="2" customWidth="1"/>
    <col min="16133" max="16133" width="11.33203125" style="2"/>
    <col min="16134" max="16134" width="13.6640625" style="2" customWidth="1"/>
    <col min="16135" max="16135" width="18.21875" style="2" customWidth="1"/>
    <col min="16136" max="16136" width="21.21875" style="2" customWidth="1"/>
    <col min="16137" max="16384" width="11.33203125" style="2"/>
  </cols>
  <sheetData>
    <row r="1" spans="1:13" ht="15.6" customHeight="1">
      <c r="A1" s="1">
        <v>46059</v>
      </c>
    </row>
    <row r="2" spans="1:13" ht="42" customHeight="1">
      <c r="C2" s="8"/>
      <c r="D2" s="8"/>
      <c r="E2" s="8"/>
      <c r="F2" s="9" t="s">
        <v>1144</v>
      </c>
      <c r="H2" s="8"/>
      <c r="I2" s="8"/>
      <c r="J2" s="8"/>
      <c r="K2" s="8"/>
      <c r="L2" s="182" t="s">
        <v>1175</v>
      </c>
      <c r="M2" s="8"/>
    </row>
    <row r="3" spans="1:13" ht="15.75" customHeight="1">
      <c r="B3" s="9"/>
      <c r="C3" s="9"/>
      <c r="D3" s="9"/>
      <c r="E3" s="9"/>
      <c r="F3" s="10" t="s">
        <v>0</v>
      </c>
      <c r="H3" s="11"/>
      <c r="I3" s="9"/>
      <c r="J3" s="9"/>
      <c r="K3" s="9"/>
      <c r="L3" s="182"/>
      <c r="M3" s="9"/>
    </row>
    <row r="4" spans="1:13" ht="15.75" customHeight="1">
      <c r="B4" s="9"/>
      <c r="C4" s="9"/>
      <c r="D4" s="9"/>
      <c r="E4" s="197" t="s">
        <v>1</v>
      </c>
      <c r="F4" s="197"/>
      <c r="G4" s="197"/>
      <c r="H4" s="197"/>
      <c r="I4" s="9"/>
      <c r="J4" s="9"/>
      <c r="K4" s="9"/>
      <c r="L4" s="182"/>
      <c r="M4" s="9"/>
    </row>
    <row r="5" spans="1:13" ht="15.75" customHeight="1">
      <c r="B5" s="9"/>
      <c r="C5" s="9"/>
      <c r="D5" s="9"/>
      <c r="E5" s="9"/>
      <c r="F5" s="12" t="s">
        <v>2</v>
      </c>
      <c r="G5" s="13" t="s">
        <v>3</v>
      </c>
      <c r="I5" s="9"/>
      <c r="J5" s="9"/>
      <c r="K5" s="9"/>
      <c r="L5" s="14" t="s">
        <v>4</v>
      </c>
      <c r="M5" s="9"/>
    </row>
    <row r="6" spans="1:13">
      <c r="M6" s="2"/>
    </row>
    <row r="7" spans="1:13">
      <c r="C7" s="15" t="s">
        <v>5</v>
      </c>
      <c r="J7" s="183">
        <v>99.2881</v>
      </c>
      <c r="K7" s="184">
        <v>72</v>
      </c>
      <c r="L7" s="16" t="s">
        <v>1390</v>
      </c>
      <c r="M7" s="16"/>
    </row>
    <row r="8" spans="1:13">
      <c r="C8" s="15" t="s">
        <v>6</v>
      </c>
      <c r="D8" s="17"/>
      <c r="E8" s="17"/>
      <c r="F8" s="18"/>
      <c r="G8" s="19"/>
      <c r="H8" s="19"/>
      <c r="J8" s="185" t="s">
        <v>7</v>
      </c>
      <c r="K8" s="186"/>
      <c r="L8" s="20" t="s">
        <v>8</v>
      </c>
      <c r="M8" s="20"/>
    </row>
    <row r="9" spans="1:13">
      <c r="C9" s="15" t="s">
        <v>1393</v>
      </c>
      <c r="D9" s="17"/>
      <c r="E9" s="17"/>
      <c r="F9" s="18"/>
      <c r="G9" s="19"/>
      <c r="H9" s="19"/>
      <c r="J9" s="187">
        <f>SUM(J25:J960)</f>
        <v>0</v>
      </c>
      <c r="K9" s="188" t="e">
        <f>SUM(#REF!)</f>
        <v>#REF!</v>
      </c>
      <c r="L9" s="21" t="s">
        <v>9</v>
      </c>
      <c r="M9" s="21"/>
    </row>
    <row r="10" spans="1:13">
      <c r="C10" s="15" t="s">
        <v>1394</v>
      </c>
      <c r="D10" s="17"/>
      <c r="E10" s="17"/>
      <c r="F10" s="18"/>
      <c r="G10" s="19"/>
      <c r="H10" s="19"/>
      <c r="J10" s="189">
        <f>SUM(K25:K960)</f>
        <v>0</v>
      </c>
      <c r="K10" s="190" t="e">
        <f>SUM(#REF!)</f>
        <v>#REF!</v>
      </c>
      <c r="L10" s="21" t="s">
        <v>10</v>
      </c>
      <c r="M10" s="21"/>
    </row>
    <row r="11" spans="1:13">
      <c r="C11" s="15" t="s">
        <v>1145</v>
      </c>
      <c r="D11" s="17"/>
      <c r="E11" s="17"/>
      <c r="F11" s="18"/>
      <c r="G11" s="19"/>
      <c r="H11" s="19"/>
      <c r="J11" s="189">
        <f>IF(J8="11-12 неделя 2026 (9-20 марта)",J9*1,IF(J8="15 неделя 2026 (6-10 апреля)",J9*1.6,0))</f>
        <v>0</v>
      </c>
      <c r="K11" s="190">
        <f>IF(K8="12 неделя (16-22 марта)",K9*0.6,0)</f>
        <v>0</v>
      </c>
      <c r="L11" s="21" t="s">
        <v>11</v>
      </c>
      <c r="M11" s="21"/>
    </row>
    <row r="12" spans="1:13">
      <c r="C12" s="22" t="s">
        <v>530</v>
      </c>
      <c r="D12" s="17"/>
      <c r="E12" s="17"/>
      <c r="F12" s="18"/>
      <c r="G12" s="19"/>
      <c r="H12" s="19"/>
      <c r="J12" s="189">
        <f>J10+J11</f>
        <v>0</v>
      </c>
      <c r="K12" s="190" t="e">
        <f>K11+K10</f>
        <v>#REF!</v>
      </c>
      <c r="L12" s="21" t="s">
        <v>12</v>
      </c>
      <c r="M12" s="21"/>
    </row>
    <row r="13" spans="1:13">
      <c r="C13" s="22" t="s">
        <v>13</v>
      </c>
      <c r="D13" s="17"/>
      <c r="E13" s="17"/>
      <c r="F13" s="18"/>
      <c r="G13" s="19"/>
      <c r="H13" s="19"/>
      <c r="J13" s="191" t="str">
        <f>IF(J12=0,"-     %",IF(J12-J11&gt;=3500,0.03,IF(J12-J11&gt;=2500,0.02,IF(J12-J11&gt;=1500,0.01,0))))</f>
        <v>-     %</v>
      </c>
      <c r="K13" s="192" t="e">
        <f>IF(K12=0,"-     %",IF(K12&gt;3500,0.03,IF(K12&gt;2500,0.02,IF(K12&gt;1500,0.01,0))))</f>
        <v>#REF!</v>
      </c>
      <c r="L13" s="21" t="s">
        <v>14</v>
      </c>
      <c r="M13" s="21"/>
    </row>
    <row r="14" spans="1:13">
      <c r="C14" s="15" t="s">
        <v>15</v>
      </c>
      <c r="D14" s="17"/>
      <c r="E14" s="17"/>
      <c r="F14" s="18"/>
      <c r="G14" s="19"/>
      <c r="H14" s="19"/>
      <c r="J14" s="193" t="str">
        <f>IF(J9=0,"-     €",J12-J10*J13)</f>
        <v>-     €</v>
      </c>
      <c r="K14" s="194" t="e">
        <f>IF(K9=0,"-",K12-K12*K13)</f>
        <v>#REF!</v>
      </c>
      <c r="L14" s="23" t="s">
        <v>16</v>
      </c>
      <c r="M14" s="23"/>
    </row>
    <row r="15" spans="1:13">
      <c r="C15" s="15" t="s">
        <v>1143</v>
      </c>
      <c r="D15" s="17"/>
      <c r="E15" s="17"/>
      <c r="F15" s="18"/>
      <c r="G15" s="19"/>
      <c r="H15" s="19"/>
      <c r="J15" s="195" t="str">
        <f>IF(J9=0,"-     ₽",J14*J7)</f>
        <v>-     ₽</v>
      </c>
      <c r="K15" s="196" t="e">
        <f>IF(K9=0,"-",K14*K7)</f>
        <v>#REF!</v>
      </c>
      <c r="L15" s="21" t="s">
        <v>16</v>
      </c>
      <c r="M15" s="21"/>
    </row>
    <row r="16" spans="1:13">
      <c r="C16" s="22" t="s">
        <v>1146</v>
      </c>
      <c r="D16" s="17"/>
      <c r="E16" s="17"/>
      <c r="F16" s="18"/>
      <c r="G16" s="19"/>
      <c r="H16" s="19"/>
      <c r="J16" s="24"/>
      <c r="K16" s="24"/>
      <c r="L16" s="21"/>
      <c r="M16" s="21"/>
    </row>
    <row r="17" spans="1:16">
      <c r="C17" s="25" t="s">
        <v>1224</v>
      </c>
      <c r="D17" s="17"/>
      <c r="E17" s="17"/>
      <c r="F17" s="18"/>
      <c r="G17" s="19"/>
      <c r="H17" s="19"/>
      <c r="J17" s="24"/>
      <c r="K17" s="24"/>
      <c r="L17" s="21"/>
      <c r="M17" s="21"/>
    </row>
    <row r="18" spans="1:16">
      <c r="C18" s="15" t="s">
        <v>1389</v>
      </c>
      <c r="D18" s="17"/>
      <c r="E18" s="17"/>
      <c r="F18" s="18"/>
      <c r="G18" s="19"/>
      <c r="I18" s="24"/>
      <c r="J18" s="24"/>
      <c r="K18" s="26"/>
      <c r="L18" s="26"/>
      <c r="M18" s="2"/>
    </row>
    <row r="19" spans="1:16">
      <c r="C19" s="15" t="s">
        <v>17</v>
      </c>
      <c r="D19" s="17"/>
      <c r="E19" s="17"/>
      <c r="F19" s="18"/>
      <c r="G19" s="19"/>
    </row>
    <row r="20" spans="1:16">
      <c r="C20" s="27" t="s">
        <v>18</v>
      </c>
      <c r="D20" s="17"/>
      <c r="E20" s="17"/>
      <c r="F20" s="18"/>
      <c r="G20" s="19"/>
    </row>
    <row r="21" spans="1:16" ht="7.8" customHeight="1">
      <c r="C21" s="28"/>
      <c r="D21" s="17"/>
      <c r="E21" s="17"/>
      <c r="F21" s="18"/>
      <c r="G21" s="19"/>
    </row>
    <row r="22" spans="1:16" ht="54.9" customHeight="1">
      <c r="C22" s="181" t="s">
        <v>19</v>
      </c>
      <c r="D22" s="181"/>
      <c r="E22" s="181"/>
      <c r="F22" s="181"/>
      <c r="G22" s="181"/>
      <c r="H22" s="181"/>
      <c r="I22" s="181"/>
      <c r="J22" s="181"/>
    </row>
    <row r="23" spans="1:16">
      <c r="A23" s="29"/>
    </row>
    <row r="24" spans="1:16" s="34" customFormat="1" ht="61.5" customHeight="1" thickBot="1">
      <c r="A24" s="30"/>
      <c r="B24" s="31" t="s">
        <v>20</v>
      </c>
      <c r="C24" s="32" t="s">
        <v>21</v>
      </c>
      <c r="D24" s="32" t="s">
        <v>22</v>
      </c>
      <c r="E24" s="32"/>
      <c r="F24" s="32" t="s">
        <v>23</v>
      </c>
      <c r="G24" s="33" t="s">
        <v>1150</v>
      </c>
      <c r="H24" s="33" t="s">
        <v>1149</v>
      </c>
      <c r="I24" s="32" t="s">
        <v>24</v>
      </c>
      <c r="J24" s="32" t="s">
        <v>25</v>
      </c>
      <c r="K24" s="156" t="s">
        <v>26</v>
      </c>
      <c r="L24" s="158" t="s">
        <v>1225</v>
      </c>
      <c r="M24" s="157" t="s">
        <v>28</v>
      </c>
      <c r="N24" s="158" t="s">
        <v>27</v>
      </c>
    </row>
    <row r="25" spans="1:16" s="122" customFormat="1" ht="15" thickBot="1">
      <c r="A25" s="121"/>
      <c r="B25" s="153" t="s">
        <v>1231</v>
      </c>
      <c r="C25" s="164" t="s">
        <v>1391</v>
      </c>
      <c r="D25" s="164" t="s">
        <v>1311</v>
      </c>
      <c r="E25" s="165" t="s">
        <v>1369</v>
      </c>
      <c r="F25" s="36" t="s">
        <v>73</v>
      </c>
      <c r="G25" s="37">
        <v>1.35</v>
      </c>
      <c r="H25" s="37">
        <v>1.4</v>
      </c>
      <c r="I25" s="38">
        <v>150</v>
      </c>
      <c r="J25" s="39"/>
      <c r="K25" s="171">
        <f t="shared" ref="K25:K88" si="0">IF(J25&lt;5,H25*J25*I25,G25*J25*I25)</f>
        <v>0</v>
      </c>
      <c r="L25" s="162" t="s">
        <v>1227</v>
      </c>
      <c r="M25" s="106" t="s">
        <v>28</v>
      </c>
      <c r="N25" s="41" t="s">
        <v>39</v>
      </c>
      <c r="O25" s="122" t="s">
        <v>28</v>
      </c>
      <c r="P25" s="122" t="s">
        <v>28</v>
      </c>
    </row>
    <row r="26" spans="1:16" s="122" customFormat="1" ht="15" thickBot="1">
      <c r="A26" s="121"/>
      <c r="B26" s="153" t="s">
        <v>1232</v>
      </c>
      <c r="C26" s="164" t="s">
        <v>1391</v>
      </c>
      <c r="D26" s="164" t="s">
        <v>1311</v>
      </c>
      <c r="E26" s="165" t="s">
        <v>1369</v>
      </c>
      <c r="F26" s="36" t="s">
        <v>64</v>
      </c>
      <c r="G26" s="37">
        <v>1.45</v>
      </c>
      <c r="H26" s="37">
        <v>1.51</v>
      </c>
      <c r="I26" s="38">
        <v>125</v>
      </c>
      <c r="J26" s="39"/>
      <c r="K26" s="171">
        <f t="shared" si="0"/>
        <v>0</v>
      </c>
      <c r="L26" s="162" t="s">
        <v>1227</v>
      </c>
      <c r="M26" s="106" t="s">
        <v>28</v>
      </c>
      <c r="N26" s="41" t="s">
        <v>39</v>
      </c>
      <c r="O26" s="122" t="s">
        <v>28</v>
      </c>
      <c r="P26" s="122" t="s">
        <v>28</v>
      </c>
    </row>
    <row r="27" spans="1:16" s="122" customFormat="1" ht="15" thickBot="1">
      <c r="A27" s="121"/>
      <c r="B27" s="153" t="s">
        <v>1233</v>
      </c>
      <c r="C27" s="164" t="s">
        <v>1151</v>
      </c>
      <c r="D27" s="164" t="s">
        <v>1312</v>
      </c>
      <c r="E27" s="165" t="s">
        <v>1369</v>
      </c>
      <c r="F27" s="36" t="s">
        <v>73</v>
      </c>
      <c r="G27" s="37">
        <v>1.71</v>
      </c>
      <c r="H27" s="37">
        <v>1.8</v>
      </c>
      <c r="I27" s="38">
        <v>150</v>
      </c>
      <c r="J27" s="39"/>
      <c r="K27" s="171">
        <f t="shared" si="0"/>
        <v>0</v>
      </c>
      <c r="L27" s="162" t="s">
        <v>1227</v>
      </c>
      <c r="M27" s="107" t="s">
        <v>28</v>
      </c>
      <c r="N27" s="41" t="s">
        <v>37</v>
      </c>
      <c r="O27" s="122" t="s">
        <v>28</v>
      </c>
      <c r="P27" s="122" t="s">
        <v>28</v>
      </c>
    </row>
    <row r="28" spans="1:16" s="122" customFormat="1" ht="15" hidden="1" thickBot="1">
      <c r="A28" s="121"/>
      <c r="B28" s="152" t="s">
        <v>517</v>
      </c>
      <c r="C28" s="130" t="s">
        <v>1151</v>
      </c>
      <c r="D28" s="130" t="s">
        <v>35</v>
      </c>
      <c r="E28" s="131" t="s">
        <v>1147</v>
      </c>
      <c r="F28" s="132" t="s">
        <v>40</v>
      </c>
      <c r="G28" s="133">
        <v>1.18</v>
      </c>
      <c r="H28" s="133">
        <v>1.24</v>
      </c>
      <c r="I28" s="134">
        <v>250</v>
      </c>
      <c r="J28" s="135"/>
      <c r="K28" s="172">
        <f t="shared" si="0"/>
        <v>0</v>
      </c>
      <c r="L28" s="136" t="s">
        <v>1226</v>
      </c>
      <c r="M28" s="107" t="s">
        <v>28</v>
      </c>
      <c r="N28" s="136" t="s">
        <v>37</v>
      </c>
      <c r="O28" s="122" t="s">
        <v>28</v>
      </c>
      <c r="P28" s="122" t="s">
        <v>28</v>
      </c>
    </row>
    <row r="29" spans="1:16" s="122" customFormat="1" ht="15" hidden="1" thickBot="1">
      <c r="A29" s="121"/>
      <c r="B29" s="152" t="s">
        <v>34</v>
      </c>
      <c r="C29" s="130" t="s">
        <v>1151</v>
      </c>
      <c r="D29" s="130" t="s">
        <v>35</v>
      </c>
      <c r="E29" s="131" t="s">
        <v>1147</v>
      </c>
      <c r="F29" s="132" t="s">
        <v>36</v>
      </c>
      <c r="G29" s="133">
        <v>1.52</v>
      </c>
      <c r="H29" s="133">
        <v>1.59</v>
      </c>
      <c r="I29" s="134">
        <v>175</v>
      </c>
      <c r="J29" s="135"/>
      <c r="K29" s="172">
        <f t="shared" si="0"/>
        <v>0</v>
      </c>
      <c r="L29" s="136" t="s">
        <v>1226</v>
      </c>
      <c r="M29" s="107" t="s">
        <v>28</v>
      </c>
      <c r="N29" s="136" t="s">
        <v>37</v>
      </c>
      <c r="O29" s="122" t="s">
        <v>28</v>
      </c>
      <c r="P29" s="122" t="s">
        <v>28</v>
      </c>
    </row>
    <row r="30" spans="1:16" s="122" customFormat="1" ht="15" hidden="1" thickBot="1">
      <c r="A30" s="121"/>
      <c r="B30" s="173" t="s">
        <v>1234</v>
      </c>
      <c r="C30" s="174" t="s">
        <v>1151</v>
      </c>
      <c r="D30" s="174" t="s">
        <v>35</v>
      </c>
      <c r="E30" s="175" t="s">
        <v>1369</v>
      </c>
      <c r="F30" s="132" t="s">
        <v>73</v>
      </c>
      <c r="G30" s="133">
        <v>1.71</v>
      </c>
      <c r="H30" s="133">
        <v>1.8</v>
      </c>
      <c r="I30" s="134">
        <v>150</v>
      </c>
      <c r="J30" s="138"/>
      <c r="K30" s="172">
        <f t="shared" si="0"/>
        <v>0</v>
      </c>
      <c r="L30" s="176" t="s">
        <v>1227</v>
      </c>
      <c r="M30" s="180" t="s">
        <v>28</v>
      </c>
      <c r="N30" s="136" t="s">
        <v>1370</v>
      </c>
      <c r="O30" s="122" t="s">
        <v>28</v>
      </c>
      <c r="P30" s="122" t="s">
        <v>28</v>
      </c>
    </row>
    <row r="31" spans="1:16" s="122" customFormat="1" ht="15" hidden="1" thickBot="1">
      <c r="A31" s="121"/>
      <c r="B31" s="152" t="s">
        <v>518</v>
      </c>
      <c r="C31" s="130" t="s">
        <v>1151</v>
      </c>
      <c r="D31" s="130" t="s">
        <v>35</v>
      </c>
      <c r="E31" s="131" t="s">
        <v>1147</v>
      </c>
      <c r="F31" s="132" t="s">
        <v>51</v>
      </c>
      <c r="G31" s="133">
        <v>1.71</v>
      </c>
      <c r="H31" s="133">
        <v>1.8</v>
      </c>
      <c r="I31" s="134">
        <v>150</v>
      </c>
      <c r="J31" s="135"/>
      <c r="K31" s="172">
        <f t="shared" si="0"/>
        <v>0</v>
      </c>
      <c r="L31" s="136" t="s">
        <v>1226</v>
      </c>
      <c r="M31" s="107" t="s">
        <v>28</v>
      </c>
      <c r="N31" s="136" t="s">
        <v>37</v>
      </c>
      <c r="O31" s="122" t="s">
        <v>28</v>
      </c>
      <c r="P31" s="122" t="s">
        <v>28</v>
      </c>
    </row>
    <row r="32" spans="1:16" s="19" customFormat="1" ht="15" hidden="1" thickBot="1">
      <c r="A32" s="114"/>
      <c r="B32" s="152" t="s">
        <v>1022</v>
      </c>
      <c r="C32" s="130" t="s">
        <v>1151</v>
      </c>
      <c r="D32" s="130" t="s">
        <v>35</v>
      </c>
      <c r="E32" s="131" t="s">
        <v>1147</v>
      </c>
      <c r="F32" s="132" t="s">
        <v>53</v>
      </c>
      <c r="G32" s="133">
        <v>1.8800000000000001</v>
      </c>
      <c r="H32" s="133">
        <v>1.97</v>
      </c>
      <c r="I32" s="134">
        <v>125</v>
      </c>
      <c r="J32" s="135"/>
      <c r="K32" s="172">
        <f t="shared" si="0"/>
        <v>0</v>
      </c>
      <c r="L32" s="136" t="s">
        <v>1226</v>
      </c>
      <c r="M32" s="107" t="s">
        <v>28</v>
      </c>
      <c r="N32" s="136" t="s">
        <v>37</v>
      </c>
      <c r="O32" s="122" t="s">
        <v>28</v>
      </c>
      <c r="P32" s="122" t="s">
        <v>28</v>
      </c>
    </row>
    <row r="33" spans="1:16" s="19" customFormat="1" ht="15" hidden="1" thickBot="1">
      <c r="A33" s="114"/>
      <c r="B33" s="152" t="s">
        <v>588</v>
      </c>
      <c r="C33" s="130" t="s">
        <v>47</v>
      </c>
      <c r="D33" s="130" t="s">
        <v>1069</v>
      </c>
      <c r="E33" s="137"/>
      <c r="F33" s="132" t="s">
        <v>30</v>
      </c>
      <c r="G33" s="133">
        <v>0.38</v>
      </c>
      <c r="H33" s="133">
        <v>0.39</v>
      </c>
      <c r="I33" s="134">
        <v>400</v>
      </c>
      <c r="J33" s="135"/>
      <c r="K33" s="172">
        <f t="shared" si="0"/>
        <v>0</v>
      </c>
      <c r="L33" s="136" t="s">
        <v>1226</v>
      </c>
      <c r="M33" s="111" t="s">
        <v>28</v>
      </c>
      <c r="N33" s="136" t="s">
        <v>56</v>
      </c>
      <c r="O33" s="122" t="s">
        <v>28</v>
      </c>
      <c r="P33" s="122" t="s">
        <v>28</v>
      </c>
    </row>
    <row r="34" spans="1:16" s="19" customFormat="1" ht="15" thickBot="1">
      <c r="A34" s="114"/>
      <c r="B34" s="154" t="s">
        <v>589</v>
      </c>
      <c r="C34" s="126" t="s">
        <v>47</v>
      </c>
      <c r="D34" s="126" t="s">
        <v>1069</v>
      </c>
      <c r="E34" s="129"/>
      <c r="F34" s="36" t="s">
        <v>32</v>
      </c>
      <c r="G34" s="37">
        <v>0.51</v>
      </c>
      <c r="H34" s="37">
        <v>0.53</v>
      </c>
      <c r="I34" s="38">
        <v>300</v>
      </c>
      <c r="J34" s="128"/>
      <c r="K34" s="171">
        <f t="shared" si="0"/>
        <v>0</v>
      </c>
      <c r="L34" s="162" t="s">
        <v>1227</v>
      </c>
      <c r="M34" s="159" t="s">
        <v>28</v>
      </c>
      <c r="N34" s="41" t="s">
        <v>56</v>
      </c>
      <c r="O34" s="122" t="s">
        <v>28</v>
      </c>
      <c r="P34" s="122" t="s">
        <v>28</v>
      </c>
    </row>
    <row r="35" spans="1:16" s="122" customFormat="1" ht="15" hidden="1" thickBot="1">
      <c r="A35" s="121"/>
      <c r="B35" s="173" t="s">
        <v>1235</v>
      </c>
      <c r="C35" s="174" t="s">
        <v>1151</v>
      </c>
      <c r="D35" s="174" t="s">
        <v>1313</v>
      </c>
      <c r="E35" s="175" t="s">
        <v>1369</v>
      </c>
      <c r="F35" s="132" t="s">
        <v>73</v>
      </c>
      <c r="G35" s="133">
        <v>1.71</v>
      </c>
      <c r="H35" s="133">
        <v>1.8</v>
      </c>
      <c r="I35" s="134">
        <v>150</v>
      </c>
      <c r="J35" s="138"/>
      <c r="K35" s="172">
        <f t="shared" si="0"/>
        <v>0</v>
      </c>
      <c r="L35" s="176" t="s">
        <v>1226</v>
      </c>
      <c r="M35" s="106" t="s">
        <v>28</v>
      </c>
      <c r="N35" s="136" t="s">
        <v>39</v>
      </c>
      <c r="O35" s="122" t="s">
        <v>28</v>
      </c>
      <c r="P35" s="122" t="s">
        <v>28</v>
      </c>
    </row>
    <row r="36" spans="1:16" s="19" customFormat="1" ht="15" hidden="1" thickBot="1">
      <c r="A36" s="114"/>
      <c r="B36" s="152" t="s">
        <v>590</v>
      </c>
      <c r="C36" s="130" t="s">
        <v>47</v>
      </c>
      <c r="D36" s="130" t="s">
        <v>1070</v>
      </c>
      <c r="E36" s="137" t="s">
        <v>1148</v>
      </c>
      <c r="F36" s="132" t="s">
        <v>30</v>
      </c>
      <c r="G36" s="133">
        <v>0.38</v>
      </c>
      <c r="H36" s="133">
        <v>0.39</v>
      </c>
      <c r="I36" s="134">
        <v>400</v>
      </c>
      <c r="J36" s="135"/>
      <c r="K36" s="172">
        <f t="shared" si="0"/>
        <v>0</v>
      </c>
      <c r="L36" s="136" t="s">
        <v>1226</v>
      </c>
      <c r="M36" s="139" t="s">
        <v>28</v>
      </c>
      <c r="N36" s="136" t="s">
        <v>48</v>
      </c>
      <c r="O36" s="122" t="s">
        <v>28</v>
      </c>
      <c r="P36" s="122" t="s">
        <v>28</v>
      </c>
    </row>
    <row r="37" spans="1:16" s="19" customFormat="1" ht="15" hidden="1" thickBot="1">
      <c r="A37" s="114"/>
      <c r="B37" s="152" t="s">
        <v>591</v>
      </c>
      <c r="C37" s="130" t="s">
        <v>47</v>
      </c>
      <c r="D37" s="130" t="s">
        <v>1070</v>
      </c>
      <c r="E37" s="137" t="s">
        <v>1148</v>
      </c>
      <c r="F37" s="132" t="s">
        <v>32</v>
      </c>
      <c r="G37" s="133">
        <v>0.52</v>
      </c>
      <c r="H37" s="133">
        <v>0.54</v>
      </c>
      <c r="I37" s="134">
        <v>300</v>
      </c>
      <c r="J37" s="135"/>
      <c r="K37" s="172">
        <f t="shared" si="0"/>
        <v>0</v>
      </c>
      <c r="L37" s="136" t="s">
        <v>1226</v>
      </c>
      <c r="M37" s="139" t="s">
        <v>28</v>
      </c>
      <c r="N37" s="136" t="s">
        <v>48</v>
      </c>
      <c r="O37" s="122" t="s">
        <v>28</v>
      </c>
      <c r="P37" s="122" t="s">
        <v>28</v>
      </c>
    </row>
    <row r="38" spans="1:16" s="19" customFormat="1" ht="15" hidden="1" thickBot="1">
      <c r="A38" s="114"/>
      <c r="B38" s="152" t="s">
        <v>592</v>
      </c>
      <c r="C38" s="130" t="s">
        <v>47</v>
      </c>
      <c r="D38" s="130" t="s">
        <v>1070</v>
      </c>
      <c r="E38" s="137" t="s">
        <v>1148</v>
      </c>
      <c r="F38" s="132" t="s">
        <v>33</v>
      </c>
      <c r="G38" s="133">
        <v>0.7</v>
      </c>
      <c r="H38" s="133">
        <v>0.73</v>
      </c>
      <c r="I38" s="134">
        <v>200</v>
      </c>
      <c r="J38" s="135"/>
      <c r="K38" s="172">
        <f t="shared" si="0"/>
        <v>0</v>
      </c>
      <c r="L38" s="136" t="s">
        <v>1226</v>
      </c>
      <c r="M38" s="139" t="s">
        <v>28</v>
      </c>
      <c r="N38" s="136" t="s">
        <v>48</v>
      </c>
      <c r="O38" s="122" t="s">
        <v>28</v>
      </c>
      <c r="P38" s="122" t="s">
        <v>28</v>
      </c>
    </row>
    <row r="39" spans="1:16" s="19" customFormat="1" ht="15" hidden="1" thickBot="1">
      <c r="A39" s="114"/>
      <c r="B39" s="152" t="s">
        <v>593</v>
      </c>
      <c r="C39" s="130" t="s">
        <v>47</v>
      </c>
      <c r="D39" s="130" t="s">
        <v>1070</v>
      </c>
      <c r="E39" s="137" t="s">
        <v>1148</v>
      </c>
      <c r="F39" s="132" t="s">
        <v>73</v>
      </c>
      <c r="G39" s="133">
        <v>0.84</v>
      </c>
      <c r="H39" s="133">
        <v>0.88</v>
      </c>
      <c r="I39" s="134">
        <v>150</v>
      </c>
      <c r="J39" s="135"/>
      <c r="K39" s="172">
        <f t="shared" si="0"/>
        <v>0</v>
      </c>
      <c r="L39" s="136" t="s">
        <v>1226</v>
      </c>
      <c r="M39" s="139" t="s">
        <v>28</v>
      </c>
      <c r="N39" s="136" t="s">
        <v>48</v>
      </c>
      <c r="O39" s="122" t="s">
        <v>28</v>
      </c>
      <c r="P39" s="122" t="s">
        <v>28</v>
      </c>
    </row>
    <row r="40" spans="1:16" s="122" customFormat="1" ht="15" thickBot="1">
      <c r="A40" s="121"/>
      <c r="B40" s="153" t="s">
        <v>823</v>
      </c>
      <c r="C40" s="119" t="s">
        <v>42</v>
      </c>
      <c r="D40" s="119" t="s">
        <v>43</v>
      </c>
      <c r="E40" s="116"/>
      <c r="F40" s="36" t="s">
        <v>32</v>
      </c>
      <c r="G40" s="37">
        <v>0.53</v>
      </c>
      <c r="H40" s="37">
        <v>0.55000000000000004</v>
      </c>
      <c r="I40" s="38">
        <v>300</v>
      </c>
      <c r="J40" s="39"/>
      <c r="K40" s="171">
        <f t="shared" si="0"/>
        <v>0</v>
      </c>
      <c r="L40" s="162" t="s">
        <v>1227</v>
      </c>
      <c r="M40" s="44" t="s">
        <v>28</v>
      </c>
      <c r="N40" s="41" t="s">
        <v>44</v>
      </c>
      <c r="O40" s="122" t="s">
        <v>28</v>
      </c>
      <c r="P40" s="122" t="s">
        <v>28</v>
      </c>
    </row>
    <row r="41" spans="1:16" s="122" customFormat="1" ht="15" thickBot="1">
      <c r="A41" s="121"/>
      <c r="B41" s="153" t="s">
        <v>41</v>
      </c>
      <c r="C41" s="119" t="s">
        <v>42</v>
      </c>
      <c r="D41" s="119" t="s">
        <v>43</v>
      </c>
      <c r="E41" s="116"/>
      <c r="F41" s="36" t="s">
        <v>33</v>
      </c>
      <c r="G41" s="37">
        <v>0.79</v>
      </c>
      <c r="H41" s="37">
        <v>0.83</v>
      </c>
      <c r="I41" s="38">
        <v>200</v>
      </c>
      <c r="J41" s="39"/>
      <c r="K41" s="171">
        <f t="shared" si="0"/>
        <v>0</v>
      </c>
      <c r="L41" s="162" t="s">
        <v>1227</v>
      </c>
      <c r="M41" s="44" t="s">
        <v>28</v>
      </c>
      <c r="N41" s="41" t="s">
        <v>44</v>
      </c>
      <c r="O41" s="122" t="s">
        <v>28</v>
      </c>
      <c r="P41" s="122" t="s">
        <v>28</v>
      </c>
    </row>
    <row r="42" spans="1:16" s="122" customFormat="1" ht="15" thickBot="1">
      <c r="A42" s="121"/>
      <c r="B42" s="153" t="s">
        <v>824</v>
      </c>
      <c r="C42" s="119" t="s">
        <v>42</v>
      </c>
      <c r="D42" s="119" t="s">
        <v>43</v>
      </c>
      <c r="E42" s="116"/>
      <c r="F42" s="36" t="s">
        <v>73</v>
      </c>
      <c r="G42" s="37">
        <v>1.06</v>
      </c>
      <c r="H42" s="37">
        <v>1.1100000000000001</v>
      </c>
      <c r="I42" s="38">
        <v>150</v>
      </c>
      <c r="J42" s="39"/>
      <c r="K42" s="171">
        <f t="shared" si="0"/>
        <v>0</v>
      </c>
      <c r="L42" s="162" t="s">
        <v>1227</v>
      </c>
      <c r="M42" s="44" t="s">
        <v>28</v>
      </c>
      <c r="N42" s="41" t="s">
        <v>44</v>
      </c>
      <c r="O42" s="122" t="s">
        <v>28</v>
      </c>
      <c r="P42" s="122" t="s">
        <v>28</v>
      </c>
    </row>
    <row r="43" spans="1:16" s="122" customFormat="1" ht="15" thickBot="1">
      <c r="A43" s="121"/>
      <c r="B43" s="153" t="s">
        <v>825</v>
      </c>
      <c r="C43" s="119" t="s">
        <v>42</v>
      </c>
      <c r="D43" s="119" t="s">
        <v>43</v>
      </c>
      <c r="E43" s="116"/>
      <c r="F43" s="36" t="s">
        <v>64</v>
      </c>
      <c r="G43" s="37">
        <v>1.27</v>
      </c>
      <c r="H43" s="37">
        <v>1.33</v>
      </c>
      <c r="I43" s="38">
        <v>125</v>
      </c>
      <c r="J43" s="39"/>
      <c r="K43" s="171">
        <f t="shared" si="0"/>
        <v>0</v>
      </c>
      <c r="L43" s="162" t="s">
        <v>1227</v>
      </c>
      <c r="M43" s="44" t="s">
        <v>28</v>
      </c>
      <c r="N43" s="41" t="s">
        <v>44</v>
      </c>
      <c r="O43" s="122" t="s">
        <v>28</v>
      </c>
      <c r="P43" s="122" t="s">
        <v>28</v>
      </c>
    </row>
    <row r="44" spans="1:16" s="122" customFormat="1" ht="15" thickBot="1">
      <c r="A44" s="121"/>
      <c r="B44" s="153" t="s">
        <v>45</v>
      </c>
      <c r="C44" s="119" t="s">
        <v>42</v>
      </c>
      <c r="D44" s="119" t="s">
        <v>43</v>
      </c>
      <c r="E44" s="116"/>
      <c r="F44" s="36" t="s">
        <v>46</v>
      </c>
      <c r="G44" s="37">
        <v>1.47</v>
      </c>
      <c r="H44" s="37">
        <v>1.54</v>
      </c>
      <c r="I44" s="38">
        <v>100</v>
      </c>
      <c r="J44" s="39"/>
      <c r="K44" s="171">
        <f t="shared" si="0"/>
        <v>0</v>
      </c>
      <c r="L44" s="162" t="s">
        <v>1227</v>
      </c>
      <c r="M44" s="44" t="s">
        <v>28</v>
      </c>
      <c r="N44" s="41" t="s">
        <v>44</v>
      </c>
      <c r="O44" s="122" t="s">
        <v>28</v>
      </c>
      <c r="P44" s="122" t="s">
        <v>28</v>
      </c>
    </row>
    <row r="45" spans="1:16" s="122" customFormat="1" ht="15" thickBot="1">
      <c r="A45" s="121"/>
      <c r="B45" s="153" t="s">
        <v>1236</v>
      </c>
      <c r="C45" s="164" t="s">
        <v>1391</v>
      </c>
      <c r="D45" s="164" t="s">
        <v>1314</v>
      </c>
      <c r="E45" s="165" t="s">
        <v>1369</v>
      </c>
      <c r="F45" s="36" t="s">
        <v>73</v>
      </c>
      <c r="G45" s="37">
        <v>1.35</v>
      </c>
      <c r="H45" s="37">
        <v>1.4</v>
      </c>
      <c r="I45" s="38">
        <v>150</v>
      </c>
      <c r="J45" s="39"/>
      <c r="K45" s="171">
        <f t="shared" si="0"/>
        <v>0</v>
      </c>
      <c r="L45" s="162" t="s">
        <v>1227</v>
      </c>
      <c r="M45" s="111" t="s">
        <v>28</v>
      </c>
      <c r="N45" s="41" t="s">
        <v>56</v>
      </c>
      <c r="O45" s="122" t="s">
        <v>28</v>
      </c>
      <c r="P45" s="122" t="s">
        <v>28</v>
      </c>
    </row>
    <row r="46" spans="1:16" s="19" customFormat="1" ht="15" thickBot="1">
      <c r="A46" s="114"/>
      <c r="B46" s="154" t="s">
        <v>1023</v>
      </c>
      <c r="C46" s="126" t="s">
        <v>1151</v>
      </c>
      <c r="D46" s="126" t="s">
        <v>50</v>
      </c>
      <c r="E46" s="125" t="s">
        <v>1147</v>
      </c>
      <c r="F46" s="36" t="s">
        <v>38</v>
      </c>
      <c r="G46" s="37">
        <v>0.92</v>
      </c>
      <c r="H46" s="37">
        <v>0.96</v>
      </c>
      <c r="I46" s="38">
        <v>350</v>
      </c>
      <c r="J46" s="128"/>
      <c r="K46" s="171">
        <f t="shared" si="0"/>
        <v>0</v>
      </c>
      <c r="L46" s="162" t="s">
        <v>1227</v>
      </c>
      <c r="M46" s="42" t="s">
        <v>28</v>
      </c>
      <c r="N46" s="41" t="s">
        <v>37</v>
      </c>
      <c r="O46" s="122" t="s">
        <v>28</v>
      </c>
      <c r="P46" s="122" t="s">
        <v>28</v>
      </c>
    </row>
    <row r="47" spans="1:16" s="122" customFormat="1" ht="15" hidden="1" thickBot="1">
      <c r="A47" s="121"/>
      <c r="B47" s="152" t="s">
        <v>519</v>
      </c>
      <c r="C47" s="130" t="s">
        <v>1151</v>
      </c>
      <c r="D47" s="130" t="s">
        <v>50</v>
      </c>
      <c r="E47" s="131" t="s">
        <v>1147</v>
      </c>
      <c r="F47" s="132" t="s">
        <v>40</v>
      </c>
      <c r="G47" s="133">
        <v>1.18</v>
      </c>
      <c r="H47" s="133">
        <v>1.24</v>
      </c>
      <c r="I47" s="134">
        <v>250</v>
      </c>
      <c r="J47" s="135"/>
      <c r="K47" s="172">
        <f t="shared" si="0"/>
        <v>0</v>
      </c>
      <c r="L47" s="136" t="s">
        <v>1226</v>
      </c>
      <c r="M47" s="107" t="s">
        <v>28</v>
      </c>
      <c r="N47" s="136" t="s">
        <v>37</v>
      </c>
      <c r="O47" s="122" t="s">
        <v>28</v>
      </c>
      <c r="P47" s="122" t="s">
        <v>28</v>
      </c>
    </row>
    <row r="48" spans="1:16" s="122" customFormat="1" ht="15" hidden="1" thickBot="1">
      <c r="A48" s="121"/>
      <c r="B48" s="152" t="s">
        <v>529</v>
      </c>
      <c r="C48" s="130" t="s">
        <v>1151</v>
      </c>
      <c r="D48" s="130" t="s">
        <v>50</v>
      </c>
      <c r="E48" s="131" t="s">
        <v>1147</v>
      </c>
      <c r="F48" s="132" t="s">
        <v>36</v>
      </c>
      <c r="G48" s="133">
        <v>1.52</v>
      </c>
      <c r="H48" s="133">
        <v>1.59</v>
      </c>
      <c r="I48" s="134">
        <v>175</v>
      </c>
      <c r="J48" s="135"/>
      <c r="K48" s="172">
        <f t="shared" si="0"/>
        <v>0</v>
      </c>
      <c r="L48" s="136" t="s">
        <v>1226</v>
      </c>
      <c r="M48" s="107" t="s">
        <v>28</v>
      </c>
      <c r="N48" s="136" t="s">
        <v>37</v>
      </c>
      <c r="O48" s="122" t="s">
        <v>28</v>
      </c>
      <c r="P48" s="122" t="s">
        <v>28</v>
      </c>
    </row>
    <row r="49" spans="1:16" s="122" customFormat="1" ht="15" hidden="1" thickBot="1">
      <c r="A49" s="121"/>
      <c r="B49" s="152" t="s">
        <v>49</v>
      </c>
      <c r="C49" s="130" t="s">
        <v>1151</v>
      </c>
      <c r="D49" s="130" t="s">
        <v>50</v>
      </c>
      <c r="E49" s="131" t="s">
        <v>1147</v>
      </c>
      <c r="F49" s="132" t="s">
        <v>51</v>
      </c>
      <c r="G49" s="133">
        <v>1.71</v>
      </c>
      <c r="H49" s="133">
        <v>1.8</v>
      </c>
      <c r="I49" s="134">
        <v>150</v>
      </c>
      <c r="J49" s="135"/>
      <c r="K49" s="172">
        <f t="shared" si="0"/>
        <v>0</v>
      </c>
      <c r="L49" s="136" t="s">
        <v>1226</v>
      </c>
      <c r="M49" s="107" t="s">
        <v>28</v>
      </c>
      <c r="N49" s="136" t="s">
        <v>37</v>
      </c>
      <c r="O49" s="122" t="s">
        <v>28</v>
      </c>
      <c r="P49" s="122" t="s">
        <v>28</v>
      </c>
    </row>
    <row r="50" spans="1:16" s="122" customFormat="1" ht="15" hidden="1" thickBot="1">
      <c r="A50" s="121"/>
      <c r="B50" s="152" t="s">
        <v>52</v>
      </c>
      <c r="C50" s="130" t="s">
        <v>1151</v>
      </c>
      <c r="D50" s="130" t="s">
        <v>50</v>
      </c>
      <c r="E50" s="131" t="s">
        <v>1147</v>
      </c>
      <c r="F50" s="132" t="s">
        <v>53</v>
      </c>
      <c r="G50" s="133">
        <v>1.8800000000000001</v>
      </c>
      <c r="H50" s="133">
        <v>1.97</v>
      </c>
      <c r="I50" s="134">
        <v>125</v>
      </c>
      <c r="J50" s="135"/>
      <c r="K50" s="172">
        <f t="shared" si="0"/>
        <v>0</v>
      </c>
      <c r="L50" s="136" t="s">
        <v>1226</v>
      </c>
      <c r="M50" s="107" t="s">
        <v>28</v>
      </c>
      <c r="N50" s="136" t="s">
        <v>37</v>
      </c>
      <c r="O50" s="122" t="s">
        <v>28</v>
      </c>
      <c r="P50" s="122" t="s">
        <v>28</v>
      </c>
    </row>
    <row r="51" spans="1:16" s="122" customFormat="1" ht="15" hidden="1" thickBot="1">
      <c r="A51" s="121"/>
      <c r="B51" s="173" t="s">
        <v>1237</v>
      </c>
      <c r="C51" s="174" t="s">
        <v>1151</v>
      </c>
      <c r="D51" s="174" t="s">
        <v>1315</v>
      </c>
      <c r="E51" s="175" t="s">
        <v>1369</v>
      </c>
      <c r="F51" s="132" t="s">
        <v>64</v>
      </c>
      <c r="G51" s="133">
        <v>1.8800000000000001</v>
      </c>
      <c r="H51" s="133">
        <v>1.97</v>
      </c>
      <c r="I51" s="134">
        <v>125</v>
      </c>
      <c r="J51" s="138"/>
      <c r="K51" s="172">
        <f t="shared" si="0"/>
        <v>0</v>
      </c>
      <c r="L51" s="176" t="s">
        <v>1226</v>
      </c>
      <c r="M51" s="107" t="s">
        <v>28</v>
      </c>
      <c r="N51" s="136" t="s">
        <v>37</v>
      </c>
      <c r="O51" s="122" t="s">
        <v>28</v>
      </c>
      <c r="P51" s="122" t="s">
        <v>28</v>
      </c>
    </row>
    <row r="52" spans="1:16" s="19" customFormat="1" ht="15" hidden="1" thickBot="1">
      <c r="A52" s="114"/>
      <c r="B52" s="152" t="s">
        <v>521</v>
      </c>
      <c r="C52" s="130" t="s">
        <v>1151</v>
      </c>
      <c r="D52" s="130" t="s">
        <v>55</v>
      </c>
      <c r="E52" s="131" t="s">
        <v>1147</v>
      </c>
      <c r="F52" s="132" t="s">
        <v>189</v>
      </c>
      <c r="G52" s="133">
        <v>0.89</v>
      </c>
      <c r="H52" s="133">
        <v>0.93</v>
      </c>
      <c r="I52" s="134">
        <v>400</v>
      </c>
      <c r="J52" s="135"/>
      <c r="K52" s="172">
        <f t="shared" si="0"/>
        <v>0</v>
      </c>
      <c r="L52" s="136" t="s">
        <v>1226</v>
      </c>
      <c r="M52" s="106" t="s">
        <v>28</v>
      </c>
      <c r="N52" s="136" t="s">
        <v>39</v>
      </c>
      <c r="O52" s="122" t="s">
        <v>28</v>
      </c>
      <c r="P52" s="122" t="s">
        <v>28</v>
      </c>
    </row>
    <row r="53" spans="1:16" s="122" customFormat="1" ht="15" hidden="1" thickBot="1">
      <c r="A53" s="121"/>
      <c r="B53" s="152" t="s">
        <v>522</v>
      </c>
      <c r="C53" s="130" t="s">
        <v>1151</v>
      </c>
      <c r="D53" s="130" t="s">
        <v>55</v>
      </c>
      <c r="E53" s="177" t="s">
        <v>1147</v>
      </c>
      <c r="F53" s="132" t="s">
        <v>32</v>
      </c>
      <c r="G53" s="133">
        <v>1.1399999999999999</v>
      </c>
      <c r="H53" s="133">
        <v>1.2</v>
      </c>
      <c r="I53" s="134">
        <v>300</v>
      </c>
      <c r="J53" s="135"/>
      <c r="K53" s="172">
        <f t="shared" si="0"/>
        <v>0</v>
      </c>
      <c r="L53" s="176" t="s">
        <v>1228</v>
      </c>
      <c r="M53" s="106" t="s">
        <v>28</v>
      </c>
      <c r="N53" s="136" t="s">
        <v>39</v>
      </c>
      <c r="O53" s="122" t="s">
        <v>28</v>
      </c>
      <c r="P53" s="122" t="s">
        <v>28</v>
      </c>
    </row>
    <row r="54" spans="1:16" s="122" customFormat="1" ht="15" hidden="1" thickBot="1">
      <c r="A54" s="121"/>
      <c r="B54" s="152" t="s">
        <v>54</v>
      </c>
      <c r="C54" s="130" t="s">
        <v>1151</v>
      </c>
      <c r="D54" s="130" t="s">
        <v>55</v>
      </c>
      <c r="E54" s="177" t="s">
        <v>1147</v>
      </c>
      <c r="F54" s="132" t="s">
        <v>33</v>
      </c>
      <c r="G54" s="133">
        <v>1.48</v>
      </c>
      <c r="H54" s="133">
        <v>1.55</v>
      </c>
      <c r="I54" s="134">
        <v>200</v>
      </c>
      <c r="J54" s="135"/>
      <c r="K54" s="172">
        <f t="shared" si="0"/>
        <v>0</v>
      </c>
      <c r="L54" s="176" t="s">
        <v>1228</v>
      </c>
      <c r="M54" s="106" t="s">
        <v>28</v>
      </c>
      <c r="N54" s="136" t="s">
        <v>39</v>
      </c>
      <c r="O54" s="122" t="s">
        <v>28</v>
      </c>
      <c r="P54" s="122" t="s">
        <v>28</v>
      </c>
    </row>
    <row r="55" spans="1:16" s="122" customFormat="1" ht="15" hidden="1" thickBot="1">
      <c r="A55" s="121"/>
      <c r="B55" s="152" t="s">
        <v>523</v>
      </c>
      <c r="C55" s="130" t="s">
        <v>1151</v>
      </c>
      <c r="D55" s="130" t="s">
        <v>55</v>
      </c>
      <c r="E55" s="131" t="s">
        <v>1147</v>
      </c>
      <c r="F55" s="132" t="s">
        <v>73</v>
      </c>
      <c r="G55" s="133">
        <v>1.71</v>
      </c>
      <c r="H55" s="133">
        <v>1.8</v>
      </c>
      <c r="I55" s="134">
        <v>150</v>
      </c>
      <c r="J55" s="135"/>
      <c r="K55" s="172">
        <f t="shared" si="0"/>
        <v>0</v>
      </c>
      <c r="L55" s="136" t="s">
        <v>1226</v>
      </c>
      <c r="M55" s="106" t="s">
        <v>28</v>
      </c>
      <c r="N55" s="136" t="s">
        <v>39</v>
      </c>
      <c r="O55" s="122" t="s">
        <v>28</v>
      </c>
      <c r="P55" s="122" t="s">
        <v>28</v>
      </c>
    </row>
    <row r="56" spans="1:16" s="122" customFormat="1" ht="15" hidden="1" thickBot="1">
      <c r="A56" s="121"/>
      <c r="B56" s="152" t="s">
        <v>520</v>
      </c>
      <c r="C56" s="130" t="s">
        <v>1151</v>
      </c>
      <c r="D56" s="130" t="s">
        <v>55</v>
      </c>
      <c r="E56" s="131" t="s">
        <v>1147</v>
      </c>
      <c r="F56" s="132" t="s">
        <v>64</v>
      </c>
      <c r="G56" s="133">
        <v>1.8800000000000001</v>
      </c>
      <c r="H56" s="133">
        <v>1.97</v>
      </c>
      <c r="I56" s="134">
        <v>125</v>
      </c>
      <c r="J56" s="135"/>
      <c r="K56" s="172">
        <f t="shared" si="0"/>
        <v>0</v>
      </c>
      <c r="L56" s="136" t="s">
        <v>1226</v>
      </c>
      <c r="M56" s="106" t="s">
        <v>28</v>
      </c>
      <c r="N56" s="136" t="s">
        <v>39</v>
      </c>
      <c r="O56" s="122" t="s">
        <v>28</v>
      </c>
      <c r="P56" s="122" t="s">
        <v>28</v>
      </c>
    </row>
    <row r="57" spans="1:16" s="122" customFormat="1" ht="15" thickBot="1">
      <c r="A57" s="121"/>
      <c r="B57" s="153" t="s">
        <v>57</v>
      </c>
      <c r="C57" s="119" t="s">
        <v>47</v>
      </c>
      <c r="D57" s="119" t="s">
        <v>58</v>
      </c>
      <c r="E57" s="116"/>
      <c r="F57" s="36" t="s">
        <v>30</v>
      </c>
      <c r="G57" s="37">
        <v>0.37</v>
      </c>
      <c r="H57" s="37">
        <v>0.38</v>
      </c>
      <c r="I57" s="38">
        <v>400</v>
      </c>
      <c r="J57" s="39"/>
      <c r="K57" s="171">
        <f t="shared" si="0"/>
        <v>0</v>
      </c>
      <c r="L57" s="162" t="s">
        <v>1227</v>
      </c>
      <c r="M57" s="106" t="s">
        <v>28</v>
      </c>
      <c r="N57" s="41" t="s">
        <v>39</v>
      </c>
      <c r="O57" s="122" t="s">
        <v>28</v>
      </c>
      <c r="P57" s="122" t="s">
        <v>28</v>
      </c>
    </row>
    <row r="58" spans="1:16" s="19" customFormat="1" ht="15" thickBot="1">
      <c r="A58" s="114"/>
      <c r="B58" s="154" t="s">
        <v>594</v>
      </c>
      <c r="C58" s="126" t="s">
        <v>47</v>
      </c>
      <c r="D58" s="126" t="s">
        <v>58</v>
      </c>
      <c r="E58" s="129"/>
      <c r="F58" s="36" t="s">
        <v>32</v>
      </c>
      <c r="G58" s="37">
        <v>0.53</v>
      </c>
      <c r="H58" s="37">
        <v>0.55000000000000004</v>
      </c>
      <c r="I58" s="38">
        <v>300</v>
      </c>
      <c r="J58" s="128"/>
      <c r="K58" s="171">
        <f t="shared" si="0"/>
        <v>0</v>
      </c>
      <c r="L58" s="162" t="s">
        <v>1227</v>
      </c>
      <c r="M58" s="43" t="s">
        <v>28</v>
      </c>
      <c r="N58" s="41" t="s">
        <v>39</v>
      </c>
      <c r="O58" s="122" t="s">
        <v>28</v>
      </c>
      <c r="P58" s="122" t="s">
        <v>28</v>
      </c>
    </row>
    <row r="59" spans="1:16" s="19" customFormat="1" ht="15" hidden="1" thickBot="1">
      <c r="A59" s="114"/>
      <c r="B59" s="152" t="s">
        <v>59</v>
      </c>
      <c r="C59" s="130" t="s">
        <v>47</v>
      </c>
      <c r="D59" s="130" t="s">
        <v>58</v>
      </c>
      <c r="E59" s="137"/>
      <c r="F59" s="132" t="s">
        <v>33</v>
      </c>
      <c r="G59" s="133">
        <v>0.7</v>
      </c>
      <c r="H59" s="133">
        <v>0.73</v>
      </c>
      <c r="I59" s="134">
        <v>200</v>
      </c>
      <c r="J59" s="135"/>
      <c r="K59" s="172">
        <f t="shared" si="0"/>
        <v>0</v>
      </c>
      <c r="L59" s="136" t="s">
        <v>1226</v>
      </c>
      <c r="M59" s="106" t="s">
        <v>28</v>
      </c>
      <c r="N59" s="136" t="s">
        <v>39</v>
      </c>
      <c r="O59" s="122" t="s">
        <v>28</v>
      </c>
      <c r="P59" s="122" t="s">
        <v>28</v>
      </c>
    </row>
    <row r="60" spans="1:16" s="122" customFormat="1" ht="15" thickBot="1">
      <c r="A60" s="121"/>
      <c r="B60" s="153" t="s">
        <v>60</v>
      </c>
      <c r="C60" s="119" t="s">
        <v>42</v>
      </c>
      <c r="D60" s="119" t="s">
        <v>61</v>
      </c>
      <c r="E60" s="116"/>
      <c r="F60" s="36" t="s">
        <v>32</v>
      </c>
      <c r="G60" s="37">
        <v>0.57999999999999996</v>
      </c>
      <c r="H60" s="37">
        <v>0.61</v>
      </c>
      <c r="I60" s="38">
        <v>300</v>
      </c>
      <c r="J60" s="39"/>
      <c r="K60" s="171">
        <f t="shared" si="0"/>
        <v>0</v>
      </c>
      <c r="L60" s="162" t="s">
        <v>1227</v>
      </c>
      <c r="M60" s="106" t="s">
        <v>28</v>
      </c>
      <c r="N60" s="41" t="s">
        <v>39</v>
      </c>
      <c r="O60" s="122" t="s">
        <v>28</v>
      </c>
      <c r="P60" s="122" t="s">
        <v>28</v>
      </c>
    </row>
    <row r="61" spans="1:16" s="122" customFormat="1" ht="15" hidden="1" thickBot="1">
      <c r="A61" s="121"/>
      <c r="B61" s="152" t="s">
        <v>826</v>
      </c>
      <c r="C61" s="130" t="s">
        <v>42</v>
      </c>
      <c r="D61" s="130" t="s">
        <v>61</v>
      </c>
      <c r="E61" s="137"/>
      <c r="F61" s="132" t="s">
        <v>33</v>
      </c>
      <c r="G61" s="133">
        <v>0.87</v>
      </c>
      <c r="H61" s="133">
        <v>0.91</v>
      </c>
      <c r="I61" s="134">
        <v>200</v>
      </c>
      <c r="J61" s="135"/>
      <c r="K61" s="172">
        <f t="shared" si="0"/>
        <v>0</v>
      </c>
      <c r="L61" s="136" t="s">
        <v>1226</v>
      </c>
      <c r="M61" s="106" t="s">
        <v>28</v>
      </c>
      <c r="N61" s="136" t="s">
        <v>39</v>
      </c>
      <c r="O61" s="122" t="s">
        <v>28</v>
      </c>
      <c r="P61" s="122" t="s">
        <v>28</v>
      </c>
    </row>
    <row r="62" spans="1:16" s="122" customFormat="1" ht="15" hidden="1" thickBot="1">
      <c r="A62" s="121"/>
      <c r="B62" s="152" t="s">
        <v>827</v>
      </c>
      <c r="C62" s="130" t="s">
        <v>42</v>
      </c>
      <c r="D62" s="130" t="s">
        <v>61</v>
      </c>
      <c r="E62" s="137"/>
      <c r="F62" s="132" t="s">
        <v>73</v>
      </c>
      <c r="G62" s="133">
        <v>1.06</v>
      </c>
      <c r="H62" s="133">
        <v>1.1100000000000001</v>
      </c>
      <c r="I62" s="134">
        <v>150</v>
      </c>
      <c r="J62" s="135"/>
      <c r="K62" s="172">
        <f t="shared" si="0"/>
        <v>0</v>
      </c>
      <c r="L62" s="136" t="s">
        <v>1226</v>
      </c>
      <c r="M62" s="106" t="s">
        <v>28</v>
      </c>
      <c r="N62" s="136" t="s">
        <v>39</v>
      </c>
      <c r="O62" s="122" t="s">
        <v>28</v>
      </c>
      <c r="P62" s="122" t="s">
        <v>28</v>
      </c>
    </row>
    <row r="63" spans="1:16" s="122" customFormat="1" ht="15" hidden="1" thickBot="1">
      <c r="A63" s="121"/>
      <c r="B63" s="152" t="s">
        <v>828</v>
      </c>
      <c r="C63" s="130" t="s">
        <v>42</v>
      </c>
      <c r="D63" s="130" t="s">
        <v>61</v>
      </c>
      <c r="E63" s="137"/>
      <c r="F63" s="132" t="s">
        <v>64</v>
      </c>
      <c r="G63" s="133">
        <v>1.34</v>
      </c>
      <c r="H63" s="133">
        <v>1.41</v>
      </c>
      <c r="I63" s="134">
        <v>125</v>
      </c>
      <c r="J63" s="135"/>
      <c r="K63" s="172">
        <f t="shared" si="0"/>
        <v>0</v>
      </c>
      <c r="L63" s="136" t="s">
        <v>1226</v>
      </c>
      <c r="M63" s="106" t="s">
        <v>28</v>
      </c>
      <c r="N63" s="136" t="s">
        <v>39</v>
      </c>
      <c r="O63" s="122" t="s">
        <v>28</v>
      </c>
      <c r="P63" s="122" t="s">
        <v>28</v>
      </c>
    </row>
    <row r="64" spans="1:16" s="122" customFormat="1" ht="15" hidden="1" thickBot="1">
      <c r="A64" s="121"/>
      <c r="B64" s="152" t="s">
        <v>829</v>
      </c>
      <c r="C64" s="130" t="s">
        <v>42</v>
      </c>
      <c r="D64" s="130" t="s">
        <v>61</v>
      </c>
      <c r="E64" s="137"/>
      <c r="F64" s="132" t="s">
        <v>46</v>
      </c>
      <c r="G64" s="133">
        <v>1.55</v>
      </c>
      <c r="H64" s="133">
        <v>1.6300000000000001</v>
      </c>
      <c r="I64" s="134">
        <v>100</v>
      </c>
      <c r="J64" s="135"/>
      <c r="K64" s="172">
        <f t="shared" si="0"/>
        <v>0</v>
      </c>
      <c r="L64" s="136" t="s">
        <v>1226</v>
      </c>
      <c r="M64" s="106" t="s">
        <v>28</v>
      </c>
      <c r="N64" s="136" t="s">
        <v>39</v>
      </c>
      <c r="O64" s="122" t="s">
        <v>28</v>
      </c>
      <c r="P64" s="122" t="s">
        <v>28</v>
      </c>
    </row>
    <row r="65" spans="1:16" s="122" customFormat="1" ht="15" hidden="1" thickBot="1">
      <c r="A65" s="121"/>
      <c r="B65" s="152" t="s">
        <v>595</v>
      </c>
      <c r="C65" s="130" t="s">
        <v>47</v>
      </c>
      <c r="D65" s="130" t="s">
        <v>1071</v>
      </c>
      <c r="E65" s="137" t="s">
        <v>1148</v>
      </c>
      <c r="F65" s="132" t="s">
        <v>30</v>
      </c>
      <c r="G65" s="133">
        <v>0.38</v>
      </c>
      <c r="H65" s="133">
        <v>0.39</v>
      </c>
      <c r="I65" s="134">
        <v>400</v>
      </c>
      <c r="J65" s="135"/>
      <c r="K65" s="172">
        <f t="shared" si="0"/>
        <v>0</v>
      </c>
      <c r="L65" s="136" t="s">
        <v>1226</v>
      </c>
      <c r="M65" s="107" t="s">
        <v>28</v>
      </c>
      <c r="N65" s="136" t="s">
        <v>37</v>
      </c>
      <c r="O65" s="122" t="s">
        <v>28</v>
      </c>
      <c r="P65" s="122" t="s">
        <v>28</v>
      </c>
    </row>
    <row r="66" spans="1:16" s="122" customFormat="1" ht="15" thickBot="1">
      <c r="A66" s="121"/>
      <c r="B66" s="153" t="s">
        <v>596</v>
      </c>
      <c r="C66" s="119" t="s">
        <v>47</v>
      </c>
      <c r="D66" s="119" t="s">
        <v>1071</v>
      </c>
      <c r="E66" s="124" t="s">
        <v>1148</v>
      </c>
      <c r="F66" s="36" t="s">
        <v>32</v>
      </c>
      <c r="G66" s="37">
        <v>0.52</v>
      </c>
      <c r="H66" s="37">
        <v>0.54</v>
      </c>
      <c r="I66" s="38">
        <v>300</v>
      </c>
      <c r="J66" s="39"/>
      <c r="K66" s="171">
        <f t="shared" si="0"/>
        <v>0</v>
      </c>
      <c r="L66" s="162" t="s">
        <v>1227</v>
      </c>
      <c r="M66" s="42" t="s">
        <v>28</v>
      </c>
      <c r="N66" s="41" t="s">
        <v>37</v>
      </c>
      <c r="O66" s="122" t="s">
        <v>28</v>
      </c>
      <c r="P66" s="122" t="s">
        <v>28</v>
      </c>
    </row>
    <row r="67" spans="1:16" s="122" customFormat="1" ht="15" hidden="1" thickBot="1">
      <c r="A67" s="121"/>
      <c r="B67" s="152" t="s">
        <v>573</v>
      </c>
      <c r="C67" s="130" t="s">
        <v>1172</v>
      </c>
      <c r="D67" s="130" t="s">
        <v>1173</v>
      </c>
      <c r="E67" s="137" t="s">
        <v>1148</v>
      </c>
      <c r="F67" s="132" t="s">
        <v>30</v>
      </c>
      <c r="G67" s="133">
        <v>0.41000000000000003</v>
      </c>
      <c r="H67" s="133">
        <v>0.43</v>
      </c>
      <c r="I67" s="134">
        <v>400</v>
      </c>
      <c r="J67" s="135"/>
      <c r="K67" s="172">
        <f t="shared" si="0"/>
        <v>0</v>
      </c>
      <c r="L67" s="136" t="s">
        <v>1226</v>
      </c>
      <c r="M67" s="144" t="s">
        <v>28</v>
      </c>
      <c r="N67" s="136" t="s">
        <v>1141</v>
      </c>
      <c r="O67" s="122" t="s">
        <v>28</v>
      </c>
      <c r="P67" s="122" t="s">
        <v>28</v>
      </c>
    </row>
    <row r="68" spans="1:16" s="122" customFormat="1" ht="15" hidden="1" thickBot="1">
      <c r="A68" s="121"/>
      <c r="B68" s="152" t="s">
        <v>572</v>
      </c>
      <c r="C68" s="130" t="s">
        <v>1172</v>
      </c>
      <c r="D68" s="130" t="s">
        <v>1173</v>
      </c>
      <c r="E68" s="137" t="s">
        <v>1148</v>
      </c>
      <c r="F68" s="132" t="s">
        <v>230</v>
      </c>
      <c r="G68" s="133">
        <v>0.29000000000000004</v>
      </c>
      <c r="H68" s="133">
        <v>0.3</v>
      </c>
      <c r="I68" s="134">
        <v>500</v>
      </c>
      <c r="J68" s="135"/>
      <c r="K68" s="172">
        <f t="shared" si="0"/>
        <v>0</v>
      </c>
      <c r="L68" s="136" t="s">
        <v>1226</v>
      </c>
      <c r="M68" s="144" t="s">
        <v>28</v>
      </c>
      <c r="N68" s="136" t="s">
        <v>1141</v>
      </c>
      <c r="O68" s="122" t="s">
        <v>28</v>
      </c>
      <c r="P68" s="122" t="s">
        <v>28</v>
      </c>
    </row>
    <row r="69" spans="1:16" s="122" customFormat="1" ht="15" hidden="1" thickBot="1">
      <c r="A69" s="121"/>
      <c r="B69" s="152" t="s">
        <v>574</v>
      </c>
      <c r="C69" s="130" t="s">
        <v>1172</v>
      </c>
      <c r="D69" s="130" t="s">
        <v>1173</v>
      </c>
      <c r="E69" s="137" t="s">
        <v>1148</v>
      </c>
      <c r="F69" s="132" t="s">
        <v>32</v>
      </c>
      <c r="G69" s="133">
        <v>0.57000000000000006</v>
      </c>
      <c r="H69" s="133">
        <v>0.59</v>
      </c>
      <c r="I69" s="134">
        <v>300</v>
      </c>
      <c r="J69" s="135"/>
      <c r="K69" s="172">
        <f t="shared" si="0"/>
        <v>0</v>
      </c>
      <c r="L69" s="136" t="s">
        <v>1226</v>
      </c>
      <c r="M69" s="144" t="s">
        <v>28</v>
      </c>
      <c r="N69" s="136" t="s">
        <v>1141</v>
      </c>
      <c r="O69" s="122" t="s">
        <v>28</v>
      </c>
      <c r="P69" s="122" t="s">
        <v>28</v>
      </c>
    </row>
    <row r="70" spans="1:16" s="122" customFormat="1" ht="15" hidden="1" thickBot="1">
      <c r="A70" s="121"/>
      <c r="B70" s="173" t="s">
        <v>575</v>
      </c>
      <c r="C70" s="178" t="s">
        <v>1172</v>
      </c>
      <c r="D70" s="178" t="s">
        <v>1173</v>
      </c>
      <c r="E70" s="179" t="s">
        <v>1148</v>
      </c>
      <c r="F70" s="132" t="s">
        <v>33</v>
      </c>
      <c r="G70" s="133">
        <v>0.71</v>
      </c>
      <c r="H70" s="133">
        <v>0.74</v>
      </c>
      <c r="I70" s="134">
        <v>200</v>
      </c>
      <c r="J70" s="138"/>
      <c r="K70" s="172">
        <f t="shared" si="0"/>
        <v>0</v>
      </c>
      <c r="L70" s="176" t="s">
        <v>1228</v>
      </c>
      <c r="M70" s="144" t="s">
        <v>28</v>
      </c>
      <c r="N70" s="136" t="s">
        <v>1141</v>
      </c>
      <c r="O70" s="122" t="s">
        <v>28</v>
      </c>
      <c r="P70" s="122" t="s">
        <v>28</v>
      </c>
    </row>
    <row r="71" spans="1:16" s="122" customFormat="1" ht="15" thickBot="1">
      <c r="A71" s="121"/>
      <c r="B71" s="154" t="s">
        <v>576</v>
      </c>
      <c r="C71" s="126" t="s">
        <v>1172</v>
      </c>
      <c r="D71" s="126" t="s">
        <v>1173</v>
      </c>
      <c r="E71" s="124" t="s">
        <v>1148</v>
      </c>
      <c r="F71" s="36" t="s">
        <v>73</v>
      </c>
      <c r="G71" s="37">
        <v>0.76</v>
      </c>
      <c r="H71" s="37">
        <v>0.79</v>
      </c>
      <c r="I71" s="38">
        <v>150</v>
      </c>
      <c r="J71" s="138"/>
      <c r="K71" s="171">
        <f t="shared" si="0"/>
        <v>0</v>
      </c>
      <c r="L71" s="163" t="s">
        <v>1228</v>
      </c>
      <c r="M71" s="44" t="s">
        <v>28</v>
      </c>
      <c r="N71" s="41" t="s">
        <v>1141</v>
      </c>
      <c r="O71" s="122" t="s">
        <v>28</v>
      </c>
      <c r="P71" s="122" t="s">
        <v>28</v>
      </c>
    </row>
    <row r="72" spans="1:16" s="122" customFormat="1" ht="15" thickBot="1">
      <c r="A72" s="121"/>
      <c r="B72" s="154" t="s">
        <v>736</v>
      </c>
      <c r="C72" s="126" t="s">
        <v>29</v>
      </c>
      <c r="D72" s="126" t="s">
        <v>63</v>
      </c>
      <c r="E72" s="129"/>
      <c r="F72" s="36" t="s">
        <v>124</v>
      </c>
      <c r="G72" s="37">
        <v>0.61</v>
      </c>
      <c r="H72" s="37">
        <v>0.64</v>
      </c>
      <c r="I72" s="38">
        <v>250</v>
      </c>
      <c r="J72" s="128"/>
      <c r="K72" s="171">
        <f t="shared" si="0"/>
        <v>0</v>
      </c>
      <c r="L72" s="162" t="s">
        <v>1227</v>
      </c>
      <c r="M72" s="46" t="s">
        <v>28</v>
      </c>
      <c r="N72" s="41" t="s">
        <v>65</v>
      </c>
      <c r="O72" s="122" t="s">
        <v>28</v>
      </c>
      <c r="P72" s="122" t="s">
        <v>28</v>
      </c>
    </row>
    <row r="73" spans="1:16" s="122" customFormat="1" ht="15" thickBot="1">
      <c r="A73" s="121"/>
      <c r="B73" s="154" t="s">
        <v>737</v>
      </c>
      <c r="C73" s="126" t="s">
        <v>29</v>
      </c>
      <c r="D73" s="126" t="s">
        <v>63</v>
      </c>
      <c r="E73" s="129"/>
      <c r="F73" s="36" t="s">
        <v>33</v>
      </c>
      <c r="G73" s="37">
        <v>0.88</v>
      </c>
      <c r="H73" s="37">
        <v>0.92</v>
      </c>
      <c r="I73" s="38">
        <v>200</v>
      </c>
      <c r="J73" s="128"/>
      <c r="K73" s="171">
        <f t="shared" si="0"/>
        <v>0</v>
      </c>
      <c r="L73" s="162" t="s">
        <v>1227</v>
      </c>
      <c r="M73" s="46" t="s">
        <v>28</v>
      </c>
      <c r="N73" s="41" t="s">
        <v>65</v>
      </c>
      <c r="O73" s="122" t="s">
        <v>28</v>
      </c>
      <c r="P73" s="122" t="s">
        <v>28</v>
      </c>
    </row>
    <row r="74" spans="1:16" s="122" customFormat="1" ht="15" hidden="1" thickBot="1">
      <c r="A74" s="121"/>
      <c r="B74" s="152" t="s">
        <v>738</v>
      </c>
      <c r="C74" s="130" t="s">
        <v>29</v>
      </c>
      <c r="D74" s="130" t="s">
        <v>63</v>
      </c>
      <c r="E74" s="137"/>
      <c r="F74" s="132" t="s">
        <v>73</v>
      </c>
      <c r="G74" s="133">
        <v>0.93</v>
      </c>
      <c r="H74" s="133">
        <v>0.97</v>
      </c>
      <c r="I74" s="134">
        <v>150</v>
      </c>
      <c r="J74" s="135"/>
      <c r="K74" s="172">
        <f t="shared" si="0"/>
        <v>0</v>
      </c>
      <c r="L74" s="136" t="s">
        <v>1226</v>
      </c>
      <c r="M74" s="140" t="s">
        <v>28</v>
      </c>
      <c r="N74" s="136" t="s">
        <v>65</v>
      </c>
      <c r="O74" s="122" t="s">
        <v>28</v>
      </c>
      <c r="P74" s="122" t="s">
        <v>28</v>
      </c>
    </row>
    <row r="75" spans="1:16" s="122" customFormat="1" ht="15" thickBot="1">
      <c r="A75" s="121"/>
      <c r="B75" s="154" t="s">
        <v>62</v>
      </c>
      <c r="C75" s="126" t="s">
        <v>29</v>
      </c>
      <c r="D75" s="126" t="s">
        <v>63</v>
      </c>
      <c r="E75" s="129"/>
      <c r="F75" s="36" t="s">
        <v>64</v>
      </c>
      <c r="G75" s="37">
        <v>1.27</v>
      </c>
      <c r="H75" s="37">
        <v>1.33</v>
      </c>
      <c r="I75" s="38">
        <v>125</v>
      </c>
      <c r="J75" s="128"/>
      <c r="K75" s="171">
        <f t="shared" si="0"/>
        <v>0</v>
      </c>
      <c r="L75" s="162" t="s">
        <v>1227</v>
      </c>
      <c r="M75" s="46" t="s">
        <v>28</v>
      </c>
      <c r="N75" s="41" t="s">
        <v>65</v>
      </c>
      <c r="O75" s="122" t="s">
        <v>28</v>
      </c>
      <c r="P75" s="122" t="s">
        <v>28</v>
      </c>
    </row>
    <row r="76" spans="1:16" s="19" customFormat="1" ht="15" hidden="1" thickBot="1">
      <c r="A76" s="114"/>
      <c r="B76" s="152" t="s">
        <v>739</v>
      </c>
      <c r="C76" s="130" t="s">
        <v>29</v>
      </c>
      <c r="D76" s="130" t="s">
        <v>63</v>
      </c>
      <c r="E76" s="137"/>
      <c r="F76" s="132" t="s">
        <v>46</v>
      </c>
      <c r="G76" s="133">
        <v>1.44</v>
      </c>
      <c r="H76" s="133">
        <v>1.51</v>
      </c>
      <c r="I76" s="134">
        <v>100</v>
      </c>
      <c r="J76" s="135"/>
      <c r="K76" s="172">
        <f t="shared" si="0"/>
        <v>0</v>
      </c>
      <c r="L76" s="136" t="s">
        <v>1226</v>
      </c>
      <c r="M76" s="140" t="s">
        <v>28</v>
      </c>
      <c r="N76" s="136" t="s">
        <v>65</v>
      </c>
      <c r="O76" s="122" t="s">
        <v>28</v>
      </c>
      <c r="P76" s="122" t="s">
        <v>28</v>
      </c>
    </row>
    <row r="77" spans="1:16" s="122" customFormat="1" ht="15" hidden="1" thickBot="1">
      <c r="A77" s="121"/>
      <c r="B77" s="152" t="s">
        <v>830</v>
      </c>
      <c r="C77" s="130" t="s">
        <v>42</v>
      </c>
      <c r="D77" s="130" t="s">
        <v>1107</v>
      </c>
      <c r="E77" s="137" t="s">
        <v>1148</v>
      </c>
      <c r="F77" s="132" t="s">
        <v>124</v>
      </c>
      <c r="G77" s="133">
        <v>0.67</v>
      </c>
      <c r="H77" s="133">
        <v>0.7</v>
      </c>
      <c r="I77" s="134">
        <v>250</v>
      </c>
      <c r="J77" s="135"/>
      <c r="K77" s="172">
        <f t="shared" si="0"/>
        <v>0</v>
      </c>
      <c r="L77" s="136" t="s">
        <v>1226</v>
      </c>
      <c r="M77" s="141" t="s">
        <v>28</v>
      </c>
      <c r="N77" s="136" t="s">
        <v>1142</v>
      </c>
      <c r="O77" s="122" t="s">
        <v>28</v>
      </c>
      <c r="P77" s="122" t="s">
        <v>28</v>
      </c>
    </row>
    <row r="78" spans="1:16" s="19" customFormat="1" ht="15" hidden="1" thickBot="1">
      <c r="A78" s="114"/>
      <c r="B78" s="152" t="s">
        <v>831</v>
      </c>
      <c r="C78" s="130" t="s">
        <v>42</v>
      </c>
      <c r="D78" s="130" t="s">
        <v>1107</v>
      </c>
      <c r="E78" s="137" t="s">
        <v>1148</v>
      </c>
      <c r="F78" s="132" t="s">
        <v>33</v>
      </c>
      <c r="G78" s="133">
        <v>0.86</v>
      </c>
      <c r="H78" s="133">
        <v>0.9</v>
      </c>
      <c r="I78" s="134">
        <v>200</v>
      </c>
      <c r="J78" s="135"/>
      <c r="K78" s="172">
        <f t="shared" si="0"/>
        <v>0</v>
      </c>
      <c r="L78" s="136" t="s">
        <v>1226</v>
      </c>
      <c r="M78" s="141" t="s">
        <v>28</v>
      </c>
      <c r="N78" s="136" t="s">
        <v>1142</v>
      </c>
      <c r="O78" s="122" t="s">
        <v>28</v>
      </c>
      <c r="P78" s="122" t="s">
        <v>28</v>
      </c>
    </row>
    <row r="79" spans="1:16" s="19" customFormat="1" ht="15" hidden="1" thickBot="1">
      <c r="A79" s="114"/>
      <c r="B79" s="152" t="s">
        <v>832</v>
      </c>
      <c r="C79" s="130" t="s">
        <v>42</v>
      </c>
      <c r="D79" s="130" t="s">
        <v>1107</v>
      </c>
      <c r="E79" s="137" t="s">
        <v>1148</v>
      </c>
      <c r="F79" s="132" t="s">
        <v>73</v>
      </c>
      <c r="G79" s="133">
        <v>1.1399999999999999</v>
      </c>
      <c r="H79" s="133">
        <v>1.19</v>
      </c>
      <c r="I79" s="134">
        <v>150</v>
      </c>
      <c r="J79" s="135"/>
      <c r="K79" s="172">
        <f t="shared" si="0"/>
        <v>0</v>
      </c>
      <c r="L79" s="136" t="s">
        <v>1226</v>
      </c>
      <c r="M79" s="141" t="s">
        <v>28</v>
      </c>
      <c r="N79" s="136" t="s">
        <v>1142</v>
      </c>
      <c r="O79" s="122" t="s">
        <v>28</v>
      </c>
      <c r="P79" s="122" t="s">
        <v>28</v>
      </c>
    </row>
    <row r="80" spans="1:16" s="19" customFormat="1" ht="15" hidden="1" thickBot="1">
      <c r="A80" s="114"/>
      <c r="B80" s="152" t="s">
        <v>833</v>
      </c>
      <c r="C80" s="130" t="s">
        <v>42</v>
      </c>
      <c r="D80" s="130" t="s">
        <v>1107</v>
      </c>
      <c r="E80" s="137" t="s">
        <v>1148</v>
      </c>
      <c r="F80" s="132" t="s">
        <v>64</v>
      </c>
      <c r="G80" s="133">
        <v>1.34</v>
      </c>
      <c r="H80" s="133">
        <v>1.41</v>
      </c>
      <c r="I80" s="134">
        <v>125</v>
      </c>
      <c r="J80" s="135"/>
      <c r="K80" s="172">
        <f t="shared" si="0"/>
        <v>0</v>
      </c>
      <c r="L80" s="136" t="s">
        <v>1226</v>
      </c>
      <c r="M80" s="141" t="s">
        <v>28</v>
      </c>
      <c r="N80" s="136" t="s">
        <v>1142</v>
      </c>
      <c r="O80" s="122" t="s">
        <v>28</v>
      </c>
      <c r="P80" s="122" t="s">
        <v>28</v>
      </c>
    </row>
    <row r="81" spans="1:16" s="19" customFormat="1" ht="15" hidden="1" thickBot="1">
      <c r="A81" s="114"/>
      <c r="B81" s="152" t="s">
        <v>66</v>
      </c>
      <c r="C81" s="130" t="s">
        <v>47</v>
      </c>
      <c r="D81" s="130" t="s">
        <v>67</v>
      </c>
      <c r="E81" s="137"/>
      <c r="F81" s="132" t="s">
        <v>30</v>
      </c>
      <c r="G81" s="133">
        <v>0.38</v>
      </c>
      <c r="H81" s="133">
        <v>0.39</v>
      </c>
      <c r="I81" s="134">
        <v>400</v>
      </c>
      <c r="J81" s="135"/>
      <c r="K81" s="172">
        <f t="shared" si="0"/>
        <v>0</v>
      </c>
      <c r="L81" s="136" t="s">
        <v>1226</v>
      </c>
      <c r="M81" s="107" t="s">
        <v>28</v>
      </c>
      <c r="N81" s="136" t="s">
        <v>37</v>
      </c>
      <c r="O81" s="122" t="s">
        <v>28</v>
      </c>
      <c r="P81" s="122" t="s">
        <v>28</v>
      </c>
    </row>
    <row r="82" spans="1:16" s="122" customFormat="1" ht="15" hidden="1" thickBot="1">
      <c r="A82" s="121"/>
      <c r="B82" s="152" t="s">
        <v>597</v>
      </c>
      <c r="C82" s="130" t="s">
        <v>47</v>
      </c>
      <c r="D82" s="130" t="s">
        <v>67</v>
      </c>
      <c r="E82" s="137"/>
      <c r="F82" s="132" t="s">
        <v>32</v>
      </c>
      <c r="G82" s="133">
        <v>0.53</v>
      </c>
      <c r="H82" s="133">
        <v>0.55000000000000004</v>
      </c>
      <c r="I82" s="134">
        <v>300</v>
      </c>
      <c r="J82" s="135"/>
      <c r="K82" s="172">
        <f t="shared" si="0"/>
        <v>0</v>
      </c>
      <c r="L82" s="136" t="s">
        <v>1226</v>
      </c>
      <c r="M82" s="107" t="s">
        <v>28</v>
      </c>
      <c r="N82" s="136" t="s">
        <v>37</v>
      </c>
      <c r="O82" s="122" t="s">
        <v>28</v>
      </c>
      <c r="P82" s="122" t="s">
        <v>28</v>
      </c>
    </row>
    <row r="83" spans="1:16" s="122" customFormat="1" ht="15" hidden="1" thickBot="1">
      <c r="A83" s="121"/>
      <c r="B83" s="152" t="s">
        <v>598</v>
      </c>
      <c r="C83" s="130" t="s">
        <v>47</v>
      </c>
      <c r="D83" s="130" t="s">
        <v>67</v>
      </c>
      <c r="E83" s="137"/>
      <c r="F83" s="132" t="s">
        <v>33</v>
      </c>
      <c r="G83" s="133">
        <v>0.74</v>
      </c>
      <c r="H83" s="133">
        <v>0.77</v>
      </c>
      <c r="I83" s="134">
        <v>200</v>
      </c>
      <c r="J83" s="135"/>
      <c r="K83" s="172">
        <f t="shared" si="0"/>
        <v>0</v>
      </c>
      <c r="L83" s="136" t="s">
        <v>1226</v>
      </c>
      <c r="M83" s="107" t="s">
        <v>28</v>
      </c>
      <c r="N83" s="136" t="s">
        <v>37</v>
      </c>
      <c r="O83" s="122" t="s">
        <v>28</v>
      </c>
      <c r="P83" s="122" t="s">
        <v>28</v>
      </c>
    </row>
    <row r="84" spans="1:16" s="122" customFormat="1" ht="15" thickBot="1">
      <c r="A84" s="121"/>
      <c r="B84" s="153" t="s">
        <v>1238</v>
      </c>
      <c r="C84" s="164" t="s">
        <v>47</v>
      </c>
      <c r="D84" s="164" t="s">
        <v>67</v>
      </c>
      <c r="E84" s="165" t="s">
        <v>1369</v>
      </c>
      <c r="F84" s="36" t="s">
        <v>33</v>
      </c>
      <c r="G84" s="37">
        <v>0.74</v>
      </c>
      <c r="H84" s="37">
        <v>0.77</v>
      </c>
      <c r="I84" s="38">
        <v>200</v>
      </c>
      <c r="J84" s="39"/>
      <c r="K84" s="171">
        <f t="shared" si="0"/>
        <v>0</v>
      </c>
      <c r="L84" s="162" t="s">
        <v>1227</v>
      </c>
      <c r="M84" s="107" t="s">
        <v>28</v>
      </c>
      <c r="N84" s="41" t="s">
        <v>37</v>
      </c>
      <c r="O84" s="122" t="s">
        <v>28</v>
      </c>
      <c r="P84" s="122" t="s">
        <v>28</v>
      </c>
    </row>
    <row r="85" spans="1:16" s="19" customFormat="1" ht="15" thickBot="1">
      <c r="A85" s="114"/>
      <c r="B85" s="154" t="s">
        <v>68</v>
      </c>
      <c r="C85" s="126" t="s">
        <v>1172</v>
      </c>
      <c r="D85" s="126" t="s">
        <v>69</v>
      </c>
      <c r="E85" s="129"/>
      <c r="F85" s="36" t="s">
        <v>30</v>
      </c>
      <c r="G85" s="37">
        <v>0.41000000000000003</v>
      </c>
      <c r="H85" s="37">
        <v>0.43</v>
      </c>
      <c r="I85" s="38">
        <v>400</v>
      </c>
      <c r="J85" s="128"/>
      <c r="K85" s="171">
        <f t="shared" si="0"/>
        <v>0</v>
      </c>
      <c r="L85" s="162" t="s">
        <v>1227</v>
      </c>
      <c r="M85" s="45" t="s">
        <v>28</v>
      </c>
      <c r="N85" s="41" t="s">
        <v>48</v>
      </c>
      <c r="O85" s="122" t="s">
        <v>28</v>
      </c>
      <c r="P85" s="122" t="s">
        <v>28</v>
      </c>
    </row>
    <row r="86" spans="1:16" s="122" customFormat="1" ht="15" hidden="1" thickBot="1">
      <c r="A86" s="121"/>
      <c r="B86" s="152" t="s">
        <v>543</v>
      </c>
      <c r="C86" s="130" t="s">
        <v>1172</v>
      </c>
      <c r="D86" s="130" t="s">
        <v>69</v>
      </c>
      <c r="E86" s="137"/>
      <c r="F86" s="132" t="s">
        <v>230</v>
      </c>
      <c r="G86" s="133">
        <v>0.29000000000000004</v>
      </c>
      <c r="H86" s="133">
        <v>0.3</v>
      </c>
      <c r="I86" s="134">
        <v>500</v>
      </c>
      <c r="J86" s="135"/>
      <c r="K86" s="172">
        <f t="shared" si="0"/>
        <v>0</v>
      </c>
      <c r="L86" s="136" t="s">
        <v>1226</v>
      </c>
      <c r="M86" s="142" t="s">
        <v>28</v>
      </c>
      <c r="N86" s="136" t="s">
        <v>48</v>
      </c>
      <c r="O86" s="122" t="s">
        <v>28</v>
      </c>
      <c r="P86" s="122" t="s">
        <v>28</v>
      </c>
    </row>
    <row r="87" spans="1:16" s="122" customFormat="1" ht="15" thickBot="1">
      <c r="A87" s="121"/>
      <c r="B87" s="154" t="s">
        <v>70</v>
      </c>
      <c r="C87" s="126" t="s">
        <v>1172</v>
      </c>
      <c r="D87" s="126" t="s">
        <v>69</v>
      </c>
      <c r="E87" s="129"/>
      <c r="F87" s="36" t="s">
        <v>32</v>
      </c>
      <c r="G87" s="37">
        <v>0.57000000000000006</v>
      </c>
      <c r="H87" s="37">
        <v>0.59</v>
      </c>
      <c r="I87" s="38">
        <v>300</v>
      </c>
      <c r="J87" s="128"/>
      <c r="K87" s="171">
        <f t="shared" si="0"/>
        <v>0</v>
      </c>
      <c r="L87" s="162" t="s">
        <v>1227</v>
      </c>
      <c r="M87" s="45" t="s">
        <v>28</v>
      </c>
      <c r="N87" s="41" t="s">
        <v>48</v>
      </c>
      <c r="O87" s="122" t="s">
        <v>28</v>
      </c>
      <c r="P87" s="122" t="s">
        <v>28</v>
      </c>
    </row>
    <row r="88" spans="1:16" s="19" customFormat="1" ht="15" hidden="1" thickBot="1">
      <c r="A88" s="114"/>
      <c r="B88" s="152" t="s">
        <v>71</v>
      </c>
      <c r="C88" s="130" t="s">
        <v>1172</v>
      </c>
      <c r="D88" s="130" t="s">
        <v>69</v>
      </c>
      <c r="E88" s="137"/>
      <c r="F88" s="132" t="s">
        <v>33</v>
      </c>
      <c r="G88" s="133">
        <v>0.71</v>
      </c>
      <c r="H88" s="133">
        <v>0.74</v>
      </c>
      <c r="I88" s="134">
        <v>200</v>
      </c>
      <c r="J88" s="135"/>
      <c r="K88" s="172">
        <f t="shared" si="0"/>
        <v>0</v>
      </c>
      <c r="L88" s="136" t="s">
        <v>1226</v>
      </c>
      <c r="M88" s="142" t="s">
        <v>28</v>
      </c>
      <c r="N88" s="136" t="s">
        <v>48</v>
      </c>
      <c r="O88" s="122" t="s">
        <v>28</v>
      </c>
      <c r="P88" s="122" t="s">
        <v>28</v>
      </c>
    </row>
    <row r="89" spans="1:16" s="19" customFormat="1" ht="15" thickBot="1">
      <c r="A89" s="114"/>
      <c r="B89" s="153" t="s">
        <v>72</v>
      </c>
      <c r="C89" s="119" t="s">
        <v>1172</v>
      </c>
      <c r="D89" s="119" t="s">
        <v>69</v>
      </c>
      <c r="E89" s="116"/>
      <c r="F89" s="36" t="s">
        <v>73</v>
      </c>
      <c r="G89" s="37">
        <v>0.76</v>
      </c>
      <c r="H89" s="37">
        <v>0.79</v>
      </c>
      <c r="I89" s="38">
        <v>150</v>
      </c>
      <c r="J89" s="39"/>
      <c r="K89" s="171">
        <f t="shared" ref="K89:K152" si="1">IF(J89&lt;5,H89*J89*I89,G89*J89*I89)</f>
        <v>0</v>
      </c>
      <c r="L89" s="163" t="s">
        <v>1228</v>
      </c>
      <c r="M89" s="45" t="s">
        <v>28</v>
      </c>
      <c r="N89" s="41" t="s">
        <v>48</v>
      </c>
      <c r="O89" s="122" t="s">
        <v>28</v>
      </c>
      <c r="P89" s="122" t="s">
        <v>28</v>
      </c>
    </row>
    <row r="90" spans="1:16" s="19" customFormat="1" ht="15" thickBot="1">
      <c r="A90" s="114"/>
      <c r="B90" s="154" t="s">
        <v>599</v>
      </c>
      <c r="C90" s="126" t="s">
        <v>47</v>
      </c>
      <c r="D90" s="126" t="s">
        <v>75</v>
      </c>
      <c r="E90" s="129"/>
      <c r="F90" s="36" t="s">
        <v>30</v>
      </c>
      <c r="G90" s="37">
        <v>0.37</v>
      </c>
      <c r="H90" s="37">
        <v>0.38</v>
      </c>
      <c r="I90" s="38">
        <v>400</v>
      </c>
      <c r="J90" s="128"/>
      <c r="K90" s="171">
        <f t="shared" si="1"/>
        <v>0</v>
      </c>
      <c r="L90" s="162" t="s">
        <v>1227</v>
      </c>
      <c r="M90" s="45" t="s">
        <v>28</v>
      </c>
      <c r="N90" s="41" t="s">
        <v>48</v>
      </c>
      <c r="O90" s="122" t="s">
        <v>28</v>
      </c>
      <c r="P90" s="122" t="s">
        <v>28</v>
      </c>
    </row>
    <row r="91" spans="1:16" s="122" customFormat="1" ht="15" hidden="1" thickBot="1">
      <c r="A91" s="121"/>
      <c r="B91" s="152" t="s">
        <v>74</v>
      </c>
      <c r="C91" s="130" t="s">
        <v>47</v>
      </c>
      <c r="D91" s="130" t="s">
        <v>75</v>
      </c>
      <c r="E91" s="137"/>
      <c r="F91" s="132" t="s">
        <v>32</v>
      </c>
      <c r="G91" s="133">
        <v>0.51</v>
      </c>
      <c r="H91" s="133">
        <v>0.53</v>
      </c>
      <c r="I91" s="134">
        <v>300</v>
      </c>
      <c r="J91" s="135"/>
      <c r="K91" s="172">
        <f t="shared" si="1"/>
        <v>0</v>
      </c>
      <c r="L91" s="136" t="s">
        <v>1226</v>
      </c>
      <c r="M91" s="142" t="s">
        <v>28</v>
      </c>
      <c r="N91" s="136" t="s">
        <v>48</v>
      </c>
      <c r="O91" s="122" t="s">
        <v>28</v>
      </c>
      <c r="P91" s="122" t="s">
        <v>28</v>
      </c>
    </row>
    <row r="92" spans="1:16" s="122" customFormat="1" ht="15" thickBot="1">
      <c r="A92" s="121"/>
      <c r="B92" s="153" t="s">
        <v>76</v>
      </c>
      <c r="C92" s="119" t="s">
        <v>47</v>
      </c>
      <c r="D92" s="119" t="s">
        <v>75</v>
      </c>
      <c r="E92" s="116"/>
      <c r="F92" s="36" t="s">
        <v>33</v>
      </c>
      <c r="G92" s="37">
        <v>0.68</v>
      </c>
      <c r="H92" s="37">
        <v>0.71</v>
      </c>
      <c r="I92" s="38">
        <v>200</v>
      </c>
      <c r="J92" s="39"/>
      <c r="K92" s="171">
        <f t="shared" si="1"/>
        <v>0</v>
      </c>
      <c r="L92" s="162" t="s">
        <v>1227</v>
      </c>
      <c r="M92" s="45" t="s">
        <v>28</v>
      </c>
      <c r="N92" s="41" t="s">
        <v>48</v>
      </c>
      <c r="O92" s="122" t="s">
        <v>28</v>
      </c>
      <c r="P92" s="122" t="s">
        <v>28</v>
      </c>
    </row>
    <row r="93" spans="1:16" s="19" customFormat="1" ht="15" hidden="1" thickBot="1">
      <c r="A93" s="114"/>
      <c r="B93" s="152" t="s">
        <v>600</v>
      </c>
      <c r="C93" s="130" t="s">
        <v>47</v>
      </c>
      <c r="D93" s="130" t="s">
        <v>75</v>
      </c>
      <c r="E93" s="137"/>
      <c r="F93" s="132" t="s">
        <v>73</v>
      </c>
      <c r="G93" s="133">
        <v>0.84</v>
      </c>
      <c r="H93" s="133">
        <v>0.88</v>
      </c>
      <c r="I93" s="134">
        <v>150</v>
      </c>
      <c r="J93" s="135"/>
      <c r="K93" s="172">
        <f t="shared" si="1"/>
        <v>0</v>
      </c>
      <c r="L93" s="136" t="s">
        <v>1226</v>
      </c>
      <c r="M93" s="142" t="s">
        <v>28</v>
      </c>
      <c r="N93" s="136" t="s">
        <v>48</v>
      </c>
      <c r="O93" s="122" t="s">
        <v>28</v>
      </c>
      <c r="P93" s="122" t="s">
        <v>28</v>
      </c>
    </row>
    <row r="94" spans="1:16" s="19" customFormat="1" ht="15" thickBot="1">
      <c r="A94" s="114"/>
      <c r="B94" s="153" t="s">
        <v>77</v>
      </c>
      <c r="C94" s="119" t="s">
        <v>42</v>
      </c>
      <c r="D94" s="119" t="s">
        <v>78</v>
      </c>
      <c r="E94" s="116"/>
      <c r="F94" s="36" t="s">
        <v>32</v>
      </c>
      <c r="G94" s="37">
        <v>0.61</v>
      </c>
      <c r="H94" s="37">
        <v>0.64</v>
      </c>
      <c r="I94" s="38">
        <v>300</v>
      </c>
      <c r="J94" s="39"/>
      <c r="K94" s="171">
        <f t="shared" si="1"/>
        <v>0</v>
      </c>
      <c r="L94" s="163" t="s">
        <v>1228</v>
      </c>
      <c r="M94" s="43" t="s">
        <v>28</v>
      </c>
      <c r="N94" s="41" t="s">
        <v>39</v>
      </c>
      <c r="O94" s="122" t="s">
        <v>28</v>
      </c>
      <c r="P94" s="122" t="s">
        <v>28</v>
      </c>
    </row>
    <row r="95" spans="1:16" s="19" customFormat="1" ht="15" hidden="1" thickBot="1">
      <c r="A95" s="114"/>
      <c r="B95" s="152" t="s">
        <v>834</v>
      </c>
      <c r="C95" s="130" t="s">
        <v>42</v>
      </c>
      <c r="D95" s="130" t="s">
        <v>78</v>
      </c>
      <c r="E95" s="137"/>
      <c r="F95" s="132" t="s">
        <v>33</v>
      </c>
      <c r="G95" s="133">
        <v>0.88</v>
      </c>
      <c r="H95" s="133">
        <v>0.92</v>
      </c>
      <c r="I95" s="134">
        <v>200</v>
      </c>
      <c r="J95" s="135"/>
      <c r="K95" s="172">
        <f t="shared" si="1"/>
        <v>0</v>
      </c>
      <c r="L95" s="136" t="s">
        <v>1226</v>
      </c>
      <c r="M95" s="106" t="s">
        <v>28</v>
      </c>
      <c r="N95" s="136" t="s">
        <v>39</v>
      </c>
      <c r="O95" s="122" t="s">
        <v>28</v>
      </c>
      <c r="P95" s="122" t="s">
        <v>28</v>
      </c>
    </row>
    <row r="96" spans="1:16" s="19" customFormat="1" ht="15" thickBot="1">
      <c r="A96" s="114"/>
      <c r="B96" s="154" t="s">
        <v>835</v>
      </c>
      <c r="C96" s="126" t="s">
        <v>42</v>
      </c>
      <c r="D96" s="126" t="s">
        <v>78</v>
      </c>
      <c r="E96" s="129"/>
      <c r="F96" s="36" t="s">
        <v>73</v>
      </c>
      <c r="G96" s="37">
        <v>1.17</v>
      </c>
      <c r="H96" s="37">
        <v>1.23</v>
      </c>
      <c r="I96" s="38">
        <v>150</v>
      </c>
      <c r="J96" s="138"/>
      <c r="K96" s="171">
        <f t="shared" si="1"/>
        <v>0</v>
      </c>
      <c r="L96" s="163" t="s">
        <v>1228</v>
      </c>
      <c r="M96" s="43" t="s">
        <v>28</v>
      </c>
      <c r="N96" s="41" t="s">
        <v>39</v>
      </c>
      <c r="O96" s="122" t="s">
        <v>28</v>
      </c>
      <c r="P96" s="122" t="s">
        <v>28</v>
      </c>
    </row>
    <row r="97" spans="1:16" s="122" customFormat="1" ht="15" thickBot="1">
      <c r="A97" s="121"/>
      <c r="B97" s="154" t="s">
        <v>836</v>
      </c>
      <c r="C97" s="126" t="s">
        <v>42</v>
      </c>
      <c r="D97" s="126" t="s">
        <v>78</v>
      </c>
      <c r="E97" s="129"/>
      <c r="F97" s="36" t="s">
        <v>64</v>
      </c>
      <c r="G97" s="37">
        <v>1.39</v>
      </c>
      <c r="H97" s="37">
        <v>1.46</v>
      </c>
      <c r="I97" s="38">
        <v>125</v>
      </c>
      <c r="J97" s="128"/>
      <c r="K97" s="171">
        <f t="shared" si="1"/>
        <v>0</v>
      </c>
      <c r="L97" s="162" t="s">
        <v>1227</v>
      </c>
      <c r="M97" s="43" t="s">
        <v>28</v>
      </c>
      <c r="N97" s="41" t="s">
        <v>39</v>
      </c>
      <c r="O97" s="122" t="s">
        <v>28</v>
      </c>
      <c r="P97" s="122" t="s">
        <v>28</v>
      </c>
    </row>
    <row r="98" spans="1:16" s="19" customFormat="1" ht="15" thickBot="1">
      <c r="A98" s="114"/>
      <c r="B98" s="153" t="s">
        <v>79</v>
      </c>
      <c r="C98" s="119" t="s">
        <v>80</v>
      </c>
      <c r="D98" s="119" t="s">
        <v>81</v>
      </c>
      <c r="E98" s="116"/>
      <c r="F98" s="36" t="s">
        <v>30</v>
      </c>
      <c r="G98" s="37">
        <v>0.37</v>
      </c>
      <c r="H98" s="37">
        <v>0.38</v>
      </c>
      <c r="I98" s="38">
        <v>400</v>
      </c>
      <c r="J98" s="39"/>
      <c r="K98" s="171">
        <f t="shared" si="1"/>
        <v>0</v>
      </c>
      <c r="L98" s="162" t="s">
        <v>1227</v>
      </c>
      <c r="M98" s="46" t="s">
        <v>28</v>
      </c>
      <c r="N98" s="41" t="s">
        <v>65</v>
      </c>
      <c r="O98" s="122" t="s">
        <v>28</v>
      </c>
      <c r="P98" s="122" t="s">
        <v>28</v>
      </c>
    </row>
    <row r="99" spans="1:16" s="19" customFormat="1" ht="15" hidden="1" thickBot="1">
      <c r="A99" s="114"/>
      <c r="B99" s="152" t="s">
        <v>1041</v>
      </c>
      <c r="C99" s="130" t="s">
        <v>80</v>
      </c>
      <c r="D99" s="130" t="s">
        <v>81</v>
      </c>
      <c r="E99" s="137"/>
      <c r="F99" s="132" t="s">
        <v>32</v>
      </c>
      <c r="G99" s="133">
        <v>0.5</v>
      </c>
      <c r="H99" s="133">
        <v>0.52</v>
      </c>
      <c r="I99" s="134">
        <v>300</v>
      </c>
      <c r="J99" s="135"/>
      <c r="K99" s="172">
        <f t="shared" si="1"/>
        <v>0</v>
      </c>
      <c r="L99" s="136" t="s">
        <v>1226</v>
      </c>
      <c r="M99" s="140" t="s">
        <v>28</v>
      </c>
      <c r="N99" s="136" t="s">
        <v>65</v>
      </c>
      <c r="O99" s="122" t="s">
        <v>28</v>
      </c>
      <c r="P99" s="122" t="s">
        <v>28</v>
      </c>
    </row>
    <row r="100" spans="1:16" s="122" customFormat="1" ht="15" thickBot="1">
      <c r="A100" s="121"/>
      <c r="B100" s="154" t="s">
        <v>837</v>
      </c>
      <c r="C100" s="126" t="s">
        <v>42</v>
      </c>
      <c r="D100" s="126" t="s">
        <v>1108</v>
      </c>
      <c r="E100" s="124" t="s">
        <v>1148</v>
      </c>
      <c r="F100" s="36" t="s">
        <v>32</v>
      </c>
      <c r="G100" s="37">
        <v>0.61</v>
      </c>
      <c r="H100" s="37">
        <v>0.64</v>
      </c>
      <c r="I100" s="38">
        <v>300</v>
      </c>
      <c r="J100" s="128"/>
      <c r="K100" s="171">
        <f t="shared" si="1"/>
        <v>0</v>
      </c>
      <c r="L100" s="162" t="s">
        <v>1227</v>
      </c>
      <c r="M100" s="43" t="s">
        <v>28</v>
      </c>
      <c r="N100" s="41" t="s">
        <v>39</v>
      </c>
      <c r="O100" s="122" t="s">
        <v>28</v>
      </c>
      <c r="P100" s="122" t="s">
        <v>28</v>
      </c>
    </row>
    <row r="101" spans="1:16" s="122" customFormat="1" ht="15" hidden="1" thickBot="1">
      <c r="A101" s="121"/>
      <c r="B101" s="152" t="s">
        <v>838</v>
      </c>
      <c r="C101" s="130" t="s">
        <v>42</v>
      </c>
      <c r="D101" s="130" t="s">
        <v>1108</v>
      </c>
      <c r="E101" s="137" t="s">
        <v>1148</v>
      </c>
      <c r="F101" s="132" t="s">
        <v>33</v>
      </c>
      <c r="G101" s="133">
        <v>0.87</v>
      </c>
      <c r="H101" s="133">
        <v>0.91</v>
      </c>
      <c r="I101" s="134">
        <v>200</v>
      </c>
      <c r="J101" s="135"/>
      <c r="K101" s="172">
        <f t="shared" si="1"/>
        <v>0</v>
      </c>
      <c r="L101" s="136" t="s">
        <v>1226</v>
      </c>
      <c r="M101" s="106" t="s">
        <v>28</v>
      </c>
      <c r="N101" s="136" t="s">
        <v>39</v>
      </c>
      <c r="O101" s="122" t="s">
        <v>28</v>
      </c>
      <c r="P101" s="122" t="s">
        <v>28</v>
      </c>
    </row>
    <row r="102" spans="1:16" s="122" customFormat="1" ht="15" hidden="1" thickBot="1">
      <c r="A102" s="121"/>
      <c r="B102" s="152" t="s">
        <v>839</v>
      </c>
      <c r="C102" s="130" t="s">
        <v>42</v>
      </c>
      <c r="D102" s="130" t="s">
        <v>1108</v>
      </c>
      <c r="E102" s="137" t="s">
        <v>1148</v>
      </c>
      <c r="F102" s="132" t="s">
        <v>73</v>
      </c>
      <c r="G102" s="133">
        <v>1.1499999999999999</v>
      </c>
      <c r="H102" s="133">
        <v>1.21</v>
      </c>
      <c r="I102" s="134">
        <v>150</v>
      </c>
      <c r="J102" s="135"/>
      <c r="K102" s="172">
        <f t="shared" si="1"/>
        <v>0</v>
      </c>
      <c r="L102" s="136" t="s">
        <v>1226</v>
      </c>
      <c r="M102" s="106" t="s">
        <v>28</v>
      </c>
      <c r="N102" s="136" t="s">
        <v>39</v>
      </c>
      <c r="O102" s="122" t="s">
        <v>28</v>
      </c>
      <c r="P102" s="122" t="s">
        <v>28</v>
      </c>
    </row>
    <row r="103" spans="1:16" s="19" customFormat="1" ht="15" hidden="1" thickBot="1">
      <c r="A103" s="114"/>
      <c r="B103" s="152" t="s">
        <v>840</v>
      </c>
      <c r="C103" s="130" t="s">
        <v>42</v>
      </c>
      <c r="D103" s="130" t="s">
        <v>1108</v>
      </c>
      <c r="E103" s="137" t="s">
        <v>1148</v>
      </c>
      <c r="F103" s="132" t="s">
        <v>64</v>
      </c>
      <c r="G103" s="133">
        <v>1.36</v>
      </c>
      <c r="H103" s="133">
        <v>1.43</v>
      </c>
      <c r="I103" s="134">
        <v>125</v>
      </c>
      <c r="J103" s="135"/>
      <c r="K103" s="172">
        <f t="shared" si="1"/>
        <v>0</v>
      </c>
      <c r="L103" s="136" t="s">
        <v>1226</v>
      </c>
      <c r="M103" s="106" t="s">
        <v>28</v>
      </c>
      <c r="N103" s="136" t="s">
        <v>39</v>
      </c>
      <c r="O103" s="122" t="s">
        <v>28</v>
      </c>
      <c r="P103" s="122" t="s">
        <v>28</v>
      </c>
    </row>
    <row r="104" spans="1:16" s="19" customFormat="1" ht="15" thickBot="1">
      <c r="A104" s="114"/>
      <c r="B104" s="154" t="s">
        <v>841</v>
      </c>
      <c r="C104" s="126" t="s">
        <v>42</v>
      </c>
      <c r="D104" s="126" t="s">
        <v>1109</v>
      </c>
      <c r="E104" s="129"/>
      <c r="F104" s="36" t="s">
        <v>124</v>
      </c>
      <c r="G104" s="37">
        <v>0.61</v>
      </c>
      <c r="H104" s="37">
        <v>0.64</v>
      </c>
      <c r="I104" s="38">
        <v>250</v>
      </c>
      <c r="J104" s="128"/>
      <c r="K104" s="171">
        <f t="shared" si="1"/>
        <v>0</v>
      </c>
      <c r="L104" s="162" t="s">
        <v>1227</v>
      </c>
      <c r="M104" s="43" t="s">
        <v>28</v>
      </c>
      <c r="N104" s="41" t="s">
        <v>39</v>
      </c>
      <c r="O104" s="122" t="s">
        <v>28</v>
      </c>
      <c r="P104" s="122" t="s">
        <v>28</v>
      </c>
    </row>
    <row r="105" spans="1:16" s="19" customFormat="1" ht="15" thickBot="1">
      <c r="A105" s="114"/>
      <c r="B105" s="154" t="s">
        <v>842</v>
      </c>
      <c r="C105" s="126" t="s">
        <v>42</v>
      </c>
      <c r="D105" s="126" t="s">
        <v>1109</v>
      </c>
      <c r="E105" s="129"/>
      <c r="F105" s="36" t="s">
        <v>33</v>
      </c>
      <c r="G105" s="37">
        <v>0.86</v>
      </c>
      <c r="H105" s="37">
        <v>0.9</v>
      </c>
      <c r="I105" s="38">
        <v>200</v>
      </c>
      <c r="J105" s="128"/>
      <c r="K105" s="171">
        <f t="shared" si="1"/>
        <v>0</v>
      </c>
      <c r="L105" s="162" t="s">
        <v>1227</v>
      </c>
      <c r="M105" s="43" t="s">
        <v>28</v>
      </c>
      <c r="N105" s="41" t="s">
        <v>39</v>
      </c>
      <c r="O105" s="122" t="s">
        <v>28</v>
      </c>
      <c r="P105" s="122" t="s">
        <v>28</v>
      </c>
    </row>
    <row r="106" spans="1:16" s="19" customFormat="1" ht="15" thickBot="1">
      <c r="A106" s="114"/>
      <c r="B106" s="153" t="s">
        <v>843</v>
      </c>
      <c r="C106" s="119" t="s">
        <v>42</v>
      </c>
      <c r="D106" s="119" t="s">
        <v>1109</v>
      </c>
      <c r="E106" s="120"/>
      <c r="F106" s="36" t="s">
        <v>73</v>
      </c>
      <c r="G106" s="37">
        <v>1.1399999999999999</v>
      </c>
      <c r="H106" s="37">
        <v>1.19</v>
      </c>
      <c r="I106" s="38">
        <v>150</v>
      </c>
      <c r="J106" s="39"/>
      <c r="K106" s="171">
        <f t="shared" si="1"/>
        <v>0</v>
      </c>
      <c r="L106" s="162" t="s">
        <v>1227</v>
      </c>
      <c r="M106" s="43" t="s">
        <v>28</v>
      </c>
      <c r="N106" s="41" t="s">
        <v>39</v>
      </c>
      <c r="O106" s="122" t="s">
        <v>28</v>
      </c>
      <c r="P106" s="122" t="s">
        <v>28</v>
      </c>
    </row>
    <row r="107" spans="1:16" s="19" customFormat="1" ht="15" thickBot="1">
      <c r="A107" s="114"/>
      <c r="B107" s="153" t="s">
        <v>844</v>
      </c>
      <c r="C107" s="119" t="s">
        <v>42</v>
      </c>
      <c r="D107" s="119" t="s">
        <v>1109</v>
      </c>
      <c r="E107" s="120"/>
      <c r="F107" s="36" t="s">
        <v>64</v>
      </c>
      <c r="G107" s="37">
        <v>1.34</v>
      </c>
      <c r="H107" s="37">
        <v>1.41</v>
      </c>
      <c r="I107" s="38">
        <v>125</v>
      </c>
      <c r="J107" s="39"/>
      <c r="K107" s="171">
        <f t="shared" si="1"/>
        <v>0</v>
      </c>
      <c r="L107" s="163" t="s">
        <v>1228</v>
      </c>
      <c r="M107" s="43" t="s">
        <v>28</v>
      </c>
      <c r="N107" s="41" t="s">
        <v>39</v>
      </c>
      <c r="O107" s="122" t="s">
        <v>28</v>
      </c>
      <c r="P107" s="122" t="s">
        <v>28</v>
      </c>
    </row>
    <row r="108" spans="1:16" s="19" customFormat="1" ht="15" thickBot="1">
      <c r="A108" s="114"/>
      <c r="B108" s="153" t="s">
        <v>845</v>
      </c>
      <c r="C108" s="119" t="s">
        <v>42</v>
      </c>
      <c r="D108" s="119" t="s">
        <v>1109</v>
      </c>
      <c r="E108" s="120"/>
      <c r="F108" s="36" t="s">
        <v>46</v>
      </c>
      <c r="G108" s="37">
        <v>1.51</v>
      </c>
      <c r="H108" s="37">
        <v>1.58</v>
      </c>
      <c r="I108" s="38">
        <v>100</v>
      </c>
      <c r="J108" s="39"/>
      <c r="K108" s="171">
        <f t="shared" si="1"/>
        <v>0</v>
      </c>
      <c r="L108" s="163" t="s">
        <v>1228</v>
      </c>
      <c r="M108" s="43" t="s">
        <v>28</v>
      </c>
      <c r="N108" s="41" t="s">
        <v>39</v>
      </c>
      <c r="O108" s="122" t="s">
        <v>28</v>
      </c>
      <c r="P108" s="122" t="s">
        <v>28</v>
      </c>
    </row>
    <row r="109" spans="1:16" s="122" customFormat="1" ht="15" hidden="1" thickBot="1">
      <c r="A109" s="121"/>
      <c r="B109" s="173" t="s">
        <v>846</v>
      </c>
      <c r="C109" s="178" t="s">
        <v>42</v>
      </c>
      <c r="D109" s="178" t="s">
        <v>1109</v>
      </c>
      <c r="E109" s="179"/>
      <c r="F109" s="132" t="s">
        <v>322</v>
      </c>
      <c r="G109" s="133">
        <v>1.71</v>
      </c>
      <c r="H109" s="133">
        <v>1.79</v>
      </c>
      <c r="I109" s="134">
        <v>75</v>
      </c>
      <c r="J109" s="138"/>
      <c r="K109" s="172">
        <f t="shared" si="1"/>
        <v>0</v>
      </c>
      <c r="L109" s="176" t="s">
        <v>1228</v>
      </c>
      <c r="M109" s="106" t="s">
        <v>28</v>
      </c>
      <c r="N109" s="136" t="s">
        <v>39</v>
      </c>
      <c r="O109" s="122" t="s">
        <v>28</v>
      </c>
      <c r="P109" s="122" t="s">
        <v>28</v>
      </c>
    </row>
    <row r="110" spans="1:16" s="19" customFormat="1" ht="15" hidden="1" thickBot="1">
      <c r="A110" s="114"/>
      <c r="B110" s="152" t="s">
        <v>847</v>
      </c>
      <c r="C110" s="130" t="s">
        <v>42</v>
      </c>
      <c r="D110" s="130" t="s">
        <v>84</v>
      </c>
      <c r="E110" s="143"/>
      <c r="F110" s="132" t="s">
        <v>124</v>
      </c>
      <c r="G110" s="133">
        <v>0.64</v>
      </c>
      <c r="H110" s="133">
        <v>0.67</v>
      </c>
      <c r="I110" s="134">
        <v>250</v>
      </c>
      <c r="J110" s="135"/>
      <c r="K110" s="172">
        <f t="shared" si="1"/>
        <v>0</v>
      </c>
      <c r="L110" s="136" t="s">
        <v>1226</v>
      </c>
      <c r="M110" s="144" t="s">
        <v>28</v>
      </c>
      <c r="N110" s="136" t="s">
        <v>44</v>
      </c>
      <c r="O110" s="122" t="s">
        <v>28</v>
      </c>
      <c r="P110" s="122" t="s">
        <v>28</v>
      </c>
    </row>
    <row r="111" spans="1:16" s="122" customFormat="1" ht="15" hidden="1" thickBot="1">
      <c r="A111" s="121"/>
      <c r="B111" s="152" t="s">
        <v>83</v>
      </c>
      <c r="C111" s="130" t="s">
        <v>42</v>
      </c>
      <c r="D111" s="130" t="s">
        <v>84</v>
      </c>
      <c r="E111" s="131"/>
      <c r="F111" s="132" t="s">
        <v>33</v>
      </c>
      <c r="G111" s="133">
        <v>0.88</v>
      </c>
      <c r="H111" s="133">
        <v>0.92</v>
      </c>
      <c r="I111" s="134">
        <v>200</v>
      </c>
      <c r="J111" s="135"/>
      <c r="K111" s="172">
        <f t="shared" si="1"/>
        <v>0</v>
      </c>
      <c r="L111" s="136" t="s">
        <v>1226</v>
      </c>
      <c r="M111" s="144" t="s">
        <v>28</v>
      </c>
      <c r="N111" s="136" t="s">
        <v>44</v>
      </c>
      <c r="O111" s="122" t="s">
        <v>28</v>
      </c>
      <c r="P111" s="122" t="s">
        <v>28</v>
      </c>
    </row>
    <row r="112" spans="1:16" s="19" customFormat="1" ht="15" thickBot="1">
      <c r="A112" s="114"/>
      <c r="B112" s="153" t="s">
        <v>848</v>
      </c>
      <c r="C112" s="119" t="s">
        <v>42</v>
      </c>
      <c r="D112" s="119" t="s">
        <v>84</v>
      </c>
      <c r="E112" s="115"/>
      <c r="F112" s="36" t="s">
        <v>73</v>
      </c>
      <c r="G112" s="37">
        <v>1.17</v>
      </c>
      <c r="H112" s="37">
        <v>1.23</v>
      </c>
      <c r="I112" s="38">
        <v>150</v>
      </c>
      <c r="J112" s="39"/>
      <c r="K112" s="171">
        <f t="shared" si="1"/>
        <v>0</v>
      </c>
      <c r="L112" s="163" t="s">
        <v>1228</v>
      </c>
      <c r="M112" s="44" t="s">
        <v>28</v>
      </c>
      <c r="N112" s="41" t="s">
        <v>44</v>
      </c>
      <c r="O112" s="122" t="s">
        <v>28</v>
      </c>
      <c r="P112" s="122" t="s">
        <v>28</v>
      </c>
    </row>
    <row r="113" spans="1:16" s="19" customFormat="1" ht="15" thickBot="1">
      <c r="A113" s="114"/>
      <c r="B113" s="154" t="s">
        <v>849</v>
      </c>
      <c r="C113" s="126" t="s">
        <v>42</v>
      </c>
      <c r="D113" s="126" t="s">
        <v>84</v>
      </c>
      <c r="E113" s="127"/>
      <c r="F113" s="36" t="s">
        <v>64</v>
      </c>
      <c r="G113" s="37">
        <v>1.36</v>
      </c>
      <c r="H113" s="37">
        <v>1.43</v>
      </c>
      <c r="I113" s="38">
        <v>125</v>
      </c>
      <c r="J113" s="128"/>
      <c r="K113" s="171">
        <f t="shared" si="1"/>
        <v>0</v>
      </c>
      <c r="L113" s="162" t="s">
        <v>1227</v>
      </c>
      <c r="M113" s="44" t="s">
        <v>28</v>
      </c>
      <c r="N113" s="41" t="s">
        <v>44</v>
      </c>
      <c r="O113" s="122" t="s">
        <v>28</v>
      </c>
      <c r="P113" s="122" t="s">
        <v>28</v>
      </c>
    </row>
    <row r="114" spans="1:16" s="122" customFormat="1" ht="15" hidden="1" thickBot="1">
      <c r="A114" s="121"/>
      <c r="B114" s="152" t="s">
        <v>850</v>
      </c>
      <c r="C114" s="130" t="s">
        <v>42</v>
      </c>
      <c r="D114" s="130" t="s">
        <v>84</v>
      </c>
      <c r="E114" s="131"/>
      <c r="F114" s="132" t="s">
        <v>46</v>
      </c>
      <c r="G114" s="133">
        <v>1.56</v>
      </c>
      <c r="H114" s="133">
        <v>1.64</v>
      </c>
      <c r="I114" s="134">
        <v>100</v>
      </c>
      <c r="J114" s="135"/>
      <c r="K114" s="172">
        <f t="shared" si="1"/>
        <v>0</v>
      </c>
      <c r="L114" s="136" t="s">
        <v>1226</v>
      </c>
      <c r="M114" s="144" t="s">
        <v>28</v>
      </c>
      <c r="N114" s="136" t="s">
        <v>44</v>
      </c>
      <c r="O114" s="122" t="s">
        <v>28</v>
      </c>
      <c r="P114" s="122" t="s">
        <v>28</v>
      </c>
    </row>
    <row r="115" spans="1:16" s="122" customFormat="1" ht="15" thickBot="1">
      <c r="A115" s="121"/>
      <c r="B115" s="153" t="s">
        <v>85</v>
      </c>
      <c r="C115" s="119" t="s">
        <v>47</v>
      </c>
      <c r="D115" s="119" t="s">
        <v>86</v>
      </c>
      <c r="E115" s="116"/>
      <c r="F115" s="36" t="s">
        <v>30</v>
      </c>
      <c r="G115" s="37">
        <v>0.43</v>
      </c>
      <c r="H115" s="37">
        <v>0.45</v>
      </c>
      <c r="I115" s="38">
        <v>400</v>
      </c>
      <c r="J115" s="39"/>
      <c r="K115" s="171">
        <f t="shared" si="1"/>
        <v>0</v>
      </c>
      <c r="L115" s="162" t="s">
        <v>1227</v>
      </c>
      <c r="M115" s="107" t="s">
        <v>28</v>
      </c>
      <c r="N115" s="41" t="s">
        <v>37</v>
      </c>
      <c r="O115" s="122" t="s">
        <v>28</v>
      </c>
      <c r="P115" s="122" t="s">
        <v>28</v>
      </c>
    </row>
    <row r="116" spans="1:16" s="122" customFormat="1" ht="15" hidden="1" thickBot="1">
      <c r="A116" s="121"/>
      <c r="B116" s="152" t="s">
        <v>582</v>
      </c>
      <c r="C116" s="130" t="s">
        <v>47</v>
      </c>
      <c r="D116" s="130" t="s">
        <v>86</v>
      </c>
      <c r="E116" s="137"/>
      <c r="F116" s="132" t="s">
        <v>230</v>
      </c>
      <c r="G116" s="133">
        <v>0.32</v>
      </c>
      <c r="H116" s="133">
        <v>0.33</v>
      </c>
      <c r="I116" s="134">
        <v>500</v>
      </c>
      <c r="J116" s="135"/>
      <c r="K116" s="172">
        <f t="shared" si="1"/>
        <v>0</v>
      </c>
      <c r="L116" s="136" t="s">
        <v>1226</v>
      </c>
      <c r="M116" s="107" t="s">
        <v>28</v>
      </c>
      <c r="N116" s="136" t="s">
        <v>37</v>
      </c>
      <c r="O116" s="122" t="s">
        <v>28</v>
      </c>
      <c r="P116" s="122" t="s">
        <v>28</v>
      </c>
    </row>
    <row r="117" spans="1:16" s="122" customFormat="1" ht="15" thickBot="1">
      <c r="A117" s="121"/>
      <c r="B117" s="153" t="s">
        <v>87</v>
      </c>
      <c r="C117" s="119" t="s">
        <v>47</v>
      </c>
      <c r="D117" s="119" t="s">
        <v>86</v>
      </c>
      <c r="E117" s="116"/>
      <c r="F117" s="36" t="s">
        <v>32</v>
      </c>
      <c r="G117" s="37">
        <v>0.57000000000000006</v>
      </c>
      <c r="H117" s="37">
        <v>0.59</v>
      </c>
      <c r="I117" s="38">
        <v>300</v>
      </c>
      <c r="J117" s="39"/>
      <c r="K117" s="171">
        <f t="shared" si="1"/>
        <v>0</v>
      </c>
      <c r="L117" s="162" t="s">
        <v>1227</v>
      </c>
      <c r="M117" s="107" t="s">
        <v>28</v>
      </c>
      <c r="N117" s="41" t="s">
        <v>37</v>
      </c>
      <c r="O117" s="122" t="s">
        <v>28</v>
      </c>
      <c r="P117" s="122" t="s">
        <v>28</v>
      </c>
    </row>
    <row r="118" spans="1:16" s="122" customFormat="1" ht="15" thickBot="1">
      <c r="A118" s="121"/>
      <c r="B118" s="153" t="s">
        <v>88</v>
      </c>
      <c r="C118" s="119" t="s">
        <v>47</v>
      </c>
      <c r="D118" s="119" t="s">
        <v>86</v>
      </c>
      <c r="E118" s="116"/>
      <c r="F118" s="36" t="s">
        <v>33</v>
      </c>
      <c r="G118" s="37">
        <v>0.75</v>
      </c>
      <c r="H118" s="37">
        <v>0.78</v>
      </c>
      <c r="I118" s="38">
        <v>200</v>
      </c>
      <c r="J118" s="39"/>
      <c r="K118" s="171">
        <f t="shared" si="1"/>
        <v>0</v>
      </c>
      <c r="L118" s="162" t="s">
        <v>1227</v>
      </c>
      <c r="M118" s="107" t="s">
        <v>28</v>
      </c>
      <c r="N118" s="41" t="s">
        <v>37</v>
      </c>
      <c r="O118" s="122" t="s">
        <v>28</v>
      </c>
      <c r="P118" s="122" t="s">
        <v>28</v>
      </c>
    </row>
    <row r="119" spans="1:16" s="122" customFormat="1" ht="15" thickBot="1">
      <c r="A119" s="121"/>
      <c r="B119" s="153" t="s">
        <v>89</v>
      </c>
      <c r="C119" s="119" t="s">
        <v>47</v>
      </c>
      <c r="D119" s="119" t="s">
        <v>86</v>
      </c>
      <c r="E119" s="116"/>
      <c r="F119" s="36" t="s">
        <v>73</v>
      </c>
      <c r="G119" s="37">
        <v>0.77</v>
      </c>
      <c r="H119" s="37">
        <v>0.81</v>
      </c>
      <c r="I119" s="38">
        <v>150</v>
      </c>
      <c r="J119" s="39"/>
      <c r="K119" s="171">
        <f t="shared" si="1"/>
        <v>0</v>
      </c>
      <c r="L119" s="162" t="s">
        <v>1227</v>
      </c>
      <c r="M119" s="107" t="s">
        <v>28</v>
      </c>
      <c r="N119" s="41" t="s">
        <v>37</v>
      </c>
      <c r="O119" s="122" t="s">
        <v>28</v>
      </c>
      <c r="P119" s="122" t="s">
        <v>28</v>
      </c>
    </row>
    <row r="120" spans="1:16" s="122" customFormat="1" ht="15" thickBot="1">
      <c r="A120" s="121"/>
      <c r="B120" s="153" t="s">
        <v>90</v>
      </c>
      <c r="C120" s="119" t="s">
        <v>47</v>
      </c>
      <c r="D120" s="119" t="s">
        <v>91</v>
      </c>
      <c r="E120" s="116"/>
      <c r="F120" s="36" t="s">
        <v>30</v>
      </c>
      <c r="G120" s="37">
        <v>0.37</v>
      </c>
      <c r="H120" s="37">
        <v>0.38</v>
      </c>
      <c r="I120" s="38">
        <v>400</v>
      </c>
      <c r="J120" s="39"/>
      <c r="K120" s="171">
        <f t="shared" si="1"/>
        <v>0</v>
      </c>
      <c r="L120" s="162" t="s">
        <v>1227</v>
      </c>
      <c r="M120" s="44" t="s">
        <v>28</v>
      </c>
      <c r="N120" s="41" t="s">
        <v>44</v>
      </c>
      <c r="O120" s="122" t="s">
        <v>28</v>
      </c>
      <c r="P120" s="122" t="s">
        <v>28</v>
      </c>
    </row>
    <row r="121" spans="1:16" s="122" customFormat="1" ht="15" thickBot="1">
      <c r="A121" s="121"/>
      <c r="B121" s="153" t="s">
        <v>92</v>
      </c>
      <c r="C121" s="119" t="s">
        <v>47</v>
      </c>
      <c r="D121" s="119" t="s">
        <v>91</v>
      </c>
      <c r="E121" s="116"/>
      <c r="F121" s="36" t="s">
        <v>32</v>
      </c>
      <c r="G121" s="37">
        <v>0.53</v>
      </c>
      <c r="H121" s="37">
        <v>0.55000000000000004</v>
      </c>
      <c r="I121" s="38">
        <v>300</v>
      </c>
      <c r="J121" s="39"/>
      <c r="K121" s="171">
        <f t="shared" si="1"/>
        <v>0</v>
      </c>
      <c r="L121" s="162" t="s">
        <v>1227</v>
      </c>
      <c r="M121" s="44" t="s">
        <v>28</v>
      </c>
      <c r="N121" s="41" t="s">
        <v>44</v>
      </c>
      <c r="O121" s="122" t="s">
        <v>28</v>
      </c>
      <c r="P121" s="122" t="s">
        <v>28</v>
      </c>
    </row>
    <row r="122" spans="1:16" s="122" customFormat="1" ht="15" thickBot="1">
      <c r="A122" s="121"/>
      <c r="B122" s="153" t="s">
        <v>93</v>
      </c>
      <c r="C122" s="119" t="s">
        <v>47</v>
      </c>
      <c r="D122" s="119" t="s">
        <v>91</v>
      </c>
      <c r="E122" s="116"/>
      <c r="F122" s="36" t="s">
        <v>33</v>
      </c>
      <c r="G122" s="37">
        <v>0.7</v>
      </c>
      <c r="H122" s="37">
        <v>0.73</v>
      </c>
      <c r="I122" s="38">
        <v>200</v>
      </c>
      <c r="J122" s="39"/>
      <c r="K122" s="171">
        <f t="shared" si="1"/>
        <v>0</v>
      </c>
      <c r="L122" s="162" t="s">
        <v>1227</v>
      </c>
      <c r="M122" s="44" t="s">
        <v>28</v>
      </c>
      <c r="N122" s="41" t="s">
        <v>44</v>
      </c>
      <c r="O122" s="122" t="s">
        <v>28</v>
      </c>
      <c r="P122" s="122" t="s">
        <v>28</v>
      </c>
    </row>
    <row r="123" spans="1:16" s="122" customFormat="1" ht="15" thickBot="1">
      <c r="A123" s="121"/>
      <c r="B123" s="153" t="s">
        <v>94</v>
      </c>
      <c r="C123" s="119" t="s">
        <v>47</v>
      </c>
      <c r="D123" s="119" t="s">
        <v>91</v>
      </c>
      <c r="E123" s="116"/>
      <c r="F123" s="36" t="s">
        <v>73</v>
      </c>
      <c r="G123" s="37">
        <v>0.88</v>
      </c>
      <c r="H123" s="37">
        <v>0.92</v>
      </c>
      <c r="I123" s="38">
        <v>150</v>
      </c>
      <c r="J123" s="39"/>
      <c r="K123" s="171">
        <f t="shared" si="1"/>
        <v>0</v>
      </c>
      <c r="L123" s="162" t="s">
        <v>1227</v>
      </c>
      <c r="M123" s="44" t="s">
        <v>28</v>
      </c>
      <c r="N123" s="41" t="s">
        <v>44</v>
      </c>
      <c r="O123" s="122" t="s">
        <v>28</v>
      </c>
      <c r="P123" s="122" t="s">
        <v>28</v>
      </c>
    </row>
    <row r="124" spans="1:16" s="122" customFormat="1" ht="15" thickBot="1">
      <c r="A124" s="121"/>
      <c r="B124" s="153" t="s">
        <v>584</v>
      </c>
      <c r="C124" s="119" t="s">
        <v>47</v>
      </c>
      <c r="D124" s="119" t="s">
        <v>1068</v>
      </c>
      <c r="E124" s="120"/>
      <c r="F124" s="36" t="s">
        <v>30</v>
      </c>
      <c r="G124" s="37">
        <v>0.43</v>
      </c>
      <c r="H124" s="37">
        <v>0.45</v>
      </c>
      <c r="I124" s="38">
        <v>400</v>
      </c>
      <c r="J124" s="39"/>
      <c r="K124" s="171">
        <f t="shared" si="1"/>
        <v>0</v>
      </c>
      <c r="L124" s="162" t="s">
        <v>1227</v>
      </c>
      <c r="M124" s="44" t="s">
        <v>28</v>
      </c>
      <c r="N124" s="41" t="s">
        <v>1141</v>
      </c>
      <c r="O124" s="122" t="s">
        <v>28</v>
      </c>
      <c r="P124" s="122" t="s">
        <v>28</v>
      </c>
    </row>
    <row r="125" spans="1:16" s="122" customFormat="1" ht="15" thickBot="1">
      <c r="A125" s="121"/>
      <c r="B125" s="154" t="s">
        <v>583</v>
      </c>
      <c r="C125" s="126" t="s">
        <v>47</v>
      </c>
      <c r="D125" s="126" t="s">
        <v>1068</v>
      </c>
      <c r="E125" s="129"/>
      <c r="F125" s="36" t="s">
        <v>230</v>
      </c>
      <c r="G125" s="37">
        <v>0.32</v>
      </c>
      <c r="H125" s="37">
        <v>0.33</v>
      </c>
      <c r="I125" s="38">
        <v>500</v>
      </c>
      <c r="J125" s="128"/>
      <c r="K125" s="171">
        <f t="shared" si="1"/>
        <v>0</v>
      </c>
      <c r="L125" s="162" t="s">
        <v>1227</v>
      </c>
      <c r="M125" s="44" t="s">
        <v>28</v>
      </c>
      <c r="N125" s="41" t="s">
        <v>1141</v>
      </c>
      <c r="O125" s="122" t="s">
        <v>28</v>
      </c>
      <c r="P125" s="122" t="s">
        <v>28</v>
      </c>
    </row>
    <row r="126" spans="1:16" s="122" customFormat="1" ht="15" thickBot="1">
      <c r="A126" s="121"/>
      <c r="B126" s="153" t="s">
        <v>585</v>
      </c>
      <c r="C126" s="119" t="s">
        <v>47</v>
      </c>
      <c r="D126" s="119" t="s">
        <v>1068</v>
      </c>
      <c r="E126" s="120"/>
      <c r="F126" s="36" t="s">
        <v>32</v>
      </c>
      <c r="G126" s="37">
        <v>0.57000000000000006</v>
      </c>
      <c r="H126" s="37">
        <v>0.59</v>
      </c>
      <c r="I126" s="38">
        <v>300</v>
      </c>
      <c r="J126" s="39"/>
      <c r="K126" s="171">
        <f t="shared" si="1"/>
        <v>0</v>
      </c>
      <c r="L126" s="162" t="s">
        <v>1227</v>
      </c>
      <c r="M126" s="44" t="s">
        <v>28</v>
      </c>
      <c r="N126" s="41" t="s">
        <v>1141</v>
      </c>
      <c r="O126" s="122" t="s">
        <v>28</v>
      </c>
      <c r="P126" s="122" t="s">
        <v>28</v>
      </c>
    </row>
    <row r="127" spans="1:16" s="122" customFormat="1" ht="15" hidden="1" thickBot="1">
      <c r="A127" s="121"/>
      <c r="B127" s="173" t="s">
        <v>586</v>
      </c>
      <c r="C127" s="178" t="s">
        <v>47</v>
      </c>
      <c r="D127" s="178" t="s">
        <v>1068</v>
      </c>
      <c r="E127" s="179"/>
      <c r="F127" s="132" t="s">
        <v>33</v>
      </c>
      <c r="G127" s="133">
        <v>0.75</v>
      </c>
      <c r="H127" s="133">
        <v>0.78</v>
      </c>
      <c r="I127" s="134">
        <v>200</v>
      </c>
      <c r="J127" s="138"/>
      <c r="K127" s="172">
        <f t="shared" si="1"/>
        <v>0</v>
      </c>
      <c r="L127" s="176" t="s">
        <v>1227</v>
      </c>
      <c r="M127" s="144" t="s">
        <v>28</v>
      </c>
      <c r="N127" s="136" t="s">
        <v>1141</v>
      </c>
      <c r="O127" s="122" t="s">
        <v>28</v>
      </c>
      <c r="P127" s="122" t="s">
        <v>28</v>
      </c>
    </row>
    <row r="128" spans="1:16" s="122" customFormat="1" ht="15" hidden="1" thickBot="1">
      <c r="A128" s="121"/>
      <c r="B128" s="152" t="s">
        <v>587</v>
      </c>
      <c r="C128" s="130" t="s">
        <v>47</v>
      </c>
      <c r="D128" s="130" t="s">
        <v>1068</v>
      </c>
      <c r="E128" s="137"/>
      <c r="F128" s="132" t="s">
        <v>73</v>
      </c>
      <c r="G128" s="133">
        <v>0.77</v>
      </c>
      <c r="H128" s="133">
        <v>0.81</v>
      </c>
      <c r="I128" s="134">
        <v>150</v>
      </c>
      <c r="J128" s="135"/>
      <c r="K128" s="172">
        <f t="shared" si="1"/>
        <v>0</v>
      </c>
      <c r="L128" s="136" t="s">
        <v>1226</v>
      </c>
      <c r="M128" s="144" t="s">
        <v>28</v>
      </c>
      <c r="N128" s="136" t="s">
        <v>1141</v>
      </c>
      <c r="O128" s="122" t="s">
        <v>28</v>
      </c>
      <c r="P128" s="122" t="s">
        <v>28</v>
      </c>
    </row>
    <row r="129" spans="1:16" s="19" customFormat="1" ht="15" hidden="1" thickBot="1">
      <c r="A129" s="114"/>
      <c r="B129" s="152" t="s">
        <v>740</v>
      </c>
      <c r="C129" s="130" t="s">
        <v>29</v>
      </c>
      <c r="D129" s="130" t="s">
        <v>1095</v>
      </c>
      <c r="E129" s="137"/>
      <c r="F129" s="132" t="s">
        <v>30</v>
      </c>
      <c r="G129" s="133">
        <v>0.54</v>
      </c>
      <c r="H129" s="133">
        <v>0.56000000000000005</v>
      </c>
      <c r="I129" s="134">
        <v>400</v>
      </c>
      <c r="J129" s="135"/>
      <c r="K129" s="172">
        <f t="shared" si="1"/>
        <v>0</v>
      </c>
      <c r="L129" s="136" t="s">
        <v>1226</v>
      </c>
      <c r="M129" s="111" t="s">
        <v>28</v>
      </c>
      <c r="N129" s="136" t="s">
        <v>56</v>
      </c>
      <c r="O129" s="122" t="s">
        <v>28</v>
      </c>
      <c r="P129" s="122" t="s">
        <v>28</v>
      </c>
    </row>
    <row r="130" spans="1:16" s="19" customFormat="1" ht="15" hidden="1" thickBot="1">
      <c r="A130" s="114"/>
      <c r="B130" s="152" t="s">
        <v>741</v>
      </c>
      <c r="C130" s="130" t="s">
        <v>29</v>
      </c>
      <c r="D130" s="130" t="s">
        <v>1095</v>
      </c>
      <c r="E130" s="137"/>
      <c r="F130" s="132" t="s">
        <v>32</v>
      </c>
      <c r="G130" s="133">
        <v>0.7</v>
      </c>
      <c r="H130" s="133">
        <v>0.73</v>
      </c>
      <c r="I130" s="134">
        <v>300</v>
      </c>
      <c r="J130" s="135"/>
      <c r="K130" s="172">
        <f t="shared" si="1"/>
        <v>0</v>
      </c>
      <c r="L130" s="136" t="s">
        <v>1226</v>
      </c>
      <c r="M130" s="111" t="s">
        <v>28</v>
      </c>
      <c r="N130" s="136" t="s">
        <v>56</v>
      </c>
      <c r="O130" s="122" t="s">
        <v>28</v>
      </c>
      <c r="P130" s="122" t="s">
        <v>28</v>
      </c>
    </row>
    <row r="131" spans="1:16" s="19" customFormat="1" ht="15" hidden="1" thickBot="1">
      <c r="A131" s="114"/>
      <c r="B131" s="152" t="s">
        <v>742</v>
      </c>
      <c r="C131" s="130" t="s">
        <v>29</v>
      </c>
      <c r="D131" s="130" t="s">
        <v>1095</v>
      </c>
      <c r="E131" s="137"/>
      <c r="F131" s="132" t="s">
        <v>33</v>
      </c>
      <c r="G131" s="133">
        <v>0.95</v>
      </c>
      <c r="H131" s="133">
        <v>0.99</v>
      </c>
      <c r="I131" s="134">
        <v>200</v>
      </c>
      <c r="J131" s="135"/>
      <c r="K131" s="172">
        <f t="shared" si="1"/>
        <v>0</v>
      </c>
      <c r="L131" s="136" t="s">
        <v>1226</v>
      </c>
      <c r="M131" s="111" t="s">
        <v>28</v>
      </c>
      <c r="N131" s="136" t="s">
        <v>56</v>
      </c>
      <c r="O131" s="122" t="s">
        <v>28</v>
      </c>
      <c r="P131" s="122" t="s">
        <v>28</v>
      </c>
    </row>
    <row r="132" spans="1:16" s="19" customFormat="1" ht="15" hidden="1" thickBot="1">
      <c r="A132" s="114"/>
      <c r="B132" s="152" t="s">
        <v>743</v>
      </c>
      <c r="C132" s="130" t="s">
        <v>29</v>
      </c>
      <c r="D132" s="130" t="s">
        <v>1095</v>
      </c>
      <c r="E132" s="137"/>
      <c r="F132" s="132" t="s">
        <v>73</v>
      </c>
      <c r="G132" s="133">
        <v>1</v>
      </c>
      <c r="H132" s="133">
        <v>1.05</v>
      </c>
      <c r="I132" s="134">
        <v>150</v>
      </c>
      <c r="J132" s="135"/>
      <c r="K132" s="172">
        <f t="shared" si="1"/>
        <v>0</v>
      </c>
      <c r="L132" s="136" t="s">
        <v>1226</v>
      </c>
      <c r="M132" s="111" t="s">
        <v>28</v>
      </c>
      <c r="N132" s="136" t="s">
        <v>56</v>
      </c>
      <c r="O132" s="122" t="s">
        <v>28</v>
      </c>
      <c r="P132" s="122" t="s">
        <v>28</v>
      </c>
    </row>
    <row r="133" spans="1:16" s="19" customFormat="1" ht="15" thickBot="1">
      <c r="A133" s="114"/>
      <c r="B133" s="154" t="s">
        <v>545</v>
      </c>
      <c r="C133" s="126" t="s">
        <v>47</v>
      </c>
      <c r="D133" s="126" t="s">
        <v>1064</v>
      </c>
      <c r="E133" s="124" t="s">
        <v>1148</v>
      </c>
      <c r="F133" s="36" t="s">
        <v>30</v>
      </c>
      <c r="G133" s="37">
        <v>0.41000000000000003</v>
      </c>
      <c r="H133" s="37">
        <v>0.43</v>
      </c>
      <c r="I133" s="38">
        <v>400</v>
      </c>
      <c r="J133" s="128"/>
      <c r="K133" s="171">
        <f t="shared" si="1"/>
        <v>0</v>
      </c>
      <c r="L133" s="162" t="s">
        <v>1227</v>
      </c>
      <c r="M133" s="44" t="s">
        <v>28</v>
      </c>
      <c r="N133" s="41" t="s">
        <v>44</v>
      </c>
      <c r="O133" s="122" t="s">
        <v>28</v>
      </c>
      <c r="P133" s="122" t="s">
        <v>28</v>
      </c>
    </row>
    <row r="134" spans="1:16" s="19" customFormat="1" ht="15" thickBot="1">
      <c r="A134" s="114"/>
      <c r="B134" s="154" t="s">
        <v>544</v>
      </c>
      <c r="C134" s="126" t="s">
        <v>47</v>
      </c>
      <c r="D134" s="126" t="s">
        <v>1064</v>
      </c>
      <c r="E134" s="124" t="s">
        <v>1148</v>
      </c>
      <c r="F134" s="36" t="s">
        <v>230</v>
      </c>
      <c r="G134" s="37">
        <v>0.29000000000000004</v>
      </c>
      <c r="H134" s="37">
        <v>0.3</v>
      </c>
      <c r="I134" s="38">
        <v>500</v>
      </c>
      <c r="J134" s="128"/>
      <c r="K134" s="171">
        <f t="shared" si="1"/>
        <v>0</v>
      </c>
      <c r="L134" s="162" t="s">
        <v>1227</v>
      </c>
      <c r="M134" s="44" t="s">
        <v>28</v>
      </c>
      <c r="N134" s="41" t="s">
        <v>44</v>
      </c>
      <c r="O134" s="122" t="s">
        <v>28</v>
      </c>
      <c r="P134" s="122" t="s">
        <v>28</v>
      </c>
    </row>
    <row r="135" spans="1:16" s="19" customFormat="1" ht="15" thickBot="1">
      <c r="A135" s="114"/>
      <c r="B135" s="154" t="s">
        <v>546</v>
      </c>
      <c r="C135" s="126" t="s">
        <v>47</v>
      </c>
      <c r="D135" s="126" t="s">
        <v>1064</v>
      </c>
      <c r="E135" s="124" t="s">
        <v>1148</v>
      </c>
      <c r="F135" s="36" t="s">
        <v>32</v>
      </c>
      <c r="G135" s="37">
        <v>0.57000000000000006</v>
      </c>
      <c r="H135" s="37">
        <v>0.59</v>
      </c>
      <c r="I135" s="38">
        <v>300</v>
      </c>
      <c r="J135" s="128"/>
      <c r="K135" s="171">
        <f t="shared" si="1"/>
        <v>0</v>
      </c>
      <c r="L135" s="162" t="s">
        <v>1227</v>
      </c>
      <c r="M135" s="44" t="s">
        <v>28</v>
      </c>
      <c r="N135" s="41" t="s">
        <v>44</v>
      </c>
      <c r="O135" s="122" t="s">
        <v>28</v>
      </c>
      <c r="P135" s="122" t="s">
        <v>28</v>
      </c>
    </row>
    <row r="136" spans="1:16" s="19" customFormat="1" ht="15" thickBot="1">
      <c r="A136" s="114"/>
      <c r="B136" s="154" t="s">
        <v>547</v>
      </c>
      <c r="C136" s="126" t="s">
        <v>47</v>
      </c>
      <c r="D136" s="126" t="s">
        <v>1064</v>
      </c>
      <c r="E136" s="124" t="s">
        <v>1148</v>
      </c>
      <c r="F136" s="36" t="s">
        <v>33</v>
      </c>
      <c r="G136" s="37">
        <v>0.71</v>
      </c>
      <c r="H136" s="37">
        <v>0.74</v>
      </c>
      <c r="I136" s="38">
        <v>200</v>
      </c>
      <c r="J136" s="128"/>
      <c r="K136" s="171">
        <f t="shared" si="1"/>
        <v>0</v>
      </c>
      <c r="L136" s="162" t="s">
        <v>1227</v>
      </c>
      <c r="M136" s="44" t="s">
        <v>28</v>
      </c>
      <c r="N136" s="41" t="s">
        <v>44</v>
      </c>
      <c r="O136" s="122" t="s">
        <v>28</v>
      </c>
      <c r="P136" s="122" t="s">
        <v>28</v>
      </c>
    </row>
    <row r="137" spans="1:16" s="122" customFormat="1" ht="15" hidden="1" thickBot="1">
      <c r="A137" s="121"/>
      <c r="B137" s="152" t="s">
        <v>548</v>
      </c>
      <c r="C137" s="130" t="s">
        <v>47</v>
      </c>
      <c r="D137" s="130" t="s">
        <v>1064</v>
      </c>
      <c r="E137" s="137" t="s">
        <v>1148</v>
      </c>
      <c r="F137" s="132" t="s">
        <v>73</v>
      </c>
      <c r="G137" s="133">
        <v>0.76</v>
      </c>
      <c r="H137" s="133">
        <v>0.79</v>
      </c>
      <c r="I137" s="134">
        <v>150</v>
      </c>
      <c r="J137" s="135"/>
      <c r="K137" s="172">
        <f t="shared" si="1"/>
        <v>0</v>
      </c>
      <c r="L137" s="136" t="s">
        <v>1226</v>
      </c>
      <c r="M137" s="144" t="s">
        <v>28</v>
      </c>
      <c r="N137" s="136" t="s">
        <v>44</v>
      </c>
      <c r="O137" s="122" t="s">
        <v>28</v>
      </c>
      <c r="P137" s="122" t="s">
        <v>28</v>
      </c>
    </row>
    <row r="138" spans="1:16" s="122" customFormat="1" ht="15" hidden="1" thickBot="1">
      <c r="A138" s="121"/>
      <c r="B138" s="173" t="s">
        <v>1239</v>
      </c>
      <c r="C138" s="174" t="s">
        <v>1392</v>
      </c>
      <c r="D138" s="174" t="s">
        <v>1316</v>
      </c>
      <c r="E138" s="175" t="s">
        <v>1369</v>
      </c>
      <c r="F138" s="132" t="s">
        <v>73</v>
      </c>
      <c r="G138" s="133">
        <v>1.44</v>
      </c>
      <c r="H138" s="133">
        <v>1.49</v>
      </c>
      <c r="I138" s="134">
        <v>150</v>
      </c>
      <c r="J138" s="138"/>
      <c r="K138" s="172">
        <f t="shared" si="1"/>
        <v>0</v>
      </c>
      <c r="L138" s="176" t="s">
        <v>1226</v>
      </c>
      <c r="M138" s="107" t="s">
        <v>28</v>
      </c>
      <c r="N138" s="136" t="s">
        <v>37</v>
      </c>
      <c r="O138" s="122" t="s">
        <v>28</v>
      </c>
      <c r="P138" s="122" t="s">
        <v>28</v>
      </c>
    </row>
    <row r="139" spans="1:16" s="122" customFormat="1" ht="15" hidden="1" thickBot="1">
      <c r="A139" s="121"/>
      <c r="B139" s="173" t="s">
        <v>1240</v>
      </c>
      <c r="C139" s="174" t="s">
        <v>1392</v>
      </c>
      <c r="D139" s="174" t="s">
        <v>1316</v>
      </c>
      <c r="E139" s="175" t="s">
        <v>1369</v>
      </c>
      <c r="F139" s="132" t="s">
        <v>64</v>
      </c>
      <c r="G139" s="133">
        <v>1.52</v>
      </c>
      <c r="H139" s="133">
        <v>1.58</v>
      </c>
      <c r="I139" s="134">
        <v>125</v>
      </c>
      <c r="J139" s="138"/>
      <c r="K139" s="172">
        <f t="shared" si="1"/>
        <v>0</v>
      </c>
      <c r="L139" s="176" t="s">
        <v>1226</v>
      </c>
      <c r="M139" s="107" t="s">
        <v>28</v>
      </c>
      <c r="N139" s="136" t="s">
        <v>37</v>
      </c>
      <c r="O139" s="122" t="s">
        <v>28</v>
      </c>
      <c r="P139" s="122" t="s">
        <v>28</v>
      </c>
    </row>
    <row r="140" spans="1:16" s="19" customFormat="1" ht="15" hidden="1" thickBot="1">
      <c r="A140" s="114"/>
      <c r="B140" s="152" t="s">
        <v>578</v>
      </c>
      <c r="C140" s="130" t="s">
        <v>1172</v>
      </c>
      <c r="D140" s="130" t="s">
        <v>1174</v>
      </c>
      <c r="E140" s="137" t="s">
        <v>1148</v>
      </c>
      <c r="F140" s="132" t="s">
        <v>30</v>
      </c>
      <c r="G140" s="133">
        <v>0.41000000000000003</v>
      </c>
      <c r="H140" s="133">
        <v>0.43</v>
      </c>
      <c r="I140" s="134">
        <v>400</v>
      </c>
      <c r="J140" s="135"/>
      <c r="K140" s="172">
        <f t="shared" si="1"/>
        <v>0</v>
      </c>
      <c r="L140" s="136" t="s">
        <v>1226</v>
      </c>
      <c r="M140" s="106" t="s">
        <v>28</v>
      </c>
      <c r="N140" s="136" t="s">
        <v>39</v>
      </c>
      <c r="O140" s="122" t="s">
        <v>28</v>
      </c>
      <c r="P140" s="122" t="s">
        <v>28</v>
      </c>
    </row>
    <row r="141" spans="1:16" s="19" customFormat="1" ht="15" hidden="1" thickBot="1">
      <c r="A141" s="114"/>
      <c r="B141" s="152" t="s">
        <v>577</v>
      </c>
      <c r="C141" s="130" t="s">
        <v>1172</v>
      </c>
      <c r="D141" s="130" t="s">
        <v>1174</v>
      </c>
      <c r="E141" s="137" t="s">
        <v>1148</v>
      </c>
      <c r="F141" s="132" t="s">
        <v>230</v>
      </c>
      <c r="G141" s="133">
        <v>0.29000000000000004</v>
      </c>
      <c r="H141" s="133">
        <v>0.3</v>
      </c>
      <c r="I141" s="134">
        <v>500</v>
      </c>
      <c r="J141" s="135"/>
      <c r="K141" s="172">
        <f t="shared" si="1"/>
        <v>0</v>
      </c>
      <c r="L141" s="136" t="s">
        <v>1226</v>
      </c>
      <c r="M141" s="106" t="s">
        <v>28</v>
      </c>
      <c r="N141" s="136" t="s">
        <v>39</v>
      </c>
      <c r="O141" s="122" t="s">
        <v>28</v>
      </c>
      <c r="P141" s="122" t="s">
        <v>28</v>
      </c>
    </row>
    <row r="142" spans="1:16" s="122" customFormat="1" ht="15" hidden="1" thickBot="1">
      <c r="A142" s="121"/>
      <c r="B142" s="152" t="s">
        <v>579</v>
      </c>
      <c r="C142" s="130" t="s">
        <v>1172</v>
      </c>
      <c r="D142" s="130" t="s">
        <v>1174</v>
      </c>
      <c r="E142" s="137" t="s">
        <v>1148</v>
      </c>
      <c r="F142" s="132" t="s">
        <v>32</v>
      </c>
      <c r="G142" s="133">
        <v>0.57000000000000006</v>
      </c>
      <c r="H142" s="133">
        <v>0.59</v>
      </c>
      <c r="I142" s="134">
        <v>300</v>
      </c>
      <c r="J142" s="135"/>
      <c r="K142" s="172">
        <f t="shared" si="1"/>
        <v>0</v>
      </c>
      <c r="L142" s="136" t="s">
        <v>1226</v>
      </c>
      <c r="M142" s="106" t="s">
        <v>28</v>
      </c>
      <c r="N142" s="136" t="s">
        <v>39</v>
      </c>
      <c r="O142" s="122" t="s">
        <v>28</v>
      </c>
      <c r="P142" s="122" t="s">
        <v>28</v>
      </c>
    </row>
    <row r="143" spans="1:16" s="122" customFormat="1" ht="15" hidden="1" thickBot="1">
      <c r="A143" s="121"/>
      <c r="B143" s="152" t="s">
        <v>580</v>
      </c>
      <c r="C143" s="130" t="s">
        <v>1172</v>
      </c>
      <c r="D143" s="130" t="s">
        <v>1174</v>
      </c>
      <c r="E143" s="137" t="s">
        <v>1148</v>
      </c>
      <c r="F143" s="132" t="s">
        <v>33</v>
      </c>
      <c r="G143" s="133">
        <v>0.71</v>
      </c>
      <c r="H143" s="133">
        <v>0.74</v>
      </c>
      <c r="I143" s="134">
        <v>200</v>
      </c>
      <c r="J143" s="135"/>
      <c r="K143" s="172">
        <f t="shared" si="1"/>
        <v>0</v>
      </c>
      <c r="L143" s="136" t="s">
        <v>1226</v>
      </c>
      <c r="M143" s="106" t="s">
        <v>28</v>
      </c>
      <c r="N143" s="136" t="s">
        <v>39</v>
      </c>
      <c r="O143" s="122" t="s">
        <v>28</v>
      </c>
      <c r="P143" s="122" t="s">
        <v>28</v>
      </c>
    </row>
    <row r="144" spans="1:16" s="122" customFormat="1" ht="15" hidden="1" thickBot="1">
      <c r="A144" s="121"/>
      <c r="B144" s="152" t="s">
        <v>581</v>
      </c>
      <c r="C144" s="130" t="s">
        <v>1172</v>
      </c>
      <c r="D144" s="130" t="s">
        <v>1174</v>
      </c>
      <c r="E144" s="137" t="s">
        <v>1148</v>
      </c>
      <c r="F144" s="132" t="s">
        <v>73</v>
      </c>
      <c r="G144" s="133">
        <v>0.76</v>
      </c>
      <c r="H144" s="133">
        <v>0.79</v>
      </c>
      <c r="I144" s="134">
        <v>150</v>
      </c>
      <c r="J144" s="135"/>
      <c r="K144" s="172">
        <f t="shared" si="1"/>
        <v>0</v>
      </c>
      <c r="L144" s="136" t="s">
        <v>1226</v>
      </c>
      <c r="M144" s="106" t="s">
        <v>28</v>
      </c>
      <c r="N144" s="136" t="s">
        <v>39</v>
      </c>
      <c r="O144" s="122" t="s">
        <v>28</v>
      </c>
      <c r="P144" s="122" t="s">
        <v>28</v>
      </c>
    </row>
    <row r="145" spans="1:16" s="122" customFormat="1" ht="15" hidden="1" thickBot="1">
      <c r="A145" s="121"/>
      <c r="B145" s="152" t="s">
        <v>95</v>
      </c>
      <c r="C145" s="130" t="s">
        <v>42</v>
      </c>
      <c r="D145" s="130" t="s">
        <v>96</v>
      </c>
      <c r="E145" s="131"/>
      <c r="F145" s="132" t="s">
        <v>32</v>
      </c>
      <c r="G145" s="133">
        <v>0.6</v>
      </c>
      <c r="H145" s="133">
        <v>0.63</v>
      </c>
      <c r="I145" s="134">
        <v>300</v>
      </c>
      <c r="J145" s="135"/>
      <c r="K145" s="172">
        <f t="shared" si="1"/>
        <v>0</v>
      </c>
      <c r="L145" s="136" t="s">
        <v>1226</v>
      </c>
      <c r="M145" s="144" t="s">
        <v>28</v>
      </c>
      <c r="N145" s="136" t="s">
        <v>44</v>
      </c>
      <c r="O145" s="122" t="s">
        <v>28</v>
      </c>
      <c r="P145" s="122" t="s">
        <v>28</v>
      </c>
    </row>
    <row r="146" spans="1:16" s="122" customFormat="1" ht="15" hidden="1" thickBot="1">
      <c r="A146" s="121"/>
      <c r="B146" s="152" t="s">
        <v>97</v>
      </c>
      <c r="C146" s="130" t="s">
        <v>42</v>
      </c>
      <c r="D146" s="130" t="s">
        <v>96</v>
      </c>
      <c r="E146" s="131"/>
      <c r="F146" s="132" t="s">
        <v>33</v>
      </c>
      <c r="G146" s="133">
        <v>0.86</v>
      </c>
      <c r="H146" s="133">
        <v>0.9</v>
      </c>
      <c r="I146" s="134">
        <v>200</v>
      </c>
      <c r="J146" s="135"/>
      <c r="K146" s="172">
        <f t="shared" si="1"/>
        <v>0</v>
      </c>
      <c r="L146" s="136" t="s">
        <v>1226</v>
      </c>
      <c r="M146" s="144" t="s">
        <v>28</v>
      </c>
      <c r="N146" s="136" t="s">
        <v>44</v>
      </c>
      <c r="O146" s="122" t="s">
        <v>28</v>
      </c>
      <c r="P146" s="122" t="s">
        <v>28</v>
      </c>
    </row>
    <row r="147" spans="1:16" s="19" customFormat="1" ht="15" hidden="1" thickBot="1">
      <c r="A147" s="114"/>
      <c r="B147" s="152" t="s">
        <v>98</v>
      </c>
      <c r="C147" s="130" t="s">
        <v>42</v>
      </c>
      <c r="D147" s="130" t="s">
        <v>96</v>
      </c>
      <c r="E147" s="131"/>
      <c r="F147" s="132" t="s">
        <v>73</v>
      </c>
      <c r="G147" s="133">
        <v>1.1399999999999999</v>
      </c>
      <c r="H147" s="133">
        <v>1.19</v>
      </c>
      <c r="I147" s="134">
        <v>150</v>
      </c>
      <c r="J147" s="135"/>
      <c r="K147" s="172">
        <f t="shared" si="1"/>
        <v>0</v>
      </c>
      <c r="L147" s="136" t="s">
        <v>1226</v>
      </c>
      <c r="M147" s="144" t="s">
        <v>28</v>
      </c>
      <c r="N147" s="136" t="s">
        <v>44</v>
      </c>
      <c r="O147" s="122" t="s">
        <v>28</v>
      </c>
      <c r="P147" s="122" t="s">
        <v>28</v>
      </c>
    </row>
    <row r="148" spans="1:16" s="122" customFormat="1" ht="15" hidden="1" thickBot="1">
      <c r="A148" s="121"/>
      <c r="B148" s="152" t="s">
        <v>99</v>
      </c>
      <c r="C148" s="130" t="s">
        <v>42</v>
      </c>
      <c r="D148" s="130" t="s">
        <v>96</v>
      </c>
      <c r="E148" s="131"/>
      <c r="F148" s="132" t="s">
        <v>64</v>
      </c>
      <c r="G148" s="133">
        <v>1.34</v>
      </c>
      <c r="H148" s="145">
        <v>1.41</v>
      </c>
      <c r="I148" s="134">
        <v>125</v>
      </c>
      <c r="J148" s="135"/>
      <c r="K148" s="172">
        <f t="shared" si="1"/>
        <v>0</v>
      </c>
      <c r="L148" s="136" t="s">
        <v>1226</v>
      </c>
      <c r="M148" s="144" t="s">
        <v>28</v>
      </c>
      <c r="N148" s="136" t="s">
        <v>44</v>
      </c>
      <c r="O148" s="122" t="s">
        <v>28</v>
      </c>
      <c r="P148" s="122" t="s">
        <v>28</v>
      </c>
    </row>
    <row r="149" spans="1:16" s="122" customFormat="1" ht="15" hidden="1" thickBot="1">
      <c r="A149" s="121"/>
      <c r="B149" s="173" t="s">
        <v>1241</v>
      </c>
      <c r="C149" s="174" t="s">
        <v>42</v>
      </c>
      <c r="D149" s="174" t="s">
        <v>96</v>
      </c>
      <c r="E149" s="175" t="s">
        <v>1369</v>
      </c>
      <c r="F149" s="132" t="s">
        <v>64</v>
      </c>
      <c r="G149" s="133">
        <v>1.34</v>
      </c>
      <c r="H149" s="133">
        <v>1.41</v>
      </c>
      <c r="I149" s="134">
        <v>125</v>
      </c>
      <c r="J149" s="138"/>
      <c r="K149" s="172">
        <f t="shared" si="1"/>
        <v>0</v>
      </c>
      <c r="L149" s="176" t="s">
        <v>1227</v>
      </c>
      <c r="M149" s="144" t="s">
        <v>28</v>
      </c>
      <c r="N149" s="136" t="s">
        <v>1141</v>
      </c>
      <c r="O149" s="122" t="s">
        <v>28</v>
      </c>
      <c r="P149" s="122" t="s">
        <v>28</v>
      </c>
    </row>
    <row r="150" spans="1:16" s="122" customFormat="1" ht="15" thickBot="1">
      <c r="A150" s="121"/>
      <c r="B150" s="153" t="s">
        <v>601</v>
      </c>
      <c r="C150" s="119" t="s">
        <v>47</v>
      </c>
      <c r="D150" s="119" t="s">
        <v>101</v>
      </c>
      <c r="E150" s="116"/>
      <c r="F150" s="36" t="s">
        <v>30</v>
      </c>
      <c r="G150" s="37">
        <v>0.37</v>
      </c>
      <c r="H150" s="37">
        <v>0.38</v>
      </c>
      <c r="I150" s="38">
        <v>400</v>
      </c>
      <c r="J150" s="39"/>
      <c r="K150" s="171">
        <f t="shared" si="1"/>
        <v>0</v>
      </c>
      <c r="L150" s="162" t="s">
        <v>1227</v>
      </c>
      <c r="M150" s="44" t="s">
        <v>28</v>
      </c>
      <c r="N150" s="41" t="s">
        <v>44</v>
      </c>
      <c r="O150" s="122" t="s">
        <v>28</v>
      </c>
      <c r="P150" s="122" t="s">
        <v>28</v>
      </c>
    </row>
    <row r="151" spans="1:16" s="122" customFormat="1" ht="15" thickBot="1">
      <c r="A151" s="121"/>
      <c r="B151" s="153" t="s">
        <v>100</v>
      </c>
      <c r="C151" s="119" t="s">
        <v>47</v>
      </c>
      <c r="D151" s="119" t="s">
        <v>101</v>
      </c>
      <c r="E151" s="116"/>
      <c r="F151" s="36" t="s">
        <v>32</v>
      </c>
      <c r="G151" s="37">
        <v>0.52</v>
      </c>
      <c r="H151" s="37">
        <v>0.54</v>
      </c>
      <c r="I151" s="38">
        <v>300</v>
      </c>
      <c r="J151" s="39"/>
      <c r="K151" s="171">
        <f t="shared" si="1"/>
        <v>0</v>
      </c>
      <c r="L151" s="162" t="s">
        <v>1227</v>
      </c>
      <c r="M151" s="44" t="s">
        <v>28</v>
      </c>
      <c r="N151" s="41" t="s">
        <v>44</v>
      </c>
      <c r="O151" s="122" t="s">
        <v>28</v>
      </c>
      <c r="P151" s="122" t="s">
        <v>28</v>
      </c>
    </row>
    <row r="152" spans="1:16" s="122" customFormat="1" ht="15" thickBot="1">
      <c r="A152" s="121"/>
      <c r="B152" s="153" t="s">
        <v>102</v>
      </c>
      <c r="C152" s="119" t="s">
        <v>47</v>
      </c>
      <c r="D152" s="119" t="s">
        <v>101</v>
      </c>
      <c r="E152" s="116"/>
      <c r="F152" s="36" t="s">
        <v>33</v>
      </c>
      <c r="G152" s="37">
        <v>0.71</v>
      </c>
      <c r="H152" s="37">
        <v>0.74</v>
      </c>
      <c r="I152" s="38">
        <v>200</v>
      </c>
      <c r="J152" s="39"/>
      <c r="K152" s="171">
        <f t="shared" si="1"/>
        <v>0</v>
      </c>
      <c r="L152" s="162" t="s">
        <v>1227</v>
      </c>
      <c r="M152" s="44" t="s">
        <v>28</v>
      </c>
      <c r="N152" s="41" t="s">
        <v>44</v>
      </c>
      <c r="O152" s="122" t="s">
        <v>28</v>
      </c>
      <c r="P152" s="122" t="s">
        <v>28</v>
      </c>
    </row>
    <row r="153" spans="1:16" s="122" customFormat="1" ht="15" thickBot="1">
      <c r="A153" s="121"/>
      <c r="B153" s="153" t="s">
        <v>602</v>
      </c>
      <c r="C153" s="119" t="s">
        <v>47</v>
      </c>
      <c r="D153" s="119" t="s">
        <v>101</v>
      </c>
      <c r="E153" s="116"/>
      <c r="F153" s="36" t="s">
        <v>73</v>
      </c>
      <c r="G153" s="37">
        <v>0.9</v>
      </c>
      <c r="H153" s="37">
        <v>0.94000000000000006</v>
      </c>
      <c r="I153" s="38">
        <v>150</v>
      </c>
      <c r="J153" s="39"/>
      <c r="K153" s="171">
        <f t="shared" ref="K153:K216" si="2">IF(J153&lt;5,H153*J153*I153,G153*J153*I153)</f>
        <v>0</v>
      </c>
      <c r="L153" s="162" t="s">
        <v>1227</v>
      </c>
      <c r="M153" s="44" t="s">
        <v>28</v>
      </c>
      <c r="N153" s="41" t="s">
        <v>44</v>
      </c>
      <c r="O153" s="122" t="s">
        <v>28</v>
      </c>
      <c r="P153" s="122" t="s">
        <v>28</v>
      </c>
    </row>
    <row r="154" spans="1:16" s="122" customFormat="1" ht="15" thickBot="1">
      <c r="A154" s="121"/>
      <c r="B154" s="153" t="s">
        <v>1242</v>
      </c>
      <c r="C154" s="164" t="s">
        <v>1391</v>
      </c>
      <c r="D154" s="164" t="s">
        <v>1317</v>
      </c>
      <c r="E154" s="165" t="s">
        <v>1369</v>
      </c>
      <c r="F154" s="36" t="s">
        <v>73</v>
      </c>
      <c r="G154" s="37">
        <v>1.44</v>
      </c>
      <c r="H154" s="37">
        <v>1.49</v>
      </c>
      <c r="I154" s="38">
        <v>150</v>
      </c>
      <c r="J154" s="39"/>
      <c r="K154" s="171">
        <f t="shared" si="2"/>
        <v>0</v>
      </c>
      <c r="L154" s="162" t="s">
        <v>1227</v>
      </c>
      <c r="M154" s="107" t="s">
        <v>28</v>
      </c>
      <c r="N154" s="41" t="s">
        <v>37</v>
      </c>
      <c r="O154" s="122" t="s">
        <v>28</v>
      </c>
      <c r="P154" s="122" t="s">
        <v>28</v>
      </c>
    </row>
    <row r="155" spans="1:16" s="122" customFormat="1" ht="15" thickBot="1">
      <c r="A155" s="121"/>
      <c r="B155" s="153" t="s">
        <v>103</v>
      </c>
      <c r="C155" s="119" t="s">
        <v>47</v>
      </c>
      <c r="D155" s="119" t="s">
        <v>104</v>
      </c>
      <c r="E155" s="116"/>
      <c r="F155" s="36" t="s">
        <v>30</v>
      </c>
      <c r="G155" s="37">
        <v>0.38</v>
      </c>
      <c r="H155" s="37">
        <v>0.4</v>
      </c>
      <c r="I155" s="38">
        <v>400</v>
      </c>
      <c r="J155" s="39"/>
      <c r="K155" s="171">
        <f t="shared" si="2"/>
        <v>0</v>
      </c>
      <c r="L155" s="162" t="s">
        <v>1227</v>
      </c>
      <c r="M155" s="44" t="s">
        <v>28</v>
      </c>
      <c r="N155" s="41" t="s">
        <v>44</v>
      </c>
      <c r="O155" s="122" t="s">
        <v>28</v>
      </c>
      <c r="P155" s="122" t="s">
        <v>28</v>
      </c>
    </row>
    <row r="156" spans="1:16" s="122" customFormat="1" ht="15" thickBot="1">
      <c r="A156" s="121"/>
      <c r="B156" s="153" t="s">
        <v>603</v>
      </c>
      <c r="C156" s="119" t="s">
        <v>47</v>
      </c>
      <c r="D156" s="119" t="s">
        <v>104</v>
      </c>
      <c r="E156" s="116"/>
      <c r="F156" s="36" t="s">
        <v>32</v>
      </c>
      <c r="G156" s="37">
        <v>0.56000000000000005</v>
      </c>
      <c r="H156" s="37">
        <v>0.57999999999999996</v>
      </c>
      <c r="I156" s="38">
        <v>300</v>
      </c>
      <c r="J156" s="39"/>
      <c r="K156" s="171">
        <f t="shared" si="2"/>
        <v>0</v>
      </c>
      <c r="L156" s="162" t="s">
        <v>1227</v>
      </c>
      <c r="M156" s="44" t="s">
        <v>28</v>
      </c>
      <c r="N156" s="41" t="s">
        <v>44</v>
      </c>
      <c r="O156" s="122" t="s">
        <v>28</v>
      </c>
      <c r="P156" s="122" t="s">
        <v>28</v>
      </c>
    </row>
    <row r="157" spans="1:16" s="122" customFormat="1" ht="15" thickBot="1">
      <c r="A157" s="121"/>
      <c r="B157" s="153" t="s">
        <v>105</v>
      </c>
      <c r="C157" s="119" t="s">
        <v>47</v>
      </c>
      <c r="D157" s="119" t="s">
        <v>104</v>
      </c>
      <c r="E157" s="116"/>
      <c r="F157" s="36" t="s">
        <v>33</v>
      </c>
      <c r="G157" s="37">
        <v>0.74</v>
      </c>
      <c r="H157" s="37">
        <v>0.77</v>
      </c>
      <c r="I157" s="38">
        <v>200</v>
      </c>
      <c r="J157" s="39"/>
      <c r="K157" s="171">
        <f t="shared" si="2"/>
        <v>0</v>
      </c>
      <c r="L157" s="162" t="s">
        <v>1227</v>
      </c>
      <c r="M157" s="44" t="s">
        <v>28</v>
      </c>
      <c r="N157" s="41" t="s">
        <v>44</v>
      </c>
      <c r="O157" s="122" t="s">
        <v>28</v>
      </c>
      <c r="P157" s="122" t="s">
        <v>28</v>
      </c>
    </row>
    <row r="158" spans="1:16" s="122" customFormat="1" ht="15" thickBot="1">
      <c r="A158" s="121"/>
      <c r="B158" s="153" t="s">
        <v>106</v>
      </c>
      <c r="C158" s="119" t="s">
        <v>47</v>
      </c>
      <c r="D158" s="119" t="s">
        <v>104</v>
      </c>
      <c r="E158" s="116"/>
      <c r="F158" s="36" t="s">
        <v>73</v>
      </c>
      <c r="G158" s="37">
        <v>0.8</v>
      </c>
      <c r="H158" s="37">
        <v>0.84</v>
      </c>
      <c r="I158" s="38">
        <v>150</v>
      </c>
      <c r="J158" s="39"/>
      <c r="K158" s="171">
        <f t="shared" si="2"/>
        <v>0</v>
      </c>
      <c r="L158" s="162" t="s">
        <v>1227</v>
      </c>
      <c r="M158" s="44" t="s">
        <v>28</v>
      </c>
      <c r="N158" s="41" t="s">
        <v>44</v>
      </c>
      <c r="O158" s="122" t="s">
        <v>28</v>
      </c>
      <c r="P158" s="122" t="s">
        <v>28</v>
      </c>
    </row>
    <row r="159" spans="1:16" s="122" customFormat="1" ht="15" thickBot="1">
      <c r="A159" s="121"/>
      <c r="B159" s="153" t="s">
        <v>1243</v>
      </c>
      <c r="C159" s="164" t="s">
        <v>1151</v>
      </c>
      <c r="D159" s="164" t="s">
        <v>1318</v>
      </c>
      <c r="E159" s="165" t="s">
        <v>1369</v>
      </c>
      <c r="F159" s="36" t="s">
        <v>73</v>
      </c>
      <c r="G159" s="37">
        <v>1.71</v>
      </c>
      <c r="H159" s="37">
        <v>1.8</v>
      </c>
      <c r="I159" s="38">
        <v>150</v>
      </c>
      <c r="J159" s="39"/>
      <c r="K159" s="171">
        <f t="shared" si="2"/>
        <v>0</v>
      </c>
      <c r="L159" s="162" t="s">
        <v>1227</v>
      </c>
      <c r="M159" s="107" t="s">
        <v>28</v>
      </c>
      <c r="N159" s="41" t="s">
        <v>37</v>
      </c>
      <c r="O159" s="122" t="s">
        <v>28</v>
      </c>
      <c r="P159" s="122" t="s">
        <v>28</v>
      </c>
    </row>
    <row r="160" spans="1:16" s="122" customFormat="1" ht="15" thickBot="1">
      <c r="A160" s="121"/>
      <c r="B160" s="154" t="s">
        <v>604</v>
      </c>
      <c r="C160" s="126" t="s">
        <v>47</v>
      </c>
      <c r="D160" s="126" t="s">
        <v>108</v>
      </c>
      <c r="E160" s="129"/>
      <c r="F160" s="36" t="s">
        <v>189</v>
      </c>
      <c r="G160" s="37">
        <v>0.36</v>
      </c>
      <c r="H160" s="37">
        <v>0.37</v>
      </c>
      <c r="I160" s="38">
        <v>400</v>
      </c>
      <c r="J160" s="128"/>
      <c r="K160" s="171">
        <f t="shared" si="2"/>
        <v>0</v>
      </c>
      <c r="L160" s="162" t="s">
        <v>1227</v>
      </c>
      <c r="M160" s="43" t="s">
        <v>28</v>
      </c>
      <c r="N160" s="41" t="s">
        <v>39</v>
      </c>
      <c r="O160" s="122" t="s">
        <v>28</v>
      </c>
      <c r="P160" s="122" t="s">
        <v>28</v>
      </c>
    </row>
    <row r="161" spans="1:16" s="122" customFormat="1" ht="15" thickBot="1">
      <c r="A161" s="121"/>
      <c r="B161" s="153" t="s">
        <v>605</v>
      </c>
      <c r="C161" s="119" t="s">
        <v>47</v>
      </c>
      <c r="D161" s="119" t="s">
        <v>108</v>
      </c>
      <c r="E161" s="116"/>
      <c r="F161" s="36" t="s">
        <v>32</v>
      </c>
      <c r="G161" s="37">
        <v>0.5</v>
      </c>
      <c r="H161" s="37">
        <v>0.52</v>
      </c>
      <c r="I161" s="38">
        <v>300</v>
      </c>
      <c r="J161" s="39"/>
      <c r="K161" s="171">
        <f t="shared" si="2"/>
        <v>0</v>
      </c>
      <c r="L161" s="162" t="s">
        <v>1227</v>
      </c>
      <c r="M161" s="106" t="s">
        <v>28</v>
      </c>
      <c r="N161" s="41" t="s">
        <v>39</v>
      </c>
      <c r="O161" s="122" t="s">
        <v>28</v>
      </c>
      <c r="P161" s="122" t="s">
        <v>28</v>
      </c>
    </row>
    <row r="162" spans="1:16" s="19" customFormat="1" ht="15" thickBot="1">
      <c r="A162" s="114"/>
      <c r="B162" s="153" t="s">
        <v>107</v>
      </c>
      <c r="C162" s="119" t="s">
        <v>47</v>
      </c>
      <c r="D162" s="119" t="s">
        <v>108</v>
      </c>
      <c r="E162" s="116"/>
      <c r="F162" s="36" t="s">
        <v>33</v>
      </c>
      <c r="G162" s="37">
        <v>0.69000000000000006</v>
      </c>
      <c r="H162" s="37">
        <v>0.72</v>
      </c>
      <c r="I162" s="38">
        <v>200</v>
      </c>
      <c r="J162" s="39"/>
      <c r="K162" s="171">
        <f t="shared" si="2"/>
        <v>0</v>
      </c>
      <c r="L162" s="163" t="s">
        <v>1228</v>
      </c>
      <c r="M162" s="43" t="s">
        <v>28</v>
      </c>
      <c r="N162" s="41" t="s">
        <v>39</v>
      </c>
      <c r="O162" s="122" t="s">
        <v>28</v>
      </c>
      <c r="P162" s="122" t="s">
        <v>28</v>
      </c>
    </row>
    <row r="163" spans="1:16" s="19" customFormat="1" ht="15" hidden="1" thickBot="1">
      <c r="A163" s="114"/>
      <c r="B163" s="152" t="s">
        <v>851</v>
      </c>
      <c r="C163" s="130" t="s">
        <v>42</v>
      </c>
      <c r="D163" s="130" t="s">
        <v>1110</v>
      </c>
      <c r="E163" s="137" t="s">
        <v>1148</v>
      </c>
      <c r="F163" s="132" t="s">
        <v>33</v>
      </c>
      <c r="G163" s="133">
        <v>0.95</v>
      </c>
      <c r="H163" s="133">
        <v>0.99</v>
      </c>
      <c r="I163" s="134">
        <v>200</v>
      </c>
      <c r="J163" s="135"/>
      <c r="K163" s="172">
        <f t="shared" si="2"/>
        <v>0</v>
      </c>
      <c r="L163" s="136" t="s">
        <v>1226</v>
      </c>
      <c r="M163" s="106" t="s">
        <v>28</v>
      </c>
      <c r="N163" s="136" t="s">
        <v>39</v>
      </c>
      <c r="O163" s="122" t="s">
        <v>28</v>
      </c>
      <c r="P163" s="122" t="s">
        <v>28</v>
      </c>
    </row>
    <row r="164" spans="1:16" s="122" customFormat="1" ht="15" hidden="1" thickBot="1">
      <c r="A164" s="121"/>
      <c r="B164" s="152" t="s">
        <v>852</v>
      </c>
      <c r="C164" s="130" t="s">
        <v>42</v>
      </c>
      <c r="D164" s="130" t="s">
        <v>1110</v>
      </c>
      <c r="E164" s="137" t="s">
        <v>1148</v>
      </c>
      <c r="F164" s="132" t="s">
        <v>73</v>
      </c>
      <c r="G164" s="133">
        <v>1.26</v>
      </c>
      <c r="H164" s="133">
        <v>1.32</v>
      </c>
      <c r="I164" s="134">
        <v>150</v>
      </c>
      <c r="J164" s="135"/>
      <c r="K164" s="172">
        <f t="shared" si="2"/>
        <v>0</v>
      </c>
      <c r="L164" s="136" t="s">
        <v>1226</v>
      </c>
      <c r="M164" s="106" t="s">
        <v>28</v>
      </c>
      <c r="N164" s="136" t="s">
        <v>39</v>
      </c>
      <c r="O164" s="122" t="s">
        <v>28</v>
      </c>
      <c r="P164" s="122" t="s">
        <v>28</v>
      </c>
    </row>
    <row r="165" spans="1:16" s="19" customFormat="1" ht="15" thickBot="1">
      <c r="A165" s="114"/>
      <c r="B165" s="153" t="s">
        <v>853</v>
      </c>
      <c r="C165" s="119" t="s">
        <v>42</v>
      </c>
      <c r="D165" s="119" t="s">
        <v>1110</v>
      </c>
      <c r="E165" s="124" t="s">
        <v>1148</v>
      </c>
      <c r="F165" s="36" t="s">
        <v>64</v>
      </c>
      <c r="G165" s="37">
        <v>1.43</v>
      </c>
      <c r="H165" s="37">
        <v>1.5</v>
      </c>
      <c r="I165" s="38">
        <v>125</v>
      </c>
      <c r="J165" s="39"/>
      <c r="K165" s="171">
        <f t="shared" si="2"/>
        <v>0</v>
      </c>
      <c r="L165" s="163" t="s">
        <v>1228</v>
      </c>
      <c r="M165" s="43" t="s">
        <v>28</v>
      </c>
      <c r="N165" s="41" t="s">
        <v>39</v>
      </c>
      <c r="O165" s="122" t="s">
        <v>28</v>
      </c>
      <c r="P165" s="122" t="s">
        <v>28</v>
      </c>
    </row>
    <row r="166" spans="1:16" s="19" customFormat="1" ht="15" hidden="1" thickBot="1">
      <c r="A166" s="114"/>
      <c r="B166" s="152" t="s">
        <v>854</v>
      </c>
      <c r="C166" s="130" t="s">
        <v>42</v>
      </c>
      <c r="D166" s="130" t="s">
        <v>1110</v>
      </c>
      <c r="E166" s="137" t="s">
        <v>1148</v>
      </c>
      <c r="F166" s="132" t="s">
        <v>46</v>
      </c>
      <c r="G166" s="133">
        <v>1.67</v>
      </c>
      <c r="H166" s="133">
        <v>1.75</v>
      </c>
      <c r="I166" s="134">
        <v>100</v>
      </c>
      <c r="J166" s="135"/>
      <c r="K166" s="172">
        <f t="shared" si="2"/>
        <v>0</v>
      </c>
      <c r="L166" s="136" t="s">
        <v>1226</v>
      </c>
      <c r="M166" s="106" t="s">
        <v>28</v>
      </c>
      <c r="N166" s="136" t="s">
        <v>39</v>
      </c>
      <c r="O166" s="122" t="s">
        <v>28</v>
      </c>
      <c r="P166" s="122" t="s">
        <v>28</v>
      </c>
    </row>
    <row r="167" spans="1:16" s="122" customFormat="1" ht="15" hidden="1" thickBot="1">
      <c r="A167" s="121"/>
      <c r="B167" s="152" t="s">
        <v>550</v>
      </c>
      <c r="C167" s="130" t="s">
        <v>1172</v>
      </c>
      <c r="D167" s="130" t="s">
        <v>109</v>
      </c>
      <c r="E167" s="137"/>
      <c r="F167" s="132" t="s">
        <v>30</v>
      </c>
      <c r="G167" s="133">
        <v>0.41000000000000003</v>
      </c>
      <c r="H167" s="133">
        <v>0.43</v>
      </c>
      <c r="I167" s="134">
        <v>400</v>
      </c>
      <c r="J167" s="135"/>
      <c r="K167" s="172">
        <f t="shared" si="2"/>
        <v>0</v>
      </c>
      <c r="L167" s="136" t="s">
        <v>1226</v>
      </c>
      <c r="M167" s="110" t="s">
        <v>28</v>
      </c>
      <c r="N167" s="136" t="s">
        <v>1371</v>
      </c>
      <c r="O167" s="122" t="s">
        <v>28</v>
      </c>
      <c r="P167" s="122" t="s">
        <v>28</v>
      </c>
    </row>
    <row r="168" spans="1:16" s="122" customFormat="1" ht="15" hidden="1" thickBot="1">
      <c r="A168" s="121"/>
      <c r="B168" s="152" t="s">
        <v>549</v>
      </c>
      <c r="C168" s="130" t="s">
        <v>1172</v>
      </c>
      <c r="D168" s="130" t="s">
        <v>109</v>
      </c>
      <c r="E168" s="137"/>
      <c r="F168" s="132" t="s">
        <v>230</v>
      </c>
      <c r="G168" s="133">
        <v>0.29000000000000004</v>
      </c>
      <c r="H168" s="133">
        <v>0.3</v>
      </c>
      <c r="I168" s="134">
        <v>500</v>
      </c>
      <c r="J168" s="135"/>
      <c r="K168" s="172">
        <f t="shared" si="2"/>
        <v>0</v>
      </c>
      <c r="L168" s="136" t="s">
        <v>1226</v>
      </c>
      <c r="M168" s="110" t="s">
        <v>28</v>
      </c>
      <c r="N168" s="136" t="s">
        <v>1371</v>
      </c>
      <c r="O168" s="122" t="s">
        <v>28</v>
      </c>
      <c r="P168" s="122" t="s">
        <v>28</v>
      </c>
    </row>
    <row r="169" spans="1:16" s="122" customFormat="1" ht="15" thickBot="1">
      <c r="A169" s="121"/>
      <c r="B169" s="154" t="s">
        <v>111</v>
      </c>
      <c r="C169" s="126" t="s">
        <v>1172</v>
      </c>
      <c r="D169" s="126" t="s">
        <v>109</v>
      </c>
      <c r="E169" s="129"/>
      <c r="F169" s="36" t="s">
        <v>32</v>
      </c>
      <c r="G169" s="37">
        <v>0.57000000000000006</v>
      </c>
      <c r="H169" s="37">
        <v>0.59</v>
      </c>
      <c r="I169" s="38">
        <v>300</v>
      </c>
      <c r="J169" s="128"/>
      <c r="K169" s="171">
        <f t="shared" si="2"/>
        <v>0</v>
      </c>
      <c r="L169" s="162" t="s">
        <v>1227</v>
      </c>
      <c r="M169" s="47" t="s">
        <v>28</v>
      </c>
      <c r="N169" s="41" t="s">
        <v>1371</v>
      </c>
      <c r="O169" s="122" t="s">
        <v>28</v>
      </c>
      <c r="P169" s="122" t="s">
        <v>28</v>
      </c>
    </row>
    <row r="170" spans="1:16" s="122" customFormat="1" ht="15" hidden="1" thickBot="1">
      <c r="A170" s="121"/>
      <c r="B170" s="152" t="s">
        <v>112</v>
      </c>
      <c r="C170" s="130" t="s">
        <v>1172</v>
      </c>
      <c r="D170" s="130" t="s">
        <v>109</v>
      </c>
      <c r="E170" s="137"/>
      <c r="F170" s="132" t="s">
        <v>33</v>
      </c>
      <c r="G170" s="133">
        <v>0.71</v>
      </c>
      <c r="H170" s="133">
        <v>0.74</v>
      </c>
      <c r="I170" s="134">
        <v>200</v>
      </c>
      <c r="J170" s="135"/>
      <c r="K170" s="172">
        <f t="shared" si="2"/>
        <v>0</v>
      </c>
      <c r="L170" s="136" t="s">
        <v>1226</v>
      </c>
      <c r="M170" s="110" t="s">
        <v>28</v>
      </c>
      <c r="N170" s="136" t="s">
        <v>1371</v>
      </c>
      <c r="O170" s="122" t="s">
        <v>28</v>
      </c>
      <c r="P170" s="122" t="s">
        <v>28</v>
      </c>
    </row>
    <row r="171" spans="1:16" s="122" customFormat="1" ht="15" hidden="1" thickBot="1">
      <c r="A171" s="121"/>
      <c r="B171" s="152" t="s">
        <v>113</v>
      </c>
      <c r="C171" s="130" t="s">
        <v>1172</v>
      </c>
      <c r="D171" s="130" t="s">
        <v>109</v>
      </c>
      <c r="E171" s="137"/>
      <c r="F171" s="132" t="s">
        <v>73</v>
      </c>
      <c r="G171" s="133">
        <v>0.76</v>
      </c>
      <c r="H171" s="133">
        <v>0.79</v>
      </c>
      <c r="I171" s="134">
        <v>150</v>
      </c>
      <c r="J171" s="135"/>
      <c r="K171" s="172">
        <f t="shared" si="2"/>
        <v>0</v>
      </c>
      <c r="L171" s="136" t="s">
        <v>1226</v>
      </c>
      <c r="M171" s="110" t="s">
        <v>28</v>
      </c>
      <c r="N171" s="136" t="s">
        <v>1371</v>
      </c>
      <c r="O171" s="122" t="s">
        <v>28</v>
      </c>
      <c r="P171" s="122" t="s">
        <v>28</v>
      </c>
    </row>
    <row r="172" spans="1:16" s="122" customFormat="1" ht="15" hidden="1" thickBot="1">
      <c r="A172" s="121"/>
      <c r="B172" s="152" t="s">
        <v>606</v>
      </c>
      <c r="C172" s="130" t="s">
        <v>47</v>
      </c>
      <c r="D172" s="130" t="s">
        <v>1072</v>
      </c>
      <c r="E172" s="137" t="s">
        <v>1148</v>
      </c>
      <c r="F172" s="132" t="s">
        <v>189</v>
      </c>
      <c r="G172" s="133">
        <v>0.37</v>
      </c>
      <c r="H172" s="133">
        <v>0.38</v>
      </c>
      <c r="I172" s="134">
        <v>400</v>
      </c>
      <c r="J172" s="135"/>
      <c r="K172" s="172">
        <f t="shared" si="2"/>
        <v>0</v>
      </c>
      <c r="L172" s="136" t="s">
        <v>1226</v>
      </c>
      <c r="M172" s="144" t="s">
        <v>28</v>
      </c>
      <c r="N172" s="136" t="s">
        <v>1141</v>
      </c>
      <c r="O172" s="122" t="s">
        <v>28</v>
      </c>
      <c r="P172" s="122" t="s">
        <v>28</v>
      </c>
    </row>
    <row r="173" spans="1:16" s="19" customFormat="1" ht="15" hidden="1" thickBot="1">
      <c r="A173" s="114"/>
      <c r="B173" s="152" t="s">
        <v>607</v>
      </c>
      <c r="C173" s="130" t="s">
        <v>47</v>
      </c>
      <c r="D173" s="130" t="s">
        <v>1072</v>
      </c>
      <c r="E173" s="137" t="s">
        <v>1148</v>
      </c>
      <c r="F173" s="132" t="s">
        <v>32</v>
      </c>
      <c r="G173" s="133">
        <v>0.51</v>
      </c>
      <c r="H173" s="133">
        <v>0.53</v>
      </c>
      <c r="I173" s="134">
        <v>300</v>
      </c>
      <c r="J173" s="135"/>
      <c r="K173" s="172">
        <f t="shared" si="2"/>
        <v>0</v>
      </c>
      <c r="L173" s="136" t="s">
        <v>1226</v>
      </c>
      <c r="M173" s="144" t="s">
        <v>28</v>
      </c>
      <c r="N173" s="136" t="s">
        <v>1141</v>
      </c>
      <c r="O173" s="122" t="s">
        <v>28</v>
      </c>
      <c r="P173" s="122" t="s">
        <v>28</v>
      </c>
    </row>
    <row r="174" spans="1:16" s="122" customFormat="1" ht="15" hidden="1" thickBot="1">
      <c r="A174" s="121"/>
      <c r="B174" s="152" t="s">
        <v>608</v>
      </c>
      <c r="C174" s="130" t="s">
        <v>47</v>
      </c>
      <c r="D174" s="130" t="s">
        <v>1072</v>
      </c>
      <c r="E174" s="137" t="s">
        <v>1148</v>
      </c>
      <c r="F174" s="132" t="s">
        <v>33</v>
      </c>
      <c r="G174" s="133">
        <v>0.68</v>
      </c>
      <c r="H174" s="133">
        <v>0.71</v>
      </c>
      <c r="I174" s="134">
        <v>200</v>
      </c>
      <c r="J174" s="135"/>
      <c r="K174" s="172">
        <f t="shared" si="2"/>
        <v>0</v>
      </c>
      <c r="L174" s="136" t="s">
        <v>1226</v>
      </c>
      <c r="M174" s="144" t="s">
        <v>28</v>
      </c>
      <c r="N174" s="136" t="s">
        <v>1141</v>
      </c>
      <c r="O174" s="122" t="s">
        <v>28</v>
      </c>
      <c r="P174" s="122" t="s">
        <v>28</v>
      </c>
    </row>
    <row r="175" spans="1:16" s="19" customFormat="1" ht="15" thickBot="1">
      <c r="A175" s="114"/>
      <c r="B175" s="153" t="s">
        <v>609</v>
      </c>
      <c r="C175" s="119" t="s">
        <v>47</v>
      </c>
      <c r="D175" s="119" t="s">
        <v>1072</v>
      </c>
      <c r="E175" s="124" t="s">
        <v>1148</v>
      </c>
      <c r="F175" s="36" t="s">
        <v>73</v>
      </c>
      <c r="G175" s="37">
        <v>0.86</v>
      </c>
      <c r="H175" s="37">
        <v>0.9</v>
      </c>
      <c r="I175" s="38">
        <v>150</v>
      </c>
      <c r="J175" s="39"/>
      <c r="K175" s="171">
        <f t="shared" si="2"/>
        <v>0</v>
      </c>
      <c r="L175" s="163" t="s">
        <v>1228</v>
      </c>
      <c r="M175" s="44" t="s">
        <v>28</v>
      </c>
      <c r="N175" s="41" t="s">
        <v>1141</v>
      </c>
      <c r="O175" s="122" t="s">
        <v>28</v>
      </c>
      <c r="P175" s="122" t="s">
        <v>28</v>
      </c>
    </row>
    <row r="176" spans="1:16" s="19" customFormat="1" ht="15" hidden="1" thickBot="1">
      <c r="A176" s="114"/>
      <c r="B176" s="152" t="s">
        <v>610</v>
      </c>
      <c r="C176" s="130" t="s">
        <v>47</v>
      </c>
      <c r="D176" s="130" t="s">
        <v>115</v>
      </c>
      <c r="E176" s="137"/>
      <c r="F176" s="132" t="s">
        <v>189</v>
      </c>
      <c r="G176" s="133">
        <v>0.36</v>
      </c>
      <c r="H176" s="133">
        <v>0.37</v>
      </c>
      <c r="I176" s="134">
        <v>400</v>
      </c>
      <c r="J176" s="135"/>
      <c r="K176" s="172">
        <f t="shared" si="2"/>
        <v>0</v>
      </c>
      <c r="L176" s="136" t="s">
        <v>1226</v>
      </c>
      <c r="M176" s="140" t="s">
        <v>28</v>
      </c>
      <c r="N176" s="136" t="s">
        <v>65</v>
      </c>
      <c r="O176" s="122" t="s">
        <v>28</v>
      </c>
      <c r="P176" s="122" t="s">
        <v>28</v>
      </c>
    </row>
    <row r="177" spans="1:16" s="122" customFormat="1" ht="15" thickBot="1">
      <c r="A177" s="121"/>
      <c r="B177" s="153" t="s">
        <v>114</v>
      </c>
      <c r="C177" s="119" t="s">
        <v>47</v>
      </c>
      <c r="D177" s="119" t="s">
        <v>115</v>
      </c>
      <c r="E177" s="116"/>
      <c r="F177" s="36" t="s">
        <v>32</v>
      </c>
      <c r="G177" s="37">
        <v>0.52</v>
      </c>
      <c r="H177" s="37">
        <v>0.54</v>
      </c>
      <c r="I177" s="38">
        <v>300</v>
      </c>
      <c r="J177" s="39"/>
      <c r="K177" s="171">
        <f t="shared" si="2"/>
        <v>0</v>
      </c>
      <c r="L177" s="162" t="s">
        <v>1227</v>
      </c>
      <c r="M177" s="46" t="s">
        <v>28</v>
      </c>
      <c r="N177" s="41" t="s">
        <v>65</v>
      </c>
      <c r="O177" s="122" t="s">
        <v>28</v>
      </c>
      <c r="P177" s="122" t="s">
        <v>28</v>
      </c>
    </row>
    <row r="178" spans="1:16" s="122" customFormat="1" ht="15" thickBot="1">
      <c r="A178" s="121"/>
      <c r="B178" s="153" t="s">
        <v>611</v>
      </c>
      <c r="C178" s="119" t="s">
        <v>47</v>
      </c>
      <c r="D178" s="119" t="s">
        <v>115</v>
      </c>
      <c r="E178" s="116"/>
      <c r="F178" s="36" t="s">
        <v>33</v>
      </c>
      <c r="G178" s="37">
        <v>0.71</v>
      </c>
      <c r="H178" s="37">
        <v>0.74</v>
      </c>
      <c r="I178" s="38">
        <v>200</v>
      </c>
      <c r="J178" s="39"/>
      <c r="K178" s="171">
        <f t="shared" si="2"/>
        <v>0</v>
      </c>
      <c r="L178" s="162" t="s">
        <v>1227</v>
      </c>
      <c r="M178" s="46" t="s">
        <v>28</v>
      </c>
      <c r="N178" s="41" t="s">
        <v>65</v>
      </c>
      <c r="O178" s="122" t="s">
        <v>28</v>
      </c>
      <c r="P178" s="122" t="s">
        <v>28</v>
      </c>
    </row>
    <row r="179" spans="1:16" s="122" customFormat="1" ht="15" thickBot="1">
      <c r="A179" s="121"/>
      <c r="B179" s="153" t="s">
        <v>612</v>
      </c>
      <c r="C179" s="119" t="s">
        <v>47</v>
      </c>
      <c r="D179" s="119" t="s">
        <v>115</v>
      </c>
      <c r="E179" s="116"/>
      <c r="F179" s="36" t="s">
        <v>73</v>
      </c>
      <c r="G179" s="37">
        <v>0.89</v>
      </c>
      <c r="H179" s="37">
        <v>0.93</v>
      </c>
      <c r="I179" s="38">
        <v>150</v>
      </c>
      <c r="J179" s="39"/>
      <c r="K179" s="171">
        <f t="shared" si="2"/>
        <v>0</v>
      </c>
      <c r="L179" s="162" t="s">
        <v>1227</v>
      </c>
      <c r="M179" s="46" t="s">
        <v>28</v>
      </c>
      <c r="N179" s="41" t="s">
        <v>65</v>
      </c>
      <c r="O179" s="122" t="s">
        <v>28</v>
      </c>
      <c r="P179" s="122" t="s">
        <v>28</v>
      </c>
    </row>
    <row r="180" spans="1:16" s="19" customFormat="1" ht="15" hidden="1" thickBot="1">
      <c r="A180" s="114"/>
      <c r="B180" s="152" t="s">
        <v>728</v>
      </c>
      <c r="C180" s="130" t="s">
        <v>283</v>
      </c>
      <c r="D180" s="130" t="s">
        <v>1094</v>
      </c>
      <c r="E180" s="137" t="s">
        <v>1148</v>
      </c>
      <c r="F180" s="132" t="s">
        <v>30</v>
      </c>
      <c r="G180" s="133">
        <v>0.62</v>
      </c>
      <c r="H180" s="133">
        <v>0.65</v>
      </c>
      <c r="I180" s="134">
        <v>400</v>
      </c>
      <c r="J180" s="135"/>
      <c r="K180" s="172">
        <f t="shared" si="2"/>
        <v>0</v>
      </c>
      <c r="L180" s="136" t="s">
        <v>1226</v>
      </c>
      <c r="M180" s="111" t="s">
        <v>28</v>
      </c>
      <c r="N180" s="136" t="s">
        <v>56</v>
      </c>
      <c r="O180" s="122" t="s">
        <v>28</v>
      </c>
      <c r="P180" s="122" t="s">
        <v>28</v>
      </c>
    </row>
    <row r="181" spans="1:16" s="19" customFormat="1" ht="15" hidden="1" thickBot="1">
      <c r="A181" s="114"/>
      <c r="B181" s="152" t="s">
        <v>727</v>
      </c>
      <c r="C181" s="130" t="s">
        <v>283</v>
      </c>
      <c r="D181" s="130" t="s">
        <v>1094</v>
      </c>
      <c r="E181" s="137" t="s">
        <v>1148</v>
      </c>
      <c r="F181" s="132" t="s">
        <v>110</v>
      </c>
      <c r="G181" s="133">
        <v>0.49</v>
      </c>
      <c r="H181" s="133">
        <v>0.51</v>
      </c>
      <c r="I181" s="134">
        <v>500</v>
      </c>
      <c r="J181" s="135"/>
      <c r="K181" s="172">
        <f t="shared" si="2"/>
        <v>0</v>
      </c>
      <c r="L181" s="136" t="s">
        <v>1226</v>
      </c>
      <c r="M181" s="111" t="s">
        <v>28</v>
      </c>
      <c r="N181" s="136" t="s">
        <v>56</v>
      </c>
      <c r="O181" s="122" t="s">
        <v>28</v>
      </c>
      <c r="P181" s="122" t="s">
        <v>28</v>
      </c>
    </row>
    <row r="182" spans="1:16" s="122" customFormat="1" ht="15" hidden="1" thickBot="1">
      <c r="A182" s="121"/>
      <c r="B182" s="152" t="s">
        <v>729</v>
      </c>
      <c r="C182" s="130" t="s">
        <v>283</v>
      </c>
      <c r="D182" s="130" t="s">
        <v>1094</v>
      </c>
      <c r="E182" s="137" t="s">
        <v>1148</v>
      </c>
      <c r="F182" s="132" t="s">
        <v>32</v>
      </c>
      <c r="G182" s="133">
        <v>0.78</v>
      </c>
      <c r="H182" s="133">
        <v>0.82000000000000006</v>
      </c>
      <c r="I182" s="134">
        <v>300</v>
      </c>
      <c r="J182" s="135"/>
      <c r="K182" s="172">
        <f t="shared" si="2"/>
        <v>0</v>
      </c>
      <c r="L182" s="136" t="s">
        <v>1226</v>
      </c>
      <c r="M182" s="111" t="s">
        <v>28</v>
      </c>
      <c r="N182" s="136" t="s">
        <v>56</v>
      </c>
      <c r="O182" s="122" t="s">
        <v>28</v>
      </c>
      <c r="P182" s="122" t="s">
        <v>28</v>
      </c>
    </row>
    <row r="183" spans="1:16" s="19" customFormat="1" ht="15" hidden="1" thickBot="1">
      <c r="A183" s="114"/>
      <c r="B183" s="152" t="s">
        <v>730</v>
      </c>
      <c r="C183" s="130" t="s">
        <v>283</v>
      </c>
      <c r="D183" s="130" t="s">
        <v>1094</v>
      </c>
      <c r="E183" s="137" t="s">
        <v>1148</v>
      </c>
      <c r="F183" s="132" t="s">
        <v>33</v>
      </c>
      <c r="G183" s="133">
        <v>0.99</v>
      </c>
      <c r="H183" s="133">
        <v>1.04</v>
      </c>
      <c r="I183" s="134">
        <v>200</v>
      </c>
      <c r="J183" s="135"/>
      <c r="K183" s="172">
        <f t="shared" si="2"/>
        <v>0</v>
      </c>
      <c r="L183" s="136" t="s">
        <v>1226</v>
      </c>
      <c r="M183" s="111" t="s">
        <v>28</v>
      </c>
      <c r="N183" s="136" t="s">
        <v>56</v>
      </c>
      <c r="O183" s="122" t="s">
        <v>28</v>
      </c>
      <c r="P183" s="122" t="s">
        <v>28</v>
      </c>
    </row>
    <row r="184" spans="1:16" s="122" customFormat="1" ht="15" hidden="1" thickBot="1">
      <c r="A184" s="121"/>
      <c r="B184" s="152" t="s">
        <v>731</v>
      </c>
      <c r="C184" s="130" t="s">
        <v>283</v>
      </c>
      <c r="D184" s="130" t="s">
        <v>1094</v>
      </c>
      <c r="E184" s="137" t="s">
        <v>1148</v>
      </c>
      <c r="F184" s="132" t="s">
        <v>73</v>
      </c>
      <c r="G184" s="133">
        <v>1.1399999999999999</v>
      </c>
      <c r="H184" s="133">
        <v>1.2</v>
      </c>
      <c r="I184" s="134">
        <v>150</v>
      </c>
      <c r="J184" s="135"/>
      <c r="K184" s="172">
        <f t="shared" si="2"/>
        <v>0</v>
      </c>
      <c r="L184" s="136" t="s">
        <v>1226</v>
      </c>
      <c r="M184" s="111" t="s">
        <v>28</v>
      </c>
      <c r="N184" s="136" t="s">
        <v>56</v>
      </c>
      <c r="O184" s="122" t="s">
        <v>28</v>
      </c>
      <c r="P184" s="122" t="s">
        <v>28</v>
      </c>
    </row>
    <row r="185" spans="1:16" s="122" customFormat="1" ht="15" hidden="1" thickBot="1">
      <c r="A185" s="121"/>
      <c r="B185" s="173" t="s">
        <v>1244</v>
      </c>
      <c r="C185" s="174" t="s">
        <v>283</v>
      </c>
      <c r="D185" s="174" t="s">
        <v>1094</v>
      </c>
      <c r="E185" s="175" t="s">
        <v>1369</v>
      </c>
      <c r="F185" s="132" t="s">
        <v>64</v>
      </c>
      <c r="G185" s="133">
        <v>1.3</v>
      </c>
      <c r="H185" s="133">
        <v>1.35</v>
      </c>
      <c r="I185" s="134">
        <v>125</v>
      </c>
      <c r="J185" s="138"/>
      <c r="K185" s="172">
        <f t="shared" si="2"/>
        <v>0</v>
      </c>
      <c r="L185" s="176" t="s">
        <v>1226</v>
      </c>
      <c r="M185" s="111" t="s">
        <v>28</v>
      </c>
      <c r="N185" s="136" t="s">
        <v>56</v>
      </c>
      <c r="O185" s="122" t="s">
        <v>28</v>
      </c>
      <c r="P185" s="122" t="s">
        <v>28</v>
      </c>
    </row>
    <row r="186" spans="1:16" s="19" customFormat="1" ht="15" hidden="1" thickBot="1">
      <c r="A186" s="114"/>
      <c r="B186" s="152" t="s">
        <v>116</v>
      </c>
      <c r="C186" s="130" t="s">
        <v>42</v>
      </c>
      <c r="D186" s="130" t="s">
        <v>117</v>
      </c>
      <c r="E186" s="131" t="s">
        <v>1147</v>
      </c>
      <c r="F186" s="132" t="s">
        <v>32</v>
      </c>
      <c r="G186" s="133">
        <v>0.63</v>
      </c>
      <c r="H186" s="133">
        <v>0.66</v>
      </c>
      <c r="I186" s="134">
        <v>300</v>
      </c>
      <c r="J186" s="135"/>
      <c r="K186" s="172">
        <f t="shared" si="2"/>
        <v>0</v>
      </c>
      <c r="L186" s="136" t="s">
        <v>1226</v>
      </c>
      <c r="M186" s="146" t="s">
        <v>28</v>
      </c>
      <c r="N186" s="136" t="s">
        <v>118</v>
      </c>
      <c r="O186" s="122" t="s">
        <v>28</v>
      </c>
      <c r="P186" s="122" t="s">
        <v>28</v>
      </c>
    </row>
    <row r="187" spans="1:16" s="19" customFormat="1" ht="15" thickBot="1">
      <c r="A187" s="114"/>
      <c r="B187" s="153" t="s">
        <v>855</v>
      </c>
      <c r="C187" s="119" t="s">
        <v>42</v>
      </c>
      <c r="D187" s="119" t="s">
        <v>117</v>
      </c>
      <c r="E187" s="125" t="s">
        <v>1147</v>
      </c>
      <c r="F187" s="36" t="s">
        <v>33</v>
      </c>
      <c r="G187" s="37">
        <v>0.82000000000000006</v>
      </c>
      <c r="H187" s="37">
        <v>0.86</v>
      </c>
      <c r="I187" s="38">
        <v>200</v>
      </c>
      <c r="J187" s="39"/>
      <c r="K187" s="171">
        <f t="shared" si="2"/>
        <v>0</v>
      </c>
      <c r="L187" s="162" t="s">
        <v>1227</v>
      </c>
      <c r="M187" s="48" t="s">
        <v>28</v>
      </c>
      <c r="N187" s="41" t="s">
        <v>118</v>
      </c>
      <c r="O187" s="122" t="s">
        <v>28</v>
      </c>
      <c r="P187" s="122" t="s">
        <v>28</v>
      </c>
    </row>
    <row r="188" spans="1:16" s="122" customFormat="1" ht="15" hidden="1" thickBot="1">
      <c r="A188" s="121"/>
      <c r="B188" s="152" t="s">
        <v>119</v>
      </c>
      <c r="C188" s="130" t="s">
        <v>42</v>
      </c>
      <c r="D188" s="130" t="s">
        <v>117</v>
      </c>
      <c r="E188" s="177" t="s">
        <v>1147</v>
      </c>
      <c r="F188" s="132" t="s">
        <v>73</v>
      </c>
      <c r="G188" s="133">
        <v>1.1000000000000001</v>
      </c>
      <c r="H188" s="133">
        <v>1.1499999999999999</v>
      </c>
      <c r="I188" s="134">
        <v>150</v>
      </c>
      <c r="J188" s="135"/>
      <c r="K188" s="172">
        <f t="shared" si="2"/>
        <v>0</v>
      </c>
      <c r="L188" s="176" t="s">
        <v>1228</v>
      </c>
      <c r="M188" s="146" t="s">
        <v>28</v>
      </c>
      <c r="N188" s="136" t="s">
        <v>118</v>
      </c>
      <c r="O188" s="122" t="s">
        <v>28</v>
      </c>
      <c r="P188" s="122" t="s">
        <v>28</v>
      </c>
    </row>
    <row r="189" spans="1:16" s="122" customFormat="1" ht="15" thickBot="1">
      <c r="A189" s="121"/>
      <c r="B189" s="153" t="s">
        <v>120</v>
      </c>
      <c r="C189" s="119" t="s">
        <v>42</v>
      </c>
      <c r="D189" s="119" t="s">
        <v>117</v>
      </c>
      <c r="E189" s="125" t="s">
        <v>1147</v>
      </c>
      <c r="F189" s="36" t="s">
        <v>64</v>
      </c>
      <c r="G189" s="37">
        <v>1.27</v>
      </c>
      <c r="H189" s="37">
        <v>1.33</v>
      </c>
      <c r="I189" s="38">
        <v>125</v>
      </c>
      <c r="J189" s="39"/>
      <c r="K189" s="171">
        <f t="shared" si="2"/>
        <v>0</v>
      </c>
      <c r="L189" s="163" t="s">
        <v>1228</v>
      </c>
      <c r="M189" s="48" t="s">
        <v>28</v>
      </c>
      <c r="N189" s="41" t="s">
        <v>118</v>
      </c>
      <c r="O189" s="122" t="s">
        <v>28</v>
      </c>
      <c r="P189" s="122" t="s">
        <v>28</v>
      </c>
    </row>
    <row r="190" spans="1:16" s="122" customFormat="1" ht="15" hidden="1" thickBot="1">
      <c r="A190" s="121"/>
      <c r="B190" s="152" t="s">
        <v>121</v>
      </c>
      <c r="C190" s="130" t="s">
        <v>29</v>
      </c>
      <c r="D190" s="130" t="s">
        <v>122</v>
      </c>
      <c r="E190" s="137"/>
      <c r="F190" s="132" t="s">
        <v>30</v>
      </c>
      <c r="G190" s="133">
        <v>0.6</v>
      </c>
      <c r="H190" s="133">
        <v>0.63</v>
      </c>
      <c r="I190" s="134">
        <v>400</v>
      </c>
      <c r="J190" s="135"/>
      <c r="K190" s="172">
        <f t="shared" si="2"/>
        <v>0</v>
      </c>
      <c r="L190" s="136" t="s">
        <v>1226</v>
      </c>
      <c r="M190" s="147" t="s">
        <v>28</v>
      </c>
      <c r="N190" s="136" t="s">
        <v>82</v>
      </c>
      <c r="O190" s="122" t="s">
        <v>28</v>
      </c>
      <c r="P190" s="122" t="s">
        <v>28</v>
      </c>
    </row>
    <row r="191" spans="1:16" s="122" customFormat="1" ht="15" hidden="1" thickBot="1">
      <c r="A191" s="121"/>
      <c r="B191" s="152" t="s">
        <v>123</v>
      </c>
      <c r="C191" s="130" t="s">
        <v>29</v>
      </c>
      <c r="D191" s="130" t="s">
        <v>122</v>
      </c>
      <c r="E191" s="137"/>
      <c r="F191" s="132" t="s">
        <v>32</v>
      </c>
      <c r="G191" s="133">
        <v>0.76</v>
      </c>
      <c r="H191" s="133">
        <v>0.79</v>
      </c>
      <c r="I191" s="134">
        <v>300</v>
      </c>
      <c r="J191" s="135"/>
      <c r="K191" s="172">
        <f t="shared" si="2"/>
        <v>0</v>
      </c>
      <c r="L191" s="136" t="s">
        <v>1226</v>
      </c>
      <c r="M191" s="147" t="s">
        <v>28</v>
      </c>
      <c r="N191" s="136" t="s">
        <v>82</v>
      </c>
      <c r="O191" s="122" t="s">
        <v>28</v>
      </c>
      <c r="P191" s="122" t="s">
        <v>28</v>
      </c>
    </row>
    <row r="192" spans="1:16" s="122" customFormat="1" ht="15" hidden="1" thickBot="1">
      <c r="A192" s="121"/>
      <c r="B192" s="152" t="s">
        <v>744</v>
      </c>
      <c r="C192" s="130" t="s">
        <v>29</v>
      </c>
      <c r="D192" s="130" t="s">
        <v>122</v>
      </c>
      <c r="E192" s="137"/>
      <c r="F192" s="132" t="s">
        <v>33</v>
      </c>
      <c r="G192" s="133">
        <v>1.04</v>
      </c>
      <c r="H192" s="133">
        <v>1.0900000000000001</v>
      </c>
      <c r="I192" s="134">
        <v>200</v>
      </c>
      <c r="J192" s="135"/>
      <c r="K192" s="172">
        <f t="shared" si="2"/>
        <v>0</v>
      </c>
      <c r="L192" s="136" t="s">
        <v>1226</v>
      </c>
      <c r="M192" s="147" t="s">
        <v>28</v>
      </c>
      <c r="N192" s="136" t="s">
        <v>82</v>
      </c>
      <c r="O192" s="122" t="s">
        <v>28</v>
      </c>
      <c r="P192" s="122" t="s">
        <v>28</v>
      </c>
    </row>
    <row r="193" spans="1:16" s="122" customFormat="1" ht="15" hidden="1" thickBot="1">
      <c r="A193" s="121"/>
      <c r="B193" s="152" t="s">
        <v>745</v>
      </c>
      <c r="C193" s="130" t="s">
        <v>29</v>
      </c>
      <c r="D193" s="130" t="s">
        <v>122</v>
      </c>
      <c r="E193" s="137"/>
      <c r="F193" s="132" t="s">
        <v>73</v>
      </c>
      <c r="G193" s="133">
        <v>1.08</v>
      </c>
      <c r="H193" s="133">
        <v>1.1300000000000001</v>
      </c>
      <c r="I193" s="134">
        <v>150</v>
      </c>
      <c r="J193" s="135"/>
      <c r="K193" s="172">
        <f t="shared" si="2"/>
        <v>0</v>
      </c>
      <c r="L193" s="136" t="s">
        <v>1226</v>
      </c>
      <c r="M193" s="147" t="s">
        <v>28</v>
      </c>
      <c r="N193" s="136" t="s">
        <v>82</v>
      </c>
      <c r="O193" s="122" t="s">
        <v>28</v>
      </c>
      <c r="P193" s="122" t="s">
        <v>28</v>
      </c>
    </row>
    <row r="194" spans="1:16" s="122" customFormat="1" ht="15" thickBot="1">
      <c r="A194" s="121"/>
      <c r="B194" s="153" t="s">
        <v>1217</v>
      </c>
      <c r="C194" s="126" t="s">
        <v>42</v>
      </c>
      <c r="D194" s="119" t="s">
        <v>1218</v>
      </c>
      <c r="E194" s="116"/>
      <c r="F194" s="36" t="s">
        <v>124</v>
      </c>
      <c r="G194" s="37">
        <v>0.6</v>
      </c>
      <c r="H194" s="37">
        <v>0.63</v>
      </c>
      <c r="I194" s="38">
        <v>300</v>
      </c>
      <c r="J194" s="39"/>
      <c r="K194" s="171">
        <f t="shared" si="2"/>
        <v>0</v>
      </c>
      <c r="L194" s="162" t="s">
        <v>1227</v>
      </c>
      <c r="M194" s="43" t="s">
        <v>28</v>
      </c>
      <c r="N194" s="41" t="s">
        <v>39</v>
      </c>
      <c r="O194" s="122" t="s">
        <v>28</v>
      </c>
      <c r="P194" s="122" t="s">
        <v>28</v>
      </c>
    </row>
    <row r="195" spans="1:16" s="122" customFormat="1" ht="15" thickBot="1">
      <c r="A195" s="121"/>
      <c r="B195" s="153" t="s">
        <v>1219</v>
      </c>
      <c r="C195" s="126" t="s">
        <v>42</v>
      </c>
      <c r="D195" s="119" t="s">
        <v>1218</v>
      </c>
      <c r="E195" s="116"/>
      <c r="F195" s="36" t="s">
        <v>33</v>
      </c>
      <c r="G195" s="37">
        <v>0.89</v>
      </c>
      <c r="H195" s="37">
        <v>0.93</v>
      </c>
      <c r="I195" s="38">
        <v>200</v>
      </c>
      <c r="J195" s="39"/>
      <c r="K195" s="171">
        <f t="shared" si="2"/>
        <v>0</v>
      </c>
      <c r="L195" s="162" t="s">
        <v>1227</v>
      </c>
      <c r="M195" s="43" t="s">
        <v>28</v>
      </c>
      <c r="N195" s="41" t="s">
        <v>39</v>
      </c>
      <c r="O195" s="122" t="s">
        <v>28</v>
      </c>
      <c r="P195" s="122" t="s">
        <v>28</v>
      </c>
    </row>
    <row r="196" spans="1:16" s="122" customFormat="1" ht="15" thickBot="1">
      <c r="A196" s="121"/>
      <c r="B196" s="153" t="s">
        <v>1220</v>
      </c>
      <c r="C196" s="126" t="s">
        <v>42</v>
      </c>
      <c r="D196" s="119" t="s">
        <v>1218</v>
      </c>
      <c r="E196" s="116"/>
      <c r="F196" s="36" t="s">
        <v>73</v>
      </c>
      <c r="G196" s="37">
        <v>1.1200000000000001</v>
      </c>
      <c r="H196" s="37">
        <v>1.17</v>
      </c>
      <c r="I196" s="38">
        <v>150</v>
      </c>
      <c r="J196" s="39"/>
      <c r="K196" s="171">
        <f t="shared" si="2"/>
        <v>0</v>
      </c>
      <c r="L196" s="162" t="s">
        <v>1227</v>
      </c>
      <c r="M196" s="43" t="s">
        <v>28</v>
      </c>
      <c r="N196" s="41" t="s">
        <v>39</v>
      </c>
      <c r="O196" s="122" t="s">
        <v>28</v>
      </c>
      <c r="P196" s="122" t="s">
        <v>28</v>
      </c>
    </row>
    <row r="197" spans="1:16" s="122" customFormat="1" ht="15" thickBot="1">
      <c r="A197" s="121"/>
      <c r="B197" s="153" t="s">
        <v>746</v>
      </c>
      <c r="C197" s="119" t="s">
        <v>29</v>
      </c>
      <c r="D197" s="119" t="s">
        <v>126</v>
      </c>
      <c r="E197" s="116"/>
      <c r="F197" s="36" t="s">
        <v>30</v>
      </c>
      <c r="G197" s="37">
        <v>0.48</v>
      </c>
      <c r="H197" s="37">
        <v>0.5</v>
      </c>
      <c r="I197" s="38">
        <v>400</v>
      </c>
      <c r="J197" s="39"/>
      <c r="K197" s="171">
        <f t="shared" si="2"/>
        <v>0</v>
      </c>
      <c r="L197" s="162" t="s">
        <v>1227</v>
      </c>
      <c r="M197" s="107" t="s">
        <v>28</v>
      </c>
      <c r="N197" s="41" t="s">
        <v>37</v>
      </c>
      <c r="O197" s="122" t="s">
        <v>28</v>
      </c>
      <c r="P197" s="122" t="s">
        <v>28</v>
      </c>
    </row>
    <row r="198" spans="1:16" s="122" customFormat="1" ht="15" thickBot="1">
      <c r="A198" s="121"/>
      <c r="B198" s="154" t="s">
        <v>747</v>
      </c>
      <c r="C198" s="126" t="s">
        <v>29</v>
      </c>
      <c r="D198" s="126" t="s">
        <v>126</v>
      </c>
      <c r="E198" s="129"/>
      <c r="F198" s="36" t="s">
        <v>32</v>
      </c>
      <c r="G198" s="37">
        <v>0.66</v>
      </c>
      <c r="H198" s="37">
        <v>0.69000000000000006</v>
      </c>
      <c r="I198" s="38">
        <v>300</v>
      </c>
      <c r="J198" s="128"/>
      <c r="K198" s="171">
        <f t="shared" si="2"/>
        <v>0</v>
      </c>
      <c r="L198" s="162" t="s">
        <v>1227</v>
      </c>
      <c r="M198" s="42" t="s">
        <v>28</v>
      </c>
      <c r="N198" s="41" t="s">
        <v>37</v>
      </c>
      <c r="O198" s="122" t="s">
        <v>28</v>
      </c>
      <c r="P198" s="122" t="s">
        <v>28</v>
      </c>
    </row>
    <row r="199" spans="1:16" s="122" customFormat="1" ht="15" thickBot="1">
      <c r="A199" s="121"/>
      <c r="B199" s="154" t="s">
        <v>748</v>
      </c>
      <c r="C199" s="126" t="s">
        <v>29</v>
      </c>
      <c r="D199" s="126" t="s">
        <v>126</v>
      </c>
      <c r="E199" s="129"/>
      <c r="F199" s="36" t="s">
        <v>33</v>
      </c>
      <c r="G199" s="37">
        <v>0.92</v>
      </c>
      <c r="H199" s="37">
        <v>0.96</v>
      </c>
      <c r="I199" s="38">
        <v>200</v>
      </c>
      <c r="J199" s="128"/>
      <c r="K199" s="171">
        <f t="shared" si="2"/>
        <v>0</v>
      </c>
      <c r="L199" s="162" t="s">
        <v>1227</v>
      </c>
      <c r="M199" s="42" t="s">
        <v>28</v>
      </c>
      <c r="N199" s="41" t="s">
        <v>37</v>
      </c>
      <c r="O199" s="122" t="s">
        <v>28</v>
      </c>
      <c r="P199" s="122" t="s">
        <v>28</v>
      </c>
    </row>
    <row r="200" spans="1:16" s="122" customFormat="1" ht="15" thickBot="1">
      <c r="A200" s="121"/>
      <c r="B200" s="153" t="s">
        <v>125</v>
      </c>
      <c r="C200" s="119" t="s">
        <v>29</v>
      </c>
      <c r="D200" s="119" t="s">
        <v>126</v>
      </c>
      <c r="E200" s="116"/>
      <c r="F200" s="36" t="s">
        <v>73</v>
      </c>
      <c r="G200" s="37">
        <v>0.97</v>
      </c>
      <c r="H200" s="37">
        <v>1.02</v>
      </c>
      <c r="I200" s="38">
        <v>150</v>
      </c>
      <c r="J200" s="39"/>
      <c r="K200" s="171">
        <f t="shared" si="2"/>
        <v>0</v>
      </c>
      <c r="L200" s="162" t="s">
        <v>1227</v>
      </c>
      <c r="M200" s="107" t="s">
        <v>28</v>
      </c>
      <c r="N200" s="41" t="s">
        <v>37</v>
      </c>
      <c r="O200" s="122" t="s">
        <v>28</v>
      </c>
      <c r="P200" s="122" t="s">
        <v>28</v>
      </c>
    </row>
    <row r="201" spans="1:16" s="122" customFormat="1" ht="15" thickBot="1">
      <c r="A201" s="121"/>
      <c r="B201" s="153" t="s">
        <v>749</v>
      </c>
      <c r="C201" s="119" t="s">
        <v>29</v>
      </c>
      <c r="D201" s="119" t="s">
        <v>126</v>
      </c>
      <c r="E201" s="116"/>
      <c r="F201" s="36" t="s">
        <v>64</v>
      </c>
      <c r="G201" s="37">
        <v>1.32</v>
      </c>
      <c r="H201" s="37">
        <v>1.3800000000000001</v>
      </c>
      <c r="I201" s="38">
        <v>125</v>
      </c>
      <c r="J201" s="39"/>
      <c r="K201" s="171">
        <f t="shared" si="2"/>
        <v>0</v>
      </c>
      <c r="L201" s="162" t="s">
        <v>1227</v>
      </c>
      <c r="M201" s="107" t="s">
        <v>28</v>
      </c>
      <c r="N201" s="41" t="s">
        <v>37</v>
      </c>
      <c r="O201" s="122" t="s">
        <v>28</v>
      </c>
      <c r="P201" s="122" t="s">
        <v>28</v>
      </c>
    </row>
    <row r="202" spans="1:16" s="122" customFormat="1" ht="15" hidden="1" thickBot="1">
      <c r="A202" s="121"/>
      <c r="B202" s="152" t="s">
        <v>750</v>
      </c>
      <c r="C202" s="130" t="s">
        <v>29</v>
      </c>
      <c r="D202" s="130" t="s">
        <v>1096</v>
      </c>
      <c r="E202" s="137"/>
      <c r="F202" s="132" t="s">
        <v>32</v>
      </c>
      <c r="G202" s="133">
        <v>0.72</v>
      </c>
      <c r="H202" s="133">
        <v>0.75</v>
      </c>
      <c r="I202" s="134">
        <v>300</v>
      </c>
      <c r="J202" s="135"/>
      <c r="K202" s="172">
        <f t="shared" si="2"/>
        <v>0</v>
      </c>
      <c r="L202" s="136" t="s">
        <v>1226</v>
      </c>
      <c r="M202" s="111" t="s">
        <v>28</v>
      </c>
      <c r="N202" s="136" t="s">
        <v>56</v>
      </c>
      <c r="O202" s="122" t="s">
        <v>28</v>
      </c>
      <c r="P202" s="122" t="s">
        <v>28</v>
      </c>
    </row>
    <row r="203" spans="1:16" s="122" customFormat="1" ht="15" hidden="1" thickBot="1">
      <c r="A203" s="121"/>
      <c r="B203" s="152" t="s">
        <v>751</v>
      </c>
      <c r="C203" s="130" t="s">
        <v>29</v>
      </c>
      <c r="D203" s="130" t="s">
        <v>1096</v>
      </c>
      <c r="E203" s="137"/>
      <c r="F203" s="132" t="s">
        <v>33</v>
      </c>
      <c r="G203" s="133">
        <v>0.96</v>
      </c>
      <c r="H203" s="133">
        <v>1.01</v>
      </c>
      <c r="I203" s="134">
        <v>200</v>
      </c>
      <c r="J203" s="135"/>
      <c r="K203" s="172">
        <f t="shared" si="2"/>
        <v>0</v>
      </c>
      <c r="L203" s="136" t="s">
        <v>1226</v>
      </c>
      <c r="M203" s="111" t="s">
        <v>28</v>
      </c>
      <c r="N203" s="136" t="s">
        <v>56</v>
      </c>
      <c r="O203" s="122" t="s">
        <v>28</v>
      </c>
      <c r="P203" s="122" t="s">
        <v>28</v>
      </c>
    </row>
    <row r="204" spans="1:16" s="122" customFormat="1" ht="15" thickBot="1">
      <c r="A204" s="121"/>
      <c r="B204" s="153" t="s">
        <v>1245</v>
      </c>
      <c r="C204" s="164" t="s">
        <v>1151</v>
      </c>
      <c r="D204" s="164" t="s">
        <v>1319</v>
      </c>
      <c r="E204" s="165" t="s">
        <v>1369</v>
      </c>
      <c r="F204" s="36" t="s">
        <v>73</v>
      </c>
      <c r="G204" s="37">
        <v>1.71</v>
      </c>
      <c r="H204" s="37">
        <v>1.8</v>
      </c>
      <c r="I204" s="38">
        <v>150</v>
      </c>
      <c r="J204" s="39"/>
      <c r="K204" s="171">
        <f t="shared" si="2"/>
        <v>0</v>
      </c>
      <c r="L204" s="162" t="s">
        <v>1227</v>
      </c>
      <c r="M204" s="107" t="s">
        <v>28</v>
      </c>
      <c r="N204" s="41" t="s">
        <v>37</v>
      </c>
      <c r="O204" s="122" t="s">
        <v>28</v>
      </c>
      <c r="P204" s="122" t="s">
        <v>28</v>
      </c>
    </row>
    <row r="205" spans="1:16" s="122" customFormat="1" ht="15" hidden="1" thickBot="1">
      <c r="A205" s="121"/>
      <c r="B205" s="152" t="s">
        <v>127</v>
      </c>
      <c r="C205" s="130" t="s">
        <v>47</v>
      </c>
      <c r="D205" s="130" t="s">
        <v>128</v>
      </c>
      <c r="E205" s="137"/>
      <c r="F205" s="132" t="s">
        <v>30</v>
      </c>
      <c r="G205" s="133">
        <v>0.38</v>
      </c>
      <c r="H205" s="133">
        <v>0.39</v>
      </c>
      <c r="I205" s="134">
        <v>400</v>
      </c>
      <c r="J205" s="135"/>
      <c r="K205" s="172">
        <f t="shared" si="2"/>
        <v>0</v>
      </c>
      <c r="L205" s="136" t="s">
        <v>1226</v>
      </c>
      <c r="M205" s="111" t="s">
        <v>28</v>
      </c>
      <c r="N205" s="136" t="s">
        <v>56</v>
      </c>
      <c r="O205" s="122" t="s">
        <v>28</v>
      </c>
      <c r="P205" s="122" t="s">
        <v>28</v>
      </c>
    </row>
    <row r="206" spans="1:16" s="122" customFormat="1" ht="15" hidden="1" thickBot="1">
      <c r="A206" s="121"/>
      <c r="B206" s="152" t="s">
        <v>129</v>
      </c>
      <c r="C206" s="130" t="s">
        <v>47</v>
      </c>
      <c r="D206" s="130" t="s">
        <v>128</v>
      </c>
      <c r="E206" s="137"/>
      <c r="F206" s="132" t="s">
        <v>32</v>
      </c>
      <c r="G206" s="133">
        <v>0.52</v>
      </c>
      <c r="H206" s="133">
        <v>0.54</v>
      </c>
      <c r="I206" s="134">
        <v>300</v>
      </c>
      <c r="J206" s="135"/>
      <c r="K206" s="172">
        <f t="shared" si="2"/>
        <v>0</v>
      </c>
      <c r="L206" s="136" t="s">
        <v>1226</v>
      </c>
      <c r="M206" s="111" t="s">
        <v>28</v>
      </c>
      <c r="N206" s="136" t="s">
        <v>56</v>
      </c>
      <c r="O206" s="122" t="s">
        <v>28</v>
      </c>
      <c r="P206" s="122" t="s">
        <v>28</v>
      </c>
    </row>
    <row r="207" spans="1:16" s="122" customFormat="1" ht="15" thickBot="1">
      <c r="A207" s="121"/>
      <c r="B207" s="153" t="s">
        <v>1246</v>
      </c>
      <c r="C207" s="164" t="s">
        <v>1391</v>
      </c>
      <c r="D207" s="164" t="s">
        <v>1320</v>
      </c>
      <c r="E207" s="165" t="s">
        <v>1369</v>
      </c>
      <c r="F207" s="36" t="s">
        <v>73</v>
      </c>
      <c r="G207" s="37">
        <v>1.44</v>
      </c>
      <c r="H207" s="37">
        <v>1.49</v>
      </c>
      <c r="I207" s="38">
        <v>150</v>
      </c>
      <c r="J207" s="39"/>
      <c r="K207" s="171">
        <f t="shared" si="2"/>
        <v>0</v>
      </c>
      <c r="L207" s="162" t="s">
        <v>1227</v>
      </c>
      <c r="M207" s="107" t="s">
        <v>28</v>
      </c>
      <c r="N207" s="41" t="s">
        <v>37</v>
      </c>
      <c r="O207" s="122" t="s">
        <v>28</v>
      </c>
      <c r="P207" s="122" t="s">
        <v>28</v>
      </c>
    </row>
    <row r="208" spans="1:16" s="122" customFormat="1" ht="15" thickBot="1">
      <c r="A208" s="121"/>
      <c r="B208" s="153" t="s">
        <v>1247</v>
      </c>
      <c r="C208" s="164" t="s">
        <v>1391</v>
      </c>
      <c r="D208" s="164" t="s">
        <v>1320</v>
      </c>
      <c r="E208" s="165" t="s">
        <v>1369</v>
      </c>
      <c r="F208" s="36" t="s">
        <v>64</v>
      </c>
      <c r="G208" s="37">
        <v>1.52</v>
      </c>
      <c r="H208" s="37">
        <v>1.58</v>
      </c>
      <c r="I208" s="38">
        <v>125</v>
      </c>
      <c r="J208" s="39"/>
      <c r="K208" s="171">
        <f t="shared" si="2"/>
        <v>0</v>
      </c>
      <c r="L208" s="162" t="s">
        <v>1227</v>
      </c>
      <c r="M208" s="107" t="s">
        <v>28</v>
      </c>
      <c r="N208" s="41" t="s">
        <v>37</v>
      </c>
      <c r="O208" s="122" t="s">
        <v>28</v>
      </c>
      <c r="P208" s="122" t="s">
        <v>28</v>
      </c>
    </row>
    <row r="209" spans="1:16" s="122" customFormat="1" ht="15" thickBot="1">
      <c r="A209" s="121"/>
      <c r="B209" s="153" t="s">
        <v>1248</v>
      </c>
      <c r="C209" s="164" t="s">
        <v>1151</v>
      </c>
      <c r="D209" s="164" t="s">
        <v>1321</v>
      </c>
      <c r="E209" s="165" t="s">
        <v>1369</v>
      </c>
      <c r="F209" s="36" t="s">
        <v>73</v>
      </c>
      <c r="G209" s="37">
        <v>1.71</v>
      </c>
      <c r="H209" s="37">
        <v>1.8</v>
      </c>
      <c r="I209" s="38">
        <v>150</v>
      </c>
      <c r="J209" s="39"/>
      <c r="K209" s="171">
        <f t="shared" si="2"/>
        <v>0</v>
      </c>
      <c r="L209" s="162" t="s">
        <v>1227</v>
      </c>
      <c r="M209" s="107" t="s">
        <v>28</v>
      </c>
      <c r="N209" s="41" t="s">
        <v>37</v>
      </c>
      <c r="O209" s="122" t="s">
        <v>28</v>
      </c>
      <c r="P209" s="122" t="s">
        <v>28</v>
      </c>
    </row>
    <row r="210" spans="1:16" s="122" customFormat="1" ht="15" thickBot="1">
      <c r="A210" s="121"/>
      <c r="B210" s="153" t="s">
        <v>1249</v>
      </c>
      <c r="C210" s="164" t="s">
        <v>1151</v>
      </c>
      <c r="D210" s="164" t="s">
        <v>1321</v>
      </c>
      <c r="E210" s="165" t="s">
        <v>1369</v>
      </c>
      <c r="F210" s="36" t="s">
        <v>64</v>
      </c>
      <c r="G210" s="37">
        <v>1.8800000000000001</v>
      </c>
      <c r="H210" s="37">
        <v>1.97</v>
      </c>
      <c r="I210" s="38">
        <v>125</v>
      </c>
      <c r="J210" s="39"/>
      <c r="K210" s="171">
        <f t="shared" si="2"/>
        <v>0</v>
      </c>
      <c r="L210" s="162" t="s">
        <v>1227</v>
      </c>
      <c r="M210" s="107" t="s">
        <v>28</v>
      </c>
      <c r="N210" s="41" t="s">
        <v>37</v>
      </c>
      <c r="O210" s="122" t="s">
        <v>28</v>
      </c>
      <c r="P210" s="122" t="s">
        <v>28</v>
      </c>
    </row>
    <row r="211" spans="1:16" s="122" customFormat="1" ht="15" thickBot="1">
      <c r="A211" s="121"/>
      <c r="B211" s="154" t="s">
        <v>524</v>
      </c>
      <c r="C211" s="126" t="s">
        <v>1151</v>
      </c>
      <c r="D211" s="126" t="s">
        <v>131</v>
      </c>
      <c r="E211" s="125" t="s">
        <v>1147</v>
      </c>
      <c r="F211" s="36" t="s">
        <v>189</v>
      </c>
      <c r="G211" s="37">
        <v>0.89</v>
      </c>
      <c r="H211" s="37">
        <v>0.93</v>
      </c>
      <c r="I211" s="38">
        <v>400</v>
      </c>
      <c r="J211" s="128"/>
      <c r="K211" s="171">
        <f t="shared" si="2"/>
        <v>0</v>
      </c>
      <c r="L211" s="162" t="s">
        <v>1227</v>
      </c>
      <c r="M211" s="43" t="s">
        <v>28</v>
      </c>
      <c r="N211" s="41" t="s">
        <v>39</v>
      </c>
      <c r="O211" s="122" t="s">
        <v>28</v>
      </c>
      <c r="P211" s="122" t="s">
        <v>28</v>
      </c>
    </row>
    <row r="212" spans="1:16" s="122" customFormat="1" ht="15" hidden="1" thickBot="1">
      <c r="A212" s="121"/>
      <c r="B212" s="152" t="s">
        <v>130</v>
      </c>
      <c r="C212" s="130" t="s">
        <v>1151</v>
      </c>
      <c r="D212" s="130" t="s">
        <v>131</v>
      </c>
      <c r="E212" s="131" t="s">
        <v>1147</v>
      </c>
      <c r="F212" s="132" t="s">
        <v>32</v>
      </c>
      <c r="G212" s="133">
        <v>1.1399999999999999</v>
      </c>
      <c r="H212" s="133">
        <v>1.2</v>
      </c>
      <c r="I212" s="134">
        <v>300</v>
      </c>
      <c r="J212" s="135"/>
      <c r="K212" s="172">
        <f t="shared" si="2"/>
        <v>0</v>
      </c>
      <c r="L212" s="136" t="s">
        <v>1226</v>
      </c>
      <c r="M212" s="106" t="s">
        <v>28</v>
      </c>
      <c r="N212" s="136" t="s">
        <v>39</v>
      </c>
      <c r="O212" s="122" t="s">
        <v>28</v>
      </c>
      <c r="P212" s="122" t="s">
        <v>28</v>
      </c>
    </row>
    <row r="213" spans="1:16" s="122" customFormat="1" ht="15" hidden="1" thickBot="1">
      <c r="A213" s="121"/>
      <c r="B213" s="152" t="s">
        <v>525</v>
      </c>
      <c r="C213" s="130" t="s">
        <v>1151</v>
      </c>
      <c r="D213" s="130" t="s">
        <v>131</v>
      </c>
      <c r="E213" s="131" t="s">
        <v>1147</v>
      </c>
      <c r="F213" s="132" t="s">
        <v>33</v>
      </c>
      <c r="G213" s="133">
        <v>1.48</v>
      </c>
      <c r="H213" s="133">
        <v>1.55</v>
      </c>
      <c r="I213" s="134">
        <v>200</v>
      </c>
      <c r="J213" s="135"/>
      <c r="K213" s="172">
        <f t="shared" si="2"/>
        <v>0</v>
      </c>
      <c r="L213" s="136" t="s">
        <v>1226</v>
      </c>
      <c r="M213" s="106" t="s">
        <v>28</v>
      </c>
      <c r="N213" s="136" t="s">
        <v>39</v>
      </c>
      <c r="O213" s="122" t="s">
        <v>28</v>
      </c>
      <c r="P213" s="122" t="s">
        <v>28</v>
      </c>
    </row>
    <row r="214" spans="1:16" s="19" customFormat="1" ht="15" thickBot="1">
      <c r="A214" s="114"/>
      <c r="B214" s="154" t="s">
        <v>526</v>
      </c>
      <c r="C214" s="126" t="s">
        <v>1151</v>
      </c>
      <c r="D214" s="126" t="s">
        <v>131</v>
      </c>
      <c r="E214" s="125" t="s">
        <v>1147</v>
      </c>
      <c r="F214" s="36" t="s">
        <v>73</v>
      </c>
      <c r="G214" s="37">
        <v>1.71</v>
      </c>
      <c r="H214" s="37">
        <v>1.8</v>
      </c>
      <c r="I214" s="38">
        <v>150</v>
      </c>
      <c r="J214" s="128"/>
      <c r="K214" s="171">
        <f t="shared" si="2"/>
        <v>0</v>
      </c>
      <c r="L214" s="163" t="s">
        <v>1228</v>
      </c>
      <c r="M214" s="43" t="s">
        <v>28</v>
      </c>
      <c r="N214" s="41" t="s">
        <v>39</v>
      </c>
      <c r="O214" s="122" t="s">
        <v>28</v>
      </c>
      <c r="P214" s="122" t="s">
        <v>28</v>
      </c>
    </row>
    <row r="215" spans="1:16" s="19" customFormat="1" ht="15" hidden="1" thickBot="1">
      <c r="A215" s="114"/>
      <c r="B215" s="152" t="s">
        <v>1024</v>
      </c>
      <c r="C215" s="130" t="s">
        <v>1151</v>
      </c>
      <c r="D215" s="130" t="s">
        <v>131</v>
      </c>
      <c r="E215" s="131" t="s">
        <v>1147</v>
      </c>
      <c r="F215" s="132" t="s">
        <v>64</v>
      </c>
      <c r="G215" s="133">
        <v>1.8800000000000001</v>
      </c>
      <c r="H215" s="133">
        <v>1.97</v>
      </c>
      <c r="I215" s="134">
        <v>125</v>
      </c>
      <c r="J215" s="135"/>
      <c r="K215" s="172">
        <f t="shared" si="2"/>
        <v>0</v>
      </c>
      <c r="L215" s="136" t="s">
        <v>1226</v>
      </c>
      <c r="M215" s="106" t="s">
        <v>28</v>
      </c>
      <c r="N215" s="136" t="s">
        <v>39</v>
      </c>
      <c r="O215" s="122" t="s">
        <v>28</v>
      </c>
      <c r="P215" s="122" t="s">
        <v>28</v>
      </c>
    </row>
    <row r="216" spans="1:16" s="122" customFormat="1" ht="15" hidden="1" thickBot="1">
      <c r="A216" s="121"/>
      <c r="B216" s="152" t="s">
        <v>856</v>
      </c>
      <c r="C216" s="130" t="s">
        <v>42</v>
      </c>
      <c r="D216" s="130" t="s">
        <v>133</v>
      </c>
      <c r="E216" s="131"/>
      <c r="F216" s="132" t="s">
        <v>30</v>
      </c>
      <c r="G216" s="133">
        <v>0.43</v>
      </c>
      <c r="H216" s="133">
        <v>0.45</v>
      </c>
      <c r="I216" s="134">
        <v>400</v>
      </c>
      <c r="J216" s="135"/>
      <c r="K216" s="172">
        <f t="shared" si="2"/>
        <v>0</v>
      </c>
      <c r="L216" s="136" t="s">
        <v>1226</v>
      </c>
      <c r="M216" s="106" t="s">
        <v>28</v>
      </c>
      <c r="N216" s="136" t="s">
        <v>39</v>
      </c>
      <c r="O216" s="122" t="s">
        <v>28</v>
      </c>
      <c r="P216" s="122" t="s">
        <v>28</v>
      </c>
    </row>
    <row r="217" spans="1:16" s="19" customFormat="1" ht="15" hidden="1" thickBot="1">
      <c r="A217" s="114"/>
      <c r="B217" s="152" t="s">
        <v>132</v>
      </c>
      <c r="C217" s="130" t="s">
        <v>42</v>
      </c>
      <c r="D217" s="130" t="s">
        <v>133</v>
      </c>
      <c r="E217" s="131"/>
      <c r="F217" s="132" t="s">
        <v>32</v>
      </c>
      <c r="G217" s="133">
        <v>0.65</v>
      </c>
      <c r="H217" s="133">
        <v>0.68</v>
      </c>
      <c r="I217" s="134">
        <v>300</v>
      </c>
      <c r="J217" s="135"/>
      <c r="K217" s="172">
        <f t="shared" ref="K217:K280" si="3">IF(J217&lt;5,H217*J217*I217,G217*J217*I217)</f>
        <v>0</v>
      </c>
      <c r="L217" s="136" t="s">
        <v>1226</v>
      </c>
      <c r="M217" s="106" t="s">
        <v>28</v>
      </c>
      <c r="N217" s="136" t="s">
        <v>39</v>
      </c>
      <c r="O217" s="122" t="s">
        <v>28</v>
      </c>
      <c r="P217" s="122" t="s">
        <v>28</v>
      </c>
    </row>
    <row r="218" spans="1:16" s="122" customFormat="1" ht="15" hidden="1" thickBot="1">
      <c r="A218" s="121"/>
      <c r="B218" s="152" t="s">
        <v>857</v>
      </c>
      <c r="C218" s="130" t="s">
        <v>42</v>
      </c>
      <c r="D218" s="130" t="s">
        <v>133</v>
      </c>
      <c r="E218" s="131"/>
      <c r="F218" s="132" t="s">
        <v>33</v>
      </c>
      <c r="G218" s="133">
        <v>0.92</v>
      </c>
      <c r="H218" s="133">
        <v>0.96</v>
      </c>
      <c r="I218" s="134">
        <v>200</v>
      </c>
      <c r="J218" s="135"/>
      <c r="K218" s="172">
        <f t="shared" si="3"/>
        <v>0</v>
      </c>
      <c r="L218" s="136" t="s">
        <v>1226</v>
      </c>
      <c r="M218" s="106" t="s">
        <v>28</v>
      </c>
      <c r="N218" s="136" t="s">
        <v>39</v>
      </c>
      <c r="O218" s="122" t="s">
        <v>28</v>
      </c>
      <c r="P218" s="122" t="s">
        <v>28</v>
      </c>
    </row>
    <row r="219" spans="1:16" s="19" customFormat="1" ht="15" hidden="1" thickBot="1">
      <c r="A219" s="114"/>
      <c r="B219" s="152" t="s">
        <v>858</v>
      </c>
      <c r="C219" s="130" t="s">
        <v>42</v>
      </c>
      <c r="D219" s="130" t="s">
        <v>133</v>
      </c>
      <c r="E219" s="143"/>
      <c r="F219" s="132" t="s">
        <v>73</v>
      </c>
      <c r="G219" s="133">
        <v>1.22</v>
      </c>
      <c r="H219" s="133">
        <v>1.28</v>
      </c>
      <c r="I219" s="134">
        <v>150</v>
      </c>
      <c r="J219" s="135"/>
      <c r="K219" s="172">
        <f t="shared" si="3"/>
        <v>0</v>
      </c>
      <c r="L219" s="136" t="s">
        <v>1226</v>
      </c>
      <c r="M219" s="106" t="s">
        <v>28</v>
      </c>
      <c r="N219" s="136" t="s">
        <v>39</v>
      </c>
      <c r="O219" s="122" t="s">
        <v>28</v>
      </c>
      <c r="P219" s="122" t="s">
        <v>28</v>
      </c>
    </row>
    <row r="220" spans="1:16" s="19" customFormat="1" ht="15" thickBot="1">
      <c r="A220" s="114"/>
      <c r="B220" s="154" t="s">
        <v>859</v>
      </c>
      <c r="C220" s="126" t="s">
        <v>42</v>
      </c>
      <c r="D220" s="126" t="s">
        <v>133</v>
      </c>
      <c r="E220" s="127"/>
      <c r="F220" s="36" t="s">
        <v>64</v>
      </c>
      <c r="G220" s="37">
        <v>1.39</v>
      </c>
      <c r="H220" s="37">
        <v>1.46</v>
      </c>
      <c r="I220" s="38">
        <v>125</v>
      </c>
      <c r="J220" s="128"/>
      <c r="K220" s="171">
        <f t="shared" si="3"/>
        <v>0</v>
      </c>
      <c r="L220" s="163" t="s">
        <v>1228</v>
      </c>
      <c r="M220" s="43" t="s">
        <v>28</v>
      </c>
      <c r="N220" s="41" t="s">
        <v>39</v>
      </c>
      <c r="O220" s="122" t="s">
        <v>28</v>
      </c>
      <c r="P220" s="122" t="s">
        <v>28</v>
      </c>
    </row>
    <row r="221" spans="1:16" s="19" customFormat="1" ht="15" hidden="1" thickBot="1">
      <c r="A221" s="114"/>
      <c r="B221" s="152" t="s">
        <v>860</v>
      </c>
      <c r="C221" s="130" t="s">
        <v>42</v>
      </c>
      <c r="D221" s="130" t="s">
        <v>133</v>
      </c>
      <c r="E221" s="131"/>
      <c r="F221" s="132" t="s">
        <v>46</v>
      </c>
      <c r="G221" s="133">
        <v>1.6300000000000001</v>
      </c>
      <c r="H221" s="133">
        <v>1.71</v>
      </c>
      <c r="I221" s="134">
        <v>100</v>
      </c>
      <c r="J221" s="135"/>
      <c r="K221" s="172">
        <f t="shared" si="3"/>
        <v>0</v>
      </c>
      <c r="L221" s="136" t="s">
        <v>1226</v>
      </c>
      <c r="M221" s="106" t="s">
        <v>28</v>
      </c>
      <c r="N221" s="136" t="s">
        <v>39</v>
      </c>
      <c r="O221" s="122" t="s">
        <v>28</v>
      </c>
      <c r="P221" s="122" t="s">
        <v>28</v>
      </c>
    </row>
    <row r="222" spans="1:16" s="122" customFormat="1" ht="15" hidden="1" thickBot="1">
      <c r="A222" s="121"/>
      <c r="B222" s="152" t="s">
        <v>861</v>
      </c>
      <c r="C222" s="130" t="s">
        <v>42</v>
      </c>
      <c r="D222" s="130" t="s">
        <v>1111</v>
      </c>
      <c r="E222" s="137"/>
      <c r="F222" s="132" t="s">
        <v>30</v>
      </c>
      <c r="G222" s="133">
        <v>0.43</v>
      </c>
      <c r="H222" s="133">
        <v>0.45</v>
      </c>
      <c r="I222" s="134">
        <v>400</v>
      </c>
      <c r="J222" s="135"/>
      <c r="K222" s="172">
        <f t="shared" si="3"/>
        <v>0</v>
      </c>
      <c r="L222" s="136" t="s">
        <v>1226</v>
      </c>
      <c r="M222" s="148" t="s">
        <v>28</v>
      </c>
      <c r="N222" s="136" t="s">
        <v>1372</v>
      </c>
      <c r="O222" s="122" t="s">
        <v>28</v>
      </c>
      <c r="P222" s="122" t="s">
        <v>28</v>
      </c>
    </row>
    <row r="223" spans="1:16" s="122" customFormat="1" ht="15" hidden="1" thickBot="1">
      <c r="A223" s="121"/>
      <c r="B223" s="152" t="s">
        <v>862</v>
      </c>
      <c r="C223" s="130" t="s">
        <v>42</v>
      </c>
      <c r="D223" s="130" t="s">
        <v>1111</v>
      </c>
      <c r="E223" s="137"/>
      <c r="F223" s="132" t="s">
        <v>32</v>
      </c>
      <c r="G223" s="133">
        <v>0.63</v>
      </c>
      <c r="H223" s="133">
        <v>0.66</v>
      </c>
      <c r="I223" s="134">
        <v>300</v>
      </c>
      <c r="J223" s="135"/>
      <c r="K223" s="172">
        <f t="shared" si="3"/>
        <v>0</v>
      </c>
      <c r="L223" s="136" t="s">
        <v>1226</v>
      </c>
      <c r="M223" s="148" t="s">
        <v>28</v>
      </c>
      <c r="N223" s="136" t="s">
        <v>1372</v>
      </c>
      <c r="O223" s="122" t="s">
        <v>28</v>
      </c>
      <c r="P223" s="122" t="s">
        <v>28</v>
      </c>
    </row>
    <row r="224" spans="1:16" s="122" customFormat="1" ht="15" hidden="1" thickBot="1">
      <c r="A224" s="121"/>
      <c r="B224" s="152" t="s">
        <v>863</v>
      </c>
      <c r="C224" s="130" t="s">
        <v>42</v>
      </c>
      <c r="D224" s="130" t="s">
        <v>1111</v>
      </c>
      <c r="E224" s="137"/>
      <c r="F224" s="132" t="s">
        <v>33</v>
      </c>
      <c r="G224" s="133">
        <v>0.9</v>
      </c>
      <c r="H224" s="133">
        <v>0.94000000000000006</v>
      </c>
      <c r="I224" s="134">
        <v>200</v>
      </c>
      <c r="J224" s="135"/>
      <c r="K224" s="172">
        <f t="shared" si="3"/>
        <v>0</v>
      </c>
      <c r="L224" s="136" t="s">
        <v>1226</v>
      </c>
      <c r="M224" s="148" t="s">
        <v>28</v>
      </c>
      <c r="N224" s="136" t="s">
        <v>1372</v>
      </c>
      <c r="O224" s="122" t="s">
        <v>28</v>
      </c>
      <c r="P224" s="122" t="s">
        <v>28</v>
      </c>
    </row>
    <row r="225" spans="1:16" s="122" customFormat="1" ht="15" hidden="1" thickBot="1">
      <c r="A225" s="121"/>
      <c r="B225" s="152" t="s">
        <v>864</v>
      </c>
      <c r="C225" s="130" t="s">
        <v>42</v>
      </c>
      <c r="D225" s="130" t="s">
        <v>1111</v>
      </c>
      <c r="E225" s="137"/>
      <c r="F225" s="132" t="s">
        <v>73</v>
      </c>
      <c r="G225" s="133">
        <v>1.19</v>
      </c>
      <c r="H225" s="133">
        <v>1.25</v>
      </c>
      <c r="I225" s="134">
        <v>150</v>
      </c>
      <c r="J225" s="135"/>
      <c r="K225" s="172">
        <f t="shared" si="3"/>
        <v>0</v>
      </c>
      <c r="L225" s="136" t="s">
        <v>1226</v>
      </c>
      <c r="M225" s="148" t="s">
        <v>28</v>
      </c>
      <c r="N225" s="136" t="s">
        <v>1372</v>
      </c>
      <c r="O225" s="122" t="s">
        <v>28</v>
      </c>
      <c r="P225" s="122" t="s">
        <v>28</v>
      </c>
    </row>
    <row r="226" spans="1:16" s="122" customFormat="1" ht="15" hidden="1" thickBot="1">
      <c r="A226" s="121"/>
      <c r="B226" s="173" t="s">
        <v>1250</v>
      </c>
      <c r="C226" s="174" t="s">
        <v>42</v>
      </c>
      <c r="D226" s="174" t="s">
        <v>1322</v>
      </c>
      <c r="E226" s="175" t="s">
        <v>1369</v>
      </c>
      <c r="F226" s="132" t="s">
        <v>73</v>
      </c>
      <c r="G226" s="133">
        <v>1.21</v>
      </c>
      <c r="H226" s="133">
        <v>1.26</v>
      </c>
      <c r="I226" s="134">
        <v>150</v>
      </c>
      <c r="J226" s="138"/>
      <c r="K226" s="172">
        <f t="shared" si="3"/>
        <v>0</v>
      </c>
      <c r="L226" s="176" t="s">
        <v>1226</v>
      </c>
      <c r="M226" s="148" t="s">
        <v>28</v>
      </c>
      <c r="N226" s="136" t="s">
        <v>1372</v>
      </c>
      <c r="O226" s="122" t="s">
        <v>28</v>
      </c>
      <c r="P226" s="122" t="s">
        <v>28</v>
      </c>
    </row>
    <row r="227" spans="1:16" s="19" customFormat="1" ht="15" hidden="1" thickBot="1">
      <c r="A227" s="114"/>
      <c r="B227" s="152" t="s">
        <v>865</v>
      </c>
      <c r="C227" s="130" t="s">
        <v>42</v>
      </c>
      <c r="D227" s="130" t="s">
        <v>1111</v>
      </c>
      <c r="E227" s="137"/>
      <c r="F227" s="132" t="s">
        <v>64</v>
      </c>
      <c r="G227" s="133">
        <v>1.43</v>
      </c>
      <c r="H227" s="133">
        <v>1.5</v>
      </c>
      <c r="I227" s="134">
        <v>125</v>
      </c>
      <c r="J227" s="135"/>
      <c r="K227" s="172">
        <f t="shared" si="3"/>
        <v>0</v>
      </c>
      <c r="L227" s="136" t="s">
        <v>1226</v>
      </c>
      <c r="M227" s="148" t="s">
        <v>28</v>
      </c>
      <c r="N227" s="136" t="s">
        <v>1372</v>
      </c>
      <c r="O227" s="122" t="s">
        <v>28</v>
      </c>
      <c r="P227" s="122" t="s">
        <v>28</v>
      </c>
    </row>
    <row r="228" spans="1:16" s="122" customFormat="1" ht="15" hidden="1" thickBot="1">
      <c r="A228" s="121"/>
      <c r="B228" s="173" t="s">
        <v>1251</v>
      </c>
      <c r="C228" s="174" t="s">
        <v>42</v>
      </c>
      <c r="D228" s="174" t="s">
        <v>1322</v>
      </c>
      <c r="E228" s="175" t="s">
        <v>1369</v>
      </c>
      <c r="F228" s="132" t="s">
        <v>64</v>
      </c>
      <c r="G228" s="133">
        <v>1.43</v>
      </c>
      <c r="H228" s="133">
        <v>1.5</v>
      </c>
      <c r="I228" s="134">
        <v>125</v>
      </c>
      <c r="J228" s="138"/>
      <c r="K228" s="172">
        <f t="shared" si="3"/>
        <v>0</v>
      </c>
      <c r="L228" s="176" t="s">
        <v>1226</v>
      </c>
      <c r="M228" s="148" t="s">
        <v>28</v>
      </c>
      <c r="N228" s="136" t="s">
        <v>1372</v>
      </c>
      <c r="O228" s="122" t="s">
        <v>28</v>
      </c>
      <c r="P228" s="122" t="s">
        <v>28</v>
      </c>
    </row>
    <row r="229" spans="1:16" s="19" customFormat="1" ht="15" hidden="1" thickBot="1">
      <c r="A229" s="114"/>
      <c r="B229" s="152" t="s">
        <v>866</v>
      </c>
      <c r="C229" s="130" t="s">
        <v>42</v>
      </c>
      <c r="D229" s="130" t="s">
        <v>1111</v>
      </c>
      <c r="E229" s="137"/>
      <c r="F229" s="132" t="s">
        <v>46</v>
      </c>
      <c r="G229" s="133">
        <v>1.67</v>
      </c>
      <c r="H229" s="133">
        <v>1.75</v>
      </c>
      <c r="I229" s="134">
        <v>100</v>
      </c>
      <c r="J229" s="135"/>
      <c r="K229" s="172">
        <f t="shared" si="3"/>
        <v>0</v>
      </c>
      <c r="L229" s="136" t="s">
        <v>1226</v>
      </c>
      <c r="M229" s="148" t="s">
        <v>28</v>
      </c>
      <c r="N229" s="136" t="s">
        <v>1372</v>
      </c>
      <c r="O229" s="122" t="s">
        <v>28</v>
      </c>
      <c r="P229" s="122" t="s">
        <v>28</v>
      </c>
    </row>
    <row r="230" spans="1:16" s="122" customFormat="1" ht="15" hidden="1" thickBot="1">
      <c r="A230" s="121"/>
      <c r="B230" s="152" t="s">
        <v>867</v>
      </c>
      <c r="C230" s="130" t="s">
        <v>42</v>
      </c>
      <c r="D230" s="130" t="s">
        <v>1111</v>
      </c>
      <c r="E230" s="137"/>
      <c r="F230" s="132" t="s">
        <v>322</v>
      </c>
      <c r="G230" s="133">
        <v>1.65</v>
      </c>
      <c r="H230" s="133">
        <v>1.73</v>
      </c>
      <c r="I230" s="134">
        <v>100</v>
      </c>
      <c r="J230" s="135"/>
      <c r="K230" s="172">
        <f t="shared" si="3"/>
        <v>0</v>
      </c>
      <c r="L230" s="136" t="s">
        <v>1226</v>
      </c>
      <c r="M230" s="148" t="s">
        <v>28</v>
      </c>
      <c r="N230" s="136" t="s">
        <v>1372</v>
      </c>
      <c r="O230" s="122" t="s">
        <v>28</v>
      </c>
      <c r="P230" s="122" t="s">
        <v>28</v>
      </c>
    </row>
    <row r="231" spans="1:16" s="19" customFormat="1" ht="15" hidden="1" thickBot="1">
      <c r="A231" s="114"/>
      <c r="B231" s="152" t="s">
        <v>613</v>
      </c>
      <c r="C231" s="130" t="s">
        <v>47</v>
      </c>
      <c r="D231" s="130" t="s">
        <v>1073</v>
      </c>
      <c r="E231" s="137" t="s">
        <v>1148</v>
      </c>
      <c r="F231" s="132" t="s">
        <v>30</v>
      </c>
      <c r="G231" s="133">
        <v>0.38</v>
      </c>
      <c r="H231" s="133">
        <v>0.39</v>
      </c>
      <c r="I231" s="134">
        <v>400</v>
      </c>
      <c r="J231" s="135"/>
      <c r="K231" s="172">
        <f t="shared" si="3"/>
        <v>0</v>
      </c>
      <c r="L231" s="136" t="s">
        <v>1226</v>
      </c>
      <c r="M231" s="139" t="s">
        <v>28</v>
      </c>
      <c r="N231" s="136" t="s">
        <v>48</v>
      </c>
      <c r="O231" s="122" t="s">
        <v>28</v>
      </c>
      <c r="P231" s="122" t="s">
        <v>28</v>
      </c>
    </row>
    <row r="232" spans="1:16" s="19" customFormat="1" ht="15" hidden="1" thickBot="1">
      <c r="A232" s="114"/>
      <c r="B232" s="152" t="s">
        <v>614</v>
      </c>
      <c r="C232" s="130" t="s">
        <v>47</v>
      </c>
      <c r="D232" s="130" t="s">
        <v>1073</v>
      </c>
      <c r="E232" s="137" t="s">
        <v>1148</v>
      </c>
      <c r="F232" s="132" t="s">
        <v>32</v>
      </c>
      <c r="G232" s="133">
        <v>0.52</v>
      </c>
      <c r="H232" s="133">
        <v>0.54</v>
      </c>
      <c r="I232" s="134">
        <v>300</v>
      </c>
      <c r="J232" s="135"/>
      <c r="K232" s="172">
        <f t="shared" si="3"/>
        <v>0</v>
      </c>
      <c r="L232" s="136" t="s">
        <v>1226</v>
      </c>
      <c r="M232" s="139" t="s">
        <v>28</v>
      </c>
      <c r="N232" s="136" t="s">
        <v>48</v>
      </c>
      <c r="O232" s="122" t="s">
        <v>28</v>
      </c>
      <c r="P232" s="122" t="s">
        <v>28</v>
      </c>
    </row>
    <row r="233" spans="1:16" s="19" customFormat="1" ht="15" hidden="1" thickBot="1">
      <c r="A233" s="114"/>
      <c r="B233" s="152" t="s">
        <v>615</v>
      </c>
      <c r="C233" s="130" t="s">
        <v>47</v>
      </c>
      <c r="D233" s="130" t="s">
        <v>1073</v>
      </c>
      <c r="E233" s="137" t="s">
        <v>1148</v>
      </c>
      <c r="F233" s="132" t="s">
        <v>33</v>
      </c>
      <c r="G233" s="133">
        <v>0.69000000000000006</v>
      </c>
      <c r="H233" s="133">
        <v>0.72</v>
      </c>
      <c r="I233" s="134">
        <v>200</v>
      </c>
      <c r="J233" s="135"/>
      <c r="K233" s="172">
        <f t="shared" si="3"/>
        <v>0</v>
      </c>
      <c r="L233" s="136" t="s">
        <v>1226</v>
      </c>
      <c r="M233" s="139" t="s">
        <v>28</v>
      </c>
      <c r="N233" s="136" t="s">
        <v>48</v>
      </c>
      <c r="O233" s="122" t="s">
        <v>28</v>
      </c>
      <c r="P233" s="122" t="s">
        <v>28</v>
      </c>
    </row>
    <row r="234" spans="1:16" s="19" customFormat="1" ht="15" hidden="1" thickBot="1">
      <c r="A234" s="114"/>
      <c r="B234" s="152" t="s">
        <v>868</v>
      </c>
      <c r="C234" s="130" t="s">
        <v>42</v>
      </c>
      <c r="D234" s="130" t="s">
        <v>1112</v>
      </c>
      <c r="E234" s="137"/>
      <c r="F234" s="132" t="s">
        <v>32</v>
      </c>
      <c r="G234" s="133">
        <v>0.62</v>
      </c>
      <c r="H234" s="133">
        <v>0.65</v>
      </c>
      <c r="I234" s="134">
        <v>300</v>
      </c>
      <c r="J234" s="135"/>
      <c r="K234" s="172">
        <f t="shared" si="3"/>
        <v>0</v>
      </c>
      <c r="L234" s="136" t="s">
        <v>1226</v>
      </c>
      <c r="M234" s="139" t="s">
        <v>28</v>
      </c>
      <c r="N234" s="136" t="s">
        <v>48</v>
      </c>
      <c r="O234" s="122" t="s">
        <v>28</v>
      </c>
      <c r="P234" s="122" t="s">
        <v>28</v>
      </c>
    </row>
    <row r="235" spans="1:16" s="122" customFormat="1" ht="15" thickBot="1">
      <c r="A235" s="121"/>
      <c r="B235" s="153" t="s">
        <v>869</v>
      </c>
      <c r="C235" s="119" t="s">
        <v>42</v>
      </c>
      <c r="D235" s="119" t="s">
        <v>1112</v>
      </c>
      <c r="E235" s="120"/>
      <c r="F235" s="36" t="s">
        <v>33</v>
      </c>
      <c r="G235" s="37">
        <v>0.88</v>
      </c>
      <c r="H235" s="37">
        <v>0.92</v>
      </c>
      <c r="I235" s="38">
        <v>200</v>
      </c>
      <c r="J235" s="39"/>
      <c r="K235" s="171">
        <f t="shared" si="3"/>
        <v>0</v>
      </c>
      <c r="L235" s="162" t="s">
        <v>1227</v>
      </c>
      <c r="M235" s="112" t="s">
        <v>28</v>
      </c>
      <c r="N235" s="41" t="s">
        <v>48</v>
      </c>
      <c r="O235" s="122" t="s">
        <v>28</v>
      </c>
      <c r="P235" s="122" t="s">
        <v>28</v>
      </c>
    </row>
    <row r="236" spans="1:16" s="122" customFormat="1" ht="15" thickBot="1">
      <c r="A236" s="121"/>
      <c r="B236" s="153" t="s">
        <v>870</v>
      </c>
      <c r="C236" s="119" t="s">
        <v>42</v>
      </c>
      <c r="D236" s="119" t="s">
        <v>1112</v>
      </c>
      <c r="E236" s="120"/>
      <c r="F236" s="36" t="s">
        <v>73</v>
      </c>
      <c r="G236" s="37">
        <v>1.17</v>
      </c>
      <c r="H236" s="37">
        <v>1.23</v>
      </c>
      <c r="I236" s="38">
        <v>150</v>
      </c>
      <c r="J236" s="39"/>
      <c r="K236" s="171">
        <f t="shared" si="3"/>
        <v>0</v>
      </c>
      <c r="L236" s="163" t="s">
        <v>1228</v>
      </c>
      <c r="M236" s="112" t="s">
        <v>28</v>
      </c>
      <c r="N236" s="41" t="s">
        <v>48</v>
      </c>
      <c r="O236" s="122" t="s">
        <v>28</v>
      </c>
      <c r="P236" s="122" t="s">
        <v>28</v>
      </c>
    </row>
    <row r="237" spans="1:16" s="122" customFormat="1" ht="15" hidden="1" thickBot="1">
      <c r="A237" s="121"/>
      <c r="B237" s="152" t="s">
        <v>871</v>
      </c>
      <c r="C237" s="130" t="s">
        <v>42</v>
      </c>
      <c r="D237" s="130" t="s">
        <v>1112</v>
      </c>
      <c r="E237" s="137"/>
      <c r="F237" s="132" t="s">
        <v>64</v>
      </c>
      <c r="G237" s="133">
        <v>1.27</v>
      </c>
      <c r="H237" s="133">
        <v>1.33</v>
      </c>
      <c r="I237" s="134">
        <v>125</v>
      </c>
      <c r="J237" s="135"/>
      <c r="K237" s="172">
        <f t="shared" si="3"/>
        <v>0</v>
      </c>
      <c r="L237" s="136" t="s">
        <v>1226</v>
      </c>
      <c r="M237" s="139" t="s">
        <v>28</v>
      </c>
      <c r="N237" s="136" t="s">
        <v>48</v>
      </c>
      <c r="O237" s="122" t="s">
        <v>28</v>
      </c>
      <c r="P237" s="122" t="s">
        <v>28</v>
      </c>
    </row>
    <row r="238" spans="1:16" s="122" customFormat="1" ht="15" thickBot="1">
      <c r="A238" s="121"/>
      <c r="B238" s="153" t="s">
        <v>1252</v>
      </c>
      <c r="C238" s="164" t="s">
        <v>42</v>
      </c>
      <c r="D238" s="164" t="s">
        <v>1112</v>
      </c>
      <c r="E238" s="165" t="s">
        <v>1369</v>
      </c>
      <c r="F238" s="36" t="s">
        <v>64</v>
      </c>
      <c r="G238" s="37">
        <v>1.43</v>
      </c>
      <c r="H238" s="37">
        <v>1.5</v>
      </c>
      <c r="I238" s="38">
        <v>125</v>
      </c>
      <c r="J238" s="39"/>
      <c r="K238" s="171">
        <f t="shared" si="3"/>
        <v>0</v>
      </c>
      <c r="L238" s="162" t="s">
        <v>1227</v>
      </c>
      <c r="M238" s="139" t="s">
        <v>28</v>
      </c>
      <c r="N238" s="41" t="s">
        <v>48</v>
      </c>
      <c r="O238" s="122" t="s">
        <v>28</v>
      </c>
      <c r="P238" s="122" t="s">
        <v>28</v>
      </c>
    </row>
    <row r="239" spans="1:16" s="19" customFormat="1" ht="15" hidden="1" thickBot="1">
      <c r="A239" s="114"/>
      <c r="B239" s="152" t="s">
        <v>1184</v>
      </c>
      <c r="C239" s="130" t="s">
        <v>47</v>
      </c>
      <c r="D239" s="130" t="s">
        <v>1185</v>
      </c>
      <c r="E239" s="137"/>
      <c r="F239" s="132" t="s">
        <v>33</v>
      </c>
      <c r="G239" s="133">
        <v>0.81</v>
      </c>
      <c r="H239" s="133">
        <v>0.85</v>
      </c>
      <c r="I239" s="134">
        <v>200</v>
      </c>
      <c r="J239" s="135"/>
      <c r="K239" s="172">
        <f t="shared" si="3"/>
        <v>0</v>
      </c>
      <c r="L239" s="136" t="s">
        <v>1226</v>
      </c>
      <c r="M239" s="140" t="s">
        <v>28</v>
      </c>
      <c r="N239" s="136" t="s">
        <v>65</v>
      </c>
      <c r="O239" s="122" t="s">
        <v>28</v>
      </c>
      <c r="P239" s="122" t="s">
        <v>28</v>
      </c>
    </row>
    <row r="240" spans="1:16" s="122" customFormat="1" ht="15" thickBot="1">
      <c r="A240" s="121"/>
      <c r="B240" s="154" t="s">
        <v>134</v>
      </c>
      <c r="C240" s="126" t="s">
        <v>47</v>
      </c>
      <c r="D240" s="126" t="s">
        <v>135</v>
      </c>
      <c r="E240" s="129"/>
      <c r="F240" s="36" t="s">
        <v>30</v>
      </c>
      <c r="G240" s="37">
        <v>0.38</v>
      </c>
      <c r="H240" s="37">
        <v>0.39</v>
      </c>
      <c r="I240" s="38">
        <v>400</v>
      </c>
      <c r="J240" s="128"/>
      <c r="K240" s="171">
        <f t="shared" si="3"/>
        <v>0</v>
      </c>
      <c r="L240" s="162" t="s">
        <v>1227</v>
      </c>
      <c r="M240" s="45" t="s">
        <v>28</v>
      </c>
      <c r="N240" s="41" t="s">
        <v>48</v>
      </c>
      <c r="O240" s="122" t="s">
        <v>28</v>
      </c>
      <c r="P240" s="122" t="s">
        <v>28</v>
      </c>
    </row>
    <row r="241" spans="1:16" s="122" customFormat="1" ht="15" hidden="1" thickBot="1">
      <c r="A241" s="121"/>
      <c r="B241" s="152" t="s">
        <v>616</v>
      </c>
      <c r="C241" s="130" t="s">
        <v>47</v>
      </c>
      <c r="D241" s="130" t="s">
        <v>135</v>
      </c>
      <c r="E241" s="137"/>
      <c r="F241" s="132" t="s">
        <v>32</v>
      </c>
      <c r="G241" s="133">
        <v>0.52</v>
      </c>
      <c r="H241" s="133">
        <v>0.54</v>
      </c>
      <c r="I241" s="134">
        <v>300</v>
      </c>
      <c r="J241" s="135"/>
      <c r="K241" s="172">
        <f t="shared" si="3"/>
        <v>0</v>
      </c>
      <c r="L241" s="136" t="s">
        <v>1226</v>
      </c>
      <c r="M241" s="142" t="s">
        <v>28</v>
      </c>
      <c r="N241" s="136" t="s">
        <v>48</v>
      </c>
      <c r="O241" s="122" t="s">
        <v>28</v>
      </c>
      <c r="P241" s="122" t="s">
        <v>28</v>
      </c>
    </row>
    <row r="242" spans="1:16" s="122" customFormat="1" ht="15" thickBot="1">
      <c r="A242" s="121"/>
      <c r="B242" s="153" t="s">
        <v>136</v>
      </c>
      <c r="C242" s="119" t="s">
        <v>47</v>
      </c>
      <c r="D242" s="119" t="s">
        <v>135</v>
      </c>
      <c r="E242" s="116"/>
      <c r="F242" s="36" t="s">
        <v>33</v>
      </c>
      <c r="G242" s="37">
        <v>0.69000000000000006</v>
      </c>
      <c r="H242" s="37">
        <v>0.72</v>
      </c>
      <c r="I242" s="38">
        <v>200</v>
      </c>
      <c r="J242" s="39"/>
      <c r="K242" s="171">
        <f t="shared" si="3"/>
        <v>0</v>
      </c>
      <c r="L242" s="162" t="s">
        <v>1227</v>
      </c>
      <c r="M242" s="45" t="s">
        <v>28</v>
      </c>
      <c r="N242" s="41" t="s">
        <v>48</v>
      </c>
      <c r="O242" s="122" t="s">
        <v>28</v>
      </c>
      <c r="P242" s="122" t="s">
        <v>28</v>
      </c>
    </row>
    <row r="243" spans="1:16" s="122" customFormat="1" ht="15" hidden="1" thickBot="1">
      <c r="A243" s="121"/>
      <c r="B243" s="152" t="s">
        <v>137</v>
      </c>
      <c r="C243" s="130" t="s">
        <v>47</v>
      </c>
      <c r="D243" s="130" t="s">
        <v>135</v>
      </c>
      <c r="E243" s="137"/>
      <c r="F243" s="132" t="s">
        <v>73</v>
      </c>
      <c r="G243" s="133">
        <v>0.88</v>
      </c>
      <c r="H243" s="133">
        <v>0.92</v>
      </c>
      <c r="I243" s="134">
        <v>150</v>
      </c>
      <c r="J243" s="135"/>
      <c r="K243" s="172">
        <f t="shared" si="3"/>
        <v>0</v>
      </c>
      <c r="L243" s="136" t="s">
        <v>1226</v>
      </c>
      <c r="M243" s="142" t="s">
        <v>28</v>
      </c>
      <c r="N243" s="136" t="s">
        <v>48</v>
      </c>
      <c r="O243" s="122" t="s">
        <v>28</v>
      </c>
      <c r="P243" s="122" t="s">
        <v>28</v>
      </c>
    </row>
    <row r="244" spans="1:16" s="122" customFormat="1" ht="15" hidden="1" thickBot="1">
      <c r="A244" s="121"/>
      <c r="B244" s="152" t="s">
        <v>752</v>
      </c>
      <c r="C244" s="130" t="s">
        <v>29</v>
      </c>
      <c r="D244" s="130" t="s">
        <v>1097</v>
      </c>
      <c r="E244" s="137"/>
      <c r="F244" s="132" t="s">
        <v>32</v>
      </c>
      <c r="G244" s="133">
        <v>0.61</v>
      </c>
      <c r="H244" s="133">
        <v>0.64</v>
      </c>
      <c r="I244" s="134">
        <v>300</v>
      </c>
      <c r="J244" s="135"/>
      <c r="K244" s="172">
        <f t="shared" si="3"/>
        <v>0</v>
      </c>
      <c r="L244" s="136" t="s">
        <v>1226</v>
      </c>
      <c r="M244" s="106" t="s">
        <v>28</v>
      </c>
      <c r="N244" s="136" t="s">
        <v>39</v>
      </c>
      <c r="O244" s="122" t="s">
        <v>28</v>
      </c>
      <c r="P244" s="122" t="s">
        <v>28</v>
      </c>
    </row>
    <row r="245" spans="1:16" s="122" customFormat="1" ht="15" hidden="1" thickBot="1">
      <c r="A245" s="121"/>
      <c r="B245" s="152" t="s">
        <v>753</v>
      </c>
      <c r="C245" s="130" t="s">
        <v>29</v>
      </c>
      <c r="D245" s="130" t="s">
        <v>1097</v>
      </c>
      <c r="E245" s="137"/>
      <c r="F245" s="132" t="s">
        <v>33</v>
      </c>
      <c r="G245" s="133">
        <v>0.92</v>
      </c>
      <c r="H245" s="133">
        <v>0.96</v>
      </c>
      <c r="I245" s="134">
        <v>200</v>
      </c>
      <c r="J245" s="135"/>
      <c r="K245" s="172">
        <f t="shared" si="3"/>
        <v>0</v>
      </c>
      <c r="L245" s="136" t="s">
        <v>1226</v>
      </c>
      <c r="M245" s="106" t="s">
        <v>28</v>
      </c>
      <c r="N245" s="136" t="s">
        <v>39</v>
      </c>
      <c r="O245" s="122" t="s">
        <v>28</v>
      </c>
      <c r="P245" s="122" t="s">
        <v>28</v>
      </c>
    </row>
    <row r="246" spans="1:16" s="122" customFormat="1" ht="15" hidden="1" thickBot="1">
      <c r="A246" s="121"/>
      <c r="B246" s="152" t="s">
        <v>754</v>
      </c>
      <c r="C246" s="130" t="s">
        <v>29</v>
      </c>
      <c r="D246" s="130" t="s">
        <v>1097</v>
      </c>
      <c r="E246" s="137"/>
      <c r="F246" s="132" t="s">
        <v>73</v>
      </c>
      <c r="G246" s="133">
        <v>0.98</v>
      </c>
      <c r="H246" s="133">
        <v>1.03</v>
      </c>
      <c r="I246" s="134">
        <v>150</v>
      </c>
      <c r="J246" s="135"/>
      <c r="K246" s="172">
        <f t="shared" si="3"/>
        <v>0</v>
      </c>
      <c r="L246" s="136" t="s">
        <v>1226</v>
      </c>
      <c r="M246" s="106" t="s">
        <v>28</v>
      </c>
      <c r="N246" s="136" t="s">
        <v>39</v>
      </c>
      <c r="O246" s="122" t="s">
        <v>28</v>
      </c>
      <c r="P246" s="122" t="s">
        <v>28</v>
      </c>
    </row>
    <row r="247" spans="1:16" s="122" customFormat="1" ht="15" hidden="1" thickBot="1">
      <c r="A247" s="121"/>
      <c r="B247" s="152" t="s">
        <v>755</v>
      </c>
      <c r="C247" s="130" t="s">
        <v>29</v>
      </c>
      <c r="D247" s="130" t="s">
        <v>1097</v>
      </c>
      <c r="E247" s="137"/>
      <c r="F247" s="132" t="s">
        <v>64</v>
      </c>
      <c r="G247" s="133">
        <v>1.34</v>
      </c>
      <c r="H247" s="133">
        <v>1.41</v>
      </c>
      <c r="I247" s="134">
        <v>125</v>
      </c>
      <c r="J247" s="135"/>
      <c r="K247" s="172">
        <f t="shared" si="3"/>
        <v>0</v>
      </c>
      <c r="L247" s="136" t="s">
        <v>1226</v>
      </c>
      <c r="M247" s="106" t="s">
        <v>28</v>
      </c>
      <c r="N247" s="136" t="s">
        <v>39</v>
      </c>
      <c r="O247" s="122" t="s">
        <v>28</v>
      </c>
      <c r="P247" s="122" t="s">
        <v>28</v>
      </c>
    </row>
    <row r="248" spans="1:16" s="122" customFormat="1" ht="15" hidden="1" thickBot="1">
      <c r="A248" s="121"/>
      <c r="B248" s="152" t="s">
        <v>756</v>
      </c>
      <c r="C248" s="130" t="s">
        <v>29</v>
      </c>
      <c r="D248" s="130" t="s">
        <v>1097</v>
      </c>
      <c r="E248" s="137"/>
      <c r="F248" s="132" t="s">
        <v>46</v>
      </c>
      <c r="G248" s="133">
        <v>1.55</v>
      </c>
      <c r="H248" s="133">
        <v>1.6300000000000001</v>
      </c>
      <c r="I248" s="134">
        <v>100</v>
      </c>
      <c r="J248" s="135"/>
      <c r="K248" s="172">
        <f t="shared" si="3"/>
        <v>0</v>
      </c>
      <c r="L248" s="136" t="s">
        <v>1226</v>
      </c>
      <c r="M248" s="106" t="s">
        <v>28</v>
      </c>
      <c r="N248" s="136" t="s">
        <v>39</v>
      </c>
      <c r="O248" s="122" t="s">
        <v>28</v>
      </c>
      <c r="P248" s="122" t="s">
        <v>28</v>
      </c>
    </row>
    <row r="249" spans="1:16" s="122" customFormat="1" ht="15" thickBot="1">
      <c r="A249" s="121"/>
      <c r="B249" s="153" t="s">
        <v>872</v>
      </c>
      <c r="C249" s="119" t="s">
        <v>42</v>
      </c>
      <c r="D249" s="119" t="s">
        <v>139</v>
      </c>
      <c r="E249" s="35"/>
      <c r="F249" s="36" t="s">
        <v>32</v>
      </c>
      <c r="G249" s="37">
        <v>0.6</v>
      </c>
      <c r="H249" s="37">
        <v>0.63</v>
      </c>
      <c r="I249" s="38">
        <v>300</v>
      </c>
      <c r="J249" s="39"/>
      <c r="K249" s="171">
        <f t="shared" si="3"/>
        <v>0</v>
      </c>
      <c r="L249" s="162" t="s">
        <v>1227</v>
      </c>
      <c r="M249" s="40" t="s">
        <v>28</v>
      </c>
      <c r="N249" s="41" t="s">
        <v>31</v>
      </c>
      <c r="O249" s="122" t="s">
        <v>28</v>
      </c>
      <c r="P249" s="122" t="s">
        <v>28</v>
      </c>
    </row>
    <row r="250" spans="1:16" s="122" customFormat="1" ht="15" thickBot="1">
      <c r="A250" s="121"/>
      <c r="B250" s="154" t="s">
        <v>138</v>
      </c>
      <c r="C250" s="126" t="s">
        <v>42</v>
      </c>
      <c r="D250" s="126" t="s">
        <v>139</v>
      </c>
      <c r="E250" s="129"/>
      <c r="F250" s="36" t="s">
        <v>33</v>
      </c>
      <c r="G250" s="37">
        <v>0.85</v>
      </c>
      <c r="H250" s="37">
        <v>0.89</v>
      </c>
      <c r="I250" s="38">
        <v>200</v>
      </c>
      <c r="J250" s="128"/>
      <c r="K250" s="171">
        <f t="shared" si="3"/>
        <v>0</v>
      </c>
      <c r="L250" s="162" t="s">
        <v>1227</v>
      </c>
      <c r="M250" s="40" t="s">
        <v>28</v>
      </c>
      <c r="N250" s="41" t="s">
        <v>31</v>
      </c>
      <c r="O250" s="122" t="s">
        <v>28</v>
      </c>
      <c r="P250" s="122" t="s">
        <v>28</v>
      </c>
    </row>
    <row r="251" spans="1:16" s="122" customFormat="1" ht="15" thickBot="1">
      <c r="A251" s="121"/>
      <c r="B251" s="153" t="s">
        <v>140</v>
      </c>
      <c r="C251" s="119" t="s">
        <v>42</v>
      </c>
      <c r="D251" s="119" t="s">
        <v>139</v>
      </c>
      <c r="E251" s="116"/>
      <c r="F251" s="36" t="s">
        <v>73</v>
      </c>
      <c r="G251" s="37">
        <v>1.1399999999999999</v>
      </c>
      <c r="H251" s="37">
        <v>1.19</v>
      </c>
      <c r="I251" s="38">
        <v>150</v>
      </c>
      <c r="J251" s="39"/>
      <c r="K251" s="171">
        <f t="shared" si="3"/>
        <v>0</v>
      </c>
      <c r="L251" s="162" t="s">
        <v>1227</v>
      </c>
      <c r="M251" s="40" t="s">
        <v>28</v>
      </c>
      <c r="N251" s="41" t="s">
        <v>31</v>
      </c>
      <c r="O251" s="122" t="s">
        <v>28</v>
      </c>
      <c r="P251" s="122" t="s">
        <v>28</v>
      </c>
    </row>
    <row r="252" spans="1:16" s="122" customFormat="1" ht="15" hidden="1" thickBot="1">
      <c r="A252" s="121"/>
      <c r="B252" s="152" t="s">
        <v>141</v>
      </c>
      <c r="C252" s="130" t="s">
        <v>42</v>
      </c>
      <c r="D252" s="130" t="s">
        <v>139</v>
      </c>
      <c r="E252" s="137"/>
      <c r="F252" s="132" t="s">
        <v>64</v>
      </c>
      <c r="G252" s="133">
        <v>1.26</v>
      </c>
      <c r="H252" s="133">
        <v>1.32</v>
      </c>
      <c r="I252" s="134">
        <v>125</v>
      </c>
      <c r="J252" s="135"/>
      <c r="K252" s="172">
        <f t="shared" si="3"/>
        <v>0</v>
      </c>
      <c r="L252" s="136" t="s">
        <v>1226</v>
      </c>
      <c r="M252" s="105" t="s">
        <v>28</v>
      </c>
      <c r="N252" s="136" t="s">
        <v>31</v>
      </c>
      <c r="O252" s="122" t="s">
        <v>28</v>
      </c>
      <c r="P252" s="122" t="s">
        <v>28</v>
      </c>
    </row>
    <row r="253" spans="1:16" s="122" customFormat="1" ht="15" thickBot="1">
      <c r="A253" s="121"/>
      <c r="B253" s="153" t="s">
        <v>142</v>
      </c>
      <c r="C253" s="119" t="s">
        <v>42</v>
      </c>
      <c r="D253" s="119" t="s">
        <v>139</v>
      </c>
      <c r="E253" s="116"/>
      <c r="F253" s="36" t="s">
        <v>46</v>
      </c>
      <c r="G253" s="37">
        <v>1.46</v>
      </c>
      <c r="H253" s="37">
        <v>1.53</v>
      </c>
      <c r="I253" s="38">
        <v>100</v>
      </c>
      <c r="J253" s="39"/>
      <c r="K253" s="171">
        <f t="shared" si="3"/>
        <v>0</v>
      </c>
      <c r="L253" s="162" t="s">
        <v>1227</v>
      </c>
      <c r="M253" s="40" t="s">
        <v>28</v>
      </c>
      <c r="N253" s="41" t="s">
        <v>31</v>
      </c>
      <c r="O253" s="122" t="s">
        <v>28</v>
      </c>
      <c r="P253" s="122" t="s">
        <v>28</v>
      </c>
    </row>
    <row r="254" spans="1:16" s="122" customFormat="1" ht="15" thickBot="1">
      <c r="A254" s="121"/>
      <c r="B254" s="153" t="s">
        <v>1253</v>
      </c>
      <c r="C254" s="164" t="s">
        <v>47</v>
      </c>
      <c r="D254" s="164" t="s">
        <v>1323</v>
      </c>
      <c r="E254" s="165" t="s">
        <v>1369</v>
      </c>
      <c r="F254" s="36" t="s">
        <v>33</v>
      </c>
      <c r="G254" s="37">
        <v>0.72</v>
      </c>
      <c r="H254" s="37">
        <v>0.75</v>
      </c>
      <c r="I254" s="38">
        <v>200</v>
      </c>
      <c r="J254" s="39"/>
      <c r="K254" s="171">
        <f t="shared" si="3"/>
        <v>0</v>
      </c>
      <c r="L254" s="162" t="s">
        <v>1227</v>
      </c>
      <c r="M254" s="111" t="s">
        <v>28</v>
      </c>
      <c r="N254" s="41" t="s">
        <v>56</v>
      </c>
      <c r="O254" s="122" t="s">
        <v>28</v>
      </c>
      <c r="P254" s="122" t="s">
        <v>28</v>
      </c>
    </row>
    <row r="255" spans="1:16" s="122" customFormat="1" ht="15" hidden="1" thickBot="1">
      <c r="A255" s="121"/>
      <c r="B255" s="152" t="s">
        <v>1186</v>
      </c>
      <c r="C255" s="130" t="s">
        <v>47</v>
      </c>
      <c r="D255" s="130" t="s">
        <v>1187</v>
      </c>
      <c r="E255" s="137"/>
      <c r="F255" s="132" t="s">
        <v>30</v>
      </c>
      <c r="G255" s="133">
        <v>0.45</v>
      </c>
      <c r="H255" s="133">
        <v>0.47000000000000003</v>
      </c>
      <c r="I255" s="134">
        <v>400</v>
      </c>
      <c r="J255" s="135"/>
      <c r="K255" s="172">
        <f t="shared" si="3"/>
        <v>0</v>
      </c>
      <c r="L255" s="136" t="s">
        <v>1226</v>
      </c>
      <c r="M255" s="142" t="s">
        <v>28</v>
      </c>
      <c r="N255" s="136" t="s">
        <v>48</v>
      </c>
      <c r="O255" s="122" t="s">
        <v>28</v>
      </c>
      <c r="P255" s="122" t="s">
        <v>28</v>
      </c>
    </row>
    <row r="256" spans="1:16" s="122" customFormat="1" ht="15" thickBot="1">
      <c r="A256" s="121"/>
      <c r="B256" s="153" t="s">
        <v>1188</v>
      </c>
      <c r="C256" s="126" t="s">
        <v>47</v>
      </c>
      <c r="D256" s="119" t="s">
        <v>1187</v>
      </c>
      <c r="E256" s="116"/>
      <c r="F256" s="36" t="s">
        <v>32</v>
      </c>
      <c r="G256" s="37">
        <v>0.56999999999999995</v>
      </c>
      <c r="H256" s="37">
        <v>0.6</v>
      </c>
      <c r="I256" s="38">
        <v>300</v>
      </c>
      <c r="J256" s="39"/>
      <c r="K256" s="171">
        <f t="shared" si="3"/>
        <v>0</v>
      </c>
      <c r="L256" s="162" t="s">
        <v>1227</v>
      </c>
      <c r="M256" s="45" t="s">
        <v>28</v>
      </c>
      <c r="N256" s="41" t="s">
        <v>48</v>
      </c>
      <c r="O256" s="122" t="s">
        <v>28</v>
      </c>
      <c r="P256" s="122" t="s">
        <v>28</v>
      </c>
    </row>
    <row r="257" spans="1:16" s="19" customFormat="1" ht="15" thickBot="1">
      <c r="A257" s="114"/>
      <c r="B257" s="153" t="s">
        <v>1189</v>
      </c>
      <c r="C257" s="126" t="s">
        <v>47</v>
      </c>
      <c r="D257" s="119" t="s">
        <v>1187</v>
      </c>
      <c r="E257" s="116"/>
      <c r="F257" s="36" t="s">
        <v>33</v>
      </c>
      <c r="G257" s="37">
        <v>0.76</v>
      </c>
      <c r="H257" s="37">
        <v>0.8</v>
      </c>
      <c r="I257" s="38">
        <v>200</v>
      </c>
      <c r="J257" s="39"/>
      <c r="K257" s="171">
        <f t="shared" si="3"/>
        <v>0</v>
      </c>
      <c r="L257" s="162" t="s">
        <v>1227</v>
      </c>
      <c r="M257" s="45" t="s">
        <v>28</v>
      </c>
      <c r="N257" s="41" t="s">
        <v>48</v>
      </c>
      <c r="O257" s="122" t="s">
        <v>28</v>
      </c>
      <c r="P257" s="122" t="s">
        <v>28</v>
      </c>
    </row>
    <row r="258" spans="1:16" s="19" customFormat="1" ht="15" hidden="1" thickBot="1">
      <c r="A258" s="114"/>
      <c r="B258" s="152" t="s">
        <v>552</v>
      </c>
      <c r="C258" s="130" t="s">
        <v>1172</v>
      </c>
      <c r="D258" s="130" t="s">
        <v>144</v>
      </c>
      <c r="E258" s="137"/>
      <c r="F258" s="132" t="s">
        <v>30</v>
      </c>
      <c r="G258" s="133">
        <v>0.41000000000000003</v>
      </c>
      <c r="H258" s="133">
        <v>0.43</v>
      </c>
      <c r="I258" s="134">
        <v>400</v>
      </c>
      <c r="J258" s="135"/>
      <c r="K258" s="172">
        <f t="shared" si="3"/>
        <v>0</v>
      </c>
      <c r="L258" s="136" t="s">
        <v>1226</v>
      </c>
      <c r="M258" s="144" t="s">
        <v>28</v>
      </c>
      <c r="N258" s="136" t="s">
        <v>44</v>
      </c>
      <c r="O258" s="122" t="s">
        <v>28</v>
      </c>
      <c r="P258" s="122" t="s">
        <v>28</v>
      </c>
    </row>
    <row r="259" spans="1:16" s="19" customFormat="1" ht="15" hidden="1" thickBot="1">
      <c r="A259" s="114"/>
      <c r="B259" s="152" t="s">
        <v>551</v>
      </c>
      <c r="C259" s="130" t="s">
        <v>1172</v>
      </c>
      <c r="D259" s="130" t="s">
        <v>144</v>
      </c>
      <c r="E259" s="137"/>
      <c r="F259" s="132" t="s">
        <v>230</v>
      </c>
      <c r="G259" s="133">
        <v>0.29000000000000004</v>
      </c>
      <c r="H259" s="133">
        <v>0.3</v>
      </c>
      <c r="I259" s="134">
        <v>500</v>
      </c>
      <c r="J259" s="135"/>
      <c r="K259" s="172">
        <f t="shared" si="3"/>
        <v>0</v>
      </c>
      <c r="L259" s="136" t="s">
        <v>1226</v>
      </c>
      <c r="M259" s="144" t="s">
        <v>28</v>
      </c>
      <c r="N259" s="136" t="s">
        <v>44</v>
      </c>
      <c r="O259" s="122" t="s">
        <v>28</v>
      </c>
      <c r="P259" s="122" t="s">
        <v>28</v>
      </c>
    </row>
    <row r="260" spans="1:16" s="122" customFormat="1" ht="15" thickBot="1">
      <c r="A260" s="121"/>
      <c r="B260" s="154" t="s">
        <v>143</v>
      </c>
      <c r="C260" s="126" t="s">
        <v>1172</v>
      </c>
      <c r="D260" s="126" t="s">
        <v>144</v>
      </c>
      <c r="E260" s="129"/>
      <c r="F260" s="36" t="s">
        <v>32</v>
      </c>
      <c r="G260" s="37">
        <v>0.57000000000000006</v>
      </c>
      <c r="H260" s="37">
        <v>0.59</v>
      </c>
      <c r="I260" s="38">
        <v>300</v>
      </c>
      <c r="J260" s="128"/>
      <c r="K260" s="171">
        <f t="shared" si="3"/>
        <v>0</v>
      </c>
      <c r="L260" s="162" t="s">
        <v>1227</v>
      </c>
      <c r="M260" s="44" t="s">
        <v>28</v>
      </c>
      <c r="N260" s="41" t="s">
        <v>44</v>
      </c>
      <c r="O260" s="122" t="s">
        <v>28</v>
      </c>
      <c r="P260" s="122" t="s">
        <v>28</v>
      </c>
    </row>
    <row r="261" spans="1:16" s="122" customFormat="1" ht="15" thickBot="1">
      <c r="A261" s="121"/>
      <c r="B261" s="154" t="s">
        <v>145</v>
      </c>
      <c r="C261" s="126" t="s">
        <v>1172</v>
      </c>
      <c r="D261" s="126" t="s">
        <v>144</v>
      </c>
      <c r="E261" s="129"/>
      <c r="F261" s="36" t="s">
        <v>33</v>
      </c>
      <c r="G261" s="37">
        <v>0.71</v>
      </c>
      <c r="H261" s="37">
        <v>0.74</v>
      </c>
      <c r="I261" s="38">
        <v>200</v>
      </c>
      <c r="J261" s="128"/>
      <c r="K261" s="171">
        <f t="shared" si="3"/>
        <v>0</v>
      </c>
      <c r="L261" s="162" t="s">
        <v>1227</v>
      </c>
      <c r="M261" s="44" t="s">
        <v>28</v>
      </c>
      <c r="N261" s="41" t="s">
        <v>44</v>
      </c>
      <c r="O261" s="122" t="s">
        <v>28</v>
      </c>
      <c r="P261" s="122" t="s">
        <v>28</v>
      </c>
    </row>
    <row r="262" spans="1:16" s="122" customFormat="1" ht="15" thickBot="1">
      <c r="A262" s="121"/>
      <c r="B262" s="153" t="s">
        <v>531</v>
      </c>
      <c r="C262" s="119" t="s">
        <v>1172</v>
      </c>
      <c r="D262" s="119" t="s">
        <v>144</v>
      </c>
      <c r="E262" s="116"/>
      <c r="F262" s="36" t="s">
        <v>73</v>
      </c>
      <c r="G262" s="37">
        <v>0.76</v>
      </c>
      <c r="H262" s="37">
        <v>0.79</v>
      </c>
      <c r="I262" s="38">
        <v>150</v>
      </c>
      <c r="J262" s="39"/>
      <c r="K262" s="171">
        <f t="shared" si="3"/>
        <v>0</v>
      </c>
      <c r="L262" s="163" t="s">
        <v>1228</v>
      </c>
      <c r="M262" s="44" t="s">
        <v>28</v>
      </c>
      <c r="N262" s="41" t="s">
        <v>44</v>
      </c>
      <c r="O262" s="122" t="s">
        <v>28</v>
      </c>
      <c r="P262" s="122" t="s">
        <v>28</v>
      </c>
    </row>
    <row r="263" spans="1:16" s="122" customFormat="1" ht="15" thickBot="1">
      <c r="A263" s="121"/>
      <c r="B263" s="154" t="s">
        <v>757</v>
      </c>
      <c r="C263" s="126" t="s">
        <v>29</v>
      </c>
      <c r="D263" s="126" t="s">
        <v>1098</v>
      </c>
      <c r="E263" s="129"/>
      <c r="F263" s="36" t="s">
        <v>32</v>
      </c>
      <c r="G263" s="37">
        <v>0.61</v>
      </c>
      <c r="H263" s="37">
        <v>0.64</v>
      </c>
      <c r="I263" s="38">
        <v>300</v>
      </c>
      <c r="J263" s="128"/>
      <c r="K263" s="171">
        <f t="shared" si="3"/>
        <v>0</v>
      </c>
      <c r="L263" s="162" t="s">
        <v>1227</v>
      </c>
      <c r="M263" s="42" t="s">
        <v>28</v>
      </c>
      <c r="N263" s="41" t="s">
        <v>37</v>
      </c>
      <c r="O263" s="122" t="s">
        <v>28</v>
      </c>
      <c r="P263" s="122" t="s">
        <v>28</v>
      </c>
    </row>
    <row r="264" spans="1:16" s="19" customFormat="1" ht="15" thickBot="1">
      <c r="A264" s="114"/>
      <c r="B264" s="154" t="s">
        <v>758</v>
      </c>
      <c r="C264" s="126" t="s">
        <v>29</v>
      </c>
      <c r="D264" s="126" t="s">
        <v>1098</v>
      </c>
      <c r="E264" s="129"/>
      <c r="F264" s="36" t="s">
        <v>33</v>
      </c>
      <c r="G264" s="37">
        <v>0.92</v>
      </c>
      <c r="H264" s="37">
        <v>0.96</v>
      </c>
      <c r="I264" s="38">
        <v>200</v>
      </c>
      <c r="J264" s="128"/>
      <c r="K264" s="171">
        <f t="shared" si="3"/>
        <v>0</v>
      </c>
      <c r="L264" s="162" t="s">
        <v>1227</v>
      </c>
      <c r="M264" s="42" t="s">
        <v>28</v>
      </c>
      <c r="N264" s="41" t="s">
        <v>37</v>
      </c>
      <c r="O264" s="122" t="s">
        <v>28</v>
      </c>
      <c r="P264" s="122" t="s">
        <v>28</v>
      </c>
    </row>
    <row r="265" spans="1:16" s="19" customFormat="1" ht="15" hidden="1" thickBot="1">
      <c r="A265" s="114"/>
      <c r="B265" s="152" t="s">
        <v>759</v>
      </c>
      <c r="C265" s="130" t="s">
        <v>29</v>
      </c>
      <c r="D265" s="130" t="s">
        <v>1098</v>
      </c>
      <c r="E265" s="137"/>
      <c r="F265" s="132" t="s">
        <v>73</v>
      </c>
      <c r="G265" s="133">
        <v>0.95</v>
      </c>
      <c r="H265" s="133">
        <v>1</v>
      </c>
      <c r="I265" s="134">
        <v>150</v>
      </c>
      <c r="J265" s="135"/>
      <c r="K265" s="172">
        <f t="shared" si="3"/>
        <v>0</v>
      </c>
      <c r="L265" s="136" t="s">
        <v>1226</v>
      </c>
      <c r="M265" s="107" t="s">
        <v>28</v>
      </c>
      <c r="N265" s="136" t="s">
        <v>37</v>
      </c>
      <c r="O265" s="122" t="s">
        <v>28</v>
      </c>
      <c r="P265" s="122" t="s">
        <v>28</v>
      </c>
    </row>
    <row r="266" spans="1:16" s="122" customFormat="1" ht="15" hidden="1" thickBot="1">
      <c r="A266" s="121"/>
      <c r="B266" s="152" t="s">
        <v>760</v>
      </c>
      <c r="C266" s="130" t="s">
        <v>29</v>
      </c>
      <c r="D266" s="130" t="s">
        <v>1098</v>
      </c>
      <c r="E266" s="137"/>
      <c r="F266" s="132" t="s">
        <v>64</v>
      </c>
      <c r="G266" s="133">
        <v>1.27</v>
      </c>
      <c r="H266" s="133">
        <v>1.33</v>
      </c>
      <c r="I266" s="134">
        <v>125</v>
      </c>
      <c r="J266" s="135"/>
      <c r="K266" s="172">
        <f t="shared" si="3"/>
        <v>0</v>
      </c>
      <c r="L266" s="136" t="s">
        <v>1226</v>
      </c>
      <c r="M266" s="107" t="s">
        <v>28</v>
      </c>
      <c r="N266" s="136" t="s">
        <v>37</v>
      </c>
      <c r="O266" s="122" t="s">
        <v>28</v>
      </c>
      <c r="P266" s="122" t="s">
        <v>28</v>
      </c>
    </row>
    <row r="267" spans="1:16" s="19" customFormat="1" ht="15" thickBot="1">
      <c r="A267" s="114"/>
      <c r="B267" s="153" t="s">
        <v>1254</v>
      </c>
      <c r="C267" s="164" t="s">
        <v>1151</v>
      </c>
      <c r="D267" s="164" t="s">
        <v>1324</v>
      </c>
      <c r="E267" s="165" t="s">
        <v>1369</v>
      </c>
      <c r="F267" s="36" t="s">
        <v>73</v>
      </c>
      <c r="G267" s="37">
        <v>1.71</v>
      </c>
      <c r="H267" s="37">
        <v>1.8</v>
      </c>
      <c r="I267" s="38">
        <v>150</v>
      </c>
      <c r="J267" s="39"/>
      <c r="K267" s="171">
        <f t="shared" si="3"/>
        <v>0</v>
      </c>
      <c r="L267" s="162" t="s">
        <v>1227</v>
      </c>
      <c r="M267" s="107" t="s">
        <v>28</v>
      </c>
      <c r="N267" s="41" t="s">
        <v>37</v>
      </c>
      <c r="O267" s="122" t="s">
        <v>28</v>
      </c>
      <c r="P267" s="122" t="s">
        <v>28</v>
      </c>
    </row>
    <row r="268" spans="1:16" s="122" customFormat="1" ht="15" thickBot="1">
      <c r="A268" s="121"/>
      <c r="B268" s="154" t="s">
        <v>873</v>
      </c>
      <c r="C268" s="126" t="s">
        <v>42</v>
      </c>
      <c r="D268" s="126" t="s">
        <v>1113</v>
      </c>
      <c r="E268" s="129"/>
      <c r="F268" s="36" t="s">
        <v>32</v>
      </c>
      <c r="G268" s="37">
        <v>0.65</v>
      </c>
      <c r="H268" s="37">
        <v>0.68</v>
      </c>
      <c r="I268" s="38">
        <v>300</v>
      </c>
      <c r="J268" s="128"/>
      <c r="K268" s="171">
        <f t="shared" si="3"/>
        <v>0</v>
      </c>
      <c r="L268" s="162" t="s">
        <v>1227</v>
      </c>
      <c r="M268" s="40" t="s">
        <v>28</v>
      </c>
      <c r="N268" s="41" t="s">
        <v>31</v>
      </c>
      <c r="O268" s="122" t="s">
        <v>28</v>
      </c>
      <c r="P268" s="122" t="s">
        <v>28</v>
      </c>
    </row>
    <row r="269" spans="1:16" s="122" customFormat="1" ht="15" thickBot="1">
      <c r="A269" s="121"/>
      <c r="B269" s="154" t="s">
        <v>874</v>
      </c>
      <c r="C269" s="126" t="s">
        <v>42</v>
      </c>
      <c r="D269" s="126" t="s">
        <v>1113</v>
      </c>
      <c r="E269" s="129"/>
      <c r="F269" s="36" t="s">
        <v>33</v>
      </c>
      <c r="G269" s="37">
        <v>0.91</v>
      </c>
      <c r="H269" s="37">
        <v>0.95</v>
      </c>
      <c r="I269" s="38">
        <v>200</v>
      </c>
      <c r="J269" s="128"/>
      <c r="K269" s="171">
        <f t="shared" si="3"/>
        <v>0</v>
      </c>
      <c r="L269" s="162" t="s">
        <v>1227</v>
      </c>
      <c r="M269" s="40" t="s">
        <v>28</v>
      </c>
      <c r="N269" s="41" t="s">
        <v>31</v>
      </c>
      <c r="O269" s="122" t="s">
        <v>28</v>
      </c>
      <c r="P269" s="122" t="s">
        <v>28</v>
      </c>
    </row>
    <row r="270" spans="1:16" s="19" customFormat="1" ht="15" thickBot="1">
      <c r="A270" s="114"/>
      <c r="B270" s="154" t="s">
        <v>875</v>
      </c>
      <c r="C270" s="126" t="s">
        <v>42</v>
      </c>
      <c r="D270" s="126" t="s">
        <v>1113</v>
      </c>
      <c r="E270" s="129"/>
      <c r="F270" s="36" t="s">
        <v>73</v>
      </c>
      <c r="G270" s="37">
        <v>1.2</v>
      </c>
      <c r="H270" s="37">
        <v>1.26</v>
      </c>
      <c r="I270" s="38">
        <v>150</v>
      </c>
      <c r="J270" s="128"/>
      <c r="K270" s="171">
        <f t="shared" si="3"/>
        <v>0</v>
      </c>
      <c r="L270" s="162" t="s">
        <v>1227</v>
      </c>
      <c r="M270" s="40" t="s">
        <v>28</v>
      </c>
      <c r="N270" s="41" t="s">
        <v>31</v>
      </c>
      <c r="O270" s="122" t="s">
        <v>28</v>
      </c>
      <c r="P270" s="122" t="s">
        <v>28</v>
      </c>
    </row>
    <row r="271" spans="1:16" s="19" customFormat="1" ht="15" thickBot="1">
      <c r="A271" s="114"/>
      <c r="B271" s="154" t="s">
        <v>876</v>
      </c>
      <c r="C271" s="126" t="s">
        <v>42</v>
      </c>
      <c r="D271" s="126" t="s">
        <v>1113</v>
      </c>
      <c r="E271" s="129"/>
      <c r="F271" s="36" t="s">
        <v>64</v>
      </c>
      <c r="G271" s="37">
        <v>1.39</v>
      </c>
      <c r="H271" s="37">
        <v>1.46</v>
      </c>
      <c r="I271" s="38">
        <v>125</v>
      </c>
      <c r="J271" s="128"/>
      <c r="K271" s="171">
        <f t="shared" si="3"/>
        <v>0</v>
      </c>
      <c r="L271" s="162" t="s">
        <v>1227</v>
      </c>
      <c r="M271" s="40" t="s">
        <v>28</v>
      </c>
      <c r="N271" s="41" t="s">
        <v>31</v>
      </c>
      <c r="O271" s="122" t="s">
        <v>28</v>
      </c>
      <c r="P271" s="122" t="s">
        <v>28</v>
      </c>
    </row>
    <row r="272" spans="1:16" s="19" customFormat="1" ht="15" thickBot="1">
      <c r="A272" s="114"/>
      <c r="B272" s="154" t="s">
        <v>877</v>
      </c>
      <c r="C272" s="126" t="s">
        <v>42</v>
      </c>
      <c r="D272" s="126" t="s">
        <v>1113</v>
      </c>
      <c r="E272" s="129"/>
      <c r="F272" s="36" t="s">
        <v>46</v>
      </c>
      <c r="G272" s="37">
        <v>1.6300000000000001</v>
      </c>
      <c r="H272" s="37">
        <v>1.71</v>
      </c>
      <c r="I272" s="38">
        <v>100</v>
      </c>
      <c r="J272" s="128"/>
      <c r="K272" s="171">
        <f t="shared" si="3"/>
        <v>0</v>
      </c>
      <c r="L272" s="162" t="s">
        <v>1227</v>
      </c>
      <c r="M272" s="40" t="s">
        <v>28</v>
      </c>
      <c r="N272" s="41" t="s">
        <v>31</v>
      </c>
      <c r="O272" s="122" t="s">
        <v>28</v>
      </c>
      <c r="P272" s="122" t="s">
        <v>28</v>
      </c>
    </row>
    <row r="273" spans="1:16" s="19" customFormat="1" ht="15" hidden="1" thickBot="1">
      <c r="A273" s="114"/>
      <c r="B273" s="152" t="s">
        <v>878</v>
      </c>
      <c r="C273" s="130" t="s">
        <v>42</v>
      </c>
      <c r="D273" s="130" t="s">
        <v>1114</v>
      </c>
      <c r="E273" s="137"/>
      <c r="F273" s="132" t="s">
        <v>124</v>
      </c>
      <c r="G273" s="133">
        <v>0.64</v>
      </c>
      <c r="H273" s="133">
        <v>0.67</v>
      </c>
      <c r="I273" s="134">
        <v>250</v>
      </c>
      <c r="J273" s="135"/>
      <c r="K273" s="172">
        <f t="shared" si="3"/>
        <v>0</v>
      </c>
      <c r="L273" s="136" t="s">
        <v>1226</v>
      </c>
      <c r="M273" s="106" t="s">
        <v>28</v>
      </c>
      <c r="N273" s="136" t="s">
        <v>39</v>
      </c>
      <c r="O273" s="122" t="s">
        <v>28</v>
      </c>
      <c r="P273" s="122" t="s">
        <v>28</v>
      </c>
    </row>
    <row r="274" spans="1:16" s="19" customFormat="1" ht="15" hidden="1" thickBot="1">
      <c r="A274" s="114"/>
      <c r="B274" s="152" t="s">
        <v>879</v>
      </c>
      <c r="C274" s="130" t="s">
        <v>42</v>
      </c>
      <c r="D274" s="130" t="s">
        <v>1114</v>
      </c>
      <c r="E274" s="137"/>
      <c r="F274" s="132" t="s">
        <v>33</v>
      </c>
      <c r="G274" s="133">
        <v>0.91</v>
      </c>
      <c r="H274" s="133">
        <v>0.95</v>
      </c>
      <c r="I274" s="134">
        <v>200</v>
      </c>
      <c r="J274" s="135"/>
      <c r="K274" s="172">
        <f t="shared" si="3"/>
        <v>0</v>
      </c>
      <c r="L274" s="136" t="s">
        <v>1226</v>
      </c>
      <c r="M274" s="106" t="s">
        <v>28</v>
      </c>
      <c r="N274" s="136" t="s">
        <v>39</v>
      </c>
      <c r="O274" s="122" t="s">
        <v>28</v>
      </c>
      <c r="P274" s="122" t="s">
        <v>28</v>
      </c>
    </row>
    <row r="275" spans="1:16" s="19" customFormat="1" ht="15" hidden="1" thickBot="1">
      <c r="A275" s="114"/>
      <c r="B275" s="152" t="s">
        <v>880</v>
      </c>
      <c r="C275" s="130" t="s">
        <v>42</v>
      </c>
      <c r="D275" s="130" t="s">
        <v>1114</v>
      </c>
      <c r="E275" s="137"/>
      <c r="F275" s="132" t="s">
        <v>73</v>
      </c>
      <c r="G275" s="133">
        <v>1.2</v>
      </c>
      <c r="H275" s="133">
        <v>1.26</v>
      </c>
      <c r="I275" s="134">
        <v>150</v>
      </c>
      <c r="J275" s="135"/>
      <c r="K275" s="172">
        <f t="shared" si="3"/>
        <v>0</v>
      </c>
      <c r="L275" s="136" t="s">
        <v>1226</v>
      </c>
      <c r="M275" s="106" t="s">
        <v>28</v>
      </c>
      <c r="N275" s="136" t="s">
        <v>39</v>
      </c>
      <c r="O275" s="122" t="s">
        <v>28</v>
      </c>
      <c r="P275" s="122" t="s">
        <v>28</v>
      </c>
    </row>
    <row r="276" spans="1:16" s="19" customFormat="1" ht="15" thickBot="1">
      <c r="A276" s="114"/>
      <c r="B276" s="154" t="s">
        <v>881</v>
      </c>
      <c r="C276" s="126" t="s">
        <v>42</v>
      </c>
      <c r="D276" s="126" t="s">
        <v>1114</v>
      </c>
      <c r="E276" s="129"/>
      <c r="F276" s="36" t="s">
        <v>64</v>
      </c>
      <c r="G276" s="37">
        <v>1.41</v>
      </c>
      <c r="H276" s="37">
        <v>1.48</v>
      </c>
      <c r="I276" s="38">
        <v>125</v>
      </c>
      <c r="J276" s="128"/>
      <c r="K276" s="171">
        <f t="shared" si="3"/>
        <v>0</v>
      </c>
      <c r="L276" s="162" t="s">
        <v>1227</v>
      </c>
      <c r="M276" s="43" t="s">
        <v>28</v>
      </c>
      <c r="N276" s="41" t="s">
        <v>39</v>
      </c>
      <c r="O276" s="122" t="s">
        <v>28</v>
      </c>
      <c r="P276" s="122" t="s">
        <v>28</v>
      </c>
    </row>
    <row r="277" spans="1:16" s="19" customFormat="1" ht="15" thickBot="1">
      <c r="A277" s="114"/>
      <c r="B277" s="154" t="s">
        <v>882</v>
      </c>
      <c r="C277" s="126" t="s">
        <v>42</v>
      </c>
      <c r="D277" s="126" t="s">
        <v>1114</v>
      </c>
      <c r="E277" s="129"/>
      <c r="F277" s="36" t="s">
        <v>46</v>
      </c>
      <c r="G277" s="37">
        <v>1.61</v>
      </c>
      <c r="H277" s="37">
        <v>1.69</v>
      </c>
      <c r="I277" s="38">
        <v>100</v>
      </c>
      <c r="J277" s="128"/>
      <c r="K277" s="171">
        <f t="shared" si="3"/>
        <v>0</v>
      </c>
      <c r="L277" s="162" t="s">
        <v>1227</v>
      </c>
      <c r="M277" s="43" t="s">
        <v>28</v>
      </c>
      <c r="N277" s="41" t="s">
        <v>39</v>
      </c>
      <c r="O277" s="122" t="s">
        <v>28</v>
      </c>
      <c r="P277" s="122" t="s">
        <v>28</v>
      </c>
    </row>
    <row r="278" spans="1:16" s="19" customFormat="1" ht="15" thickBot="1">
      <c r="A278" s="114"/>
      <c r="B278" s="153" t="s">
        <v>1255</v>
      </c>
      <c r="C278" s="164" t="s">
        <v>1151</v>
      </c>
      <c r="D278" s="164" t="s">
        <v>1325</v>
      </c>
      <c r="E278" s="165" t="s">
        <v>1369</v>
      </c>
      <c r="F278" s="36" t="s">
        <v>73</v>
      </c>
      <c r="G278" s="37">
        <v>1.71</v>
      </c>
      <c r="H278" s="37">
        <v>1.8</v>
      </c>
      <c r="I278" s="38">
        <v>150</v>
      </c>
      <c r="J278" s="39"/>
      <c r="K278" s="171">
        <f t="shared" si="3"/>
        <v>0</v>
      </c>
      <c r="L278" s="162" t="s">
        <v>1227</v>
      </c>
      <c r="M278" s="40" t="s">
        <v>28</v>
      </c>
      <c r="N278" s="41" t="s">
        <v>31</v>
      </c>
      <c r="O278" s="122" t="s">
        <v>28</v>
      </c>
      <c r="P278" s="122" t="s">
        <v>28</v>
      </c>
    </row>
    <row r="279" spans="1:16" s="122" customFormat="1" ht="15" hidden="1" thickBot="1">
      <c r="A279" s="121"/>
      <c r="B279" s="152" t="s">
        <v>617</v>
      </c>
      <c r="C279" s="130" t="s">
        <v>47</v>
      </c>
      <c r="D279" s="130" t="s">
        <v>1074</v>
      </c>
      <c r="E279" s="137" t="s">
        <v>1148</v>
      </c>
      <c r="F279" s="132" t="s">
        <v>30</v>
      </c>
      <c r="G279" s="133">
        <v>0.38</v>
      </c>
      <c r="H279" s="133">
        <v>0.39</v>
      </c>
      <c r="I279" s="134">
        <v>400</v>
      </c>
      <c r="J279" s="135"/>
      <c r="K279" s="172">
        <f t="shared" si="3"/>
        <v>0</v>
      </c>
      <c r="L279" s="136" t="s">
        <v>1226</v>
      </c>
      <c r="M279" s="106" t="s">
        <v>28</v>
      </c>
      <c r="N279" s="136" t="s">
        <v>39</v>
      </c>
      <c r="O279" s="122" t="s">
        <v>28</v>
      </c>
      <c r="P279" s="122" t="s">
        <v>28</v>
      </c>
    </row>
    <row r="280" spans="1:16" s="19" customFormat="1" ht="15" hidden="1" thickBot="1">
      <c r="A280" s="114"/>
      <c r="B280" s="152" t="s">
        <v>618</v>
      </c>
      <c r="C280" s="130" t="s">
        <v>47</v>
      </c>
      <c r="D280" s="130" t="s">
        <v>1074</v>
      </c>
      <c r="E280" s="137" t="s">
        <v>1148</v>
      </c>
      <c r="F280" s="132" t="s">
        <v>32</v>
      </c>
      <c r="G280" s="133">
        <v>0.52</v>
      </c>
      <c r="H280" s="133">
        <v>0.54</v>
      </c>
      <c r="I280" s="134">
        <v>300</v>
      </c>
      <c r="J280" s="135"/>
      <c r="K280" s="172">
        <f t="shared" si="3"/>
        <v>0</v>
      </c>
      <c r="L280" s="136" t="s">
        <v>1226</v>
      </c>
      <c r="M280" s="106" t="s">
        <v>28</v>
      </c>
      <c r="N280" s="136" t="s">
        <v>39</v>
      </c>
      <c r="O280" s="122" t="s">
        <v>28</v>
      </c>
      <c r="P280" s="122" t="s">
        <v>28</v>
      </c>
    </row>
    <row r="281" spans="1:16" s="122" customFormat="1" ht="15" thickBot="1">
      <c r="A281" s="121"/>
      <c r="B281" s="154" t="s">
        <v>146</v>
      </c>
      <c r="C281" s="126" t="s">
        <v>47</v>
      </c>
      <c r="D281" s="126" t="s">
        <v>147</v>
      </c>
      <c r="E281" s="129"/>
      <c r="F281" s="36" t="s">
        <v>30</v>
      </c>
      <c r="G281" s="37">
        <v>0.37</v>
      </c>
      <c r="H281" s="37">
        <v>0.38</v>
      </c>
      <c r="I281" s="38">
        <v>400</v>
      </c>
      <c r="J281" s="128"/>
      <c r="K281" s="171">
        <f t="shared" ref="K281:K344" si="4">IF(J281&lt;5,H281*J281*I281,G281*J281*I281)</f>
        <v>0</v>
      </c>
      <c r="L281" s="162" t="s">
        <v>1227</v>
      </c>
      <c r="M281" s="45" t="s">
        <v>28</v>
      </c>
      <c r="N281" s="41" t="s">
        <v>48</v>
      </c>
      <c r="O281" s="122" t="s">
        <v>28</v>
      </c>
      <c r="P281" s="122" t="s">
        <v>28</v>
      </c>
    </row>
    <row r="282" spans="1:16" s="122" customFormat="1" ht="15" thickBot="1">
      <c r="A282" s="121"/>
      <c r="B282" s="153" t="s">
        <v>148</v>
      </c>
      <c r="C282" s="119" t="s">
        <v>47</v>
      </c>
      <c r="D282" s="119" t="s">
        <v>147</v>
      </c>
      <c r="E282" s="116"/>
      <c r="F282" s="36" t="s">
        <v>32</v>
      </c>
      <c r="G282" s="37">
        <v>0.51</v>
      </c>
      <c r="H282" s="37">
        <v>0.53</v>
      </c>
      <c r="I282" s="38">
        <v>300</v>
      </c>
      <c r="J282" s="39"/>
      <c r="K282" s="171">
        <f t="shared" si="4"/>
        <v>0</v>
      </c>
      <c r="L282" s="162" t="s">
        <v>1227</v>
      </c>
      <c r="M282" s="45" t="s">
        <v>28</v>
      </c>
      <c r="N282" s="41" t="s">
        <v>48</v>
      </c>
      <c r="O282" s="122" t="s">
        <v>28</v>
      </c>
      <c r="P282" s="122" t="s">
        <v>28</v>
      </c>
    </row>
    <row r="283" spans="1:16" s="19" customFormat="1" ht="15" thickBot="1">
      <c r="A283" s="114"/>
      <c r="B283" s="153" t="s">
        <v>149</v>
      </c>
      <c r="C283" s="119" t="s">
        <v>47</v>
      </c>
      <c r="D283" s="119" t="s">
        <v>147</v>
      </c>
      <c r="E283" s="116"/>
      <c r="F283" s="36" t="s">
        <v>33</v>
      </c>
      <c r="G283" s="37">
        <v>0.68</v>
      </c>
      <c r="H283" s="37">
        <v>0.71</v>
      </c>
      <c r="I283" s="38">
        <v>200</v>
      </c>
      <c r="J283" s="39"/>
      <c r="K283" s="171">
        <f t="shared" si="4"/>
        <v>0</v>
      </c>
      <c r="L283" s="162" t="s">
        <v>1227</v>
      </c>
      <c r="M283" s="45" t="s">
        <v>28</v>
      </c>
      <c r="N283" s="41" t="s">
        <v>48</v>
      </c>
      <c r="O283" s="122" t="s">
        <v>28</v>
      </c>
      <c r="P283" s="122" t="s">
        <v>28</v>
      </c>
    </row>
    <row r="284" spans="1:16" s="122" customFormat="1" ht="15" thickBot="1">
      <c r="A284" s="121"/>
      <c r="B284" s="153" t="s">
        <v>619</v>
      </c>
      <c r="C284" s="119" t="s">
        <v>47</v>
      </c>
      <c r="D284" s="119" t="s">
        <v>147</v>
      </c>
      <c r="E284" s="116"/>
      <c r="F284" s="36" t="s">
        <v>73</v>
      </c>
      <c r="G284" s="37">
        <v>0.84</v>
      </c>
      <c r="H284" s="37">
        <v>0.88</v>
      </c>
      <c r="I284" s="38">
        <v>150</v>
      </c>
      <c r="J284" s="39"/>
      <c r="K284" s="171">
        <f t="shared" si="4"/>
        <v>0</v>
      </c>
      <c r="L284" s="162" t="s">
        <v>1227</v>
      </c>
      <c r="M284" s="45" t="s">
        <v>28</v>
      </c>
      <c r="N284" s="41" t="s">
        <v>48</v>
      </c>
      <c r="O284" s="122" t="s">
        <v>28</v>
      </c>
      <c r="P284" s="122" t="s">
        <v>28</v>
      </c>
    </row>
    <row r="285" spans="1:16" s="122" customFormat="1" ht="15" thickBot="1">
      <c r="A285" s="121"/>
      <c r="B285" s="154" t="s">
        <v>150</v>
      </c>
      <c r="C285" s="126" t="s">
        <v>1172</v>
      </c>
      <c r="D285" s="126" t="s">
        <v>151</v>
      </c>
      <c r="E285" s="129"/>
      <c r="F285" s="36" t="s">
        <v>30</v>
      </c>
      <c r="G285" s="37">
        <v>0.41000000000000003</v>
      </c>
      <c r="H285" s="37">
        <v>0.43</v>
      </c>
      <c r="I285" s="38">
        <v>400</v>
      </c>
      <c r="J285" s="128"/>
      <c r="K285" s="171">
        <f t="shared" si="4"/>
        <v>0</v>
      </c>
      <c r="L285" s="162" t="s">
        <v>1227</v>
      </c>
      <c r="M285" s="45" t="s">
        <v>28</v>
      </c>
      <c r="N285" s="41" t="s">
        <v>48</v>
      </c>
      <c r="O285" s="122" t="s">
        <v>28</v>
      </c>
      <c r="P285" s="122" t="s">
        <v>28</v>
      </c>
    </row>
    <row r="286" spans="1:16" s="19" customFormat="1" ht="15" hidden="1" thickBot="1">
      <c r="A286" s="114"/>
      <c r="B286" s="152" t="s">
        <v>553</v>
      </c>
      <c r="C286" s="130" t="s">
        <v>1172</v>
      </c>
      <c r="D286" s="130" t="s">
        <v>151</v>
      </c>
      <c r="E286" s="137"/>
      <c r="F286" s="132" t="s">
        <v>230</v>
      </c>
      <c r="G286" s="133">
        <v>0.29000000000000004</v>
      </c>
      <c r="H286" s="133">
        <v>0.3</v>
      </c>
      <c r="I286" s="134">
        <v>500</v>
      </c>
      <c r="J286" s="135"/>
      <c r="K286" s="172">
        <f t="shared" si="4"/>
        <v>0</v>
      </c>
      <c r="L286" s="136" t="s">
        <v>1226</v>
      </c>
      <c r="M286" s="142" t="s">
        <v>28</v>
      </c>
      <c r="N286" s="136" t="s">
        <v>48</v>
      </c>
      <c r="O286" s="122" t="s">
        <v>28</v>
      </c>
      <c r="P286" s="122" t="s">
        <v>28</v>
      </c>
    </row>
    <row r="287" spans="1:16" s="122" customFormat="1" ht="15" hidden="1" thickBot="1">
      <c r="A287" s="121"/>
      <c r="B287" s="152" t="s">
        <v>152</v>
      </c>
      <c r="C287" s="130" t="s">
        <v>1172</v>
      </c>
      <c r="D287" s="130" t="s">
        <v>151</v>
      </c>
      <c r="E287" s="137"/>
      <c r="F287" s="132" t="s">
        <v>32</v>
      </c>
      <c r="G287" s="133">
        <v>0.57000000000000006</v>
      </c>
      <c r="H287" s="133">
        <v>0.59</v>
      </c>
      <c r="I287" s="134">
        <v>300</v>
      </c>
      <c r="J287" s="135"/>
      <c r="K287" s="172">
        <f t="shared" si="4"/>
        <v>0</v>
      </c>
      <c r="L287" s="176" t="s">
        <v>1227</v>
      </c>
      <c r="M287" s="142" t="s">
        <v>28</v>
      </c>
      <c r="N287" s="136" t="s">
        <v>48</v>
      </c>
      <c r="O287" s="122" t="s">
        <v>28</v>
      </c>
      <c r="P287" s="122" t="s">
        <v>28</v>
      </c>
    </row>
    <row r="288" spans="1:16" s="19" customFormat="1" ht="15" thickBot="1">
      <c r="A288" s="114"/>
      <c r="B288" s="154" t="s">
        <v>153</v>
      </c>
      <c r="C288" s="126" t="s">
        <v>1172</v>
      </c>
      <c r="D288" s="126" t="s">
        <v>151</v>
      </c>
      <c r="E288" s="129"/>
      <c r="F288" s="36" t="s">
        <v>33</v>
      </c>
      <c r="G288" s="37">
        <v>0.71</v>
      </c>
      <c r="H288" s="37">
        <v>0.74</v>
      </c>
      <c r="I288" s="38">
        <v>200</v>
      </c>
      <c r="J288" s="128"/>
      <c r="K288" s="171">
        <f t="shared" si="4"/>
        <v>0</v>
      </c>
      <c r="L288" s="162" t="s">
        <v>1227</v>
      </c>
      <c r="M288" s="45" t="s">
        <v>28</v>
      </c>
      <c r="N288" s="41" t="s">
        <v>48</v>
      </c>
      <c r="O288" s="122" t="s">
        <v>28</v>
      </c>
      <c r="P288" s="122" t="s">
        <v>28</v>
      </c>
    </row>
    <row r="289" spans="1:16" s="19" customFormat="1" ht="15" thickBot="1">
      <c r="A289" s="114"/>
      <c r="B289" s="153" t="s">
        <v>154</v>
      </c>
      <c r="C289" s="119" t="s">
        <v>1172</v>
      </c>
      <c r="D289" s="119" t="s">
        <v>151</v>
      </c>
      <c r="E289" s="116"/>
      <c r="F289" s="36" t="s">
        <v>73</v>
      </c>
      <c r="G289" s="37">
        <v>0.76</v>
      </c>
      <c r="H289" s="37">
        <v>0.79</v>
      </c>
      <c r="I289" s="38">
        <v>150</v>
      </c>
      <c r="J289" s="39"/>
      <c r="K289" s="171">
        <f t="shared" si="4"/>
        <v>0</v>
      </c>
      <c r="L289" s="163" t="s">
        <v>1228</v>
      </c>
      <c r="M289" s="45" t="s">
        <v>28</v>
      </c>
      <c r="N289" s="41" t="s">
        <v>48</v>
      </c>
      <c r="O289" s="122" t="s">
        <v>28</v>
      </c>
      <c r="P289" s="122" t="s">
        <v>28</v>
      </c>
    </row>
    <row r="290" spans="1:16" s="19" customFormat="1" ht="15" thickBot="1">
      <c r="A290" s="114"/>
      <c r="B290" s="153" t="s">
        <v>883</v>
      </c>
      <c r="C290" s="119" t="s">
        <v>42</v>
      </c>
      <c r="D290" s="119" t="s">
        <v>156</v>
      </c>
      <c r="E290" s="35"/>
      <c r="F290" s="36" t="s">
        <v>124</v>
      </c>
      <c r="G290" s="37">
        <v>0.63</v>
      </c>
      <c r="H290" s="37">
        <v>0.66</v>
      </c>
      <c r="I290" s="38">
        <v>250</v>
      </c>
      <c r="J290" s="39"/>
      <c r="K290" s="171">
        <f t="shared" si="4"/>
        <v>0</v>
      </c>
      <c r="L290" s="162" t="s">
        <v>1227</v>
      </c>
      <c r="M290" s="107" t="s">
        <v>28</v>
      </c>
      <c r="N290" s="41" t="s">
        <v>37</v>
      </c>
      <c r="O290" s="122" t="s">
        <v>28</v>
      </c>
      <c r="P290" s="122" t="s">
        <v>28</v>
      </c>
    </row>
    <row r="291" spans="1:16" s="19" customFormat="1" ht="15" hidden="1" thickBot="1">
      <c r="A291" s="114"/>
      <c r="B291" s="152" t="s">
        <v>155</v>
      </c>
      <c r="C291" s="130" t="s">
        <v>42</v>
      </c>
      <c r="D291" s="130" t="s">
        <v>156</v>
      </c>
      <c r="E291" s="137"/>
      <c r="F291" s="132" t="s">
        <v>33</v>
      </c>
      <c r="G291" s="133">
        <v>0.88</v>
      </c>
      <c r="H291" s="133">
        <v>0.92</v>
      </c>
      <c r="I291" s="134">
        <v>200</v>
      </c>
      <c r="J291" s="135"/>
      <c r="K291" s="172">
        <f t="shared" si="4"/>
        <v>0</v>
      </c>
      <c r="L291" s="136" t="s">
        <v>1226</v>
      </c>
      <c r="M291" s="107" t="s">
        <v>28</v>
      </c>
      <c r="N291" s="136" t="s">
        <v>37</v>
      </c>
      <c r="O291" s="122" t="s">
        <v>28</v>
      </c>
      <c r="P291" s="122" t="s">
        <v>28</v>
      </c>
    </row>
    <row r="292" spans="1:16" s="122" customFormat="1" ht="15" thickBot="1">
      <c r="A292" s="121"/>
      <c r="B292" s="153" t="s">
        <v>157</v>
      </c>
      <c r="C292" s="119" t="s">
        <v>42</v>
      </c>
      <c r="D292" s="119" t="s">
        <v>156</v>
      </c>
      <c r="E292" s="116"/>
      <c r="F292" s="36" t="s">
        <v>73</v>
      </c>
      <c r="G292" s="37">
        <v>1.17</v>
      </c>
      <c r="H292" s="37">
        <v>1.23</v>
      </c>
      <c r="I292" s="38">
        <v>150</v>
      </c>
      <c r="J292" s="39"/>
      <c r="K292" s="171">
        <f t="shared" si="4"/>
        <v>0</v>
      </c>
      <c r="L292" s="162" t="s">
        <v>1227</v>
      </c>
      <c r="M292" s="107" t="s">
        <v>28</v>
      </c>
      <c r="N292" s="41" t="s">
        <v>37</v>
      </c>
      <c r="O292" s="122" t="s">
        <v>28</v>
      </c>
      <c r="P292" s="122" t="s">
        <v>28</v>
      </c>
    </row>
    <row r="293" spans="1:16" s="19" customFormat="1" ht="15" hidden="1" thickBot="1">
      <c r="A293" s="114"/>
      <c r="B293" s="152" t="s">
        <v>158</v>
      </c>
      <c r="C293" s="130" t="s">
        <v>42</v>
      </c>
      <c r="D293" s="130" t="s">
        <v>156</v>
      </c>
      <c r="E293" s="137"/>
      <c r="F293" s="132" t="s">
        <v>64</v>
      </c>
      <c r="G293" s="133">
        <v>1.39</v>
      </c>
      <c r="H293" s="133">
        <v>1.46</v>
      </c>
      <c r="I293" s="134">
        <v>125</v>
      </c>
      <c r="J293" s="135"/>
      <c r="K293" s="172">
        <f t="shared" si="4"/>
        <v>0</v>
      </c>
      <c r="L293" s="136" t="s">
        <v>1226</v>
      </c>
      <c r="M293" s="107" t="s">
        <v>28</v>
      </c>
      <c r="N293" s="136" t="s">
        <v>37</v>
      </c>
      <c r="O293" s="122" t="s">
        <v>28</v>
      </c>
      <c r="P293" s="122" t="s">
        <v>28</v>
      </c>
    </row>
    <row r="294" spans="1:16" s="19" customFormat="1" ht="15" hidden="1" thickBot="1">
      <c r="A294" s="114"/>
      <c r="B294" s="152" t="s">
        <v>884</v>
      </c>
      <c r="C294" s="130" t="s">
        <v>42</v>
      </c>
      <c r="D294" s="130" t="s">
        <v>156</v>
      </c>
      <c r="E294" s="137"/>
      <c r="F294" s="132" t="s">
        <v>46</v>
      </c>
      <c r="G294" s="133">
        <v>1.6</v>
      </c>
      <c r="H294" s="133">
        <v>1.68</v>
      </c>
      <c r="I294" s="134">
        <v>100</v>
      </c>
      <c r="J294" s="135"/>
      <c r="K294" s="172">
        <f t="shared" si="4"/>
        <v>0</v>
      </c>
      <c r="L294" s="136" t="s">
        <v>1226</v>
      </c>
      <c r="M294" s="107" t="s">
        <v>28</v>
      </c>
      <c r="N294" s="136" t="s">
        <v>37</v>
      </c>
      <c r="O294" s="122" t="s">
        <v>28</v>
      </c>
      <c r="P294" s="122" t="s">
        <v>28</v>
      </c>
    </row>
    <row r="295" spans="1:16" s="122" customFormat="1" ht="15" hidden="1" thickBot="1">
      <c r="A295" s="121"/>
      <c r="B295" s="173" t="s">
        <v>1256</v>
      </c>
      <c r="C295" s="174" t="s">
        <v>1391</v>
      </c>
      <c r="D295" s="174" t="s">
        <v>1326</v>
      </c>
      <c r="E295" s="175" t="s">
        <v>1369</v>
      </c>
      <c r="F295" s="132" t="s">
        <v>73</v>
      </c>
      <c r="G295" s="133">
        <v>1.35</v>
      </c>
      <c r="H295" s="133">
        <v>1.4</v>
      </c>
      <c r="I295" s="134">
        <v>150</v>
      </c>
      <c r="J295" s="138"/>
      <c r="K295" s="172">
        <f t="shared" si="4"/>
        <v>0</v>
      </c>
      <c r="L295" s="176" t="s">
        <v>1227</v>
      </c>
      <c r="M295" s="106" t="s">
        <v>28</v>
      </c>
      <c r="N295" s="136" t="s">
        <v>39</v>
      </c>
      <c r="O295" s="122" t="s">
        <v>28</v>
      </c>
      <c r="P295" s="122" t="s">
        <v>28</v>
      </c>
    </row>
    <row r="296" spans="1:16" s="19" customFormat="1" ht="15" thickBot="1">
      <c r="A296" s="114"/>
      <c r="B296" s="153" t="s">
        <v>159</v>
      </c>
      <c r="C296" s="119" t="s">
        <v>29</v>
      </c>
      <c r="D296" s="119" t="s">
        <v>160</v>
      </c>
      <c r="E296" s="116"/>
      <c r="F296" s="36" t="s">
        <v>30</v>
      </c>
      <c r="G296" s="37">
        <v>0.49</v>
      </c>
      <c r="H296" s="37">
        <v>0.51</v>
      </c>
      <c r="I296" s="38">
        <v>400</v>
      </c>
      <c r="J296" s="39"/>
      <c r="K296" s="171">
        <f t="shared" si="4"/>
        <v>0</v>
      </c>
      <c r="L296" s="162" t="s">
        <v>1227</v>
      </c>
      <c r="M296" s="107" t="s">
        <v>28</v>
      </c>
      <c r="N296" s="41" t="s">
        <v>37</v>
      </c>
      <c r="O296" s="122" t="s">
        <v>28</v>
      </c>
      <c r="P296" s="122" t="s">
        <v>28</v>
      </c>
    </row>
    <row r="297" spans="1:16" s="122" customFormat="1" ht="15" hidden="1" thickBot="1">
      <c r="A297" s="121"/>
      <c r="B297" s="173" t="s">
        <v>161</v>
      </c>
      <c r="C297" s="178" t="s">
        <v>29</v>
      </c>
      <c r="D297" s="178" t="s">
        <v>160</v>
      </c>
      <c r="E297" s="179"/>
      <c r="F297" s="132" t="s">
        <v>32</v>
      </c>
      <c r="G297" s="133">
        <v>0.66</v>
      </c>
      <c r="H297" s="133">
        <v>0.69000000000000006</v>
      </c>
      <c r="I297" s="134">
        <v>300</v>
      </c>
      <c r="J297" s="138"/>
      <c r="K297" s="172">
        <f t="shared" si="4"/>
        <v>0</v>
      </c>
      <c r="L297" s="176" t="s">
        <v>1227</v>
      </c>
      <c r="M297" s="107" t="s">
        <v>28</v>
      </c>
      <c r="N297" s="136" t="s">
        <v>37</v>
      </c>
      <c r="O297" s="122" t="s">
        <v>28</v>
      </c>
      <c r="P297" s="122" t="s">
        <v>28</v>
      </c>
    </row>
    <row r="298" spans="1:16" s="19" customFormat="1" ht="15" thickBot="1">
      <c r="A298" s="114"/>
      <c r="B298" s="153" t="s">
        <v>162</v>
      </c>
      <c r="C298" s="119" t="s">
        <v>29</v>
      </c>
      <c r="D298" s="119" t="s">
        <v>160</v>
      </c>
      <c r="E298" s="116"/>
      <c r="F298" s="36" t="s">
        <v>33</v>
      </c>
      <c r="G298" s="37">
        <v>0.92</v>
      </c>
      <c r="H298" s="37">
        <v>0.96</v>
      </c>
      <c r="I298" s="38">
        <v>200</v>
      </c>
      <c r="J298" s="39"/>
      <c r="K298" s="171">
        <f t="shared" si="4"/>
        <v>0</v>
      </c>
      <c r="L298" s="163" t="s">
        <v>1228</v>
      </c>
      <c r="M298" s="42" t="s">
        <v>28</v>
      </c>
      <c r="N298" s="41" t="s">
        <v>37</v>
      </c>
      <c r="O298" s="122" t="s">
        <v>28</v>
      </c>
      <c r="P298" s="122" t="s">
        <v>28</v>
      </c>
    </row>
    <row r="299" spans="1:16" s="19" customFormat="1" ht="15" thickBot="1">
      <c r="A299" s="114"/>
      <c r="B299" s="153" t="s">
        <v>1257</v>
      </c>
      <c r="C299" s="164" t="s">
        <v>1391</v>
      </c>
      <c r="D299" s="164" t="s">
        <v>1327</v>
      </c>
      <c r="E299" s="165" t="s">
        <v>1369</v>
      </c>
      <c r="F299" s="36" t="s">
        <v>73</v>
      </c>
      <c r="G299" s="37">
        <v>1.44</v>
      </c>
      <c r="H299" s="37">
        <v>1.49</v>
      </c>
      <c r="I299" s="38">
        <v>150</v>
      </c>
      <c r="J299" s="39"/>
      <c r="K299" s="171">
        <f t="shared" si="4"/>
        <v>0</v>
      </c>
      <c r="L299" s="162" t="s">
        <v>1227</v>
      </c>
      <c r="M299" s="107" t="s">
        <v>28</v>
      </c>
      <c r="N299" s="41" t="s">
        <v>37</v>
      </c>
      <c r="O299" s="122" t="s">
        <v>28</v>
      </c>
      <c r="P299" s="122" t="s">
        <v>28</v>
      </c>
    </row>
    <row r="300" spans="1:16" s="19" customFormat="1" ht="15" thickBot="1">
      <c r="A300" s="114"/>
      <c r="B300" s="153" t="s">
        <v>1042</v>
      </c>
      <c r="C300" s="119" t="s">
        <v>80</v>
      </c>
      <c r="D300" s="119" t="s">
        <v>1137</v>
      </c>
      <c r="E300" s="124" t="s">
        <v>1148</v>
      </c>
      <c r="F300" s="36" t="s">
        <v>30</v>
      </c>
      <c r="G300" s="37">
        <v>0.37</v>
      </c>
      <c r="H300" s="37">
        <v>0.38</v>
      </c>
      <c r="I300" s="38">
        <v>400</v>
      </c>
      <c r="J300" s="39"/>
      <c r="K300" s="171">
        <f t="shared" si="4"/>
        <v>0</v>
      </c>
      <c r="L300" s="162" t="s">
        <v>1227</v>
      </c>
      <c r="M300" s="44" t="s">
        <v>28</v>
      </c>
      <c r="N300" s="41" t="s">
        <v>1141</v>
      </c>
      <c r="O300" s="122" t="s">
        <v>28</v>
      </c>
      <c r="P300" s="122" t="s">
        <v>28</v>
      </c>
    </row>
    <row r="301" spans="1:16" s="122" customFormat="1" ht="15" thickBot="1">
      <c r="A301" s="121"/>
      <c r="B301" s="153" t="s">
        <v>1043</v>
      </c>
      <c r="C301" s="119" t="s">
        <v>80</v>
      </c>
      <c r="D301" s="119" t="s">
        <v>1137</v>
      </c>
      <c r="E301" s="124" t="s">
        <v>1148</v>
      </c>
      <c r="F301" s="36" t="s">
        <v>32</v>
      </c>
      <c r="G301" s="37">
        <v>0.5</v>
      </c>
      <c r="H301" s="37">
        <v>0.52</v>
      </c>
      <c r="I301" s="38">
        <v>300</v>
      </c>
      <c r="J301" s="39"/>
      <c r="K301" s="171">
        <f t="shared" si="4"/>
        <v>0</v>
      </c>
      <c r="L301" s="162" t="s">
        <v>1227</v>
      </c>
      <c r="M301" s="44" t="s">
        <v>28</v>
      </c>
      <c r="N301" s="41" t="s">
        <v>1141</v>
      </c>
      <c r="O301" s="122" t="s">
        <v>28</v>
      </c>
      <c r="P301" s="122" t="s">
        <v>28</v>
      </c>
    </row>
    <row r="302" spans="1:16" s="19" customFormat="1" ht="15" thickBot="1">
      <c r="A302" s="114"/>
      <c r="B302" s="153" t="s">
        <v>1044</v>
      </c>
      <c r="C302" s="119" t="s">
        <v>80</v>
      </c>
      <c r="D302" s="119" t="s">
        <v>1137</v>
      </c>
      <c r="E302" s="124" t="s">
        <v>1148</v>
      </c>
      <c r="F302" s="36" t="s">
        <v>33</v>
      </c>
      <c r="G302" s="37">
        <v>0.68</v>
      </c>
      <c r="H302" s="37">
        <v>0.71</v>
      </c>
      <c r="I302" s="38">
        <v>200</v>
      </c>
      <c r="J302" s="39"/>
      <c r="K302" s="171">
        <f t="shared" si="4"/>
        <v>0</v>
      </c>
      <c r="L302" s="162" t="s">
        <v>1227</v>
      </c>
      <c r="M302" s="44" t="s">
        <v>28</v>
      </c>
      <c r="N302" s="41" t="s">
        <v>1141</v>
      </c>
      <c r="O302" s="122" t="s">
        <v>28</v>
      </c>
      <c r="P302" s="122" t="s">
        <v>28</v>
      </c>
    </row>
    <row r="303" spans="1:16" s="19" customFormat="1" ht="15" thickBot="1">
      <c r="A303" s="114"/>
      <c r="B303" s="153" t="s">
        <v>1045</v>
      </c>
      <c r="C303" s="119" t="s">
        <v>80</v>
      </c>
      <c r="D303" s="119" t="s">
        <v>1137</v>
      </c>
      <c r="E303" s="124" t="s">
        <v>1148</v>
      </c>
      <c r="F303" s="36" t="s">
        <v>73</v>
      </c>
      <c r="G303" s="37">
        <v>0.86</v>
      </c>
      <c r="H303" s="37">
        <v>0.9</v>
      </c>
      <c r="I303" s="38">
        <v>150</v>
      </c>
      <c r="J303" s="39"/>
      <c r="K303" s="171">
        <f t="shared" si="4"/>
        <v>0</v>
      </c>
      <c r="L303" s="163" t="s">
        <v>1228</v>
      </c>
      <c r="M303" s="44" t="s">
        <v>28</v>
      </c>
      <c r="N303" s="41" t="s">
        <v>1141</v>
      </c>
      <c r="O303" s="122" t="s">
        <v>28</v>
      </c>
      <c r="P303" s="122" t="s">
        <v>28</v>
      </c>
    </row>
    <row r="304" spans="1:16" s="19" customFormat="1" ht="15" thickBot="1">
      <c r="A304" s="114"/>
      <c r="B304" s="153" t="s">
        <v>620</v>
      </c>
      <c r="C304" s="119" t="s">
        <v>47</v>
      </c>
      <c r="D304" s="119" t="s">
        <v>1075</v>
      </c>
      <c r="E304" s="120"/>
      <c r="F304" s="36" t="s">
        <v>30</v>
      </c>
      <c r="G304" s="37">
        <v>0.36</v>
      </c>
      <c r="H304" s="37">
        <v>0.37</v>
      </c>
      <c r="I304" s="38">
        <v>400</v>
      </c>
      <c r="J304" s="39"/>
      <c r="K304" s="171">
        <f t="shared" si="4"/>
        <v>0</v>
      </c>
      <c r="L304" s="162" t="s">
        <v>1227</v>
      </c>
      <c r="M304" s="46" t="s">
        <v>28</v>
      </c>
      <c r="N304" s="41" t="s">
        <v>65</v>
      </c>
      <c r="O304" s="122" t="s">
        <v>28</v>
      </c>
      <c r="P304" s="122" t="s">
        <v>28</v>
      </c>
    </row>
    <row r="305" spans="1:16" s="19" customFormat="1" ht="15" thickBot="1">
      <c r="A305" s="114"/>
      <c r="B305" s="153" t="s">
        <v>621</v>
      </c>
      <c r="C305" s="119" t="s">
        <v>47</v>
      </c>
      <c r="D305" s="119" t="s">
        <v>1075</v>
      </c>
      <c r="E305" s="120"/>
      <c r="F305" s="36" t="s">
        <v>32</v>
      </c>
      <c r="G305" s="37">
        <v>0.51</v>
      </c>
      <c r="H305" s="37">
        <v>0.53</v>
      </c>
      <c r="I305" s="38">
        <v>300</v>
      </c>
      <c r="J305" s="39"/>
      <c r="K305" s="171">
        <f t="shared" si="4"/>
        <v>0</v>
      </c>
      <c r="L305" s="162" t="s">
        <v>1227</v>
      </c>
      <c r="M305" s="46" t="s">
        <v>28</v>
      </c>
      <c r="N305" s="41" t="s">
        <v>65</v>
      </c>
      <c r="O305" s="122" t="s">
        <v>28</v>
      </c>
      <c r="P305" s="122" t="s">
        <v>28</v>
      </c>
    </row>
    <row r="306" spans="1:16" s="122" customFormat="1" ht="15" hidden="1" thickBot="1">
      <c r="A306" s="121"/>
      <c r="B306" s="173" t="s">
        <v>534</v>
      </c>
      <c r="C306" s="178" t="s">
        <v>221</v>
      </c>
      <c r="D306" s="178" t="s">
        <v>1063</v>
      </c>
      <c r="E306" s="179"/>
      <c r="F306" s="132" t="s">
        <v>30</v>
      </c>
      <c r="G306" s="133">
        <v>0.52</v>
      </c>
      <c r="H306" s="133">
        <v>0.54</v>
      </c>
      <c r="I306" s="134">
        <v>400</v>
      </c>
      <c r="J306" s="138"/>
      <c r="K306" s="172">
        <f t="shared" si="4"/>
        <v>0</v>
      </c>
      <c r="L306" s="176" t="s">
        <v>1227</v>
      </c>
      <c r="M306" s="142" t="s">
        <v>28</v>
      </c>
      <c r="N306" s="136" t="s">
        <v>48</v>
      </c>
      <c r="O306" s="122" t="s">
        <v>28</v>
      </c>
      <c r="P306" s="122" t="s">
        <v>28</v>
      </c>
    </row>
    <row r="307" spans="1:16" s="19" customFormat="1" ht="15" thickBot="1">
      <c r="A307" s="114"/>
      <c r="B307" s="154" t="s">
        <v>533</v>
      </c>
      <c r="C307" s="126" t="s">
        <v>221</v>
      </c>
      <c r="D307" s="126" t="s">
        <v>1063</v>
      </c>
      <c r="E307" s="129"/>
      <c r="F307" s="36" t="s">
        <v>110</v>
      </c>
      <c r="G307" s="37">
        <v>0.42</v>
      </c>
      <c r="H307" s="37">
        <v>0.44</v>
      </c>
      <c r="I307" s="38">
        <v>500</v>
      </c>
      <c r="J307" s="128"/>
      <c r="K307" s="171">
        <f t="shared" si="4"/>
        <v>0</v>
      </c>
      <c r="L307" s="162" t="s">
        <v>1227</v>
      </c>
      <c r="M307" s="45" t="s">
        <v>28</v>
      </c>
      <c r="N307" s="41" t="s">
        <v>48</v>
      </c>
      <c r="O307" s="122" t="s">
        <v>28</v>
      </c>
      <c r="P307" s="122" t="s">
        <v>28</v>
      </c>
    </row>
    <row r="308" spans="1:16" s="122" customFormat="1" ht="15" thickBot="1">
      <c r="A308" s="121"/>
      <c r="B308" s="154" t="s">
        <v>535</v>
      </c>
      <c r="C308" s="126" t="s">
        <v>221</v>
      </c>
      <c r="D308" s="126" t="s">
        <v>1063</v>
      </c>
      <c r="E308" s="129"/>
      <c r="F308" s="36" t="s">
        <v>32</v>
      </c>
      <c r="G308" s="37">
        <v>0.65</v>
      </c>
      <c r="H308" s="37">
        <v>0.68</v>
      </c>
      <c r="I308" s="38">
        <v>300</v>
      </c>
      <c r="J308" s="128"/>
      <c r="K308" s="171">
        <f t="shared" si="4"/>
        <v>0</v>
      </c>
      <c r="L308" s="162" t="s">
        <v>1227</v>
      </c>
      <c r="M308" s="45" t="s">
        <v>28</v>
      </c>
      <c r="N308" s="41" t="s">
        <v>48</v>
      </c>
      <c r="O308" s="122" t="s">
        <v>28</v>
      </c>
      <c r="P308" s="122" t="s">
        <v>28</v>
      </c>
    </row>
    <row r="309" spans="1:16" s="122" customFormat="1" ht="15" hidden="1" thickBot="1">
      <c r="A309" s="121"/>
      <c r="B309" s="152" t="s">
        <v>536</v>
      </c>
      <c r="C309" s="130" t="s">
        <v>221</v>
      </c>
      <c r="D309" s="130" t="s">
        <v>1063</v>
      </c>
      <c r="E309" s="137"/>
      <c r="F309" s="132" t="s">
        <v>33</v>
      </c>
      <c r="G309" s="133">
        <v>0.81</v>
      </c>
      <c r="H309" s="133">
        <v>0.85</v>
      </c>
      <c r="I309" s="134">
        <v>200</v>
      </c>
      <c r="J309" s="135"/>
      <c r="K309" s="172">
        <f t="shared" si="4"/>
        <v>0</v>
      </c>
      <c r="L309" s="136" t="s">
        <v>1226</v>
      </c>
      <c r="M309" s="142" t="s">
        <v>28</v>
      </c>
      <c r="N309" s="136" t="s">
        <v>48</v>
      </c>
      <c r="O309" s="122" t="s">
        <v>28</v>
      </c>
      <c r="P309" s="122" t="s">
        <v>28</v>
      </c>
    </row>
    <row r="310" spans="1:16" s="122" customFormat="1" ht="15" thickBot="1">
      <c r="A310" s="121"/>
      <c r="B310" s="153" t="s">
        <v>761</v>
      </c>
      <c r="C310" s="119" t="s">
        <v>29</v>
      </c>
      <c r="D310" s="119" t="s">
        <v>164</v>
      </c>
      <c r="E310" s="116"/>
      <c r="F310" s="36" t="s">
        <v>189</v>
      </c>
      <c r="G310" s="37">
        <v>0.41000000000000003</v>
      </c>
      <c r="H310" s="37">
        <v>0.43</v>
      </c>
      <c r="I310" s="38">
        <v>400</v>
      </c>
      <c r="J310" s="39"/>
      <c r="K310" s="171">
        <f t="shared" si="4"/>
        <v>0</v>
      </c>
      <c r="L310" s="162" t="s">
        <v>1227</v>
      </c>
      <c r="M310" s="107" t="s">
        <v>28</v>
      </c>
      <c r="N310" s="41" t="s">
        <v>37</v>
      </c>
      <c r="O310" s="122" t="s">
        <v>28</v>
      </c>
      <c r="P310" s="122" t="s">
        <v>28</v>
      </c>
    </row>
    <row r="311" spans="1:16" s="122" customFormat="1" ht="15" hidden="1" thickBot="1">
      <c r="A311" s="121"/>
      <c r="B311" s="152" t="s">
        <v>762</v>
      </c>
      <c r="C311" s="130" t="s">
        <v>29</v>
      </c>
      <c r="D311" s="130" t="s">
        <v>164</v>
      </c>
      <c r="E311" s="137"/>
      <c r="F311" s="132" t="s">
        <v>32</v>
      </c>
      <c r="G311" s="133">
        <v>0.65</v>
      </c>
      <c r="H311" s="133">
        <v>0.68</v>
      </c>
      <c r="I311" s="134">
        <v>300</v>
      </c>
      <c r="J311" s="135"/>
      <c r="K311" s="172">
        <f t="shared" si="4"/>
        <v>0</v>
      </c>
      <c r="L311" s="136" t="s">
        <v>1226</v>
      </c>
      <c r="M311" s="107" t="s">
        <v>28</v>
      </c>
      <c r="N311" s="136" t="s">
        <v>37</v>
      </c>
      <c r="O311" s="122" t="s">
        <v>28</v>
      </c>
      <c r="P311" s="122" t="s">
        <v>28</v>
      </c>
    </row>
    <row r="312" spans="1:16" s="122" customFormat="1" ht="15" thickBot="1">
      <c r="A312" s="121"/>
      <c r="B312" s="154" t="s">
        <v>763</v>
      </c>
      <c r="C312" s="126" t="s">
        <v>29</v>
      </c>
      <c r="D312" s="126" t="s">
        <v>164</v>
      </c>
      <c r="E312" s="129"/>
      <c r="F312" s="36" t="s">
        <v>33</v>
      </c>
      <c r="G312" s="37">
        <v>0.9</v>
      </c>
      <c r="H312" s="37">
        <v>0.94000000000000006</v>
      </c>
      <c r="I312" s="38">
        <v>200</v>
      </c>
      <c r="J312" s="128"/>
      <c r="K312" s="171">
        <f t="shared" si="4"/>
        <v>0</v>
      </c>
      <c r="L312" s="162" t="s">
        <v>1227</v>
      </c>
      <c r="M312" s="42" t="s">
        <v>28</v>
      </c>
      <c r="N312" s="41" t="s">
        <v>37</v>
      </c>
      <c r="O312" s="122" t="s">
        <v>28</v>
      </c>
      <c r="P312" s="122" t="s">
        <v>28</v>
      </c>
    </row>
    <row r="313" spans="1:16" s="122" customFormat="1" ht="15" thickBot="1">
      <c r="A313" s="121"/>
      <c r="B313" s="153" t="s">
        <v>163</v>
      </c>
      <c r="C313" s="119" t="s">
        <v>29</v>
      </c>
      <c r="D313" s="119" t="s">
        <v>164</v>
      </c>
      <c r="E313" s="116"/>
      <c r="F313" s="36" t="s">
        <v>73</v>
      </c>
      <c r="G313" s="37">
        <v>0.93</v>
      </c>
      <c r="H313" s="37">
        <v>0.97</v>
      </c>
      <c r="I313" s="38">
        <v>150</v>
      </c>
      <c r="J313" s="39"/>
      <c r="K313" s="171">
        <f t="shared" si="4"/>
        <v>0</v>
      </c>
      <c r="L313" s="162" t="s">
        <v>1227</v>
      </c>
      <c r="M313" s="107" t="s">
        <v>28</v>
      </c>
      <c r="N313" s="41" t="s">
        <v>37</v>
      </c>
      <c r="O313" s="122" t="s">
        <v>28</v>
      </c>
      <c r="P313" s="122" t="s">
        <v>28</v>
      </c>
    </row>
    <row r="314" spans="1:16" s="19" customFormat="1" ht="15" thickBot="1">
      <c r="A314" s="114"/>
      <c r="B314" s="153" t="s">
        <v>165</v>
      </c>
      <c r="C314" s="119" t="s">
        <v>29</v>
      </c>
      <c r="D314" s="119" t="s">
        <v>164</v>
      </c>
      <c r="E314" s="116"/>
      <c r="F314" s="36" t="s">
        <v>64</v>
      </c>
      <c r="G314" s="37">
        <v>1.29</v>
      </c>
      <c r="H314" s="37">
        <v>1.35</v>
      </c>
      <c r="I314" s="38">
        <v>125</v>
      </c>
      <c r="J314" s="39"/>
      <c r="K314" s="171">
        <f t="shared" si="4"/>
        <v>0</v>
      </c>
      <c r="L314" s="162" t="s">
        <v>1227</v>
      </c>
      <c r="M314" s="107" t="s">
        <v>28</v>
      </c>
      <c r="N314" s="41" t="s">
        <v>37</v>
      </c>
      <c r="O314" s="122" t="s">
        <v>28</v>
      </c>
      <c r="P314" s="122" t="s">
        <v>28</v>
      </c>
    </row>
    <row r="315" spans="1:16" s="19" customFormat="1" ht="15" hidden="1" thickBot="1">
      <c r="A315" s="114"/>
      <c r="B315" s="152" t="s">
        <v>622</v>
      </c>
      <c r="C315" s="130" t="s">
        <v>47</v>
      </c>
      <c r="D315" s="130" t="s">
        <v>1076</v>
      </c>
      <c r="E315" s="137" t="s">
        <v>1148</v>
      </c>
      <c r="F315" s="132" t="s">
        <v>30</v>
      </c>
      <c r="G315" s="133">
        <v>0.38</v>
      </c>
      <c r="H315" s="133">
        <v>0.39</v>
      </c>
      <c r="I315" s="134">
        <v>400</v>
      </c>
      <c r="J315" s="135"/>
      <c r="K315" s="172">
        <f t="shared" si="4"/>
        <v>0</v>
      </c>
      <c r="L315" s="136" t="s">
        <v>1226</v>
      </c>
      <c r="M315" s="139" t="s">
        <v>28</v>
      </c>
      <c r="N315" s="136" t="s">
        <v>48</v>
      </c>
      <c r="O315" s="122" t="s">
        <v>28</v>
      </c>
      <c r="P315" s="122" t="s">
        <v>28</v>
      </c>
    </row>
    <row r="316" spans="1:16" s="19" customFormat="1" ht="15" hidden="1" thickBot="1">
      <c r="A316" s="114"/>
      <c r="B316" s="152" t="s">
        <v>623</v>
      </c>
      <c r="C316" s="130" t="s">
        <v>47</v>
      </c>
      <c r="D316" s="130" t="s">
        <v>1076</v>
      </c>
      <c r="E316" s="137" t="s">
        <v>1148</v>
      </c>
      <c r="F316" s="132" t="s">
        <v>32</v>
      </c>
      <c r="G316" s="133">
        <v>0.52</v>
      </c>
      <c r="H316" s="133">
        <v>0.54</v>
      </c>
      <c r="I316" s="134">
        <v>300</v>
      </c>
      <c r="J316" s="135"/>
      <c r="K316" s="172">
        <f t="shared" si="4"/>
        <v>0</v>
      </c>
      <c r="L316" s="136" t="s">
        <v>1226</v>
      </c>
      <c r="M316" s="139" t="s">
        <v>28</v>
      </c>
      <c r="N316" s="136" t="s">
        <v>48</v>
      </c>
      <c r="O316" s="122" t="s">
        <v>28</v>
      </c>
      <c r="P316" s="122" t="s">
        <v>28</v>
      </c>
    </row>
    <row r="317" spans="1:16" s="19" customFormat="1" ht="15" thickBot="1">
      <c r="A317" s="114"/>
      <c r="B317" s="153" t="s">
        <v>624</v>
      </c>
      <c r="C317" s="119" t="s">
        <v>47</v>
      </c>
      <c r="D317" s="119" t="s">
        <v>1076</v>
      </c>
      <c r="E317" s="124" t="s">
        <v>1148</v>
      </c>
      <c r="F317" s="36" t="s">
        <v>33</v>
      </c>
      <c r="G317" s="37">
        <v>0.7</v>
      </c>
      <c r="H317" s="37">
        <v>0.73</v>
      </c>
      <c r="I317" s="38">
        <v>200</v>
      </c>
      <c r="J317" s="39"/>
      <c r="K317" s="171">
        <f t="shared" si="4"/>
        <v>0</v>
      </c>
      <c r="L317" s="163" t="s">
        <v>1228</v>
      </c>
      <c r="M317" s="112" t="s">
        <v>28</v>
      </c>
      <c r="N317" s="41" t="s">
        <v>48</v>
      </c>
      <c r="O317" s="122" t="s">
        <v>28</v>
      </c>
      <c r="P317" s="122" t="s">
        <v>28</v>
      </c>
    </row>
    <row r="318" spans="1:16" s="122" customFormat="1" ht="15" hidden="1" thickBot="1">
      <c r="A318" s="121"/>
      <c r="B318" s="152" t="s">
        <v>625</v>
      </c>
      <c r="C318" s="130" t="s">
        <v>47</v>
      </c>
      <c r="D318" s="130" t="s">
        <v>1077</v>
      </c>
      <c r="E318" s="137" t="s">
        <v>1148</v>
      </c>
      <c r="F318" s="132" t="s">
        <v>30</v>
      </c>
      <c r="G318" s="133">
        <v>0.38</v>
      </c>
      <c r="H318" s="133">
        <v>0.4</v>
      </c>
      <c r="I318" s="134">
        <v>400</v>
      </c>
      <c r="J318" s="135"/>
      <c r="K318" s="172">
        <f t="shared" si="4"/>
        <v>0</v>
      </c>
      <c r="L318" s="136" t="s">
        <v>1226</v>
      </c>
      <c r="M318" s="140" t="s">
        <v>28</v>
      </c>
      <c r="N318" s="136" t="s">
        <v>65</v>
      </c>
      <c r="O318" s="122" t="s">
        <v>28</v>
      </c>
      <c r="P318" s="122" t="s">
        <v>28</v>
      </c>
    </row>
    <row r="319" spans="1:16" s="19" customFormat="1" ht="15" hidden="1" thickBot="1">
      <c r="A319" s="114"/>
      <c r="B319" s="152" t="s">
        <v>626</v>
      </c>
      <c r="C319" s="130" t="s">
        <v>47</v>
      </c>
      <c r="D319" s="130" t="s">
        <v>1077</v>
      </c>
      <c r="E319" s="137" t="s">
        <v>1148</v>
      </c>
      <c r="F319" s="132" t="s">
        <v>32</v>
      </c>
      <c r="G319" s="133">
        <v>0.55000000000000004</v>
      </c>
      <c r="H319" s="133">
        <v>0.57000000000000006</v>
      </c>
      <c r="I319" s="134">
        <v>300</v>
      </c>
      <c r="J319" s="135"/>
      <c r="K319" s="172">
        <f t="shared" si="4"/>
        <v>0</v>
      </c>
      <c r="L319" s="136" t="s">
        <v>1226</v>
      </c>
      <c r="M319" s="140" t="s">
        <v>28</v>
      </c>
      <c r="N319" s="136" t="s">
        <v>65</v>
      </c>
      <c r="O319" s="122" t="s">
        <v>28</v>
      </c>
      <c r="P319" s="122" t="s">
        <v>28</v>
      </c>
    </row>
    <row r="320" spans="1:16" s="19" customFormat="1" ht="15" hidden="1" thickBot="1">
      <c r="A320" s="114"/>
      <c r="B320" s="152" t="s">
        <v>627</v>
      </c>
      <c r="C320" s="130" t="s">
        <v>47</v>
      </c>
      <c r="D320" s="130" t="s">
        <v>1077</v>
      </c>
      <c r="E320" s="137" t="s">
        <v>1148</v>
      </c>
      <c r="F320" s="132" t="s">
        <v>33</v>
      </c>
      <c r="G320" s="133">
        <v>0.74</v>
      </c>
      <c r="H320" s="133">
        <v>0.77</v>
      </c>
      <c r="I320" s="134">
        <v>200</v>
      </c>
      <c r="J320" s="135"/>
      <c r="K320" s="172">
        <f t="shared" si="4"/>
        <v>0</v>
      </c>
      <c r="L320" s="136" t="s">
        <v>1226</v>
      </c>
      <c r="M320" s="140" t="s">
        <v>28</v>
      </c>
      <c r="N320" s="136" t="s">
        <v>65</v>
      </c>
      <c r="O320" s="122" t="s">
        <v>28</v>
      </c>
      <c r="P320" s="122" t="s">
        <v>28</v>
      </c>
    </row>
    <row r="321" spans="1:16" s="19" customFormat="1" ht="15" thickBot="1">
      <c r="A321" s="114"/>
      <c r="B321" s="153" t="s">
        <v>628</v>
      </c>
      <c r="C321" s="119" t="s">
        <v>47</v>
      </c>
      <c r="D321" s="119" t="s">
        <v>1077</v>
      </c>
      <c r="E321" s="124" t="s">
        <v>1148</v>
      </c>
      <c r="F321" s="36" t="s">
        <v>73</v>
      </c>
      <c r="G321" s="37">
        <v>0.93</v>
      </c>
      <c r="H321" s="37">
        <v>0.97</v>
      </c>
      <c r="I321" s="38">
        <v>150</v>
      </c>
      <c r="J321" s="39"/>
      <c r="K321" s="171">
        <f t="shared" si="4"/>
        <v>0</v>
      </c>
      <c r="L321" s="163" t="s">
        <v>1228</v>
      </c>
      <c r="M321" s="46" t="s">
        <v>28</v>
      </c>
      <c r="N321" s="41" t="s">
        <v>65</v>
      </c>
      <c r="O321" s="122" t="s">
        <v>28</v>
      </c>
      <c r="P321" s="122" t="s">
        <v>28</v>
      </c>
    </row>
    <row r="322" spans="1:16" s="19" customFormat="1" ht="15" thickBot="1">
      <c r="A322" s="114"/>
      <c r="B322" s="154" t="s">
        <v>1229</v>
      </c>
      <c r="C322" s="126" t="s">
        <v>1151</v>
      </c>
      <c r="D322" s="126" t="s">
        <v>1230</v>
      </c>
      <c r="E322" s="125" t="s">
        <v>1147</v>
      </c>
      <c r="F322" s="36" t="s">
        <v>36</v>
      </c>
      <c r="G322" s="37">
        <v>1.52</v>
      </c>
      <c r="H322" s="37">
        <v>1.59</v>
      </c>
      <c r="I322" s="38">
        <v>175</v>
      </c>
      <c r="J322" s="135"/>
      <c r="K322" s="171">
        <f t="shared" si="4"/>
        <v>0</v>
      </c>
      <c r="L322" s="163" t="s">
        <v>1228</v>
      </c>
      <c r="M322" s="43" t="s">
        <v>28</v>
      </c>
      <c r="N322" s="41" t="s">
        <v>39</v>
      </c>
      <c r="O322" s="122" t="s">
        <v>28</v>
      </c>
      <c r="P322" s="122" t="s">
        <v>28</v>
      </c>
    </row>
    <row r="323" spans="1:16" s="19" customFormat="1" ht="15" thickBot="1">
      <c r="A323" s="114"/>
      <c r="B323" s="153" t="s">
        <v>1258</v>
      </c>
      <c r="C323" s="164" t="s">
        <v>1151</v>
      </c>
      <c r="D323" s="164" t="s">
        <v>1328</v>
      </c>
      <c r="E323" s="165" t="s">
        <v>1369</v>
      </c>
      <c r="F323" s="36" t="s">
        <v>73</v>
      </c>
      <c r="G323" s="37">
        <v>1.71</v>
      </c>
      <c r="H323" s="37">
        <v>1.8</v>
      </c>
      <c r="I323" s="38">
        <v>150</v>
      </c>
      <c r="J323" s="39"/>
      <c r="K323" s="171">
        <f t="shared" si="4"/>
        <v>0</v>
      </c>
      <c r="L323" s="162" t="s">
        <v>1227</v>
      </c>
      <c r="M323" s="107" t="s">
        <v>28</v>
      </c>
      <c r="N323" s="41" t="s">
        <v>37</v>
      </c>
      <c r="O323" s="122" t="s">
        <v>28</v>
      </c>
      <c r="P323" s="122" t="s">
        <v>28</v>
      </c>
    </row>
    <row r="324" spans="1:16" s="122" customFormat="1" ht="15" thickBot="1">
      <c r="A324" s="121"/>
      <c r="B324" s="153" t="s">
        <v>885</v>
      </c>
      <c r="C324" s="119" t="s">
        <v>42</v>
      </c>
      <c r="D324" s="119" t="s">
        <v>1115</v>
      </c>
      <c r="E324" s="125" t="s">
        <v>1147</v>
      </c>
      <c r="F324" s="36" t="s">
        <v>124</v>
      </c>
      <c r="G324" s="37">
        <v>0.63</v>
      </c>
      <c r="H324" s="37">
        <v>0.66</v>
      </c>
      <c r="I324" s="38">
        <v>250</v>
      </c>
      <c r="J324" s="39"/>
      <c r="K324" s="171">
        <f t="shared" si="4"/>
        <v>0</v>
      </c>
      <c r="L324" s="162" t="s">
        <v>1227</v>
      </c>
      <c r="M324" s="43" t="s">
        <v>28</v>
      </c>
      <c r="N324" s="41" t="s">
        <v>39</v>
      </c>
      <c r="O324" s="122" t="s">
        <v>28</v>
      </c>
      <c r="P324" s="122" t="s">
        <v>28</v>
      </c>
    </row>
    <row r="325" spans="1:16" s="19" customFormat="1" ht="15" hidden="1" thickBot="1">
      <c r="A325" s="114"/>
      <c r="B325" s="152" t="s">
        <v>166</v>
      </c>
      <c r="C325" s="130" t="s">
        <v>42</v>
      </c>
      <c r="D325" s="130" t="s">
        <v>1115</v>
      </c>
      <c r="E325" s="131" t="s">
        <v>1147</v>
      </c>
      <c r="F325" s="132" t="s">
        <v>33</v>
      </c>
      <c r="G325" s="133">
        <v>0.82000000000000006</v>
      </c>
      <c r="H325" s="133">
        <v>0.86</v>
      </c>
      <c r="I325" s="134">
        <v>200</v>
      </c>
      <c r="J325" s="135"/>
      <c r="K325" s="172">
        <f t="shared" si="4"/>
        <v>0</v>
      </c>
      <c r="L325" s="136" t="s">
        <v>1226</v>
      </c>
      <c r="M325" s="106" t="s">
        <v>28</v>
      </c>
      <c r="N325" s="136" t="s">
        <v>39</v>
      </c>
      <c r="O325" s="122" t="s">
        <v>28</v>
      </c>
      <c r="P325" s="122" t="s">
        <v>28</v>
      </c>
    </row>
    <row r="326" spans="1:16" s="19" customFormat="1" ht="15" thickBot="1">
      <c r="A326" s="114"/>
      <c r="B326" s="153" t="s">
        <v>167</v>
      </c>
      <c r="C326" s="119" t="s">
        <v>42</v>
      </c>
      <c r="D326" s="119" t="s">
        <v>1115</v>
      </c>
      <c r="E326" s="125" t="s">
        <v>1147</v>
      </c>
      <c r="F326" s="36" t="s">
        <v>73</v>
      </c>
      <c r="G326" s="37">
        <v>1.1000000000000001</v>
      </c>
      <c r="H326" s="37">
        <v>1.1499999999999999</v>
      </c>
      <c r="I326" s="38">
        <v>150</v>
      </c>
      <c r="J326" s="39"/>
      <c r="K326" s="171">
        <f t="shared" si="4"/>
        <v>0</v>
      </c>
      <c r="L326" s="162" t="s">
        <v>1227</v>
      </c>
      <c r="M326" s="43" t="s">
        <v>28</v>
      </c>
      <c r="N326" s="41" t="s">
        <v>39</v>
      </c>
      <c r="O326" s="122" t="s">
        <v>28</v>
      </c>
      <c r="P326" s="122" t="s">
        <v>28</v>
      </c>
    </row>
    <row r="327" spans="1:16" s="19" customFormat="1" ht="15" thickBot="1">
      <c r="A327" s="114"/>
      <c r="B327" s="153" t="s">
        <v>886</v>
      </c>
      <c r="C327" s="119" t="s">
        <v>42</v>
      </c>
      <c r="D327" s="119" t="s">
        <v>1115</v>
      </c>
      <c r="E327" s="125" t="s">
        <v>1147</v>
      </c>
      <c r="F327" s="36" t="s">
        <v>64</v>
      </c>
      <c r="G327" s="37">
        <v>1.22</v>
      </c>
      <c r="H327" s="37">
        <v>1.28</v>
      </c>
      <c r="I327" s="38">
        <v>125</v>
      </c>
      <c r="J327" s="39"/>
      <c r="K327" s="171">
        <f t="shared" si="4"/>
        <v>0</v>
      </c>
      <c r="L327" s="163" t="s">
        <v>1228</v>
      </c>
      <c r="M327" s="43" t="s">
        <v>28</v>
      </c>
      <c r="N327" s="41" t="s">
        <v>39</v>
      </c>
      <c r="O327" s="122" t="s">
        <v>28</v>
      </c>
      <c r="P327" s="122" t="s">
        <v>28</v>
      </c>
    </row>
    <row r="328" spans="1:16" s="122" customFormat="1" ht="15" thickBot="1">
      <c r="A328" s="121"/>
      <c r="B328" s="153" t="s">
        <v>887</v>
      </c>
      <c r="C328" s="119" t="s">
        <v>42</v>
      </c>
      <c r="D328" s="119" t="s">
        <v>1115</v>
      </c>
      <c r="E328" s="125" t="s">
        <v>1147</v>
      </c>
      <c r="F328" s="36" t="s">
        <v>46</v>
      </c>
      <c r="G328" s="37">
        <v>1.43</v>
      </c>
      <c r="H328" s="37">
        <v>1.5</v>
      </c>
      <c r="I328" s="38">
        <v>100</v>
      </c>
      <c r="J328" s="39"/>
      <c r="K328" s="171">
        <f t="shared" si="4"/>
        <v>0</v>
      </c>
      <c r="L328" s="162" t="s">
        <v>1227</v>
      </c>
      <c r="M328" s="43" t="s">
        <v>28</v>
      </c>
      <c r="N328" s="41" t="s">
        <v>39</v>
      </c>
      <c r="O328" s="122" t="s">
        <v>28</v>
      </c>
      <c r="P328" s="122" t="s">
        <v>28</v>
      </c>
    </row>
    <row r="329" spans="1:16" s="122" customFormat="1" ht="15" hidden="1" thickBot="1">
      <c r="A329" s="121"/>
      <c r="B329" s="152" t="s">
        <v>629</v>
      </c>
      <c r="C329" s="130" t="s">
        <v>47</v>
      </c>
      <c r="D329" s="130" t="s">
        <v>169</v>
      </c>
      <c r="E329" s="137"/>
      <c r="F329" s="132" t="s">
        <v>30</v>
      </c>
      <c r="G329" s="133">
        <v>0.38</v>
      </c>
      <c r="H329" s="133">
        <v>0.39</v>
      </c>
      <c r="I329" s="134">
        <v>400</v>
      </c>
      <c r="J329" s="135"/>
      <c r="K329" s="172">
        <f t="shared" si="4"/>
        <v>0</v>
      </c>
      <c r="L329" s="136" t="s">
        <v>1226</v>
      </c>
      <c r="M329" s="144" t="s">
        <v>28</v>
      </c>
      <c r="N329" s="136" t="s">
        <v>44</v>
      </c>
      <c r="O329" s="122" t="s">
        <v>28</v>
      </c>
      <c r="P329" s="122" t="s">
        <v>28</v>
      </c>
    </row>
    <row r="330" spans="1:16" s="19" customFormat="1" ht="15" hidden="1" thickBot="1">
      <c r="A330" s="114"/>
      <c r="B330" s="152" t="s">
        <v>168</v>
      </c>
      <c r="C330" s="130" t="s">
        <v>47</v>
      </c>
      <c r="D330" s="130" t="s">
        <v>169</v>
      </c>
      <c r="E330" s="137"/>
      <c r="F330" s="132" t="s">
        <v>32</v>
      </c>
      <c r="G330" s="133">
        <v>0.52</v>
      </c>
      <c r="H330" s="133">
        <v>0.54</v>
      </c>
      <c r="I330" s="134">
        <v>300</v>
      </c>
      <c r="J330" s="135"/>
      <c r="K330" s="172">
        <f t="shared" si="4"/>
        <v>0</v>
      </c>
      <c r="L330" s="136" t="s">
        <v>1226</v>
      </c>
      <c r="M330" s="144" t="s">
        <v>28</v>
      </c>
      <c r="N330" s="136" t="s">
        <v>44</v>
      </c>
      <c r="O330" s="122" t="s">
        <v>28</v>
      </c>
      <c r="P330" s="122" t="s">
        <v>28</v>
      </c>
    </row>
    <row r="331" spans="1:16" s="19" customFormat="1" ht="15" thickBot="1">
      <c r="A331" s="114"/>
      <c r="B331" s="153" t="s">
        <v>170</v>
      </c>
      <c r="C331" s="119" t="s">
        <v>47</v>
      </c>
      <c r="D331" s="119" t="s">
        <v>169</v>
      </c>
      <c r="E331" s="116"/>
      <c r="F331" s="36" t="s">
        <v>33</v>
      </c>
      <c r="G331" s="37">
        <v>0.69000000000000006</v>
      </c>
      <c r="H331" s="37">
        <v>0.72</v>
      </c>
      <c r="I331" s="38">
        <v>200</v>
      </c>
      <c r="J331" s="39"/>
      <c r="K331" s="171">
        <f t="shared" si="4"/>
        <v>0</v>
      </c>
      <c r="L331" s="163" t="s">
        <v>1228</v>
      </c>
      <c r="M331" s="44" t="s">
        <v>28</v>
      </c>
      <c r="N331" s="41" t="s">
        <v>44</v>
      </c>
      <c r="O331" s="122" t="s">
        <v>28</v>
      </c>
      <c r="P331" s="122" t="s">
        <v>28</v>
      </c>
    </row>
    <row r="332" spans="1:16" s="19" customFormat="1" ht="15" hidden="1" thickBot="1">
      <c r="A332" s="114"/>
      <c r="B332" s="152" t="s">
        <v>171</v>
      </c>
      <c r="C332" s="130" t="s">
        <v>47</v>
      </c>
      <c r="D332" s="130" t="s">
        <v>169</v>
      </c>
      <c r="E332" s="137"/>
      <c r="F332" s="132" t="s">
        <v>73</v>
      </c>
      <c r="G332" s="133">
        <v>0.88</v>
      </c>
      <c r="H332" s="133">
        <v>0.92</v>
      </c>
      <c r="I332" s="134">
        <v>150</v>
      </c>
      <c r="J332" s="135"/>
      <c r="K332" s="172">
        <f t="shared" si="4"/>
        <v>0</v>
      </c>
      <c r="L332" s="136" t="s">
        <v>1226</v>
      </c>
      <c r="M332" s="144" t="s">
        <v>28</v>
      </c>
      <c r="N332" s="136" t="s">
        <v>44</v>
      </c>
      <c r="O332" s="122" t="s">
        <v>28</v>
      </c>
      <c r="P332" s="122" t="s">
        <v>28</v>
      </c>
    </row>
    <row r="333" spans="1:16" s="122" customFormat="1" ht="15" hidden="1" thickBot="1">
      <c r="A333" s="121"/>
      <c r="B333" s="173" t="s">
        <v>172</v>
      </c>
      <c r="C333" s="178" t="s">
        <v>42</v>
      </c>
      <c r="D333" s="178" t="s">
        <v>173</v>
      </c>
      <c r="E333" s="179"/>
      <c r="F333" s="132" t="s">
        <v>32</v>
      </c>
      <c r="G333" s="133">
        <v>0.6</v>
      </c>
      <c r="H333" s="133">
        <v>0.63</v>
      </c>
      <c r="I333" s="134">
        <v>300</v>
      </c>
      <c r="J333" s="138"/>
      <c r="K333" s="172">
        <f t="shared" si="4"/>
        <v>0</v>
      </c>
      <c r="L333" s="176" t="s">
        <v>1228</v>
      </c>
      <c r="M333" s="144" t="s">
        <v>28</v>
      </c>
      <c r="N333" s="136" t="s">
        <v>44</v>
      </c>
      <c r="O333" s="122" t="s">
        <v>28</v>
      </c>
      <c r="P333" s="122" t="s">
        <v>28</v>
      </c>
    </row>
    <row r="334" spans="1:16" s="19" customFormat="1" ht="15" thickBot="1">
      <c r="A334" s="114"/>
      <c r="B334" s="153" t="s">
        <v>888</v>
      </c>
      <c r="C334" s="119" t="s">
        <v>42</v>
      </c>
      <c r="D334" s="119" t="s">
        <v>173</v>
      </c>
      <c r="E334" s="116"/>
      <c r="F334" s="36" t="s">
        <v>33</v>
      </c>
      <c r="G334" s="37">
        <v>0.88</v>
      </c>
      <c r="H334" s="37">
        <v>0.92</v>
      </c>
      <c r="I334" s="38">
        <v>200</v>
      </c>
      <c r="J334" s="39"/>
      <c r="K334" s="171">
        <f t="shared" si="4"/>
        <v>0</v>
      </c>
      <c r="L334" s="162" t="s">
        <v>1227</v>
      </c>
      <c r="M334" s="44" t="s">
        <v>28</v>
      </c>
      <c r="N334" s="41" t="s">
        <v>44</v>
      </c>
      <c r="O334" s="122" t="s">
        <v>28</v>
      </c>
      <c r="P334" s="122" t="s">
        <v>28</v>
      </c>
    </row>
    <row r="335" spans="1:16" s="122" customFormat="1" ht="15" hidden="1" thickBot="1">
      <c r="A335" s="121"/>
      <c r="B335" s="173" t="s">
        <v>889</v>
      </c>
      <c r="C335" s="178" t="s">
        <v>42</v>
      </c>
      <c r="D335" s="178" t="s">
        <v>173</v>
      </c>
      <c r="E335" s="179"/>
      <c r="F335" s="132" t="s">
        <v>73</v>
      </c>
      <c r="G335" s="133">
        <v>1.17</v>
      </c>
      <c r="H335" s="133">
        <v>1.23</v>
      </c>
      <c r="I335" s="134">
        <v>150</v>
      </c>
      <c r="J335" s="138"/>
      <c r="K335" s="172">
        <f t="shared" si="4"/>
        <v>0</v>
      </c>
      <c r="L335" s="176" t="s">
        <v>1228</v>
      </c>
      <c r="M335" s="144" t="s">
        <v>28</v>
      </c>
      <c r="N335" s="136" t="s">
        <v>44</v>
      </c>
      <c r="O335" s="122" t="s">
        <v>28</v>
      </c>
      <c r="P335" s="122" t="s">
        <v>28</v>
      </c>
    </row>
    <row r="336" spans="1:16" s="122" customFormat="1" ht="15" hidden="1" thickBot="1">
      <c r="A336" s="121"/>
      <c r="B336" s="152" t="s">
        <v>890</v>
      </c>
      <c r="C336" s="130" t="s">
        <v>42</v>
      </c>
      <c r="D336" s="130" t="s">
        <v>173</v>
      </c>
      <c r="E336" s="137"/>
      <c r="F336" s="132" t="s">
        <v>64</v>
      </c>
      <c r="G336" s="133">
        <v>1.34</v>
      </c>
      <c r="H336" s="133">
        <v>1.41</v>
      </c>
      <c r="I336" s="134">
        <v>125</v>
      </c>
      <c r="J336" s="135"/>
      <c r="K336" s="172">
        <f t="shared" si="4"/>
        <v>0</v>
      </c>
      <c r="L336" s="136" t="s">
        <v>1226</v>
      </c>
      <c r="M336" s="144" t="s">
        <v>28</v>
      </c>
      <c r="N336" s="136" t="s">
        <v>44</v>
      </c>
      <c r="O336" s="122" t="s">
        <v>28</v>
      </c>
      <c r="P336" s="122" t="s">
        <v>28</v>
      </c>
    </row>
    <row r="337" spans="1:16" s="122" customFormat="1" ht="15" thickBot="1">
      <c r="A337" s="121"/>
      <c r="B337" s="154" t="s">
        <v>891</v>
      </c>
      <c r="C337" s="126" t="s">
        <v>42</v>
      </c>
      <c r="D337" s="126" t="s">
        <v>173</v>
      </c>
      <c r="E337" s="129"/>
      <c r="F337" s="36" t="s">
        <v>46</v>
      </c>
      <c r="G337" s="37">
        <v>1.55</v>
      </c>
      <c r="H337" s="37">
        <v>1.6300000000000001</v>
      </c>
      <c r="I337" s="38">
        <v>100</v>
      </c>
      <c r="J337" s="128"/>
      <c r="K337" s="171">
        <f t="shared" si="4"/>
        <v>0</v>
      </c>
      <c r="L337" s="162" t="s">
        <v>1227</v>
      </c>
      <c r="M337" s="44" t="s">
        <v>28</v>
      </c>
      <c r="N337" s="41" t="s">
        <v>44</v>
      </c>
      <c r="O337" s="122" t="s">
        <v>28</v>
      </c>
      <c r="P337" s="122" t="s">
        <v>28</v>
      </c>
    </row>
    <row r="338" spans="1:16" s="19" customFormat="1" ht="15" hidden="1" thickBot="1">
      <c r="A338" s="114"/>
      <c r="B338" s="152" t="s">
        <v>174</v>
      </c>
      <c r="C338" s="130" t="s">
        <v>1151</v>
      </c>
      <c r="D338" s="130" t="s">
        <v>175</v>
      </c>
      <c r="E338" s="131" t="s">
        <v>1147</v>
      </c>
      <c r="F338" s="132" t="s">
        <v>30</v>
      </c>
      <c r="G338" s="133">
        <v>0.89</v>
      </c>
      <c r="H338" s="133">
        <v>0.93</v>
      </c>
      <c r="I338" s="134">
        <v>400</v>
      </c>
      <c r="J338" s="135"/>
      <c r="K338" s="172">
        <f t="shared" si="4"/>
        <v>0</v>
      </c>
      <c r="L338" s="136" t="s">
        <v>1226</v>
      </c>
      <c r="M338" s="140" t="s">
        <v>28</v>
      </c>
      <c r="N338" s="136" t="s">
        <v>65</v>
      </c>
      <c r="O338" s="122" t="s">
        <v>28</v>
      </c>
      <c r="P338" s="122" t="s">
        <v>28</v>
      </c>
    </row>
    <row r="339" spans="1:16" s="122" customFormat="1" ht="15" hidden="1" thickBot="1">
      <c r="A339" s="121"/>
      <c r="B339" s="152" t="s">
        <v>176</v>
      </c>
      <c r="C339" s="130" t="s">
        <v>1151</v>
      </c>
      <c r="D339" s="130" t="s">
        <v>175</v>
      </c>
      <c r="E339" s="177" t="s">
        <v>1147</v>
      </c>
      <c r="F339" s="132" t="s">
        <v>32</v>
      </c>
      <c r="G339" s="133">
        <v>1.1399999999999999</v>
      </c>
      <c r="H339" s="133">
        <v>1.2</v>
      </c>
      <c r="I339" s="134">
        <v>300</v>
      </c>
      <c r="J339" s="138"/>
      <c r="K339" s="172">
        <f t="shared" si="4"/>
        <v>0</v>
      </c>
      <c r="L339" s="176" t="s">
        <v>1228</v>
      </c>
      <c r="M339" s="140" t="s">
        <v>28</v>
      </c>
      <c r="N339" s="136" t="s">
        <v>65</v>
      </c>
      <c r="O339" s="122" t="s">
        <v>28</v>
      </c>
      <c r="P339" s="122" t="s">
        <v>28</v>
      </c>
    </row>
    <row r="340" spans="1:16" s="19" customFormat="1" ht="15" hidden="1" thickBot="1">
      <c r="A340" s="114"/>
      <c r="B340" s="152" t="s">
        <v>1025</v>
      </c>
      <c r="C340" s="130" t="s">
        <v>1151</v>
      </c>
      <c r="D340" s="130" t="s">
        <v>175</v>
      </c>
      <c r="E340" s="131" t="s">
        <v>1147</v>
      </c>
      <c r="F340" s="132" t="s">
        <v>33</v>
      </c>
      <c r="G340" s="133">
        <v>1.48</v>
      </c>
      <c r="H340" s="133">
        <v>1.55</v>
      </c>
      <c r="I340" s="134">
        <v>200</v>
      </c>
      <c r="J340" s="135"/>
      <c r="K340" s="172">
        <f t="shared" si="4"/>
        <v>0</v>
      </c>
      <c r="L340" s="136" t="s">
        <v>1226</v>
      </c>
      <c r="M340" s="140" t="s">
        <v>28</v>
      </c>
      <c r="N340" s="136" t="s">
        <v>65</v>
      </c>
      <c r="O340" s="122" t="s">
        <v>28</v>
      </c>
      <c r="P340" s="122" t="s">
        <v>28</v>
      </c>
    </row>
    <row r="341" spans="1:16" s="122" customFormat="1" ht="15" hidden="1" thickBot="1">
      <c r="A341" s="121"/>
      <c r="B341" s="152" t="s">
        <v>1026</v>
      </c>
      <c r="C341" s="130" t="s">
        <v>1151</v>
      </c>
      <c r="D341" s="130" t="s">
        <v>175</v>
      </c>
      <c r="E341" s="177" t="s">
        <v>1147</v>
      </c>
      <c r="F341" s="132" t="s">
        <v>73</v>
      </c>
      <c r="G341" s="133">
        <v>1.71</v>
      </c>
      <c r="H341" s="133">
        <v>1.8</v>
      </c>
      <c r="I341" s="134">
        <v>150</v>
      </c>
      <c r="J341" s="135"/>
      <c r="K341" s="172">
        <f t="shared" si="4"/>
        <v>0</v>
      </c>
      <c r="L341" s="176" t="s">
        <v>1227</v>
      </c>
      <c r="M341" s="140" t="s">
        <v>28</v>
      </c>
      <c r="N341" s="136" t="s">
        <v>65</v>
      </c>
      <c r="O341" s="122" t="s">
        <v>28</v>
      </c>
      <c r="P341" s="122" t="s">
        <v>28</v>
      </c>
    </row>
    <row r="342" spans="1:16" s="122" customFormat="1" ht="15" thickBot="1">
      <c r="A342" s="121"/>
      <c r="B342" s="153" t="s">
        <v>177</v>
      </c>
      <c r="C342" s="119" t="s">
        <v>1151</v>
      </c>
      <c r="D342" s="119" t="s">
        <v>175</v>
      </c>
      <c r="E342" s="125" t="s">
        <v>1147</v>
      </c>
      <c r="F342" s="36" t="s">
        <v>64</v>
      </c>
      <c r="G342" s="37">
        <v>1.8800000000000001</v>
      </c>
      <c r="H342" s="37">
        <v>1.97</v>
      </c>
      <c r="I342" s="38">
        <v>125</v>
      </c>
      <c r="J342" s="39"/>
      <c r="K342" s="171">
        <f t="shared" si="4"/>
        <v>0</v>
      </c>
      <c r="L342" s="162" t="s">
        <v>1227</v>
      </c>
      <c r="M342" s="46" t="s">
        <v>28</v>
      </c>
      <c r="N342" s="41" t="s">
        <v>65</v>
      </c>
      <c r="O342" s="122" t="s">
        <v>28</v>
      </c>
      <c r="P342" s="122" t="s">
        <v>28</v>
      </c>
    </row>
    <row r="343" spans="1:16" s="122" customFormat="1" ht="15" thickBot="1">
      <c r="A343" s="121"/>
      <c r="B343" s="153" t="s">
        <v>1190</v>
      </c>
      <c r="C343" s="126" t="s">
        <v>47</v>
      </c>
      <c r="D343" s="119" t="s">
        <v>1191</v>
      </c>
      <c r="E343" s="116"/>
      <c r="F343" s="36" t="s">
        <v>30</v>
      </c>
      <c r="G343" s="37">
        <v>0.45</v>
      </c>
      <c r="H343" s="37">
        <v>0.47000000000000003</v>
      </c>
      <c r="I343" s="38">
        <v>400</v>
      </c>
      <c r="J343" s="39"/>
      <c r="K343" s="171">
        <f t="shared" si="4"/>
        <v>0</v>
      </c>
      <c r="L343" s="162" t="s">
        <v>1227</v>
      </c>
      <c r="M343" s="107" t="s">
        <v>28</v>
      </c>
      <c r="N343" s="41"/>
      <c r="O343" s="122" t="s">
        <v>28</v>
      </c>
      <c r="P343" s="122" t="s">
        <v>28</v>
      </c>
    </row>
    <row r="344" spans="1:16" s="122" customFormat="1" ht="15" thickBot="1">
      <c r="A344" s="121"/>
      <c r="B344" s="153" t="s">
        <v>1192</v>
      </c>
      <c r="C344" s="126" t="s">
        <v>47</v>
      </c>
      <c r="D344" s="119" t="s">
        <v>1191</v>
      </c>
      <c r="E344" s="116"/>
      <c r="F344" s="36" t="s">
        <v>32</v>
      </c>
      <c r="G344" s="37">
        <v>0.56999999999999995</v>
      </c>
      <c r="H344" s="37">
        <v>0.6</v>
      </c>
      <c r="I344" s="38">
        <v>300</v>
      </c>
      <c r="J344" s="39"/>
      <c r="K344" s="171">
        <f t="shared" si="4"/>
        <v>0</v>
      </c>
      <c r="L344" s="162" t="s">
        <v>1227</v>
      </c>
      <c r="M344" s="107" t="s">
        <v>28</v>
      </c>
      <c r="N344" s="41"/>
      <c r="O344" s="122" t="s">
        <v>28</v>
      </c>
      <c r="P344" s="122" t="s">
        <v>28</v>
      </c>
    </row>
    <row r="345" spans="1:16" s="122" customFormat="1" ht="15" thickBot="1">
      <c r="A345" s="121"/>
      <c r="B345" s="153" t="s">
        <v>1193</v>
      </c>
      <c r="C345" s="126" t="s">
        <v>47</v>
      </c>
      <c r="D345" s="119" t="s">
        <v>1191</v>
      </c>
      <c r="E345" s="116"/>
      <c r="F345" s="36" t="s">
        <v>33</v>
      </c>
      <c r="G345" s="37">
        <v>0.76</v>
      </c>
      <c r="H345" s="37">
        <v>0.8</v>
      </c>
      <c r="I345" s="38">
        <v>200</v>
      </c>
      <c r="J345" s="39"/>
      <c r="K345" s="171">
        <f t="shared" ref="K345:K408" si="5">IF(J345&lt;5,H345*J345*I345,G345*J345*I345)</f>
        <v>0</v>
      </c>
      <c r="L345" s="162" t="s">
        <v>1227</v>
      </c>
      <c r="M345" s="107" t="s">
        <v>28</v>
      </c>
      <c r="N345" s="41"/>
      <c r="O345" s="122" t="s">
        <v>28</v>
      </c>
      <c r="P345" s="122" t="s">
        <v>28</v>
      </c>
    </row>
    <row r="346" spans="1:16" s="122" customFormat="1" ht="15" hidden="1" thickBot="1">
      <c r="A346" s="121"/>
      <c r="B346" s="152" t="s">
        <v>630</v>
      </c>
      <c r="C346" s="130" t="s">
        <v>47</v>
      </c>
      <c r="D346" s="130" t="s">
        <v>179</v>
      </c>
      <c r="E346" s="137"/>
      <c r="F346" s="132" t="s">
        <v>30</v>
      </c>
      <c r="G346" s="133">
        <v>0.38</v>
      </c>
      <c r="H346" s="133">
        <v>0.39</v>
      </c>
      <c r="I346" s="134">
        <v>400</v>
      </c>
      <c r="J346" s="135"/>
      <c r="K346" s="172">
        <f t="shared" si="5"/>
        <v>0</v>
      </c>
      <c r="L346" s="136" t="s">
        <v>1226</v>
      </c>
      <c r="M346" s="142" t="s">
        <v>28</v>
      </c>
      <c r="N346" s="136" t="s">
        <v>48</v>
      </c>
      <c r="O346" s="122" t="s">
        <v>28</v>
      </c>
      <c r="P346" s="122" t="s">
        <v>28</v>
      </c>
    </row>
    <row r="347" spans="1:16" s="122" customFormat="1" ht="15" hidden="1" thickBot="1">
      <c r="A347" s="121"/>
      <c r="B347" s="152" t="s">
        <v>178</v>
      </c>
      <c r="C347" s="130" t="s">
        <v>47</v>
      </c>
      <c r="D347" s="130" t="s">
        <v>179</v>
      </c>
      <c r="E347" s="137"/>
      <c r="F347" s="132" t="s">
        <v>32</v>
      </c>
      <c r="G347" s="133">
        <v>0.52</v>
      </c>
      <c r="H347" s="133">
        <v>0.54</v>
      </c>
      <c r="I347" s="134">
        <v>300</v>
      </c>
      <c r="J347" s="135"/>
      <c r="K347" s="172">
        <f t="shared" si="5"/>
        <v>0</v>
      </c>
      <c r="L347" s="136" t="s">
        <v>1226</v>
      </c>
      <c r="M347" s="142" t="s">
        <v>28</v>
      </c>
      <c r="N347" s="136" t="s">
        <v>48</v>
      </c>
      <c r="O347" s="122" t="s">
        <v>28</v>
      </c>
      <c r="P347" s="122" t="s">
        <v>28</v>
      </c>
    </row>
    <row r="348" spans="1:16" s="122" customFormat="1" ht="15" hidden="1" thickBot="1">
      <c r="A348" s="121"/>
      <c r="B348" s="152" t="s">
        <v>180</v>
      </c>
      <c r="C348" s="130" t="s">
        <v>47</v>
      </c>
      <c r="D348" s="130" t="s">
        <v>179</v>
      </c>
      <c r="E348" s="137"/>
      <c r="F348" s="132" t="s">
        <v>33</v>
      </c>
      <c r="G348" s="133">
        <v>0.68</v>
      </c>
      <c r="H348" s="133">
        <v>0.71</v>
      </c>
      <c r="I348" s="134">
        <v>200</v>
      </c>
      <c r="J348" s="135"/>
      <c r="K348" s="172">
        <f t="shared" si="5"/>
        <v>0</v>
      </c>
      <c r="L348" s="136" t="s">
        <v>1226</v>
      </c>
      <c r="M348" s="142" t="s">
        <v>28</v>
      </c>
      <c r="N348" s="136" t="s">
        <v>48</v>
      </c>
      <c r="O348" s="122" t="s">
        <v>28</v>
      </c>
      <c r="P348" s="122" t="s">
        <v>28</v>
      </c>
    </row>
    <row r="349" spans="1:16" s="122" customFormat="1" ht="15" thickBot="1">
      <c r="A349" s="121"/>
      <c r="B349" s="153" t="s">
        <v>181</v>
      </c>
      <c r="C349" s="119" t="s">
        <v>47</v>
      </c>
      <c r="D349" s="119" t="s">
        <v>179</v>
      </c>
      <c r="E349" s="116"/>
      <c r="F349" s="36" t="s">
        <v>73</v>
      </c>
      <c r="G349" s="37">
        <v>0.85</v>
      </c>
      <c r="H349" s="37">
        <v>0.89</v>
      </c>
      <c r="I349" s="38">
        <v>150</v>
      </c>
      <c r="J349" s="39"/>
      <c r="K349" s="171">
        <f t="shared" si="5"/>
        <v>0</v>
      </c>
      <c r="L349" s="162" t="s">
        <v>1227</v>
      </c>
      <c r="M349" s="45" t="s">
        <v>28</v>
      </c>
      <c r="N349" s="41" t="s">
        <v>48</v>
      </c>
      <c r="O349" s="122" t="s">
        <v>28</v>
      </c>
      <c r="P349" s="122" t="s">
        <v>28</v>
      </c>
    </row>
    <row r="350" spans="1:16" s="122" customFormat="1" ht="15" hidden="1" thickBot="1">
      <c r="A350" s="121"/>
      <c r="B350" s="152" t="s">
        <v>631</v>
      </c>
      <c r="C350" s="130" t="s">
        <v>47</v>
      </c>
      <c r="D350" s="130" t="s">
        <v>179</v>
      </c>
      <c r="E350" s="137"/>
      <c r="F350" s="132" t="s">
        <v>64</v>
      </c>
      <c r="G350" s="133">
        <v>0.98</v>
      </c>
      <c r="H350" s="133">
        <v>1.03</v>
      </c>
      <c r="I350" s="134">
        <v>125</v>
      </c>
      <c r="J350" s="135"/>
      <c r="K350" s="172">
        <f t="shared" si="5"/>
        <v>0</v>
      </c>
      <c r="L350" s="136" t="s">
        <v>1226</v>
      </c>
      <c r="M350" s="142" t="s">
        <v>28</v>
      </c>
      <c r="N350" s="136" t="s">
        <v>48</v>
      </c>
      <c r="O350" s="122" t="s">
        <v>28</v>
      </c>
      <c r="P350" s="122" t="s">
        <v>28</v>
      </c>
    </row>
    <row r="351" spans="1:16" s="19" customFormat="1" ht="15" thickBot="1">
      <c r="A351" s="114"/>
      <c r="B351" s="153" t="s">
        <v>1194</v>
      </c>
      <c r="C351" s="126" t="s">
        <v>47</v>
      </c>
      <c r="D351" s="119" t="s">
        <v>1195</v>
      </c>
      <c r="E351" s="116"/>
      <c r="F351" s="36" t="s">
        <v>30</v>
      </c>
      <c r="G351" s="37">
        <v>0.45</v>
      </c>
      <c r="H351" s="37">
        <v>0.47000000000000003</v>
      </c>
      <c r="I351" s="38">
        <v>400</v>
      </c>
      <c r="J351" s="39"/>
      <c r="K351" s="171">
        <f t="shared" si="5"/>
        <v>0</v>
      </c>
      <c r="L351" s="162" t="s">
        <v>1227</v>
      </c>
      <c r="M351" s="107" t="s">
        <v>28</v>
      </c>
      <c r="N351" s="41"/>
      <c r="O351" s="122" t="s">
        <v>28</v>
      </c>
      <c r="P351" s="122" t="s">
        <v>28</v>
      </c>
    </row>
    <row r="352" spans="1:16" s="122" customFormat="1" ht="15" hidden="1" thickBot="1">
      <c r="A352" s="121"/>
      <c r="B352" s="152" t="s">
        <v>633</v>
      </c>
      <c r="C352" s="130" t="s">
        <v>47</v>
      </c>
      <c r="D352" s="130" t="s">
        <v>183</v>
      </c>
      <c r="E352" s="137"/>
      <c r="F352" s="132" t="s">
        <v>30</v>
      </c>
      <c r="G352" s="133">
        <v>0.38</v>
      </c>
      <c r="H352" s="133">
        <v>0.4</v>
      </c>
      <c r="I352" s="134">
        <v>400</v>
      </c>
      <c r="J352" s="135"/>
      <c r="K352" s="172">
        <f t="shared" si="5"/>
        <v>0</v>
      </c>
      <c r="L352" s="136" t="s">
        <v>1226</v>
      </c>
      <c r="M352" s="105" t="s">
        <v>28</v>
      </c>
      <c r="N352" s="136" t="s">
        <v>31</v>
      </c>
      <c r="O352" s="122" t="s">
        <v>28</v>
      </c>
      <c r="P352" s="122" t="s">
        <v>28</v>
      </c>
    </row>
    <row r="353" spans="1:16" s="19" customFormat="1" ht="15" hidden="1" thickBot="1">
      <c r="A353" s="114"/>
      <c r="B353" s="152" t="s">
        <v>632</v>
      </c>
      <c r="C353" s="130" t="s">
        <v>47</v>
      </c>
      <c r="D353" s="130" t="s">
        <v>183</v>
      </c>
      <c r="E353" s="137"/>
      <c r="F353" s="132" t="s">
        <v>110</v>
      </c>
      <c r="G353" s="133">
        <v>0.29000000000000004</v>
      </c>
      <c r="H353" s="133">
        <v>0.3</v>
      </c>
      <c r="I353" s="134">
        <v>500</v>
      </c>
      <c r="J353" s="135"/>
      <c r="K353" s="172">
        <f t="shared" si="5"/>
        <v>0</v>
      </c>
      <c r="L353" s="136" t="s">
        <v>1226</v>
      </c>
      <c r="M353" s="105" t="s">
        <v>28</v>
      </c>
      <c r="N353" s="136" t="s">
        <v>31</v>
      </c>
      <c r="O353" s="122" t="s">
        <v>28</v>
      </c>
      <c r="P353" s="122" t="s">
        <v>28</v>
      </c>
    </row>
    <row r="354" spans="1:16" s="19" customFormat="1" ht="15" thickBot="1">
      <c r="A354" s="114"/>
      <c r="B354" s="153" t="s">
        <v>182</v>
      </c>
      <c r="C354" s="119" t="s">
        <v>47</v>
      </c>
      <c r="D354" s="119" t="s">
        <v>183</v>
      </c>
      <c r="E354" s="116"/>
      <c r="F354" s="36" t="s">
        <v>32</v>
      </c>
      <c r="G354" s="37">
        <v>0.53</v>
      </c>
      <c r="H354" s="37">
        <v>0.55000000000000004</v>
      </c>
      <c r="I354" s="38">
        <v>300</v>
      </c>
      <c r="J354" s="39"/>
      <c r="K354" s="171">
        <f t="shared" si="5"/>
        <v>0</v>
      </c>
      <c r="L354" s="162" t="s">
        <v>1227</v>
      </c>
      <c r="M354" s="40" t="s">
        <v>28</v>
      </c>
      <c r="N354" s="41" t="s">
        <v>31</v>
      </c>
      <c r="O354" s="122" t="s">
        <v>28</v>
      </c>
      <c r="P354" s="122" t="s">
        <v>28</v>
      </c>
    </row>
    <row r="355" spans="1:16" s="19" customFormat="1" ht="15" hidden="1" thickBot="1">
      <c r="A355" s="114"/>
      <c r="B355" s="152" t="s">
        <v>634</v>
      </c>
      <c r="C355" s="130" t="s">
        <v>47</v>
      </c>
      <c r="D355" s="130" t="s">
        <v>183</v>
      </c>
      <c r="E355" s="137"/>
      <c r="F355" s="132" t="s">
        <v>33</v>
      </c>
      <c r="G355" s="133">
        <v>0.69000000000000006</v>
      </c>
      <c r="H355" s="133">
        <v>0.72</v>
      </c>
      <c r="I355" s="134">
        <v>200</v>
      </c>
      <c r="J355" s="135"/>
      <c r="K355" s="172">
        <f t="shared" si="5"/>
        <v>0</v>
      </c>
      <c r="L355" s="136" t="s">
        <v>1226</v>
      </c>
      <c r="M355" s="105" t="s">
        <v>28</v>
      </c>
      <c r="N355" s="136" t="s">
        <v>31</v>
      </c>
      <c r="O355" s="122" t="s">
        <v>28</v>
      </c>
      <c r="P355" s="122" t="s">
        <v>28</v>
      </c>
    </row>
    <row r="356" spans="1:16" s="19" customFormat="1" ht="15" hidden="1" thickBot="1">
      <c r="A356" s="114"/>
      <c r="B356" s="152" t="s">
        <v>635</v>
      </c>
      <c r="C356" s="130" t="s">
        <v>47</v>
      </c>
      <c r="D356" s="130" t="s">
        <v>183</v>
      </c>
      <c r="E356" s="137"/>
      <c r="F356" s="132" t="s">
        <v>73</v>
      </c>
      <c r="G356" s="133">
        <v>0.9</v>
      </c>
      <c r="H356" s="133">
        <v>0.94000000000000006</v>
      </c>
      <c r="I356" s="134">
        <v>150</v>
      </c>
      <c r="J356" s="135"/>
      <c r="K356" s="172">
        <f t="shared" si="5"/>
        <v>0</v>
      </c>
      <c r="L356" s="136" t="s">
        <v>1226</v>
      </c>
      <c r="M356" s="105" t="s">
        <v>28</v>
      </c>
      <c r="N356" s="136" t="s">
        <v>31</v>
      </c>
      <c r="O356" s="122" t="s">
        <v>28</v>
      </c>
      <c r="P356" s="122" t="s">
        <v>28</v>
      </c>
    </row>
    <row r="357" spans="1:16" s="122" customFormat="1" ht="15" hidden="1" thickBot="1">
      <c r="A357" s="121"/>
      <c r="B357" s="152" t="s">
        <v>184</v>
      </c>
      <c r="C357" s="130" t="s">
        <v>47</v>
      </c>
      <c r="D357" s="130" t="s">
        <v>183</v>
      </c>
      <c r="E357" s="137"/>
      <c r="F357" s="132" t="s">
        <v>64</v>
      </c>
      <c r="G357" s="133">
        <v>1.03</v>
      </c>
      <c r="H357" s="133">
        <v>1.08</v>
      </c>
      <c r="I357" s="134">
        <v>125</v>
      </c>
      <c r="J357" s="135"/>
      <c r="K357" s="172">
        <f t="shared" si="5"/>
        <v>0</v>
      </c>
      <c r="L357" s="136" t="s">
        <v>1226</v>
      </c>
      <c r="M357" s="105" t="s">
        <v>28</v>
      </c>
      <c r="N357" s="136" t="s">
        <v>31</v>
      </c>
      <c r="O357" s="122" t="s">
        <v>28</v>
      </c>
      <c r="P357" s="122" t="s">
        <v>28</v>
      </c>
    </row>
    <row r="358" spans="1:16" s="122" customFormat="1" ht="15" thickBot="1">
      <c r="A358" s="121"/>
      <c r="B358" s="153" t="s">
        <v>1259</v>
      </c>
      <c r="C358" s="164" t="s">
        <v>1151</v>
      </c>
      <c r="D358" s="164" t="s">
        <v>1329</v>
      </c>
      <c r="E358" s="165" t="s">
        <v>1369</v>
      </c>
      <c r="F358" s="36" t="s">
        <v>73</v>
      </c>
      <c r="G358" s="37">
        <v>1.71</v>
      </c>
      <c r="H358" s="37">
        <v>1.8</v>
      </c>
      <c r="I358" s="38">
        <v>150</v>
      </c>
      <c r="J358" s="39"/>
      <c r="K358" s="171">
        <f t="shared" si="5"/>
        <v>0</v>
      </c>
      <c r="L358" s="162" t="s">
        <v>1227</v>
      </c>
      <c r="M358" s="106" t="s">
        <v>28</v>
      </c>
      <c r="N358" s="41" t="s">
        <v>39</v>
      </c>
      <c r="O358" s="122" t="s">
        <v>28</v>
      </c>
      <c r="P358" s="122" t="s">
        <v>28</v>
      </c>
    </row>
    <row r="359" spans="1:16" s="122" customFormat="1" ht="15" hidden="1" thickBot="1">
      <c r="A359" s="121"/>
      <c r="B359" s="173" t="s">
        <v>185</v>
      </c>
      <c r="C359" s="178" t="s">
        <v>47</v>
      </c>
      <c r="D359" s="178" t="s">
        <v>186</v>
      </c>
      <c r="E359" s="179"/>
      <c r="F359" s="132" t="s">
        <v>30</v>
      </c>
      <c r="G359" s="133">
        <v>0.38</v>
      </c>
      <c r="H359" s="133">
        <v>0.39</v>
      </c>
      <c r="I359" s="134">
        <v>400</v>
      </c>
      <c r="J359" s="138"/>
      <c r="K359" s="172">
        <f t="shared" si="5"/>
        <v>0</v>
      </c>
      <c r="L359" s="176" t="s">
        <v>1228</v>
      </c>
      <c r="M359" s="107" t="s">
        <v>28</v>
      </c>
      <c r="N359" s="136" t="s">
        <v>37</v>
      </c>
      <c r="O359" s="122" t="s">
        <v>28</v>
      </c>
      <c r="P359" s="122" t="s">
        <v>28</v>
      </c>
    </row>
    <row r="360" spans="1:16" s="19" customFormat="1" ht="15" thickBot="1">
      <c r="A360" s="114"/>
      <c r="B360" s="153" t="s">
        <v>636</v>
      </c>
      <c r="C360" s="119" t="s">
        <v>47</v>
      </c>
      <c r="D360" s="119" t="s">
        <v>186</v>
      </c>
      <c r="E360" s="116"/>
      <c r="F360" s="36" t="s">
        <v>189</v>
      </c>
      <c r="G360" s="37">
        <v>0.36</v>
      </c>
      <c r="H360" s="37">
        <v>0.37</v>
      </c>
      <c r="I360" s="38">
        <v>400</v>
      </c>
      <c r="J360" s="39"/>
      <c r="K360" s="171">
        <f t="shared" si="5"/>
        <v>0</v>
      </c>
      <c r="L360" s="162" t="s">
        <v>1227</v>
      </c>
      <c r="M360" s="107" t="s">
        <v>28</v>
      </c>
      <c r="N360" s="41" t="s">
        <v>37</v>
      </c>
      <c r="O360" s="122" t="s">
        <v>28</v>
      </c>
      <c r="P360" s="122" t="s">
        <v>28</v>
      </c>
    </row>
    <row r="361" spans="1:16" s="19" customFormat="1" ht="15" thickBot="1">
      <c r="A361" s="114"/>
      <c r="B361" s="153" t="s">
        <v>637</v>
      </c>
      <c r="C361" s="119" t="s">
        <v>47</v>
      </c>
      <c r="D361" s="119" t="s">
        <v>186</v>
      </c>
      <c r="E361" s="116"/>
      <c r="F361" s="36" t="s">
        <v>32</v>
      </c>
      <c r="G361" s="37">
        <v>0.53</v>
      </c>
      <c r="H361" s="37">
        <v>0.55000000000000004</v>
      </c>
      <c r="I361" s="38">
        <v>300</v>
      </c>
      <c r="J361" s="39"/>
      <c r="K361" s="171">
        <f t="shared" si="5"/>
        <v>0</v>
      </c>
      <c r="L361" s="162" t="s">
        <v>1227</v>
      </c>
      <c r="M361" s="107" t="s">
        <v>28</v>
      </c>
      <c r="N361" s="41" t="s">
        <v>37</v>
      </c>
      <c r="O361" s="122" t="s">
        <v>28</v>
      </c>
      <c r="P361" s="122" t="s">
        <v>28</v>
      </c>
    </row>
    <row r="362" spans="1:16" s="122" customFormat="1" ht="15" thickBot="1">
      <c r="A362" s="121"/>
      <c r="B362" s="153" t="s">
        <v>187</v>
      </c>
      <c r="C362" s="119" t="s">
        <v>47</v>
      </c>
      <c r="D362" s="119" t="s">
        <v>186</v>
      </c>
      <c r="E362" s="116"/>
      <c r="F362" s="36" t="s">
        <v>33</v>
      </c>
      <c r="G362" s="37">
        <v>0.71</v>
      </c>
      <c r="H362" s="37">
        <v>0.74</v>
      </c>
      <c r="I362" s="38">
        <v>200</v>
      </c>
      <c r="J362" s="39"/>
      <c r="K362" s="171">
        <f t="shared" si="5"/>
        <v>0</v>
      </c>
      <c r="L362" s="162" t="s">
        <v>1227</v>
      </c>
      <c r="M362" s="107" t="s">
        <v>28</v>
      </c>
      <c r="N362" s="41" t="s">
        <v>37</v>
      </c>
      <c r="O362" s="122" t="s">
        <v>28</v>
      </c>
      <c r="P362" s="122" t="s">
        <v>28</v>
      </c>
    </row>
    <row r="363" spans="1:16" s="122" customFormat="1" ht="15" thickBot="1">
      <c r="A363" s="121"/>
      <c r="B363" s="153" t="s">
        <v>188</v>
      </c>
      <c r="C363" s="119" t="s">
        <v>47</v>
      </c>
      <c r="D363" s="119" t="s">
        <v>186</v>
      </c>
      <c r="E363" s="116"/>
      <c r="F363" s="36" t="s">
        <v>73</v>
      </c>
      <c r="G363" s="37">
        <v>0.89</v>
      </c>
      <c r="H363" s="37">
        <v>0.93</v>
      </c>
      <c r="I363" s="38">
        <v>150</v>
      </c>
      <c r="J363" s="39"/>
      <c r="K363" s="171">
        <f t="shared" si="5"/>
        <v>0</v>
      </c>
      <c r="L363" s="162" t="s">
        <v>1227</v>
      </c>
      <c r="M363" s="107" t="s">
        <v>28</v>
      </c>
      <c r="N363" s="41" t="s">
        <v>37</v>
      </c>
      <c r="O363" s="122" t="s">
        <v>28</v>
      </c>
      <c r="P363" s="122" t="s">
        <v>28</v>
      </c>
    </row>
    <row r="364" spans="1:16" s="122" customFormat="1" ht="15" hidden="1" thickBot="1">
      <c r="A364" s="121"/>
      <c r="B364" s="152" t="s">
        <v>638</v>
      </c>
      <c r="C364" s="130" t="s">
        <v>47</v>
      </c>
      <c r="D364" s="130" t="s">
        <v>1078</v>
      </c>
      <c r="E364" s="137" t="s">
        <v>1148</v>
      </c>
      <c r="F364" s="132" t="s">
        <v>30</v>
      </c>
      <c r="G364" s="133">
        <v>0.37</v>
      </c>
      <c r="H364" s="133">
        <v>0.38</v>
      </c>
      <c r="I364" s="134">
        <v>400</v>
      </c>
      <c r="J364" s="135"/>
      <c r="K364" s="172">
        <f t="shared" si="5"/>
        <v>0</v>
      </c>
      <c r="L364" s="136" t="s">
        <v>1226</v>
      </c>
      <c r="M364" s="139" t="s">
        <v>28</v>
      </c>
      <c r="N364" s="136" t="s">
        <v>48</v>
      </c>
      <c r="O364" s="122" t="s">
        <v>28</v>
      </c>
      <c r="P364" s="122" t="s">
        <v>28</v>
      </c>
    </row>
    <row r="365" spans="1:16" s="122" customFormat="1" ht="15" hidden="1" thickBot="1">
      <c r="A365" s="121"/>
      <c r="B365" s="152" t="s">
        <v>639</v>
      </c>
      <c r="C365" s="130" t="s">
        <v>47</v>
      </c>
      <c r="D365" s="130" t="s">
        <v>1078</v>
      </c>
      <c r="E365" s="137" t="s">
        <v>1148</v>
      </c>
      <c r="F365" s="132" t="s">
        <v>32</v>
      </c>
      <c r="G365" s="133">
        <v>0.51</v>
      </c>
      <c r="H365" s="133">
        <v>0.53</v>
      </c>
      <c r="I365" s="134">
        <v>300</v>
      </c>
      <c r="J365" s="135"/>
      <c r="K365" s="172">
        <f t="shared" si="5"/>
        <v>0</v>
      </c>
      <c r="L365" s="136" t="s">
        <v>1226</v>
      </c>
      <c r="M365" s="139" t="s">
        <v>28</v>
      </c>
      <c r="N365" s="136" t="s">
        <v>48</v>
      </c>
      <c r="O365" s="122" t="s">
        <v>28</v>
      </c>
      <c r="P365" s="122" t="s">
        <v>28</v>
      </c>
    </row>
    <row r="366" spans="1:16" s="122" customFormat="1" ht="15" hidden="1" thickBot="1">
      <c r="A366" s="121"/>
      <c r="B366" s="152" t="s">
        <v>640</v>
      </c>
      <c r="C366" s="130" t="s">
        <v>47</v>
      </c>
      <c r="D366" s="130" t="s">
        <v>1078</v>
      </c>
      <c r="E366" s="137" t="s">
        <v>1148</v>
      </c>
      <c r="F366" s="132" t="s">
        <v>33</v>
      </c>
      <c r="G366" s="133">
        <v>0.68</v>
      </c>
      <c r="H366" s="133">
        <v>0.71</v>
      </c>
      <c r="I366" s="134">
        <v>200</v>
      </c>
      <c r="J366" s="135"/>
      <c r="K366" s="172">
        <f t="shared" si="5"/>
        <v>0</v>
      </c>
      <c r="L366" s="136" t="s">
        <v>1226</v>
      </c>
      <c r="M366" s="139" t="s">
        <v>28</v>
      </c>
      <c r="N366" s="136" t="s">
        <v>48</v>
      </c>
      <c r="O366" s="122" t="s">
        <v>28</v>
      </c>
      <c r="P366" s="122" t="s">
        <v>28</v>
      </c>
    </row>
    <row r="367" spans="1:16" s="122" customFormat="1" ht="15" thickBot="1">
      <c r="A367" s="121"/>
      <c r="B367" s="153" t="s">
        <v>190</v>
      </c>
      <c r="C367" s="119" t="s">
        <v>42</v>
      </c>
      <c r="D367" s="119" t="s">
        <v>191</v>
      </c>
      <c r="E367" s="116"/>
      <c r="F367" s="36" t="s">
        <v>32</v>
      </c>
      <c r="G367" s="37">
        <v>0.63</v>
      </c>
      <c r="H367" s="37">
        <v>0.66</v>
      </c>
      <c r="I367" s="38">
        <v>300</v>
      </c>
      <c r="J367" s="39"/>
      <c r="K367" s="171">
        <f t="shared" si="5"/>
        <v>0</v>
      </c>
      <c r="L367" s="162" t="s">
        <v>1227</v>
      </c>
      <c r="M367" s="47" t="s">
        <v>28</v>
      </c>
      <c r="N367" s="41" t="s">
        <v>1373</v>
      </c>
      <c r="O367" s="122" t="s">
        <v>28</v>
      </c>
      <c r="P367" s="122" t="s">
        <v>28</v>
      </c>
    </row>
    <row r="368" spans="1:16" s="19" customFormat="1" ht="15" thickBot="1">
      <c r="A368" s="114"/>
      <c r="B368" s="153" t="s">
        <v>192</v>
      </c>
      <c r="C368" s="119" t="s">
        <v>42</v>
      </c>
      <c r="D368" s="119" t="s">
        <v>191</v>
      </c>
      <c r="E368" s="116"/>
      <c r="F368" s="36" t="s">
        <v>33</v>
      </c>
      <c r="G368" s="37">
        <v>0.81</v>
      </c>
      <c r="H368" s="37">
        <v>0.85</v>
      </c>
      <c r="I368" s="38">
        <v>200</v>
      </c>
      <c r="J368" s="39"/>
      <c r="K368" s="171">
        <f t="shared" si="5"/>
        <v>0</v>
      </c>
      <c r="L368" s="162" t="s">
        <v>1227</v>
      </c>
      <c r="M368" s="47" t="s">
        <v>28</v>
      </c>
      <c r="N368" s="41" t="s">
        <v>1373</v>
      </c>
      <c r="O368" s="122" t="s">
        <v>28</v>
      </c>
      <c r="P368" s="122" t="s">
        <v>28</v>
      </c>
    </row>
    <row r="369" spans="1:16" s="19" customFormat="1" ht="15" thickBot="1">
      <c r="A369" s="114"/>
      <c r="B369" s="153" t="s">
        <v>193</v>
      </c>
      <c r="C369" s="119" t="s">
        <v>42</v>
      </c>
      <c r="D369" s="119" t="s">
        <v>191</v>
      </c>
      <c r="E369" s="35"/>
      <c r="F369" s="36" t="s">
        <v>73</v>
      </c>
      <c r="G369" s="37">
        <v>1.0900000000000001</v>
      </c>
      <c r="H369" s="37">
        <v>1.1399999999999999</v>
      </c>
      <c r="I369" s="38">
        <v>150</v>
      </c>
      <c r="J369" s="39"/>
      <c r="K369" s="171">
        <f t="shared" si="5"/>
        <v>0</v>
      </c>
      <c r="L369" s="163" t="s">
        <v>1228</v>
      </c>
      <c r="M369" s="47" t="s">
        <v>28</v>
      </c>
      <c r="N369" s="41" t="s">
        <v>1373</v>
      </c>
      <c r="O369" s="122" t="s">
        <v>28</v>
      </c>
      <c r="P369" s="122" t="s">
        <v>28</v>
      </c>
    </row>
    <row r="370" spans="1:16" s="122" customFormat="1" ht="15" hidden="1" thickBot="1">
      <c r="A370" s="121"/>
      <c r="B370" s="152" t="s">
        <v>892</v>
      </c>
      <c r="C370" s="130" t="s">
        <v>42</v>
      </c>
      <c r="D370" s="130" t="s">
        <v>191</v>
      </c>
      <c r="E370" s="143"/>
      <c r="F370" s="132" t="s">
        <v>64</v>
      </c>
      <c r="G370" s="133">
        <v>1.24</v>
      </c>
      <c r="H370" s="133">
        <v>1.3</v>
      </c>
      <c r="I370" s="134">
        <v>125</v>
      </c>
      <c r="J370" s="135"/>
      <c r="K370" s="172">
        <f t="shared" si="5"/>
        <v>0</v>
      </c>
      <c r="L370" s="136" t="s">
        <v>1226</v>
      </c>
      <c r="M370" s="110" t="s">
        <v>28</v>
      </c>
      <c r="N370" s="136" t="s">
        <v>1373</v>
      </c>
      <c r="O370" s="122" t="s">
        <v>28</v>
      </c>
      <c r="P370" s="122" t="s">
        <v>28</v>
      </c>
    </row>
    <row r="371" spans="1:16" s="122" customFormat="1" ht="15" hidden="1" thickBot="1">
      <c r="A371" s="121"/>
      <c r="B371" s="173" t="s">
        <v>1260</v>
      </c>
      <c r="C371" s="174" t="s">
        <v>1151</v>
      </c>
      <c r="D371" s="174" t="s">
        <v>1330</v>
      </c>
      <c r="E371" s="175" t="s">
        <v>1369</v>
      </c>
      <c r="F371" s="132" t="s">
        <v>73</v>
      </c>
      <c r="G371" s="133">
        <v>1.71</v>
      </c>
      <c r="H371" s="133">
        <v>1.8</v>
      </c>
      <c r="I371" s="134">
        <v>150</v>
      </c>
      <c r="J371" s="138"/>
      <c r="K371" s="172">
        <f t="shared" si="5"/>
        <v>0</v>
      </c>
      <c r="L371" s="176" t="s">
        <v>1227</v>
      </c>
      <c r="M371" s="105" t="s">
        <v>28</v>
      </c>
      <c r="N371" s="136" t="s">
        <v>31</v>
      </c>
      <c r="O371" s="122" t="s">
        <v>28</v>
      </c>
      <c r="P371" s="122" t="s">
        <v>28</v>
      </c>
    </row>
    <row r="372" spans="1:16" s="122" customFormat="1" ht="15" hidden="1" thickBot="1">
      <c r="A372" s="121"/>
      <c r="B372" s="152" t="s">
        <v>195</v>
      </c>
      <c r="C372" s="130" t="s">
        <v>1172</v>
      </c>
      <c r="D372" s="130" t="s">
        <v>194</v>
      </c>
      <c r="E372" s="137"/>
      <c r="F372" s="132" t="s">
        <v>30</v>
      </c>
      <c r="G372" s="133">
        <v>0.41000000000000003</v>
      </c>
      <c r="H372" s="133">
        <v>0.43</v>
      </c>
      <c r="I372" s="134">
        <v>400</v>
      </c>
      <c r="J372" s="135"/>
      <c r="K372" s="172">
        <f t="shared" si="5"/>
        <v>0</v>
      </c>
      <c r="L372" s="136" t="s">
        <v>1226</v>
      </c>
      <c r="M372" s="142" t="s">
        <v>28</v>
      </c>
      <c r="N372" s="136" t="s">
        <v>48</v>
      </c>
      <c r="O372" s="122" t="s">
        <v>28</v>
      </c>
      <c r="P372" s="122" t="s">
        <v>28</v>
      </c>
    </row>
    <row r="373" spans="1:16" s="122" customFormat="1" ht="15" hidden="1" thickBot="1">
      <c r="A373" s="121"/>
      <c r="B373" s="152" t="s">
        <v>554</v>
      </c>
      <c r="C373" s="130" t="s">
        <v>1172</v>
      </c>
      <c r="D373" s="130" t="s">
        <v>194</v>
      </c>
      <c r="E373" s="137"/>
      <c r="F373" s="132" t="s">
        <v>230</v>
      </c>
      <c r="G373" s="133">
        <v>0.29000000000000004</v>
      </c>
      <c r="H373" s="133">
        <v>0.3</v>
      </c>
      <c r="I373" s="134">
        <v>500</v>
      </c>
      <c r="J373" s="135"/>
      <c r="K373" s="172">
        <f t="shared" si="5"/>
        <v>0</v>
      </c>
      <c r="L373" s="136" t="s">
        <v>1226</v>
      </c>
      <c r="M373" s="142" t="s">
        <v>28</v>
      </c>
      <c r="N373" s="136" t="s">
        <v>48</v>
      </c>
      <c r="O373" s="122" t="s">
        <v>28</v>
      </c>
      <c r="P373" s="122" t="s">
        <v>28</v>
      </c>
    </row>
    <row r="374" spans="1:16" s="122" customFormat="1" ht="15" hidden="1" thickBot="1">
      <c r="A374" s="121"/>
      <c r="B374" s="152" t="s">
        <v>196</v>
      </c>
      <c r="C374" s="130" t="s">
        <v>1172</v>
      </c>
      <c r="D374" s="130" t="s">
        <v>194</v>
      </c>
      <c r="E374" s="137"/>
      <c r="F374" s="132" t="s">
        <v>32</v>
      </c>
      <c r="G374" s="133">
        <v>0.57000000000000006</v>
      </c>
      <c r="H374" s="133">
        <v>0.59</v>
      </c>
      <c r="I374" s="134">
        <v>300</v>
      </c>
      <c r="J374" s="135"/>
      <c r="K374" s="172">
        <f t="shared" si="5"/>
        <v>0</v>
      </c>
      <c r="L374" s="136" t="s">
        <v>1226</v>
      </c>
      <c r="M374" s="142" t="s">
        <v>28</v>
      </c>
      <c r="N374" s="136" t="s">
        <v>48</v>
      </c>
      <c r="O374" s="122" t="s">
        <v>28</v>
      </c>
      <c r="P374" s="122" t="s">
        <v>28</v>
      </c>
    </row>
    <row r="375" spans="1:16" s="122" customFormat="1" ht="15" hidden="1" thickBot="1">
      <c r="A375" s="121"/>
      <c r="B375" s="152" t="s">
        <v>197</v>
      </c>
      <c r="C375" s="130" t="s">
        <v>1172</v>
      </c>
      <c r="D375" s="130" t="s">
        <v>194</v>
      </c>
      <c r="E375" s="137"/>
      <c r="F375" s="132" t="s">
        <v>33</v>
      </c>
      <c r="G375" s="133">
        <v>0.71</v>
      </c>
      <c r="H375" s="133">
        <v>0.74</v>
      </c>
      <c r="I375" s="134">
        <v>200</v>
      </c>
      <c r="J375" s="135"/>
      <c r="K375" s="172">
        <f t="shared" si="5"/>
        <v>0</v>
      </c>
      <c r="L375" s="136" t="s">
        <v>1226</v>
      </c>
      <c r="M375" s="142" t="s">
        <v>28</v>
      </c>
      <c r="N375" s="136" t="s">
        <v>48</v>
      </c>
      <c r="O375" s="122" t="s">
        <v>28</v>
      </c>
      <c r="P375" s="122" t="s">
        <v>28</v>
      </c>
    </row>
    <row r="376" spans="1:16" s="19" customFormat="1" ht="15" hidden="1" thickBot="1">
      <c r="A376" s="114"/>
      <c r="B376" s="152" t="s">
        <v>555</v>
      </c>
      <c r="C376" s="130" t="s">
        <v>1172</v>
      </c>
      <c r="D376" s="130" t="s">
        <v>194</v>
      </c>
      <c r="E376" s="137"/>
      <c r="F376" s="132" t="s">
        <v>73</v>
      </c>
      <c r="G376" s="133">
        <v>0.76</v>
      </c>
      <c r="H376" s="133">
        <v>0.79</v>
      </c>
      <c r="I376" s="134">
        <v>150</v>
      </c>
      <c r="J376" s="135"/>
      <c r="K376" s="172">
        <f t="shared" si="5"/>
        <v>0</v>
      </c>
      <c r="L376" s="136" t="s">
        <v>1226</v>
      </c>
      <c r="M376" s="142" t="s">
        <v>28</v>
      </c>
      <c r="N376" s="136" t="s">
        <v>48</v>
      </c>
      <c r="O376" s="122" t="s">
        <v>28</v>
      </c>
      <c r="P376" s="122" t="s">
        <v>28</v>
      </c>
    </row>
    <row r="377" spans="1:16" s="19" customFormat="1" ht="15" thickBot="1">
      <c r="A377" s="114"/>
      <c r="B377" s="154" t="s">
        <v>198</v>
      </c>
      <c r="C377" s="126" t="s">
        <v>1172</v>
      </c>
      <c r="D377" s="126" t="s">
        <v>199</v>
      </c>
      <c r="E377" s="129"/>
      <c r="F377" s="36" t="s">
        <v>30</v>
      </c>
      <c r="G377" s="37">
        <v>0.41000000000000003</v>
      </c>
      <c r="H377" s="37">
        <v>0.43</v>
      </c>
      <c r="I377" s="38">
        <v>400</v>
      </c>
      <c r="J377" s="128"/>
      <c r="K377" s="171">
        <f t="shared" si="5"/>
        <v>0</v>
      </c>
      <c r="L377" s="162" t="s">
        <v>1227</v>
      </c>
      <c r="M377" s="45" t="s">
        <v>28</v>
      </c>
      <c r="N377" s="41" t="s">
        <v>48</v>
      </c>
      <c r="O377" s="122" t="s">
        <v>28</v>
      </c>
      <c r="P377" s="122" t="s">
        <v>28</v>
      </c>
    </row>
    <row r="378" spans="1:16" s="19" customFormat="1" ht="15" hidden="1" thickBot="1">
      <c r="A378" s="114"/>
      <c r="B378" s="152" t="s">
        <v>556</v>
      </c>
      <c r="C378" s="130" t="s">
        <v>1172</v>
      </c>
      <c r="D378" s="130" t="s">
        <v>199</v>
      </c>
      <c r="E378" s="137"/>
      <c r="F378" s="132" t="s">
        <v>230</v>
      </c>
      <c r="G378" s="133">
        <v>0.29000000000000004</v>
      </c>
      <c r="H378" s="133">
        <v>0.3</v>
      </c>
      <c r="I378" s="134">
        <v>500</v>
      </c>
      <c r="J378" s="135"/>
      <c r="K378" s="172">
        <f t="shared" si="5"/>
        <v>0</v>
      </c>
      <c r="L378" s="136" t="s">
        <v>1226</v>
      </c>
      <c r="M378" s="142" t="s">
        <v>28</v>
      </c>
      <c r="N378" s="136" t="s">
        <v>48</v>
      </c>
      <c r="O378" s="122" t="s">
        <v>28</v>
      </c>
      <c r="P378" s="122" t="s">
        <v>28</v>
      </c>
    </row>
    <row r="379" spans="1:16" s="19" customFormat="1" ht="15" thickBot="1">
      <c r="A379" s="114"/>
      <c r="B379" s="154" t="s">
        <v>200</v>
      </c>
      <c r="C379" s="126" t="s">
        <v>1172</v>
      </c>
      <c r="D379" s="126" t="s">
        <v>199</v>
      </c>
      <c r="E379" s="129"/>
      <c r="F379" s="36" t="s">
        <v>32</v>
      </c>
      <c r="G379" s="37">
        <v>0.57000000000000006</v>
      </c>
      <c r="H379" s="37">
        <v>0.59</v>
      </c>
      <c r="I379" s="38">
        <v>300</v>
      </c>
      <c r="J379" s="128"/>
      <c r="K379" s="171">
        <f t="shared" si="5"/>
        <v>0</v>
      </c>
      <c r="L379" s="162" t="s">
        <v>1227</v>
      </c>
      <c r="M379" s="45" t="s">
        <v>28</v>
      </c>
      <c r="N379" s="41" t="s">
        <v>48</v>
      </c>
      <c r="O379" s="122" t="s">
        <v>28</v>
      </c>
      <c r="P379" s="122" t="s">
        <v>28</v>
      </c>
    </row>
    <row r="380" spans="1:16" s="122" customFormat="1" ht="15" hidden="1" thickBot="1">
      <c r="A380" s="121"/>
      <c r="B380" s="152" t="s">
        <v>201</v>
      </c>
      <c r="C380" s="130" t="s">
        <v>1172</v>
      </c>
      <c r="D380" s="130" t="s">
        <v>199</v>
      </c>
      <c r="E380" s="137"/>
      <c r="F380" s="132" t="s">
        <v>33</v>
      </c>
      <c r="G380" s="133">
        <v>0.71</v>
      </c>
      <c r="H380" s="133">
        <v>0.74</v>
      </c>
      <c r="I380" s="134">
        <v>200</v>
      </c>
      <c r="J380" s="135"/>
      <c r="K380" s="172">
        <f t="shared" si="5"/>
        <v>0</v>
      </c>
      <c r="L380" s="136" t="s">
        <v>1226</v>
      </c>
      <c r="M380" s="142" t="s">
        <v>28</v>
      </c>
      <c r="N380" s="136" t="s">
        <v>48</v>
      </c>
      <c r="O380" s="122" t="s">
        <v>28</v>
      </c>
      <c r="P380" s="122" t="s">
        <v>28</v>
      </c>
    </row>
    <row r="381" spans="1:16" s="122" customFormat="1" ht="15" thickBot="1">
      <c r="A381" s="121"/>
      <c r="B381" s="153" t="s">
        <v>202</v>
      </c>
      <c r="C381" s="119" t="s">
        <v>1172</v>
      </c>
      <c r="D381" s="119" t="s">
        <v>199</v>
      </c>
      <c r="E381" s="116"/>
      <c r="F381" s="36" t="s">
        <v>73</v>
      </c>
      <c r="G381" s="37">
        <v>0.76</v>
      </c>
      <c r="H381" s="37">
        <v>0.79</v>
      </c>
      <c r="I381" s="38">
        <v>150</v>
      </c>
      <c r="J381" s="39"/>
      <c r="K381" s="171">
        <f t="shared" si="5"/>
        <v>0</v>
      </c>
      <c r="L381" s="163" t="s">
        <v>1228</v>
      </c>
      <c r="M381" s="45" t="s">
        <v>28</v>
      </c>
      <c r="N381" s="41" t="s">
        <v>48</v>
      </c>
      <c r="O381" s="122" t="s">
        <v>28</v>
      </c>
      <c r="P381" s="122" t="s">
        <v>28</v>
      </c>
    </row>
    <row r="382" spans="1:16" s="19" customFormat="1" ht="15" hidden="1" thickBot="1">
      <c r="A382" s="114"/>
      <c r="B382" s="152" t="s">
        <v>641</v>
      </c>
      <c r="C382" s="130" t="s">
        <v>47</v>
      </c>
      <c r="D382" s="130" t="s">
        <v>204</v>
      </c>
      <c r="E382" s="137"/>
      <c r="F382" s="132" t="s">
        <v>30</v>
      </c>
      <c r="G382" s="133">
        <v>0.37</v>
      </c>
      <c r="H382" s="133">
        <v>0.38</v>
      </c>
      <c r="I382" s="134">
        <v>400</v>
      </c>
      <c r="J382" s="135"/>
      <c r="K382" s="172">
        <f t="shared" si="5"/>
        <v>0</v>
      </c>
      <c r="L382" s="136" t="s">
        <v>1226</v>
      </c>
      <c r="M382" s="140" t="s">
        <v>28</v>
      </c>
      <c r="N382" s="136" t="s">
        <v>65</v>
      </c>
      <c r="O382" s="122" t="s">
        <v>28</v>
      </c>
      <c r="P382" s="122" t="s">
        <v>28</v>
      </c>
    </row>
    <row r="383" spans="1:16" s="19" customFormat="1" ht="15" thickBot="1">
      <c r="A383" s="114"/>
      <c r="B383" s="153" t="s">
        <v>642</v>
      </c>
      <c r="C383" s="119" t="s">
        <v>47</v>
      </c>
      <c r="D383" s="119" t="s">
        <v>204</v>
      </c>
      <c r="E383" s="116"/>
      <c r="F383" s="36" t="s">
        <v>32</v>
      </c>
      <c r="G383" s="37">
        <v>0.52</v>
      </c>
      <c r="H383" s="37">
        <v>0.54</v>
      </c>
      <c r="I383" s="38">
        <v>300</v>
      </c>
      <c r="J383" s="39"/>
      <c r="K383" s="171">
        <f t="shared" si="5"/>
        <v>0</v>
      </c>
      <c r="L383" s="162" t="s">
        <v>1227</v>
      </c>
      <c r="M383" s="46" t="s">
        <v>28</v>
      </c>
      <c r="N383" s="41" t="s">
        <v>65</v>
      </c>
      <c r="O383" s="122" t="s">
        <v>28</v>
      </c>
      <c r="P383" s="122" t="s">
        <v>28</v>
      </c>
    </row>
    <row r="384" spans="1:16" s="122" customFormat="1" ht="15" thickBot="1">
      <c r="A384" s="121"/>
      <c r="B384" s="153" t="s">
        <v>643</v>
      </c>
      <c r="C384" s="119" t="s">
        <v>47</v>
      </c>
      <c r="D384" s="119" t="s">
        <v>204</v>
      </c>
      <c r="E384" s="116"/>
      <c r="F384" s="36" t="s">
        <v>33</v>
      </c>
      <c r="G384" s="37">
        <v>0.7</v>
      </c>
      <c r="H384" s="37">
        <v>0.73</v>
      </c>
      <c r="I384" s="38">
        <v>200</v>
      </c>
      <c r="J384" s="39"/>
      <c r="K384" s="171">
        <f t="shared" si="5"/>
        <v>0</v>
      </c>
      <c r="L384" s="162" t="s">
        <v>1227</v>
      </c>
      <c r="M384" s="46" t="s">
        <v>28</v>
      </c>
      <c r="N384" s="41" t="s">
        <v>65</v>
      </c>
      <c r="O384" s="122" t="s">
        <v>28</v>
      </c>
      <c r="P384" s="122" t="s">
        <v>28</v>
      </c>
    </row>
    <row r="385" spans="1:16" s="122" customFormat="1" ht="15" thickBot="1">
      <c r="A385" s="121"/>
      <c r="B385" s="153" t="s">
        <v>203</v>
      </c>
      <c r="C385" s="119" t="s">
        <v>47</v>
      </c>
      <c r="D385" s="119" t="s">
        <v>204</v>
      </c>
      <c r="E385" s="116"/>
      <c r="F385" s="36" t="s">
        <v>73</v>
      </c>
      <c r="G385" s="37">
        <v>0.88</v>
      </c>
      <c r="H385" s="37">
        <v>0.92</v>
      </c>
      <c r="I385" s="38">
        <v>150</v>
      </c>
      <c r="J385" s="39"/>
      <c r="K385" s="171">
        <f t="shared" si="5"/>
        <v>0</v>
      </c>
      <c r="L385" s="162" t="s">
        <v>1227</v>
      </c>
      <c r="M385" s="46" t="s">
        <v>28</v>
      </c>
      <c r="N385" s="41" t="s">
        <v>65</v>
      </c>
      <c r="O385" s="122" t="s">
        <v>28</v>
      </c>
      <c r="P385" s="122" t="s">
        <v>28</v>
      </c>
    </row>
    <row r="386" spans="1:16" s="122" customFormat="1" ht="15" thickBot="1">
      <c r="A386" s="121"/>
      <c r="B386" s="153" t="s">
        <v>205</v>
      </c>
      <c r="C386" s="119" t="s">
        <v>47</v>
      </c>
      <c r="D386" s="119" t="s">
        <v>204</v>
      </c>
      <c r="E386" s="116"/>
      <c r="F386" s="36" t="s">
        <v>64</v>
      </c>
      <c r="G386" s="37">
        <v>1.01</v>
      </c>
      <c r="H386" s="37">
        <v>1.06</v>
      </c>
      <c r="I386" s="38">
        <v>125</v>
      </c>
      <c r="J386" s="39"/>
      <c r="K386" s="171">
        <f t="shared" si="5"/>
        <v>0</v>
      </c>
      <c r="L386" s="162" t="s">
        <v>1227</v>
      </c>
      <c r="M386" s="46" t="s">
        <v>28</v>
      </c>
      <c r="N386" s="41" t="s">
        <v>65</v>
      </c>
      <c r="O386" s="122" t="s">
        <v>28</v>
      </c>
      <c r="P386" s="122" t="s">
        <v>28</v>
      </c>
    </row>
    <row r="387" spans="1:16" s="122" customFormat="1" ht="15" hidden="1" thickBot="1">
      <c r="A387" s="121"/>
      <c r="B387" s="152" t="s">
        <v>206</v>
      </c>
      <c r="C387" s="130" t="s">
        <v>80</v>
      </c>
      <c r="D387" s="130" t="s">
        <v>207</v>
      </c>
      <c r="E387" s="131"/>
      <c r="F387" s="132" t="s">
        <v>30</v>
      </c>
      <c r="G387" s="133">
        <v>0.37</v>
      </c>
      <c r="H387" s="133">
        <v>0.38</v>
      </c>
      <c r="I387" s="134">
        <v>400</v>
      </c>
      <c r="J387" s="135"/>
      <c r="K387" s="172">
        <f t="shared" si="5"/>
        <v>0</v>
      </c>
      <c r="L387" s="136" t="s">
        <v>1226</v>
      </c>
      <c r="M387" s="142" t="s">
        <v>28</v>
      </c>
      <c r="N387" s="136" t="s">
        <v>48</v>
      </c>
      <c r="O387" s="122" t="s">
        <v>28</v>
      </c>
      <c r="P387" s="122" t="s">
        <v>28</v>
      </c>
    </row>
    <row r="388" spans="1:16" s="122" customFormat="1" ht="15" hidden="1" thickBot="1">
      <c r="A388" s="121"/>
      <c r="B388" s="152" t="s">
        <v>208</v>
      </c>
      <c r="C388" s="130" t="s">
        <v>80</v>
      </c>
      <c r="D388" s="130" t="s">
        <v>207</v>
      </c>
      <c r="E388" s="131"/>
      <c r="F388" s="132" t="s">
        <v>32</v>
      </c>
      <c r="G388" s="133">
        <v>0.5</v>
      </c>
      <c r="H388" s="133">
        <v>0.52</v>
      </c>
      <c r="I388" s="134">
        <v>300</v>
      </c>
      <c r="J388" s="135"/>
      <c r="K388" s="172">
        <f t="shared" si="5"/>
        <v>0</v>
      </c>
      <c r="L388" s="136" t="s">
        <v>1226</v>
      </c>
      <c r="M388" s="142" t="s">
        <v>28</v>
      </c>
      <c r="N388" s="136" t="s">
        <v>48</v>
      </c>
      <c r="O388" s="122" t="s">
        <v>28</v>
      </c>
      <c r="P388" s="122" t="s">
        <v>28</v>
      </c>
    </row>
    <row r="389" spans="1:16" s="19" customFormat="1" ht="15" thickBot="1">
      <c r="A389" s="114"/>
      <c r="B389" s="153" t="s">
        <v>209</v>
      </c>
      <c r="C389" s="119" t="s">
        <v>80</v>
      </c>
      <c r="D389" s="119" t="s">
        <v>207</v>
      </c>
      <c r="E389" s="115"/>
      <c r="F389" s="36" t="s">
        <v>33</v>
      </c>
      <c r="G389" s="37">
        <v>0.68</v>
      </c>
      <c r="H389" s="37">
        <v>0.71</v>
      </c>
      <c r="I389" s="38">
        <v>200</v>
      </c>
      <c r="J389" s="39"/>
      <c r="K389" s="171">
        <f t="shared" si="5"/>
        <v>0</v>
      </c>
      <c r="L389" s="162" t="s">
        <v>1227</v>
      </c>
      <c r="M389" s="45" t="s">
        <v>28</v>
      </c>
      <c r="N389" s="41" t="s">
        <v>48</v>
      </c>
      <c r="O389" s="122" t="s">
        <v>28</v>
      </c>
      <c r="P389" s="122" t="s">
        <v>28</v>
      </c>
    </row>
    <row r="390" spans="1:16" s="19" customFormat="1" ht="15" thickBot="1">
      <c r="A390" s="114"/>
      <c r="B390" s="153" t="s">
        <v>210</v>
      </c>
      <c r="C390" s="119" t="s">
        <v>80</v>
      </c>
      <c r="D390" s="119" t="s">
        <v>207</v>
      </c>
      <c r="E390" s="115"/>
      <c r="F390" s="36" t="s">
        <v>73</v>
      </c>
      <c r="G390" s="37">
        <v>0.86</v>
      </c>
      <c r="H390" s="37">
        <v>0.9</v>
      </c>
      <c r="I390" s="38">
        <v>150</v>
      </c>
      <c r="J390" s="39"/>
      <c r="K390" s="171">
        <f t="shared" si="5"/>
        <v>0</v>
      </c>
      <c r="L390" s="163" t="s">
        <v>1228</v>
      </c>
      <c r="M390" s="45" t="s">
        <v>28</v>
      </c>
      <c r="N390" s="41" t="s">
        <v>48</v>
      </c>
      <c r="O390" s="122" t="s">
        <v>28</v>
      </c>
      <c r="P390" s="122" t="s">
        <v>28</v>
      </c>
    </row>
    <row r="391" spans="1:16" s="19" customFormat="1" ht="15" hidden="1" thickBot="1">
      <c r="A391" s="114"/>
      <c r="B391" s="152" t="s">
        <v>211</v>
      </c>
      <c r="C391" s="130" t="s">
        <v>80</v>
      </c>
      <c r="D391" s="130" t="s">
        <v>207</v>
      </c>
      <c r="E391" s="131"/>
      <c r="F391" s="132" t="s">
        <v>64</v>
      </c>
      <c r="G391" s="133">
        <v>1.02</v>
      </c>
      <c r="H391" s="133">
        <v>1.07</v>
      </c>
      <c r="I391" s="134">
        <v>125</v>
      </c>
      <c r="J391" s="135"/>
      <c r="K391" s="172">
        <f t="shared" si="5"/>
        <v>0</v>
      </c>
      <c r="L391" s="136" t="s">
        <v>1226</v>
      </c>
      <c r="M391" s="142" t="s">
        <v>28</v>
      </c>
      <c r="N391" s="136" t="s">
        <v>48</v>
      </c>
      <c r="O391" s="122" t="s">
        <v>28</v>
      </c>
      <c r="P391" s="122" t="s">
        <v>28</v>
      </c>
    </row>
    <row r="392" spans="1:16" s="122" customFormat="1" ht="15" hidden="1" thickBot="1">
      <c r="A392" s="121"/>
      <c r="B392" s="152" t="s">
        <v>212</v>
      </c>
      <c r="C392" s="130" t="s">
        <v>42</v>
      </c>
      <c r="D392" s="130" t="s">
        <v>213</v>
      </c>
      <c r="E392" s="131" t="s">
        <v>1147</v>
      </c>
      <c r="F392" s="132" t="s">
        <v>32</v>
      </c>
      <c r="G392" s="133">
        <v>0.61</v>
      </c>
      <c r="H392" s="133">
        <v>0.64</v>
      </c>
      <c r="I392" s="134">
        <v>300</v>
      </c>
      <c r="J392" s="135"/>
      <c r="K392" s="172">
        <f t="shared" si="5"/>
        <v>0</v>
      </c>
      <c r="L392" s="136" t="s">
        <v>1226</v>
      </c>
      <c r="M392" s="106" t="s">
        <v>28</v>
      </c>
      <c r="N392" s="136" t="s">
        <v>39</v>
      </c>
      <c r="O392" s="122" t="s">
        <v>28</v>
      </c>
      <c r="P392" s="122" t="s">
        <v>28</v>
      </c>
    </row>
    <row r="393" spans="1:16" s="122" customFormat="1" ht="15" hidden="1" thickBot="1">
      <c r="A393" s="121"/>
      <c r="B393" s="152" t="s">
        <v>893</v>
      </c>
      <c r="C393" s="130" t="s">
        <v>42</v>
      </c>
      <c r="D393" s="130" t="s">
        <v>213</v>
      </c>
      <c r="E393" s="131" t="s">
        <v>1147</v>
      </c>
      <c r="F393" s="132" t="s">
        <v>33</v>
      </c>
      <c r="G393" s="133">
        <v>0.9</v>
      </c>
      <c r="H393" s="133">
        <v>0.94000000000000006</v>
      </c>
      <c r="I393" s="134">
        <v>200</v>
      </c>
      <c r="J393" s="135"/>
      <c r="K393" s="172">
        <f t="shared" si="5"/>
        <v>0</v>
      </c>
      <c r="L393" s="136" t="s">
        <v>1226</v>
      </c>
      <c r="M393" s="106" t="s">
        <v>28</v>
      </c>
      <c r="N393" s="136" t="s">
        <v>39</v>
      </c>
      <c r="O393" s="122" t="s">
        <v>28</v>
      </c>
      <c r="P393" s="122" t="s">
        <v>28</v>
      </c>
    </row>
    <row r="394" spans="1:16" s="122" customFormat="1" ht="15" hidden="1" thickBot="1">
      <c r="A394" s="121"/>
      <c r="B394" s="152" t="s">
        <v>894</v>
      </c>
      <c r="C394" s="130" t="s">
        <v>42</v>
      </c>
      <c r="D394" s="130" t="s">
        <v>213</v>
      </c>
      <c r="E394" s="131" t="s">
        <v>1147</v>
      </c>
      <c r="F394" s="132" t="s">
        <v>73</v>
      </c>
      <c r="G394" s="133">
        <v>1.19</v>
      </c>
      <c r="H394" s="133">
        <v>1.25</v>
      </c>
      <c r="I394" s="134">
        <v>150</v>
      </c>
      <c r="J394" s="135"/>
      <c r="K394" s="172">
        <f t="shared" si="5"/>
        <v>0</v>
      </c>
      <c r="L394" s="136" t="s">
        <v>1226</v>
      </c>
      <c r="M394" s="106" t="s">
        <v>28</v>
      </c>
      <c r="N394" s="136" t="s">
        <v>39</v>
      </c>
      <c r="O394" s="122" t="s">
        <v>28</v>
      </c>
      <c r="P394" s="122" t="s">
        <v>28</v>
      </c>
    </row>
    <row r="395" spans="1:16" s="122" customFormat="1" ht="15" hidden="1" thickBot="1">
      <c r="A395" s="121"/>
      <c r="B395" s="173" t="s">
        <v>1261</v>
      </c>
      <c r="C395" s="174" t="s">
        <v>42</v>
      </c>
      <c r="D395" s="174" t="s">
        <v>213</v>
      </c>
      <c r="E395" s="175" t="s">
        <v>1369</v>
      </c>
      <c r="F395" s="132" t="s">
        <v>73</v>
      </c>
      <c r="G395" s="133">
        <v>1.23</v>
      </c>
      <c r="H395" s="133">
        <v>1.28</v>
      </c>
      <c r="I395" s="134">
        <v>150</v>
      </c>
      <c r="J395" s="138"/>
      <c r="K395" s="172">
        <f t="shared" si="5"/>
        <v>0</v>
      </c>
      <c r="L395" s="176" t="s">
        <v>1226</v>
      </c>
      <c r="M395" s="106" t="s">
        <v>28</v>
      </c>
      <c r="N395" s="136" t="s">
        <v>39</v>
      </c>
      <c r="O395" s="122" t="s">
        <v>28</v>
      </c>
      <c r="P395" s="122" t="s">
        <v>28</v>
      </c>
    </row>
    <row r="396" spans="1:16" s="122" customFormat="1" ht="15" thickBot="1">
      <c r="A396" s="121"/>
      <c r="B396" s="154" t="s">
        <v>895</v>
      </c>
      <c r="C396" s="126" t="s">
        <v>42</v>
      </c>
      <c r="D396" s="126" t="s">
        <v>213</v>
      </c>
      <c r="E396" s="125" t="s">
        <v>1147</v>
      </c>
      <c r="F396" s="36" t="s">
        <v>64</v>
      </c>
      <c r="G396" s="37">
        <v>1.43</v>
      </c>
      <c r="H396" s="37">
        <v>1.5</v>
      </c>
      <c r="I396" s="38">
        <v>125</v>
      </c>
      <c r="J396" s="128"/>
      <c r="K396" s="171">
        <f t="shared" si="5"/>
        <v>0</v>
      </c>
      <c r="L396" s="162" t="s">
        <v>1227</v>
      </c>
      <c r="M396" s="43" t="s">
        <v>28</v>
      </c>
      <c r="N396" s="41" t="s">
        <v>39</v>
      </c>
      <c r="O396" s="122" t="s">
        <v>28</v>
      </c>
      <c r="P396" s="122" t="s">
        <v>28</v>
      </c>
    </row>
    <row r="397" spans="1:16" s="122" customFormat="1" ht="15" hidden="1" thickBot="1">
      <c r="A397" s="121"/>
      <c r="B397" s="152" t="s">
        <v>896</v>
      </c>
      <c r="C397" s="130" t="s">
        <v>42</v>
      </c>
      <c r="D397" s="130" t="s">
        <v>213</v>
      </c>
      <c r="E397" s="131" t="s">
        <v>1147</v>
      </c>
      <c r="F397" s="132" t="s">
        <v>46</v>
      </c>
      <c r="G397" s="133">
        <v>1.6300000000000001</v>
      </c>
      <c r="H397" s="133">
        <v>1.71</v>
      </c>
      <c r="I397" s="134">
        <v>100</v>
      </c>
      <c r="J397" s="135"/>
      <c r="K397" s="172">
        <f t="shared" si="5"/>
        <v>0</v>
      </c>
      <c r="L397" s="136" t="s">
        <v>1226</v>
      </c>
      <c r="M397" s="106" t="s">
        <v>28</v>
      </c>
      <c r="N397" s="136" t="s">
        <v>39</v>
      </c>
      <c r="O397" s="122" t="s">
        <v>28</v>
      </c>
      <c r="P397" s="122" t="s">
        <v>28</v>
      </c>
    </row>
    <row r="398" spans="1:16" s="122" customFormat="1" ht="15" thickBot="1">
      <c r="A398" s="121"/>
      <c r="B398" s="154" t="s">
        <v>1046</v>
      </c>
      <c r="C398" s="126" t="s">
        <v>80</v>
      </c>
      <c r="D398" s="126" t="s">
        <v>214</v>
      </c>
      <c r="E398" s="127"/>
      <c r="F398" s="36" t="s">
        <v>32</v>
      </c>
      <c r="G398" s="37">
        <v>0.5</v>
      </c>
      <c r="H398" s="37">
        <v>0.52</v>
      </c>
      <c r="I398" s="38">
        <v>300</v>
      </c>
      <c r="J398" s="128"/>
      <c r="K398" s="171">
        <f t="shared" si="5"/>
        <v>0</v>
      </c>
      <c r="L398" s="162" t="s">
        <v>1227</v>
      </c>
      <c r="M398" s="44" t="s">
        <v>28</v>
      </c>
      <c r="N398" s="41" t="s">
        <v>44</v>
      </c>
      <c r="O398" s="122" t="s">
        <v>28</v>
      </c>
      <c r="P398" s="122" t="s">
        <v>28</v>
      </c>
    </row>
    <row r="399" spans="1:16" s="19" customFormat="1" ht="15" thickBot="1">
      <c r="A399" s="114"/>
      <c r="B399" s="153" t="s">
        <v>215</v>
      </c>
      <c r="C399" s="119" t="s">
        <v>80</v>
      </c>
      <c r="D399" s="119" t="s">
        <v>214</v>
      </c>
      <c r="E399" s="115"/>
      <c r="F399" s="36" t="s">
        <v>33</v>
      </c>
      <c r="G399" s="37">
        <v>0.68</v>
      </c>
      <c r="H399" s="37">
        <v>0.71</v>
      </c>
      <c r="I399" s="38">
        <v>200</v>
      </c>
      <c r="J399" s="39"/>
      <c r="K399" s="171">
        <f t="shared" si="5"/>
        <v>0</v>
      </c>
      <c r="L399" s="162" t="s">
        <v>1227</v>
      </c>
      <c r="M399" s="44" t="s">
        <v>28</v>
      </c>
      <c r="N399" s="41" t="s">
        <v>44</v>
      </c>
      <c r="O399" s="122" t="s">
        <v>28</v>
      </c>
      <c r="P399" s="122" t="s">
        <v>28</v>
      </c>
    </row>
    <row r="400" spans="1:16" s="19" customFormat="1" ht="15" thickBot="1">
      <c r="A400" s="114"/>
      <c r="B400" s="153" t="s">
        <v>216</v>
      </c>
      <c r="C400" s="119" t="s">
        <v>80</v>
      </c>
      <c r="D400" s="119" t="s">
        <v>214</v>
      </c>
      <c r="E400" s="115"/>
      <c r="F400" s="36" t="s">
        <v>73</v>
      </c>
      <c r="G400" s="37">
        <v>0.86</v>
      </c>
      <c r="H400" s="37">
        <v>0.9</v>
      </c>
      <c r="I400" s="38">
        <v>150</v>
      </c>
      <c r="J400" s="39"/>
      <c r="K400" s="171">
        <f t="shared" si="5"/>
        <v>0</v>
      </c>
      <c r="L400" s="162" t="s">
        <v>1227</v>
      </c>
      <c r="M400" s="44" t="s">
        <v>28</v>
      </c>
      <c r="N400" s="41" t="s">
        <v>44</v>
      </c>
      <c r="O400" s="122" t="s">
        <v>28</v>
      </c>
      <c r="P400" s="122" t="s">
        <v>28</v>
      </c>
    </row>
    <row r="401" spans="1:16" s="122" customFormat="1" ht="15" hidden="1" thickBot="1">
      <c r="A401" s="121"/>
      <c r="B401" s="173" t="s">
        <v>1262</v>
      </c>
      <c r="C401" s="174" t="s">
        <v>1151</v>
      </c>
      <c r="D401" s="174" t="s">
        <v>1331</v>
      </c>
      <c r="E401" s="175" t="s">
        <v>1369</v>
      </c>
      <c r="F401" s="132" t="s">
        <v>73</v>
      </c>
      <c r="G401" s="133">
        <v>1.71</v>
      </c>
      <c r="H401" s="133">
        <v>1.8</v>
      </c>
      <c r="I401" s="134">
        <v>150</v>
      </c>
      <c r="J401" s="138"/>
      <c r="K401" s="172">
        <f t="shared" si="5"/>
        <v>0</v>
      </c>
      <c r="L401" s="176" t="s">
        <v>1227</v>
      </c>
      <c r="M401" s="105" t="s">
        <v>28</v>
      </c>
      <c r="N401" s="136" t="s">
        <v>31</v>
      </c>
      <c r="O401" s="122" t="s">
        <v>28</v>
      </c>
      <c r="P401" s="122" t="s">
        <v>28</v>
      </c>
    </row>
    <row r="402" spans="1:16" s="122" customFormat="1" ht="15" hidden="1" thickBot="1">
      <c r="A402" s="121"/>
      <c r="B402" s="173" t="s">
        <v>217</v>
      </c>
      <c r="C402" s="178" t="s">
        <v>42</v>
      </c>
      <c r="D402" s="178" t="s">
        <v>218</v>
      </c>
      <c r="E402" s="143"/>
      <c r="F402" s="132" t="s">
        <v>32</v>
      </c>
      <c r="G402" s="133">
        <v>0.72</v>
      </c>
      <c r="H402" s="133">
        <v>0.75</v>
      </c>
      <c r="I402" s="134">
        <v>300</v>
      </c>
      <c r="J402" s="138"/>
      <c r="K402" s="172">
        <f t="shared" si="5"/>
        <v>0</v>
      </c>
      <c r="L402" s="176" t="s">
        <v>1227</v>
      </c>
      <c r="M402" s="146" t="s">
        <v>28</v>
      </c>
      <c r="N402" s="136" t="s">
        <v>118</v>
      </c>
      <c r="O402" s="122" t="s">
        <v>28</v>
      </c>
      <c r="P402" s="122" t="s">
        <v>28</v>
      </c>
    </row>
    <row r="403" spans="1:16" s="122" customFormat="1" ht="15" thickBot="1">
      <c r="A403" s="121"/>
      <c r="B403" s="153" t="s">
        <v>219</v>
      </c>
      <c r="C403" s="119" t="s">
        <v>42</v>
      </c>
      <c r="D403" s="119" t="s">
        <v>218</v>
      </c>
      <c r="E403" s="35"/>
      <c r="F403" s="36" t="s">
        <v>33</v>
      </c>
      <c r="G403" s="37">
        <v>0.95</v>
      </c>
      <c r="H403" s="37">
        <v>0.99</v>
      </c>
      <c r="I403" s="38">
        <v>200</v>
      </c>
      <c r="J403" s="39"/>
      <c r="K403" s="171">
        <f t="shared" si="5"/>
        <v>0</v>
      </c>
      <c r="L403" s="162" t="s">
        <v>1227</v>
      </c>
      <c r="M403" s="48" t="s">
        <v>28</v>
      </c>
      <c r="N403" s="41" t="s">
        <v>118</v>
      </c>
      <c r="O403" s="122" t="s">
        <v>28</v>
      </c>
      <c r="P403" s="122" t="s">
        <v>28</v>
      </c>
    </row>
    <row r="404" spans="1:16" s="19" customFormat="1" ht="15" hidden="1" thickBot="1">
      <c r="A404" s="114"/>
      <c r="B404" s="152" t="s">
        <v>897</v>
      </c>
      <c r="C404" s="130" t="s">
        <v>42</v>
      </c>
      <c r="D404" s="130" t="s">
        <v>218</v>
      </c>
      <c r="E404" s="143"/>
      <c r="F404" s="132" t="s">
        <v>73</v>
      </c>
      <c r="G404" s="133">
        <v>1.26</v>
      </c>
      <c r="H404" s="133">
        <v>1.32</v>
      </c>
      <c r="I404" s="134">
        <v>150</v>
      </c>
      <c r="J404" s="135"/>
      <c r="K404" s="172">
        <f t="shared" si="5"/>
        <v>0</v>
      </c>
      <c r="L404" s="136" t="s">
        <v>1226</v>
      </c>
      <c r="M404" s="146" t="s">
        <v>28</v>
      </c>
      <c r="N404" s="136" t="s">
        <v>118</v>
      </c>
      <c r="O404" s="122" t="s">
        <v>28</v>
      </c>
      <c r="P404" s="122" t="s">
        <v>28</v>
      </c>
    </row>
    <row r="405" spans="1:16" s="19" customFormat="1" ht="15" hidden="1" thickBot="1">
      <c r="A405" s="114"/>
      <c r="B405" s="152" t="s">
        <v>898</v>
      </c>
      <c r="C405" s="130" t="s">
        <v>42</v>
      </c>
      <c r="D405" s="130" t="s">
        <v>218</v>
      </c>
      <c r="E405" s="131"/>
      <c r="F405" s="132" t="s">
        <v>64</v>
      </c>
      <c r="G405" s="133">
        <v>1.43</v>
      </c>
      <c r="H405" s="133">
        <v>1.5</v>
      </c>
      <c r="I405" s="134">
        <v>125</v>
      </c>
      <c r="J405" s="135"/>
      <c r="K405" s="172">
        <f t="shared" si="5"/>
        <v>0</v>
      </c>
      <c r="L405" s="136" t="s">
        <v>1226</v>
      </c>
      <c r="M405" s="146" t="s">
        <v>28</v>
      </c>
      <c r="N405" s="136" t="s">
        <v>118</v>
      </c>
      <c r="O405" s="122" t="s">
        <v>28</v>
      </c>
      <c r="P405" s="122" t="s">
        <v>28</v>
      </c>
    </row>
    <row r="406" spans="1:16" s="19" customFormat="1" ht="15" thickBot="1">
      <c r="A406" s="114"/>
      <c r="B406" s="154" t="s">
        <v>899</v>
      </c>
      <c r="C406" s="126" t="s">
        <v>42</v>
      </c>
      <c r="D406" s="126" t="s">
        <v>218</v>
      </c>
      <c r="E406" s="35"/>
      <c r="F406" s="36" t="s">
        <v>46</v>
      </c>
      <c r="G406" s="37">
        <v>1.6300000000000001</v>
      </c>
      <c r="H406" s="37">
        <v>1.71</v>
      </c>
      <c r="I406" s="38">
        <v>100</v>
      </c>
      <c r="J406" s="128"/>
      <c r="K406" s="171">
        <f t="shared" si="5"/>
        <v>0</v>
      </c>
      <c r="L406" s="162" t="s">
        <v>1227</v>
      </c>
      <c r="M406" s="48" t="s">
        <v>28</v>
      </c>
      <c r="N406" s="41" t="s">
        <v>118</v>
      </c>
      <c r="O406" s="122" t="s">
        <v>28</v>
      </c>
      <c r="P406" s="122" t="s">
        <v>28</v>
      </c>
    </row>
    <row r="407" spans="1:16" s="122" customFormat="1" ht="15" thickBot="1">
      <c r="A407" s="121"/>
      <c r="B407" s="154" t="s">
        <v>220</v>
      </c>
      <c r="C407" s="126" t="s">
        <v>221</v>
      </c>
      <c r="D407" s="126" t="s">
        <v>222</v>
      </c>
      <c r="E407" s="127"/>
      <c r="F407" s="36" t="s">
        <v>30</v>
      </c>
      <c r="G407" s="37">
        <v>0.44</v>
      </c>
      <c r="H407" s="37">
        <v>0.46</v>
      </c>
      <c r="I407" s="38">
        <v>400</v>
      </c>
      <c r="J407" s="138"/>
      <c r="K407" s="171">
        <f t="shared" si="5"/>
        <v>0</v>
      </c>
      <c r="L407" s="163" t="s">
        <v>1228</v>
      </c>
      <c r="M407" s="44" t="s">
        <v>28</v>
      </c>
      <c r="N407" s="41" t="s">
        <v>44</v>
      </c>
      <c r="O407" s="122" t="s">
        <v>28</v>
      </c>
      <c r="P407" s="122" t="s">
        <v>28</v>
      </c>
    </row>
    <row r="408" spans="1:16" s="122" customFormat="1" ht="15" hidden="1" thickBot="1">
      <c r="A408" s="121"/>
      <c r="B408" s="152" t="s">
        <v>223</v>
      </c>
      <c r="C408" s="130" t="s">
        <v>221</v>
      </c>
      <c r="D408" s="130" t="s">
        <v>222</v>
      </c>
      <c r="E408" s="131"/>
      <c r="F408" s="132" t="s">
        <v>32</v>
      </c>
      <c r="G408" s="133">
        <v>0.55000000000000004</v>
      </c>
      <c r="H408" s="133">
        <v>0.57000000000000006</v>
      </c>
      <c r="I408" s="134">
        <v>300</v>
      </c>
      <c r="J408" s="135"/>
      <c r="K408" s="172">
        <f t="shared" si="5"/>
        <v>0</v>
      </c>
      <c r="L408" s="136" t="s">
        <v>1226</v>
      </c>
      <c r="M408" s="144" t="s">
        <v>28</v>
      </c>
      <c r="N408" s="136" t="s">
        <v>44</v>
      </c>
      <c r="O408" s="122" t="s">
        <v>28</v>
      </c>
      <c r="P408" s="122" t="s">
        <v>28</v>
      </c>
    </row>
    <row r="409" spans="1:16" s="122" customFormat="1" ht="15" thickBot="1">
      <c r="A409" s="121"/>
      <c r="B409" s="153" t="s">
        <v>224</v>
      </c>
      <c r="C409" s="119" t="s">
        <v>47</v>
      </c>
      <c r="D409" s="119" t="s">
        <v>225</v>
      </c>
      <c r="E409" s="116"/>
      <c r="F409" s="36" t="s">
        <v>30</v>
      </c>
      <c r="G409" s="37">
        <v>0.38</v>
      </c>
      <c r="H409" s="37">
        <v>0.39</v>
      </c>
      <c r="I409" s="38">
        <v>400</v>
      </c>
      <c r="J409" s="39"/>
      <c r="K409" s="171">
        <f t="shared" ref="K409:K472" si="6">IF(J409&lt;5,H409*J409*I409,G409*J409*I409)</f>
        <v>0</v>
      </c>
      <c r="L409" s="162" t="s">
        <v>1227</v>
      </c>
      <c r="M409" s="44" t="s">
        <v>28</v>
      </c>
      <c r="N409" s="41" t="s">
        <v>44</v>
      </c>
      <c r="O409" s="122" t="s">
        <v>28</v>
      </c>
      <c r="P409" s="122" t="s">
        <v>28</v>
      </c>
    </row>
    <row r="410" spans="1:16" s="122" customFormat="1" ht="15" thickBot="1">
      <c r="A410" s="121"/>
      <c r="B410" s="153" t="s">
        <v>226</v>
      </c>
      <c r="C410" s="119" t="s">
        <v>47</v>
      </c>
      <c r="D410" s="119" t="s">
        <v>225</v>
      </c>
      <c r="E410" s="116"/>
      <c r="F410" s="36" t="s">
        <v>32</v>
      </c>
      <c r="G410" s="37">
        <v>0.52</v>
      </c>
      <c r="H410" s="37">
        <v>0.54</v>
      </c>
      <c r="I410" s="38">
        <v>300</v>
      </c>
      <c r="J410" s="39"/>
      <c r="K410" s="171">
        <f t="shared" si="6"/>
        <v>0</v>
      </c>
      <c r="L410" s="162" t="s">
        <v>1227</v>
      </c>
      <c r="M410" s="44" t="s">
        <v>28</v>
      </c>
      <c r="N410" s="41" t="s">
        <v>44</v>
      </c>
      <c r="O410" s="122" t="s">
        <v>28</v>
      </c>
      <c r="P410" s="122" t="s">
        <v>28</v>
      </c>
    </row>
    <row r="411" spans="1:16" s="122" customFormat="1" ht="15" thickBot="1">
      <c r="A411" s="121"/>
      <c r="B411" s="153" t="s">
        <v>227</v>
      </c>
      <c r="C411" s="119" t="s">
        <v>47</v>
      </c>
      <c r="D411" s="119" t="s">
        <v>225</v>
      </c>
      <c r="E411" s="116"/>
      <c r="F411" s="36" t="s">
        <v>33</v>
      </c>
      <c r="G411" s="37">
        <v>0.68</v>
      </c>
      <c r="H411" s="37">
        <v>0.71</v>
      </c>
      <c r="I411" s="38">
        <v>200</v>
      </c>
      <c r="J411" s="39"/>
      <c r="K411" s="171">
        <f t="shared" si="6"/>
        <v>0</v>
      </c>
      <c r="L411" s="162" t="s">
        <v>1227</v>
      </c>
      <c r="M411" s="44" t="s">
        <v>28</v>
      </c>
      <c r="N411" s="41" t="s">
        <v>44</v>
      </c>
      <c r="O411" s="122" t="s">
        <v>28</v>
      </c>
      <c r="P411" s="122" t="s">
        <v>28</v>
      </c>
    </row>
    <row r="412" spans="1:16" s="19" customFormat="1" ht="15" thickBot="1">
      <c r="A412" s="114"/>
      <c r="B412" s="154" t="s">
        <v>900</v>
      </c>
      <c r="C412" s="126" t="s">
        <v>42</v>
      </c>
      <c r="D412" s="126" t="s">
        <v>1116</v>
      </c>
      <c r="E412" s="124" t="s">
        <v>1148</v>
      </c>
      <c r="F412" s="36" t="s">
        <v>32</v>
      </c>
      <c r="G412" s="37">
        <v>0.66</v>
      </c>
      <c r="H412" s="37">
        <v>0.69000000000000006</v>
      </c>
      <c r="I412" s="38">
        <v>300</v>
      </c>
      <c r="J412" s="128"/>
      <c r="K412" s="171">
        <f t="shared" si="6"/>
        <v>0</v>
      </c>
      <c r="L412" s="162" t="s">
        <v>1227</v>
      </c>
      <c r="M412" s="43" t="s">
        <v>28</v>
      </c>
      <c r="N412" s="41" t="s">
        <v>39</v>
      </c>
      <c r="O412" s="122" t="s">
        <v>28</v>
      </c>
      <c r="P412" s="122" t="s">
        <v>28</v>
      </c>
    </row>
    <row r="413" spans="1:16" s="122" customFormat="1" ht="15" thickBot="1">
      <c r="A413" s="121"/>
      <c r="B413" s="154" t="s">
        <v>901</v>
      </c>
      <c r="C413" s="126" t="s">
        <v>42</v>
      </c>
      <c r="D413" s="126" t="s">
        <v>1116</v>
      </c>
      <c r="E413" s="124" t="s">
        <v>1148</v>
      </c>
      <c r="F413" s="36" t="s">
        <v>33</v>
      </c>
      <c r="G413" s="37">
        <v>0.86</v>
      </c>
      <c r="H413" s="37">
        <v>0.9</v>
      </c>
      <c r="I413" s="38">
        <v>200</v>
      </c>
      <c r="J413" s="128"/>
      <c r="K413" s="171">
        <f t="shared" si="6"/>
        <v>0</v>
      </c>
      <c r="L413" s="162" t="s">
        <v>1227</v>
      </c>
      <c r="M413" s="43" t="s">
        <v>28</v>
      </c>
      <c r="N413" s="41" t="s">
        <v>39</v>
      </c>
      <c r="O413" s="122" t="s">
        <v>28</v>
      </c>
      <c r="P413" s="122" t="s">
        <v>28</v>
      </c>
    </row>
    <row r="414" spans="1:16" s="122" customFormat="1" ht="15" hidden="1" thickBot="1">
      <c r="A414" s="121"/>
      <c r="B414" s="152" t="s">
        <v>902</v>
      </c>
      <c r="C414" s="130" t="s">
        <v>42</v>
      </c>
      <c r="D414" s="130" t="s">
        <v>1116</v>
      </c>
      <c r="E414" s="137" t="s">
        <v>1148</v>
      </c>
      <c r="F414" s="132" t="s">
        <v>73</v>
      </c>
      <c r="G414" s="133">
        <v>1.1399999999999999</v>
      </c>
      <c r="H414" s="133">
        <v>1.19</v>
      </c>
      <c r="I414" s="134">
        <v>150</v>
      </c>
      <c r="J414" s="135"/>
      <c r="K414" s="172">
        <f t="shared" si="6"/>
        <v>0</v>
      </c>
      <c r="L414" s="136" t="s">
        <v>1226</v>
      </c>
      <c r="M414" s="106" t="s">
        <v>28</v>
      </c>
      <c r="N414" s="136" t="s">
        <v>39</v>
      </c>
      <c r="O414" s="122" t="s">
        <v>28</v>
      </c>
      <c r="P414" s="122" t="s">
        <v>28</v>
      </c>
    </row>
    <row r="415" spans="1:16" s="19" customFormat="1" ht="15" thickBot="1">
      <c r="A415" s="114"/>
      <c r="B415" s="153" t="s">
        <v>903</v>
      </c>
      <c r="C415" s="119" t="s">
        <v>42</v>
      </c>
      <c r="D415" s="119" t="s">
        <v>1116</v>
      </c>
      <c r="E415" s="124" t="s">
        <v>1148</v>
      </c>
      <c r="F415" s="36" t="s">
        <v>64</v>
      </c>
      <c r="G415" s="37">
        <v>1.27</v>
      </c>
      <c r="H415" s="37">
        <v>1.33</v>
      </c>
      <c r="I415" s="38">
        <v>125</v>
      </c>
      <c r="J415" s="39"/>
      <c r="K415" s="171">
        <f t="shared" si="6"/>
        <v>0</v>
      </c>
      <c r="L415" s="162" t="s">
        <v>1227</v>
      </c>
      <c r="M415" s="43" t="s">
        <v>28</v>
      </c>
      <c r="N415" s="41" t="s">
        <v>39</v>
      </c>
      <c r="O415" s="122" t="s">
        <v>28</v>
      </c>
      <c r="P415" s="122" t="s">
        <v>28</v>
      </c>
    </row>
    <row r="416" spans="1:16" s="122" customFormat="1" ht="15" hidden="1" thickBot="1">
      <c r="A416" s="121"/>
      <c r="B416" s="173" t="s">
        <v>1263</v>
      </c>
      <c r="C416" s="174" t="s">
        <v>1391</v>
      </c>
      <c r="D416" s="174" t="s">
        <v>1332</v>
      </c>
      <c r="E416" s="175" t="s">
        <v>1369</v>
      </c>
      <c r="F416" s="132" t="s">
        <v>73</v>
      </c>
      <c r="G416" s="133">
        <v>1.35</v>
      </c>
      <c r="H416" s="133">
        <v>1.4</v>
      </c>
      <c r="I416" s="134">
        <v>150</v>
      </c>
      <c r="J416" s="138"/>
      <c r="K416" s="172">
        <f t="shared" si="6"/>
        <v>0</v>
      </c>
      <c r="L416" s="176" t="s">
        <v>1227</v>
      </c>
      <c r="M416" s="105" t="s">
        <v>28</v>
      </c>
      <c r="N416" s="136" t="s">
        <v>31</v>
      </c>
      <c r="O416" s="122" t="s">
        <v>28</v>
      </c>
      <c r="P416" s="122" t="s">
        <v>28</v>
      </c>
    </row>
    <row r="417" spans="1:16" s="122" customFormat="1" ht="15" thickBot="1">
      <c r="A417" s="121"/>
      <c r="B417" s="154" t="s">
        <v>558</v>
      </c>
      <c r="C417" s="126" t="s">
        <v>47</v>
      </c>
      <c r="D417" s="126" t="s">
        <v>1065</v>
      </c>
      <c r="E417" s="124" t="s">
        <v>1148</v>
      </c>
      <c r="F417" s="36" t="s">
        <v>30</v>
      </c>
      <c r="G417" s="37">
        <v>0.41000000000000003</v>
      </c>
      <c r="H417" s="37">
        <v>0.43</v>
      </c>
      <c r="I417" s="38">
        <v>400</v>
      </c>
      <c r="J417" s="128"/>
      <c r="K417" s="171">
        <f t="shared" si="6"/>
        <v>0</v>
      </c>
      <c r="L417" s="162" t="s">
        <v>1227</v>
      </c>
      <c r="M417" s="112" t="s">
        <v>28</v>
      </c>
      <c r="N417" s="41" t="s">
        <v>48</v>
      </c>
      <c r="O417" s="122" t="s">
        <v>28</v>
      </c>
      <c r="P417" s="122" t="s">
        <v>28</v>
      </c>
    </row>
    <row r="418" spans="1:16" s="122" customFormat="1" ht="15" thickBot="1">
      <c r="A418" s="121"/>
      <c r="B418" s="154" t="s">
        <v>557</v>
      </c>
      <c r="C418" s="126" t="s">
        <v>47</v>
      </c>
      <c r="D418" s="126" t="s">
        <v>1065</v>
      </c>
      <c r="E418" s="124" t="s">
        <v>1148</v>
      </c>
      <c r="F418" s="36" t="s">
        <v>230</v>
      </c>
      <c r="G418" s="37">
        <v>0.29000000000000004</v>
      </c>
      <c r="H418" s="37">
        <v>0.3</v>
      </c>
      <c r="I418" s="38">
        <v>500</v>
      </c>
      <c r="J418" s="128"/>
      <c r="K418" s="171">
        <f t="shared" si="6"/>
        <v>0</v>
      </c>
      <c r="L418" s="162" t="s">
        <v>1227</v>
      </c>
      <c r="M418" s="112" t="s">
        <v>28</v>
      </c>
      <c r="N418" s="41" t="s">
        <v>48</v>
      </c>
      <c r="O418" s="122" t="s">
        <v>28</v>
      </c>
      <c r="P418" s="122" t="s">
        <v>28</v>
      </c>
    </row>
    <row r="419" spans="1:16" s="19" customFormat="1" ht="15" thickBot="1">
      <c r="A419" s="114"/>
      <c r="B419" s="154" t="s">
        <v>559</v>
      </c>
      <c r="C419" s="126" t="s">
        <v>47</v>
      </c>
      <c r="D419" s="126" t="s">
        <v>1065</v>
      </c>
      <c r="E419" s="124" t="s">
        <v>1148</v>
      </c>
      <c r="F419" s="36" t="s">
        <v>32</v>
      </c>
      <c r="G419" s="37">
        <v>0.57000000000000006</v>
      </c>
      <c r="H419" s="37">
        <v>0.59</v>
      </c>
      <c r="I419" s="38">
        <v>300</v>
      </c>
      <c r="J419" s="128"/>
      <c r="K419" s="171">
        <f t="shared" si="6"/>
        <v>0</v>
      </c>
      <c r="L419" s="162" t="s">
        <v>1227</v>
      </c>
      <c r="M419" s="112" t="s">
        <v>28</v>
      </c>
      <c r="N419" s="41" t="s">
        <v>48</v>
      </c>
      <c r="O419" s="122" t="s">
        <v>28</v>
      </c>
      <c r="P419" s="122" t="s">
        <v>28</v>
      </c>
    </row>
    <row r="420" spans="1:16" s="122" customFormat="1" ht="15" thickBot="1">
      <c r="A420" s="121"/>
      <c r="B420" s="154" t="s">
        <v>560</v>
      </c>
      <c r="C420" s="126" t="s">
        <v>47</v>
      </c>
      <c r="D420" s="126" t="s">
        <v>1065</v>
      </c>
      <c r="E420" s="124" t="s">
        <v>1148</v>
      </c>
      <c r="F420" s="36" t="s">
        <v>33</v>
      </c>
      <c r="G420" s="37">
        <v>0.71</v>
      </c>
      <c r="H420" s="37">
        <v>0.74</v>
      </c>
      <c r="I420" s="38">
        <v>200</v>
      </c>
      <c r="J420" s="128"/>
      <c r="K420" s="171">
        <f t="shared" si="6"/>
        <v>0</v>
      </c>
      <c r="L420" s="162" t="s">
        <v>1227</v>
      </c>
      <c r="M420" s="112" t="s">
        <v>28</v>
      </c>
      <c r="N420" s="41" t="s">
        <v>48</v>
      </c>
      <c r="O420" s="122" t="s">
        <v>28</v>
      </c>
      <c r="P420" s="122" t="s">
        <v>28</v>
      </c>
    </row>
    <row r="421" spans="1:16" s="19" customFormat="1" ht="15" hidden="1" thickBot="1">
      <c r="A421" s="114"/>
      <c r="B421" s="152" t="s">
        <v>561</v>
      </c>
      <c r="C421" s="130" t="s">
        <v>47</v>
      </c>
      <c r="D421" s="130" t="s">
        <v>1065</v>
      </c>
      <c r="E421" s="137" t="s">
        <v>1148</v>
      </c>
      <c r="F421" s="132" t="s">
        <v>73</v>
      </c>
      <c r="G421" s="133">
        <v>0.76</v>
      </c>
      <c r="H421" s="133">
        <v>0.79</v>
      </c>
      <c r="I421" s="134">
        <v>150</v>
      </c>
      <c r="J421" s="135"/>
      <c r="K421" s="172">
        <f t="shared" si="6"/>
        <v>0</v>
      </c>
      <c r="L421" s="136" t="s">
        <v>1226</v>
      </c>
      <c r="M421" s="139" t="s">
        <v>28</v>
      </c>
      <c r="N421" s="136" t="s">
        <v>48</v>
      </c>
      <c r="O421" s="122" t="s">
        <v>28</v>
      </c>
      <c r="P421" s="122" t="s">
        <v>28</v>
      </c>
    </row>
    <row r="422" spans="1:16" s="122" customFormat="1" ht="15" thickBot="1">
      <c r="A422" s="121"/>
      <c r="B422" s="153" t="s">
        <v>644</v>
      </c>
      <c r="C422" s="119" t="s">
        <v>47</v>
      </c>
      <c r="D422" s="119" t="s">
        <v>1079</v>
      </c>
      <c r="E422" s="124" t="s">
        <v>1148</v>
      </c>
      <c r="F422" s="36" t="s">
        <v>189</v>
      </c>
      <c r="G422" s="37">
        <v>0.37</v>
      </c>
      <c r="H422" s="37">
        <v>0.38</v>
      </c>
      <c r="I422" s="38">
        <v>400</v>
      </c>
      <c r="J422" s="39"/>
      <c r="K422" s="171">
        <f t="shared" si="6"/>
        <v>0</v>
      </c>
      <c r="L422" s="162" t="s">
        <v>1227</v>
      </c>
      <c r="M422" s="46" t="s">
        <v>28</v>
      </c>
      <c r="N422" s="41" t="s">
        <v>65</v>
      </c>
      <c r="O422" s="122" t="s">
        <v>28</v>
      </c>
      <c r="P422" s="122" t="s">
        <v>28</v>
      </c>
    </row>
    <row r="423" spans="1:16" s="122" customFormat="1" ht="15" thickBot="1">
      <c r="A423" s="121"/>
      <c r="B423" s="153" t="s">
        <v>645</v>
      </c>
      <c r="C423" s="119" t="s">
        <v>47</v>
      </c>
      <c r="D423" s="119" t="s">
        <v>1079</v>
      </c>
      <c r="E423" s="124" t="s">
        <v>1148</v>
      </c>
      <c r="F423" s="36" t="s">
        <v>32</v>
      </c>
      <c r="G423" s="37">
        <v>0.52</v>
      </c>
      <c r="H423" s="37">
        <v>0.54</v>
      </c>
      <c r="I423" s="38">
        <v>300</v>
      </c>
      <c r="J423" s="39"/>
      <c r="K423" s="171">
        <f t="shared" si="6"/>
        <v>0</v>
      </c>
      <c r="L423" s="162" t="s">
        <v>1227</v>
      </c>
      <c r="M423" s="46" t="s">
        <v>28</v>
      </c>
      <c r="N423" s="41" t="s">
        <v>65</v>
      </c>
      <c r="O423" s="122" t="s">
        <v>28</v>
      </c>
      <c r="P423" s="122" t="s">
        <v>28</v>
      </c>
    </row>
    <row r="424" spans="1:16" s="122" customFormat="1" ht="15" hidden="1" thickBot="1">
      <c r="A424" s="121"/>
      <c r="B424" s="152" t="s">
        <v>646</v>
      </c>
      <c r="C424" s="130" t="s">
        <v>47</v>
      </c>
      <c r="D424" s="130" t="s">
        <v>1079</v>
      </c>
      <c r="E424" s="137" t="s">
        <v>1148</v>
      </c>
      <c r="F424" s="132" t="s">
        <v>33</v>
      </c>
      <c r="G424" s="133">
        <v>0.71</v>
      </c>
      <c r="H424" s="133">
        <v>0.74</v>
      </c>
      <c r="I424" s="134">
        <v>200</v>
      </c>
      <c r="J424" s="135"/>
      <c r="K424" s="172">
        <f t="shared" si="6"/>
        <v>0</v>
      </c>
      <c r="L424" s="136" t="s">
        <v>1226</v>
      </c>
      <c r="M424" s="140" t="s">
        <v>28</v>
      </c>
      <c r="N424" s="136" t="s">
        <v>65</v>
      </c>
      <c r="O424" s="122" t="s">
        <v>28</v>
      </c>
      <c r="P424" s="122" t="s">
        <v>28</v>
      </c>
    </row>
    <row r="425" spans="1:16" s="122" customFormat="1" ht="15" hidden="1" thickBot="1">
      <c r="A425" s="121"/>
      <c r="B425" s="152" t="s">
        <v>647</v>
      </c>
      <c r="C425" s="130" t="s">
        <v>47</v>
      </c>
      <c r="D425" s="130" t="s">
        <v>229</v>
      </c>
      <c r="E425" s="137"/>
      <c r="F425" s="132" t="s">
        <v>30</v>
      </c>
      <c r="G425" s="133">
        <v>0.38</v>
      </c>
      <c r="H425" s="133">
        <v>0.39</v>
      </c>
      <c r="I425" s="134">
        <v>400</v>
      </c>
      <c r="J425" s="135"/>
      <c r="K425" s="172">
        <f t="shared" si="6"/>
        <v>0</v>
      </c>
      <c r="L425" s="136" t="s">
        <v>1226</v>
      </c>
      <c r="M425" s="144" t="s">
        <v>28</v>
      </c>
      <c r="N425" s="136" t="s">
        <v>44</v>
      </c>
      <c r="O425" s="122" t="s">
        <v>28</v>
      </c>
      <c r="P425" s="122" t="s">
        <v>28</v>
      </c>
    </row>
    <row r="426" spans="1:16" s="19" customFormat="1" ht="15" hidden="1" thickBot="1">
      <c r="A426" s="114"/>
      <c r="B426" s="152" t="s">
        <v>228</v>
      </c>
      <c r="C426" s="130" t="s">
        <v>47</v>
      </c>
      <c r="D426" s="130" t="s">
        <v>229</v>
      </c>
      <c r="E426" s="137"/>
      <c r="F426" s="132" t="s">
        <v>230</v>
      </c>
      <c r="G426" s="133">
        <v>0.28000000000000003</v>
      </c>
      <c r="H426" s="133">
        <v>0.29000000000000004</v>
      </c>
      <c r="I426" s="134">
        <v>500</v>
      </c>
      <c r="J426" s="135"/>
      <c r="K426" s="172">
        <f t="shared" si="6"/>
        <v>0</v>
      </c>
      <c r="L426" s="136" t="s">
        <v>1226</v>
      </c>
      <c r="M426" s="144" t="s">
        <v>28</v>
      </c>
      <c r="N426" s="136" t="s">
        <v>44</v>
      </c>
      <c r="O426" s="122" t="s">
        <v>28</v>
      </c>
      <c r="P426" s="122" t="s">
        <v>28</v>
      </c>
    </row>
    <row r="427" spans="1:16" s="19" customFormat="1" ht="15" hidden="1" thickBot="1">
      <c r="A427" s="114"/>
      <c r="B427" s="152" t="s">
        <v>231</v>
      </c>
      <c r="C427" s="130" t="s">
        <v>47</v>
      </c>
      <c r="D427" s="130" t="s">
        <v>229</v>
      </c>
      <c r="E427" s="137"/>
      <c r="F427" s="132" t="s">
        <v>32</v>
      </c>
      <c r="G427" s="133">
        <v>0.52</v>
      </c>
      <c r="H427" s="133">
        <v>0.54</v>
      </c>
      <c r="I427" s="134">
        <v>300</v>
      </c>
      <c r="J427" s="135"/>
      <c r="K427" s="172">
        <f t="shared" si="6"/>
        <v>0</v>
      </c>
      <c r="L427" s="136" t="s">
        <v>1226</v>
      </c>
      <c r="M427" s="144" t="s">
        <v>28</v>
      </c>
      <c r="N427" s="136" t="s">
        <v>44</v>
      </c>
      <c r="O427" s="122" t="s">
        <v>28</v>
      </c>
      <c r="P427" s="122" t="s">
        <v>28</v>
      </c>
    </row>
    <row r="428" spans="1:16" s="122" customFormat="1" ht="15" thickBot="1">
      <c r="A428" s="121"/>
      <c r="B428" s="153" t="s">
        <v>232</v>
      </c>
      <c r="C428" s="119" t="s">
        <v>47</v>
      </c>
      <c r="D428" s="119" t="s">
        <v>229</v>
      </c>
      <c r="E428" s="116"/>
      <c r="F428" s="36" t="s">
        <v>33</v>
      </c>
      <c r="G428" s="37">
        <v>0.68</v>
      </c>
      <c r="H428" s="37">
        <v>0.71</v>
      </c>
      <c r="I428" s="38">
        <v>200</v>
      </c>
      <c r="J428" s="39"/>
      <c r="K428" s="171">
        <f t="shared" si="6"/>
        <v>0</v>
      </c>
      <c r="L428" s="162" t="s">
        <v>1227</v>
      </c>
      <c r="M428" s="44" t="s">
        <v>28</v>
      </c>
      <c r="N428" s="41" t="s">
        <v>44</v>
      </c>
      <c r="O428" s="122" t="s">
        <v>28</v>
      </c>
      <c r="P428" s="122" t="s">
        <v>28</v>
      </c>
    </row>
    <row r="429" spans="1:16" s="19" customFormat="1" ht="15" hidden="1" thickBot="1">
      <c r="A429" s="114"/>
      <c r="B429" s="152" t="s">
        <v>233</v>
      </c>
      <c r="C429" s="130" t="s">
        <v>29</v>
      </c>
      <c r="D429" s="130" t="s">
        <v>234</v>
      </c>
      <c r="E429" s="137"/>
      <c r="F429" s="132" t="s">
        <v>32</v>
      </c>
      <c r="G429" s="133">
        <v>0.61</v>
      </c>
      <c r="H429" s="133">
        <v>0.64</v>
      </c>
      <c r="I429" s="134">
        <v>300</v>
      </c>
      <c r="J429" s="135"/>
      <c r="K429" s="172">
        <f t="shared" si="6"/>
        <v>0</v>
      </c>
      <c r="L429" s="136" t="s">
        <v>1226</v>
      </c>
      <c r="M429" s="106" t="s">
        <v>28</v>
      </c>
      <c r="N429" s="136" t="s">
        <v>39</v>
      </c>
      <c r="O429" s="122" t="s">
        <v>28</v>
      </c>
      <c r="P429" s="122" t="s">
        <v>28</v>
      </c>
    </row>
    <row r="430" spans="1:16" s="19" customFormat="1" ht="15" hidden="1" thickBot="1">
      <c r="A430" s="114"/>
      <c r="B430" s="152" t="s">
        <v>235</v>
      </c>
      <c r="C430" s="130" t="s">
        <v>29</v>
      </c>
      <c r="D430" s="130" t="s">
        <v>234</v>
      </c>
      <c r="E430" s="137"/>
      <c r="F430" s="132" t="s">
        <v>33</v>
      </c>
      <c r="G430" s="133">
        <v>0.91</v>
      </c>
      <c r="H430" s="133">
        <v>0.95</v>
      </c>
      <c r="I430" s="134">
        <v>200</v>
      </c>
      <c r="J430" s="135"/>
      <c r="K430" s="172">
        <f t="shared" si="6"/>
        <v>0</v>
      </c>
      <c r="L430" s="136" t="s">
        <v>1226</v>
      </c>
      <c r="M430" s="106" t="s">
        <v>28</v>
      </c>
      <c r="N430" s="136" t="s">
        <v>39</v>
      </c>
      <c r="O430" s="122" t="s">
        <v>28</v>
      </c>
      <c r="P430" s="122" t="s">
        <v>28</v>
      </c>
    </row>
    <row r="431" spans="1:16" s="122" customFormat="1" ht="15" hidden="1" thickBot="1">
      <c r="A431" s="121"/>
      <c r="B431" s="152" t="s">
        <v>764</v>
      </c>
      <c r="C431" s="130" t="s">
        <v>29</v>
      </c>
      <c r="D431" s="130" t="s">
        <v>234</v>
      </c>
      <c r="E431" s="137"/>
      <c r="F431" s="132" t="s">
        <v>73</v>
      </c>
      <c r="G431" s="133">
        <v>0.94000000000000006</v>
      </c>
      <c r="H431" s="133">
        <v>0.98</v>
      </c>
      <c r="I431" s="134">
        <v>150</v>
      </c>
      <c r="J431" s="135"/>
      <c r="K431" s="172">
        <f t="shared" si="6"/>
        <v>0</v>
      </c>
      <c r="L431" s="136" t="s">
        <v>1226</v>
      </c>
      <c r="M431" s="106" t="s">
        <v>28</v>
      </c>
      <c r="N431" s="136" t="s">
        <v>39</v>
      </c>
      <c r="O431" s="122" t="s">
        <v>28</v>
      </c>
      <c r="P431" s="122" t="s">
        <v>28</v>
      </c>
    </row>
    <row r="432" spans="1:16" s="19" customFormat="1" ht="15" thickBot="1">
      <c r="A432" s="114"/>
      <c r="B432" s="153" t="s">
        <v>236</v>
      </c>
      <c r="C432" s="119" t="s">
        <v>29</v>
      </c>
      <c r="D432" s="119" t="s">
        <v>234</v>
      </c>
      <c r="E432" s="116"/>
      <c r="F432" s="36" t="s">
        <v>64</v>
      </c>
      <c r="G432" s="37">
        <v>1.3</v>
      </c>
      <c r="H432" s="37">
        <v>1.36</v>
      </c>
      <c r="I432" s="38">
        <v>125</v>
      </c>
      <c r="J432" s="39"/>
      <c r="K432" s="171">
        <f t="shared" si="6"/>
        <v>0</v>
      </c>
      <c r="L432" s="162" t="s">
        <v>1227</v>
      </c>
      <c r="M432" s="106" t="s">
        <v>28</v>
      </c>
      <c r="N432" s="41" t="s">
        <v>39</v>
      </c>
      <c r="O432" s="122" t="s">
        <v>28</v>
      </c>
      <c r="P432" s="122" t="s">
        <v>28</v>
      </c>
    </row>
    <row r="433" spans="1:16" s="122" customFormat="1" ht="15" hidden="1" thickBot="1">
      <c r="A433" s="121"/>
      <c r="B433" s="173" t="s">
        <v>237</v>
      </c>
      <c r="C433" s="178" t="s">
        <v>29</v>
      </c>
      <c r="D433" s="178" t="s">
        <v>234</v>
      </c>
      <c r="E433" s="179"/>
      <c r="F433" s="132" t="s">
        <v>46</v>
      </c>
      <c r="G433" s="133">
        <v>1.52</v>
      </c>
      <c r="H433" s="133">
        <v>1.59</v>
      </c>
      <c r="I433" s="134">
        <v>100</v>
      </c>
      <c r="J433" s="138"/>
      <c r="K433" s="172">
        <f t="shared" si="6"/>
        <v>0</v>
      </c>
      <c r="L433" s="176" t="s">
        <v>1227</v>
      </c>
      <c r="M433" s="106" t="s">
        <v>28</v>
      </c>
      <c r="N433" s="136" t="s">
        <v>39</v>
      </c>
      <c r="O433" s="122" t="s">
        <v>28</v>
      </c>
      <c r="P433" s="122" t="s">
        <v>28</v>
      </c>
    </row>
    <row r="434" spans="1:16" s="19" customFormat="1" ht="15" hidden="1" thickBot="1">
      <c r="A434" s="114"/>
      <c r="B434" s="152" t="s">
        <v>648</v>
      </c>
      <c r="C434" s="130" t="s">
        <v>47</v>
      </c>
      <c r="D434" s="130" t="s">
        <v>1080</v>
      </c>
      <c r="E434" s="137"/>
      <c r="F434" s="132" t="s">
        <v>189</v>
      </c>
      <c r="G434" s="133">
        <v>0.37</v>
      </c>
      <c r="H434" s="133">
        <v>0.38</v>
      </c>
      <c r="I434" s="134">
        <v>400</v>
      </c>
      <c r="J434" s="135"/>
      <c r="K434" s="172">
        <f t="shared" si="6"/>
        <v>0</v>
      </c>
      <c r="L434" s="136" t="s">
        <v>1226</v>
      </c>
      <c r="M434" s="139" t="s">
        <v>28</v>
      </c>
      <c r="N434" s="136" t="s">
        <v>48</v>
      </c>
      <c r="O434" s="122" t="s">
        <v>28</v>
      </c>
      <c r="P434" s="122" t="s">
        <v>28</v>
      </c>
    </row>
    <row r="435" spans="1:16" s="19" customFormat="1" ht="15" hidden="1" thickBot="1">
      <c r="A435" s="114"/>
      <c r="B435" s="152" t="s">
        <v>649</v>
      </c>
      <c r="C435" s="130" t="s">
        <v>47</v>
      </c>
      <c r="D435" s="130" t="s">
        <v>1080</v>
      </c>
      <c r="E435" s="137"/>
      <c r="F435" s="132" t="s">
        <v>32</v>
      </c>
      <c r="G435" s="133">
        <v>0.51</v>
      </c>
      <c r="H435" s="133">
        <v>0.53</v>
      </c>
      <c r="I435" s="134">
        <v>300</v>
      </c>
      <c r="J435" s="135"/>
      <c r="K435" s="172">
        <f t="shared" si="6"/>
        <v>0</v>
      </c>
      <c r="L435" s="136" t="s">
        <v>1226</v>
      </c>
      <c r="M435" s="139" t="s">
        <v>28</v>
      </c>
      <c r="N435" s="136" t="s">
        <v>48</v>
      </c>
      <c r="O435" s="122" t="s">
        <v>28</v>
      </c>
      <c r="P435" s="122" t="s">
        <v>28</v>
      </c>
    </row>
    <row r="436" spans="1:16" s="19" customFormat="1" ht="15" hidden="1" thickBot="1">
      <c r="A436" s="114"/>
      <c r="B436" s="152" t="s">
        <v>650</v>
      </c>
      <c r="C436" s="130" t="s">
        <v>47</v>
      </c>
      <c r="D436" s="130" t="s">
        <v>239</v>
      </c>
      <c r="E436" s="137"/>
      <c r="F436" s="132" t="s">
        <v>30</v>
      </c>
      <c r="G436" s="133">
        <v>0.38</v>
      </c>
      <c r="H436" s="133">
        <v>0.39</v>
      </c>
      <c r="I436" s="134">
        <v>400</v>
      </c>
      <c r="J436" s="135"/>
      <c r="K436" s="172">
        <f t="shared" si="6"/>
        <v>0</v>
      </c>
      <c r="L436" s="136" t="s">
        <v>1226</v>
      </c>
      <c r="M436" s="105" t="s">
        <v>28</v>
      </c>
      <c r="N436" s="136" t="s">
        <v>31</v>
      </c>
      <c r="O436" s="122" t="s">
        <v>28</v>
      </c>
      <c r="P436" s="122" t="s">
        <v>28</v>
      </c>
    </row>
    <row r="437" spans="1:16" s="19" customFormat="1" ht="15" hidden="1" thickBot="1">
      <c r="A437" s="114"/>
      <c r="B437" s="152" t="s">
        <v>238</v>
      </c>
      <c r="C437" s="130" t="s">
        <v>47</v>
      </c>
      <c r="D437" s="130" t="s">
        <v>239</v>
      </c>
      <c r="E437" s="137"/>
      <c r="F437" s="132" t="s">
        <v>32</v>
      </c>
      <c r="G437" s="133">
        <v>0.52</v>
      </c>
      <c r="H437" s="133">
        <v>0.54</v>
      </c>
      <c r="I437" s="134">
        <v>300</v>
      </c>
      <c r="J437" s="135"/>
      <c r="K437" s="172">
        <f t="shared" si="6"/>
        <v>0</v>
      </c>
      <c r="L437" s="136" t="s">
        <v>1226</v>
      </c>
      <c r="M437" s="105" t="s">
        <v>28</v>
      </c>
      <c r="N437" s="136" t="s">
        <v>31</v>
      </c>
      <c r="O437" s="122" t="s">
        <v>28</v>
      </c>
      <c r="P437" s="122" t="s">
        <v>28</v>
      </c>
    </row>
    <row r="438" spans="1:16" s="19" customFormat="1" ht="15" hidden="1" thickBot="1">
      <c r="A438" s="114"/>
      <c r="B438" s="152" t="s">
        <v>240</v>
      </c>
      <c r="C438" s="130" t="s">
        <v>47</v>
      </c>
      <c r="D438" s="130" t="s">
        <v>239</v>
      </c>
      <c r="E438" s="137"/>
      <c r="F438" s="132" t="s">
        <v>33</v>
      </c>
      <c r="G438" s="133">
        <v>0.69000000000000006</v>
      </c>
      <c r="H438" s="133">
        <v>0.72</v>
      </c>
      <c r="I438" s="134">
        <v>200</v>
      </c>
      <c r="J438" s="135"/>
      <c r="K438" s="172">
        <f t="shared" si="6"/>
        <v>0</v>
      </c>
      <c r="L438" s="136" t="s">
        <v>1226</v>
      </c>
      <c r="M438" s="105" t="s">
        <v>28</v>
      </c>
      <c r="N438" s="136" t="s">
        <v>31</v>
      </c>
      <c r="O438" s="122" t="s">
        <v>28</v>
      </c>
      <c r="P438" s="122" t="s">
        <v>28</v>
      </c>
    </row>
    <row r="439" spans="1:16" s="122" customFormat="1" ht="15" thickBot="1">
      <c r="A439" s="121"/>
      <c r="B439" s="153" t="s">
        <v>651</v>
      </c>
      <c r="C439" s="119" t="s">
        <v>47</v>
      </c>
      <c r="D439" s="119" t="s">
        <v>239</v>
      </c>
      <c r="E439" s="116"/>
      <c r="F439" s="36" t="s">
        <v>73</v>
      </c>
      <c r="G439" s="37">
        <v>0.86</v>
      </c>
      <c r="H439" s="37">
        <v>0.9</v>
      </c>
      <c r="I439" s="38">
        <v>150</v>
      </c>
      <c r="J439" s="39"/>
      <c r="K439" s="171">
        <f t="shared" si="6"/>
        <v>0</v>
      </c>
      <c r="L439" s="162" t="s">
        <v>1227</v>
      </c>
      <c r="M439" s="40" t="s">
        <v>28</v>
      </c>
      <c r="N439" s="41" t="s">
        <v>31</v>
      </c>
      <c r="O439" s="122" t="s">
        <v>28</v>
      </c>
      <c r="P439" s="122" t="s">
        <v>28</v>
      </c>
    </row>
    <row r="440" spans="1:16" s="122" customFormat="1" ht="15" hidden="1" thickBot="1">
      <c r="A440" s="121"/>
      <c r="B440" s="152" t="s">
        <v>904</v>
      </c>
      <c r="C440" s="130" t="s">
        <v>42</v>
      </c>
      <c r="D440" s="130" t="s">
        <v>1117</v>
      </c>
      <c r="E440" s="137" t="s">
        <v>1148</v>
      </c>
      <c r="F440" s="132" t="s">
        <v>32</v>
      </c>
      <c r="G440" s="133">
        <v>0.56000000000000005</v>
      </c>
      <c r="H440" s="133">
        <v>0.57999999999999996</v>
      </c>
      <c r="I440" s="134">
        <v>300</v>
      </c>
      <c r="J440" s="135"/>
      <c r="K440" s="172">
        <f t="shared" si="6"/>
        <v>0</v>
      </c>
      <c r="L440" s="136" t="s">
        <v>1226</v>
      </c>
      <c r="M440" s="144" t="s">
        <v>28</v>
      </c>
      <c r="N440" s="136" t="s">
        <v>1141</v>
      </c>
      <c r="O440" s="122" t="s">
        <v>28</v>
      </c>
      <c r="P440" s="122" t="s">
        <v>28</v>
      </c>
    </row>
    <row r="441" spans="1:16" s="122" customFormat="1" ht="15" hidden="1" thickBot="1">
      <c r="A441" s="121"/>
      <c r="B441" s="152" t="s">
        <v>905</v>
      </c>
      <c r="C441" s="130" t="s">
        <v>42</v>
      </c>
      <c r="D441" s="130" t="s">
        <v>1117</v>
      </c>
      <c r="E441" s="137" t="s">
        <v>1148</v>
      </c>
      <c r="F441" s="132" t="s">
        <v>33</v>
      </c>
      <c r="G441" s="133">
        <v>0.86</v>
      </c>
      <c r="H441" s="133">
        <v>0.9</v>
      </c>
      <c r="I441" s="134">
        <v>200</v>
      </c>
      <c r="J441" s="135"/>
      <c r="K441" s="172">
        <f t="shared" si="6"/>
        <v>0</v>
      </c>
      <c r="L441" s="136" t="s">
        <v>1226</v>
      </c>
      <c r="M441" s="144" t="s">
        <v>28</v>
      </c>
      <c r="N441" s="136" t="s">
        <v>1141</v>
      </c>
      <c r="O441" s="122" t="s">
        <v>28</v>
      </c>
      <c r="P441" s="122" t="s">
        <v>28</v>
      </c>
    </row>
    <row r="442" spans="1:16" s="122" customFormat="1" ht="15" hidden="1" thickBot="1">
      <c r="A442" s="121"/>
      <c r="B442" s="152" t="s">
        <v>906</v>
      </c>
      <c r="C442" s="130" t="s">
        <v>42</v>
      </c>
      <c r="D442" s="130" t="s">
        <v>1117</v>
      </c>
      <c r="E442" s="137" t="s">
        <v>1148</v>
      </c>
      <c r="F442" s="132" t="s">
        <v>73</v>
      </c>
      <c r="G442" s="133">
        <v>1.1399999999999999</v>
      </c>
      <c r="H442" s="133">
        <v>1.19</v>
      </c>
      <c r="I442" s="134">
        <v>150</v>
      </c>
      <c r="J442" s="135"/>
      <c r="K442" s="172">
        <f t="shared" si="6"/>
        <v>0</v>
      </c>
      <c r="L442" s="136" t="s">
        <v>1226</v>
      </c>
      <c r="M442" s="144" t="s">
        <v>28</v>
      </c>
      <c r="N442" s="136" t="s">
        <v>1141</v>
      </c>
      <c r="O442" s="122" t="s">
        <v>28</v>
      </c>
      <c r="P442" s="122" t="s">
        <v>28</v>
      </c>
    </row>
    <row r="443" spans="1:16" s="19" customFormat="1" ht="15" hidden="1" thickBot="1">
      <c r="A443" s="114"/>
      <c r="B443" s="152" t="s">
        <v>907</v>
      </c>
      <c r="C443" s="130" t="s">
        <v>42</v>
      </c>
      <c r="D443" s="130" t="s">
        <v>1117</v>
      </c>
      <c r="E443" s="137" t="s">
        <v>1148</v>
      </c>
      <c r="F443" s="132" t="s">
        <v>64</v>
      </c>
      <c r="G443" s="133">
        <v>1.34</v>
      </c>
      <c r="H443" s="133">
        <v>1.41</v>
      </c>
      <c r="I443" s="134">
        <v>125</v>
      </c>
      <c r="J443" s="135"/>
      <c r="K443" s="172">
        <f t="shared" si="6"/>
        <v>0</v>
      </c>
      <c r="L443" s="136" t="s">
        <v>1226</v>
      </c>
      <c r="M443" s="144" t="s">
        <v>28</v>
      </c>
      <c r="N443" s="136" t="s">
        <v>1141</v>
      </c>
      <c r="O443" s="122" t="s">
        <v>28</v>
      </c>
      <c r="P443" s="122" t="s">
        <v>28</v>
      </c>
    </row>
    <row r="444" spans="1:16" s="19" customFormat="1" ht="15" hidden="1" thickBot="1">
      <c r="A444" s="114"/>
      <c r="B444" s="152" t="s">
        <v>908</v>
      </c>
      <c r="C444" s="130" t="s">
        <v>42</v>
      </c>
      <c r="D444" s="130" t="s">
        <v>1117</v>
      </c>
      <c r="E444" s="137" t="s">
        <v>1148</v>
      </c>
      <c r="F444" s="132" t="s">
        <v>46</v>
      </c>
      <c r="G444" s="133">
        <v>1.55</v>
      </c>
      <c r="H444" s="133">
        <v>1.6300000000000001</v>
      </c>
      <c r="I444" s="134">
        <v>100</v>
      </c>
      <c r="J444" s="135"/>
      <c r="K444" s="172">
        <f t="shared" si="6"/>
        <v>0</v>
      </c>
      <c r="L444" s="136" t="s">
        <v>1226</v>
      </c>
      <c r="M444" s="144" t="s">
        <v>28</v>
      </c>
      <c r="N444" s="136" t="s">
        <v>1141</v>
      </c>
      <c r="O444" s="122" t="s">
        <v>28</v>
      </c>
      <c r="P444" s="122" t="s">
        <v>28</v>
      </c>
    </row>
    <row r="445" spans="1:16" s="19" customFormat="1" ht="15" hidden="1" thickBot="1">
      <c r="A445" s="114"/>
      <c r="B445" s="152" t="s">
        <v>1209</v>
      </c>
      <c r="C445" s="130" t="s">
        <v>29</v>
      </c>
      <c r="D445" s="130" t="s">
        <v>1210</v>
      </c>
      <c r="E445" s="137"/>
      <c r="F445" s="132" t="s">
        <v>73</v>
      </c>
      <c r="G445" s="133">
        <v>1.1499999999999999</v>
      </c>
      <c r="H445" s="133">
        <v>1.21</v>
      </c>
      <c r="I445" s="134">
        <v>150</v>
      </c>
      <c r="J445" s="135"/>
      <c r="K445" s="172">
        <f t="shared" si="6"/>
        <v>0</v>
      </c>
      <c r="L445" s="136" t="s">
        <v>1226</v>
      </c>
      <c r="M445" s="106" t="s">
        <v>28</v>
      </c>
      <c r="N445" s="136" t="s">
        <v>39</v>
      </c>
      <c r="O445" s="122" t="s">
        <v>28</v>
      </c>
      <c r="P445" s="122" t="s">
        <v>28</v>
      </c>
    </row>
    <row r="446" spans="1:16" s="19" customFormat="1" ht="15" hidden="1" thickBot="1">
      <c r="A446" s="114"/>
      <c r="B446" s="152" t="s">
        <v>241</v>
      </c>
      <c r="C446" s="130" t="s">
        <v>47</v>
      </c>
      <c r="D446" s="130" t="s">
        <v>242</v>
      </c>
      <c r="E446" s="137"/>
      <c r="F446" s="132" t="s">
        <v>30</v>
      </c>
      <c r="G446" s="133">
        <v>0.37</v>
      </c>
      <c r="H446" s="133">
        <v>0.38</v>
      </c>
      <c r="I446" s="134">
        <v>400</v>
      </c>
      <c r="J446" s="135"/>
      <c r="K446" s="172">
        <f t="shared" si="6"/>
        <v>0</v>
      </c>
      <c r="L446" s="136" t="s">
        <v>1226</v>
      </c>
      <c r="M446" s="142" t="s">
        <v>28</v>
      </c>
      <c r="N446" s="136" t="s">
        <v>48</v>
      </c>
      <c r="O446" s="122" t="s">
        <v>28</v>
      </c>
      <c r="P446" s="122" t="s">
        <v>28</v>
      </c>
    </row>
    <row r="447" spans="1:16" s="122" customFormat="1" ht="15" hidden="1" thickBot="1">
      <c r="A447" s="121"/>
      <c r="B447" s="152" t="s">
        <v>652</v>
      </c>
      <c r="C447" s="130" t="s">
        <v>47</v>
      </c>
      <c r="D447" s="130" t="s">
        <v>242</v>
      </c>
      <c r="E447" s="137"/>
      <c r="F447" s="132" t="s">
        <v>32</v>
      </c>
      <c r="G447" s="133">
        <v>0.51</v>
      </c>
      <c r="H447" s="133">
        <v>0.53</v>
      </c>
      <c r="I447" s="134">
        <v>300</v>
      </c>
      <c r="J447" s="135"/>
      <c r="K447" s="172">
        <f t="shared" si="6"/>
        <v>0</v>
      </c>
      <c r="L447" s="136" t="s">
        <v>1226</v>
      </c>
      <c r="M447" s="142" t="s">
        <v>28</v>
      </c>
      <c r="N447" s="136" t="s">
        <v>48</v>
      </c>
      <c r="O447" s="122" t="s">
        <v>28</v>
      </c>
      <c r="P447" s="122" t="s">
        <v>28</v>
      </c>
    </row>
    <row r="448" spans="1:16" s="122" customFormat="1" ht="15" hidden="1" thickBot="1">
      <c r="A448" s="121"/>
      <c r="B448" s="152" t="s">
        <v>243</v>
      </c>
      <c r="C448" s="130" t="s">
        <v>47</v>
      </c>
      <c r="D448" s="130" t="s">
        <v>242</v>
      </c>
      <c r="E448" s="137"/>
      <c r="F448" s="132" t="s">
        <v>33</v>
      </c>
      <c r="G448" s="133">
        <v>0.68</v>
      </c>
      <c r="H448" s="133">
        <v>0.71</v>
      </c>
      <c r="I448" s="134">
        <v>200</v>
      </c>
      <c r="J448" s="135"/>
      <c r="K448" s="172">
        <f t="shared" si="6"/>
        <v>0</v>
      </c>
      <c r="L448" s="136" t="s">
        <v>1226</v>
      </c>
      <c r="M448" s="142" t="s">
        <v>28</v>
      </c>
      <c r="N448" s="136" t="s">
        <v>48</v>
      </c>
      <c r="O448" s="122" t="s">
        <v>28</v>
      </c>
      <c r="P448" s="122" t="s">
        <v>28</v>
      </c>
    </row>
    <row r="449" spans="1:16" s="122" customFormat="1" ht="15" thickBot="1">
      <c r="A449" s="121"/>
      <c r="B449" s="153" t="s">
        <v>244</v>
      </c>
      <c r="C449" s="119" t="s">
        <v>47</v>
      </c>
      <c r="D449" s="119" t="s">
        <v>242</v>
      </c>
      <c r="E449" s="116"/>
      <c r="F449" s="36" t="s">
        <v>73</v>
      </c>
      <c r="G449" s="37">
        <v>0.85</v>
      </c>
      <c r="H449" s="37">
        <v>0.89</v>
      </c>
      <c r="I449" s="38">
        <v>150</v>
      </c>
      <c r="J449" s="39"/>
      <c r="K449" s="171">
        <f t="shared" si="6"/>
        <v>0</v>
      </c>
      <c r="L449" s="162" t="s">
        <v>1227</v>
      </c>
      <c r="M449" s="45" t="s">
        <v>28</v>
      </c>
      <c r="N449" s="41" t="s">
        <v>48</v>
      </c>
      <c r="O449" s="122" t="s">
        <v>28</v>
      </c>
      <c r="P449" s="122" t="s">
        <v>28</v>
      </c>
    </row>
    <row r="450" spans="1:16" s="19" customFormat="1" ht="15" hidden="1" thickBot="1">
      <c r="A450" s="114"/>
      <c r="B450" s="152" t="s">
        <v>654</v>
      </c>
      <c r="C450" s="130" t="s">
        <v>47</v>
      </c>
      <c r="D450" s="130" t="s">
        <v>1081</v>
      </c>
      <c r="E450" s="137"/>
      <c r="F450" s="132" t="s">
        <v>30</v>
      </c>
      <c r="G450" s="133">
        <v>0.38</v>
      </c>
      <c r="H450" s="133">
        <v>0.4</v>
      </c>
      <c r="I450" s="134">
        <v>400</v>
      </c>
      <c r="J450" s="135"/>
      <c r="K450" s="172">
        <f t="shared" si="6"/>
        <v>0</v>
      </c>
      <c r="L450" s="136" t="s">
        <v>1226</v>
      </c>
      <c r="M450" s="106" t="s">
        <v>28</v>
      </c>
      <c r="N450" s="136" t="s">
        <v>39</v>
      </c>
      <c r="O450" s="122" t="s">
        <v>28</v>
      </c>
      <c r="P450" s="122" t="s">
        <v>28</v>
      </c>
    </row>
    <row r="451" spans="1:16" s="19" customFormat="1" ht="15" hidden="1" thickBot="1">
      <c r="A451" s="114"/>
      <c r="B451" s="152" t="s">
        <v>653</v>
      </c>
      <c r="C451" s="130" t="s">
        <v>47</v>
      </c>
      <c r="D451" s="130" t="s">
        <v>1081</v>
      </c>
      <c r="E451" s="137"/>
      <c r="F451" s="132" t="s">
        <v>230</v>
      </c>
      <c r="G451" s="133">
        <v>0.28000000000000003</v>
      </c>
      <c r="H451" s="133">
        <v>0.29000000000000004</v>
      </c>
      <c r="I451" s="134">
        <v>500</v>
      </c>
      <c r="J451" s="135"/>
      <c r="K451" s="172">
        <f t="shared" si="6"/>
        <v>0</v>
      </c>
      <c r="L451" s="136" t="s">
        <v>1226</v>
      </c>
      <c r="M451" s="106" t="s">
        <v>28</v>
      </c>
      <c r="N451" s="136" t="s">
        <v>39</v>
      </c>
      <c r="O451" s="122" t="s">
        <v>28</v>
      </c>
      <c r="P451" s="122" t="s">
        <v>28</v>
      </c>
    </row>
    <row r="452" spans="1:16" s="122" customFormat="1" ht="15" hidden="1" thickBot="1">
      <c r="A452" s="121"/>
      <c r="B452" s="152" t="s">
        <v>655</v>
      </c>
      <c r="C452" s="130" t="s">
        <v>47</v>
      </c>
      <c r="D452" s="130" t="s">
        <v>1081</v>
      </c>
      <c r="E452" s="137"/>
      <c r="F452" s="132" t="s">
        <v>32</v>
      </c>
      <c r="G452" s="133">
        <v>0.53</v>
      </c>
      <c r="H452" s="133">
        <v>0.55000000000000004</v>
      </c>
      <c r="I452" s="134">
        <v>300</v>
      </c>
      <c r="J452" s="135"/>
      <c r="K452" s="172">
        <f t="shared" si="6"/>
        <v>0</v>
      </c>
      <c r="L452" s="136" t="s">
        <v>1226</v>
      </c>
      <c r="M452" s="106" t="s">
        <v>28</v>
      </c>
      <c r="N452" s="136" t="s">
        <v>39</v>
      </c>
      <c r="O452" s="122" t="s">
        <v>28</v>
      </c>
      <c r="P452" s="122" t="s">
        <v>28</v>
      </c>
    </row>
    <row r="453" spans="1:16" s="122" customFormat="1" ht="15" hidden="1" thickBot="1">
      <c r="A453" s="121"/>
      <c r="B453" s="152" t="s">
        <v>656</v>
      </c>
      <c r="C453" s="130" t="s">
        <v>47</v>
      </c>
      <c r="D453" s="130" t="s">
        <v>1081</v>
      </c>
      <c r="E453" s="137"/>
      <c r="F453" s="132" t="s">
        <v>33</v>
      </c>
      <c r="G453" s="133">
        <v>0.71</v>
      </c>
      <c r="H453" s="133">
        <v>0.74</v>
      </c>
      <c r="I453" s="134">
        <v>200</v>
      </c>
      <c r="J453" s="135"/>
      <c r="K453" s="172">
        <f t="shared" si="6"/>
        <v>0</v>
      </c>
      <c r="L453" s="136" t="s">
        <v>1226</v>
      </c>
      <c r="M453" s="106" t="s">
        <v>28</v>
      </c>
      <c r="N453" s="136" t="s">
        <v>39</v>
      </c>
      <c r="O453" s="122" t="s">
        <v>28</v>
      </c>
      <c r="P453" s="122" t="s">
        <v>28</v>
      </c>
    </row>
    <row r="454" spans="1:16" s="19" customFormat="1" ht="15" hidden="1" thickBot="1">
      <c r="A454" s="114"/>
      <c r="B454" s="152" t="s">
        <v>657</v>
      </c>
      <c r="C454" s="130" t="s">
        <v>47</v>
      </c>
      <c r="D454" s="130" t="s">
        <v>1081</v>
      </c>
      <c r="E454" s="137"/>
      <c r="F454" s="132" t="s">
        <v>73</v>
      </c>
      <c r="G454" s="133">
        <v>0.89</v>
      </c>
      <c r="H454" s="133">
        <v>0.93</v>
      </c>
      <c r="I454" s="134">
        <v>150</v>
      </c>
      <c r="J454" s="135"/>
      <c r="K454" s="172">
        <f t="shared" si="6"/>
        <v>0</v>
      </c>
      <c r="L454" s="136" t="s">
        <v>1226</v>
      </c>
      <c r="M454" s="106" t="s">
        <v>28</v>
      </c>
      <c r="N454" s="136" t="s">
        <v>39</v>
      </c>
      <c r="O454" s="122" t="s">
        <v>28</v>
      </c>
      <c r="P454" s="122" t="s">
        <v>28</v>
      </c>
    </row>
    <row r="455" spans="1:16" s="19" customFormat="1" ht="15" hidden="1" thickBot="1">
      <c r="A455" s="114"/>
      <c r="B455" s="152" t="s">
        <v>1027</v>
      </c>
      <c r="C455" s="130" t="s">
        <v>1151</v>
      </c>
      <c r="D455" s="130" t="s">
        <v>1134</v>
      </c>
      <c r="E455" s="137"/>
      <c r="F455" s="132" t="s">
        <v>30</v>
      </c>
      <c r="G455" s="133">
        <v>0.89</v>
      </c>
      <c r="H455" s="133">
        <v>0.93</v>
      </c>
      <c r="I455" s="134">
        <v>400</v>
      </c>
      <c r="J455" s="135"/>
      <c r="K455" s="172">
        <f t="shared" si="6"/>
        <v>0</v>
      </c>
      <c r="L455" s="136" t="s">
        <v>1226</v>
      </c>
      <c r="M455" s="106" t="s">
        <v>28</v>
      </c>
      <c r="N455" s="136" t="s">
        <v>39</v>
      </c>
      <c r="O455" s="122" t="s">
        <v>28</v>
      </c>
      <c r="P455" s="122" t="s">
        <v>28</v>
      </c>
    </row>
    <row r="456" spans="1:16" s="19" customFormat="1" ht="15" hidden="1" thickBot="1">
      <c r="A456" s="114"/>
      <c r="B456" s="152" t="s">
        <v>1028</v>
      </c>
      <c r="C456" s="130" t="s">
        <v>1151</v>
      </c>
      <c r="D456" s="130" t="s">
        <v>1134</v>
      </c>
      <c r="E456" s="137"/>
      <c r="F456" s="132" t="s">
        <v>32</v>
      </c>
      <c r="G456" s="133">
        <v>1.1399999999999999</v>
      </c>
      <c r="H456" s="133">
        <v>1.2</v>
      </c>
      <c r="I456" s="134">
        <v>300</v>
      </c>
      <c r="J456" s="135"/>
      <c r="K456" s="172">
        <f t="shared" si="6"/>
        <v>0</v>
      </c>
      <c r="L456" s="136" t="s">
        <v>1226</v>
      </c>
      <c r="M456" s="106" t="s">
        <v>28</v>
      </c>
      <c r="N456" s="136" t="s">
        <v>39</v>
      </c>
      <c r="O456" s="122" t="s">
        <v>28</v>
      </c>
      <c r="P456" s="122" t="s">
        <v>28</v>
      </c>
    </row>
    <row r="457" spans="1:16" s="122" customFormat="1" ht="15" hidden="1" thickBot="1">
      <c r="A457" s="121"/>
      <c r="B457" s="152" t="s">
        <v>1029</v>
      </c>
      <c r="C457" s="130" t="s">
        <v>1151</v>
      </c>
      <c r="D457" s="130" t="s">
        <v>1134</v>
      </c>
      <c r="E457" s="137"/>
      <c r="F457" s="132" t="s">
        <v>33</v>
      </c>
      <c r="G457" s="133">
        <v>1.48</v>
      </c>
      <c r="H457" s="133">
        <v>1.55</v>
      </c>
      <c r="I457" s="134">
        <v>200</v>
      </c>
      <c r="J457" s="135"/>
      <c r="K457" s="172">
        <f t="shared" si="6"/>
        <v>0</v>
      </c>
      <c r="L457" s="136" t="s">
        <v>1226</v>
      </c>
      <c r="M457" s="106" t="s">
        <v>28</v>
      </c>
      <c r="N457" s="136" t="s">
        <v>39</v>
      </c>
      <c r="O457" s="122" t="s">
        <v>28</v>
      </c>
      <c r="P457" s="122" t="s">
        <v>28</v>
      </c>
    </row>
    <row r="458" spans="1:16" s="122" customFormat="1" ht="15" hidden="1" thickBot="1">
      <c r="A458" s="121"/>
      <c r="B458" s="173" t="s">
        <v>1264</v>
      </c>
      <c r="C458" s="174" t="s">
        <v>1151</v>
      </c>
      <c r="D458" s="174" t="s">
        <v>1333</v>
      </c>
      <c r="E458" s="175" t="s">
        <v>1369</v>
      </c>
      <c r="F458" s="132" t="s">
        <v>73</v>
      </c>
      <c r="G458" s="133">
        <v>1.71</v>
      </c>
      <c r="H458" s="133">
        <v>1.8</v>
      </c>
      <c r="I458" s="134">
        <v>150</v>
      </c>
      <c r="J458" s="138"/>
      <c r="K458" s="172">
        <f t="shared" si="6"/>
        <v>0</v>
      </c>
      <c r="L458" s="176" t="s">
        <v>1226</v>
      </c>
      <c r="M458" s="106" t="s">
        <v>28</v>
      </c>
      <c r="N458" s="136" t="s">
        <v>39</v>
      </c>
      <c r="O458" s="122" t="s">
        <v>28</v>
      </c>
      <c r="P458" s="122" t="s">
        <v>28</v>
      </c>
    </row>
    <row r="459" spans="1:16" s="122" customFormat="1" ht="15" hidden="1" thickBot="1">
      <c r="A459" s="121"/>
      <c r="B459" s="173" t="s">
        <v>1265</v>
      </c>
      <c r="C459" s="174" t="s">
        <v>1151</v>
      </c>
      <c r="D459" s="174" t="s">
        <v>1334</v>
      </c>
      <c r="E459" s="175" t="s">
        <v>1369</v>
      </c>
      <c r="F459" s="132" t="s">
        <v>73</v>
      </c>
      <c r="G459" s="133">
        <v>1.71</v>
      </c>
      <c r="H459" s="133">
        <v>1.8</v>
      </c>
      <c r="I459" s="134">
        <v>150</v>
      </c>
      <c r="J459" s="138"/>
      <c r="K459" s="172">
        <f t="shared" si="6"/>
        <v>0</v>
      </c>
      <c r="L459" s="176" t="s">
        <v>1226</v>
      </c>
      <c r="M459" s="106" t="s">
        <v>28</v>
      </c>
      <c r="N459" s="136" t="s">
        <v>39</v>
      </c>
      <c r="O459" s="122" t="s">
        <v>28</v>
      </c>
      <c r="P459" s="122" t="s">
        <v>28</v>
      </c>
    </row>
    <row r="460" spans="1:16" s="19" customFormat="1" ht="15" thickBot="1">
      <c r="A460" s="114"/>
      <c r="B460" s="153" t="s">
        <v>1266</v>
      </c>
      <c r="C460" s="164" t="s">
        <v>1391</v>
      </c>
      <c r="D460" s="164" t="s">
        <v>1335</v>
      </c>
      <c r="E460" s="165" t="s">
        <v>1369</v>
      </c>
      <c r="F460" s="36" t="s">
        <v>73</v>
      </c>
      <c r="G460" s="37">
        <v>1.35</v>
      </c>
      <c r="H460" s="37">
        <v>1.4</v>
      </c>
      <c r="I460" s="38">
        <v>150</v>
      </c>
      <c r="J460" s="39"/>
      <c r="K460" s="171">
        <f t="shared" si="6"/>
        <v>0</v>
      </c>
      <c r="L460" s="162" t="s">
        <v>1227</v>
      </c>
      <c r="M460" s="106" t="s">
        <v>28</v>
      </c>
      <c r="N460" s="41" t="s">
        <v>39</v>
      </c>
      <c r="O460" s="122" t="s">
        <v>28</v>
      </c>
      <c r="P460" s="122" t="s">
        <v>28</v>
      </c>
    </row>
    <row r="461" spans="1:16" s="122" customFormat="1" ht="15" hidden="1" thickBot="1">
      <c r="A461" s="121"/>
      <c r="B461" s="152" t="s">
        <v>658</v>
      </c>
      <c r="C461" s="130" t="s">
        <v>47</v>
      </c>
      <c r="D461" s="130" t="s">
        <v>1082</v>
      </c>
      <c r="E461" s="137"/>
      <c r="F461" s="132" t="s">
        <v>30</v>
      </c>
      <c r="G461" s="133">
        <v>0.38</v>
      </c>
      <c r="H461" s="133">
        <v>0.39</v>
      </c>
      <c r="I461" s="134">
        <v>400</v>
      </c>
      <c r="J461" s="135"/>
      <c r="K461" s="172">
        <f t="shared" si="6"/>
        <v>0</v>
      </c>
      <c r="L461" s="136" t="s">
        <v>1226</v>
      </c>
      <c r="M461" s="141" t="s">
        <v>28</v>
      </c>
      <c r="N461" s="136" t="s">
        <v>1142</v>
      </c>
      <c r="O461" s="122" t="s">
        <v>28</v>
      </c>
      <c r="P461" s="122" t="s">
        <v>28</v>
      </c>
    </row>
    <row r="462" spans="1:16" s="122" customFormat="1" ht="15" thickBot="1">
      <c r="A462" s="121"/>
      <c r="B462" s="153" t="s">
        <v>659</v>
      </c>
      <c r="C462" s="119" t="s">
        <v>47</v>
      </c>
      <c r="D462" s="119" t="s">
        <v>1082</v>
      </c>
      <c r="E462" s="120"/>
      <c r="F462" s="36" t="s">
        <v>32</v>
      </c>
      <c r="G462" s="37">
        <v>0.52</v>
      </c>
      <c r="H462" s="37">
        <v>0.54</v>
      </c>
      <c r="I462" s="38">
        <v>300</v>
      </c>
      <c r="J462" s="39"/>
      <c r="K462" s="171">
        <f t="shared" si="6"/>
        <v>0</v>
      </c>
      <c r="L462" s="163" t="s">
        <v>1228</v>
      </c>
      <c r="M462" s="118" t="s">
        <v>28</v>
      </c>
      <c r="N462" s="41" t="s">
        <v>1142</v>
      </c>
      <c r="O462" s="122" t="s">
        <v>28</v>
      </c>
      <c r="P462" s="122" t="s">
        <v>28</v>
      </c>
    </row>
    <row r="463" spans="1:16" s="122" customFormat="1" ht="15" thickBot="1">
      <c r="A463" s="121"/>
      <c r="B463" s="153" t="s">
        <v>660</v>
      </c>
      <c r="C463" s="119" t="s">
        <v>47</v>
      </c>
      <c r="D463" s="119" t="s">
        <v>1082</v>
      </c>
      <c r="E463" s="120"/>
      <c r="F463" s="36" t="s">
        <v>33</v>
      </c>
      <c r="G463" s="37">
        <v>0.68</v>
      </c>
      <c r="H463" s="37">
        <v>0.71</v>
      </c>
      <c r="I463" s="38">
        <v>200</v>
      </c>
      <c r="J463" s="39"/>
      <c r="K463" s="171">
        <f t="shared" si="6"/>
        <v>0</v>
      </c>
      <c r="L463" s="162" t="s">
        <v>1227</v>
      </c>
      <c r="M463" s="118" t="s">
        <v>28</v>
      </c>
      <c r="N463" s="41" t="s">
        <v>1142</v>
      </c>
      <c r="O463" s="122" t="s">
        <v>28</v>
      </c>
      <c r="P463" s="122" t="s">
        <v>28</v>
      </c>
    </row>
    <row r="464" spans="1:16" s="122" customFormat="1" ht="15" thickBot="1">
      <c r="A464" s="121"/>
      <c r="B464" s="153" t="s">
        <v>766</v>
      </c>
      <c r="C464" s="119" t="s">
        <v>29</v>
      </c>
      <c r="D464" s="119" t="s">
        <v>1099</v>
      </c>
      <c r="E464" s="120"/>
      <c r="F464" s="36" t="s">
        <v>30</v>
      </c>
      <c r="G464" s="37">
        <v>0.51</v>
      </c>
      <c r="H464" s="37">
        <v>0.53</v>
      </c>
      <c r="I464" s="38">
        <v>400</v>
      </c>
      <c r="J464" s="39"/>
      <c r="K464" s="171">
        <f t="shared" si="6"/>
        <v>0</v>
      </c>
      <c r="L464" s="162" t="s">
        <v>1227</v>
      </c>
      <c r="M464" s="47" t="s">
        <v>28</v>
      </c>
      <c r="N464" s="41" t="s">
        <v>1373</v>
      </c>
      <c r="O464" s="122" t="s">
        <v>28</v>
      </c>
      <c r="P464" s="122" t="s">
        <v>28</v>
      </c>
    </row>
    <row r="465" spans="1:16" s="19" customFormat="1" ht="15" hidden="1" thickBot="1">
      <c r="A465" s="114"/>
      <c r="B465" s="152" t="s">
        <v>765</v>
      </c>
      <c r="C465" s="130" t="s">
        <v>29</v>
      </c>
      <c r="D465" s="130" t="s">
        <v>1099</v>
      </c>
      <c r="E465" s="137"/>
      <c r="F465" s="132" t="s">
        <v>110</v>
      </c>
      <c r="G465" s="133">
        <v>0.38</v>
      </c>
      <c r="H465" s="133">
        <v>0.39</v>
      </c>
      <c r="I465" s="134">
        <v>500</v>
      </c>
      <c r="J465" s="135"/>
      <c r="K465" s="172">
        <f t="shared" si="6"/>
        <v>0</v>
      </c>
      <c r="L465" s="136" t="s">
        <v>1226</v>
      </c>
      <c r="M465" s="110" t="s">
        <v>28</v>
      </c>
      <c r="N465" s="136" t="s">
        <v>1373</v>
      </c>
      <c r="O465" s="122" t="s">
        <v>28</v>
      </c>
      <c r="P465" s="122" t="s">
        <v>28</v>
      </c>
    </row>
    <row r="466" spans="1:16" s="19" customFormat="1" ht="15" thickBot="1">
      <c r="A466" s="114"/>
      <c r="B466" s="153" t="s">
        <v>767</v>
      </c>
      <c r="C466" s="119" t="s">
        <v>29</v>
      </c>
      <c r="D466" s="119" t="s">
        <v>1099</v>
      </c>
      <c r="E466" s="120"/>
      <c r="F466" s="36" t="s">
        <v>32</v>
      </c>
      <c r="G466" s="37">
        <v>0.72</v>
      </c>
      <c r="H466" s="37">
        <v>0.75</v>
      </c>
      <c r="I466" s="38">
        <v>300</v>
      </c>
      <c r="J466" s="39"/>
      <c r="K466" s="171">
        <f t="shared" si="6"/>
        <v>0</v>
      </c>
      <c r="L466" s="162" t="s">
        <v>1227</v>
      </c>
      <c r="M466" s="47" t="s">
        <v>28</v>
      </c>
      <c r="N466" s="41" t="s">
        <v>1373</v>
      </c>
      <c r="O466" s="122" t="s">
        <v>28</v>
      </c>
      <c r="P466" s="122" t="s">
        <v>28</v>
      </c>
    </row>
    <row r="467" spans="1:16" s="19" customFormat="1" ht="15" thickBot="1">
      <c r="A467" s="114"/>
      <c r="B467" s="154" t="s">
        <v>768</v>
      </c>
      <c r="C467" s="126" t="s">
        <v>29</v>
      </c>
      <c r="D467" s="126" t="s">
        <v>1099</v>
      </c>
      <c r="E467" s="129"/>
      <c r="F467" s="36" t="s">
        <v>33</v>
      </c>
      <c r="G467" s="37">
        <v>0.97</v>
      </c>
      <c r="H467" s="37">
        <v>1.02</v>
      </c>
      <c r="I467" s="38">
        <v>200</v>
      </c>
      <c r="J467" s="128"/>
      <c r="K467" s="171">
        <f t="shared" si="6"/>
        <v>0</v>
      </c>
      <c r="L467" s="162" t="s">
        <v>1227</v>
      </c>
      <c r="M467" s="47" t="s">
        <v>28</v>
      </c>
      <c r="N467" s="41" t="s">
        <v>1373</v>
      </c>
      <c r="O467" s="122" t="s">
        <v>28</v>
      </c>
      <c r="P467" s="122" t="s">
        <v>28</v>
      </c>
    </row>
    <row r="468" spans="1:16" s="19" customFormat="1" ht="15" thickBot="1">
      <c r="A468" s="114"/>
      <c r="B468" s="153" t="s">
        <v>769</v>
      </c>
      <c r="C468" s="119" t="s">
        <v>29</v>
      </c>
      <c r="D468" s="119" t="s">
        <v>1099</v>
      </c>
      <c r="E468" s="120"/>
      <c r="F468" s="36" t="s">
        <v>73</v>
      </c>
      <c r="G468" s="37">
        <v>1.01</v>
      </c>
      <c r="H468" s="37">
        <v>1.06</v>
      </c>
      <c r="I468" s="38">
        <v>150</v>
      </c>
      <c r="J468" s="39"/>
      <c r="K468" s="171">
        <f t="shared" si="6"/>
        <v>0</v>
      </c>
      <c r="L468" s="162" t="s">
        <v>1227</v>
      </c>
      <c r="M468" s="47" t="s">
        <v>28</v>
      </c>
      <c r="N468" s="41" t="s">
        <v>1373</v>
      </c>
      <c r="O468" s="122" t="s">
        <v>28</v>
      </c>
      <c r="P468" s="122" t="s">
        <v>28</v>
      </c>
    </row>
    <row r="469" spans="1:16" s="19" customFormat="1" ht="15" thickBot="1">
      <c r="A469" s="114"/>
      <c r="B469" s="154" t="s">
        <v>770</v>
      </c>
      <c r="C469" s="126" t="s">
        <v>29</v>
      </c>
      <c r="D469" s="126" t="s">
        <v>1099</v>
      </c>
      <c r="E469" s="129"/>
      <c r="F469" s="36" t="s">
        <v>64</v>
      </c>
      <c r="G469" s="37">
        <v>1.34</v>
      </c>
      <c r="H469" s="37">
        <v>1.41</v>
      </c>
      <c r="I469" s="38">
        <v>125</v>
      </c>
      <c r="J469" s="128"/>
      <c r="K469" s="171">
        <f t="shared" si="6"/>
        <v>0</v>
      </c>
      <c r="L469" s="162" t="s">
        <v>1227</v>
      </c>
      <c r="M469" s="47" t="s">
        <v>28</v>
      </c>
      <c r="N469" s="41" t="s">
        <v>1373</v>
      </c>
      <c r="O469" s="122" t="s">
        <v>28</v>
      </c>
      <c r="P469" s="122" t="s">
        <v>28</v>
      </c>
    </row>
    <row r="470" spans="1:16" s="19" customFormat="1" ht="15" thickBot="1">
      <c r="A470" s="114"/>
      <c r="B470" s="153" t="s">
        <v>245</v>
      </c>
      <c r="C470" s="119" t="s">
        <v>80</v>
      </c>
      <c r="D470" s="119" t="s">
        <v>246</v>
      </c>
      <c r="E470" s="35"/>
      <c r="F470" s="36" t="s">
        <v>30</v>
      </c>
      <c r="G470" s="37">
        <v>0.37</v>
      </c>
      <c r="H470" s="37">
        <v>0.38</v>
      </c>
      <c r="I470" s="38">
        <v>400</v>
      </c>
      <c r="J470" s="39"/>
      <c r="K470" s="171">
        <f t="shared" si="6"/>
        <v>0</v>
      </c>
      <c r="L470" s="162" t="s">
        <v>1227</v>
      </c>
      <c r="M470" s="44" t="s">
        <v>28</v>
      </c>
      <c r="N470" s="41" t="s">
        <v>44</v>
      </c>
      <c r="O470" s="122" t="s">
        <v>28</v>
      </c>
      <c r="P470" s="122" t="s">
        <v>28</v>
      </c>
    </row>
    <row r="471" spans="1:16" s="122" customFormat="1" ht="15" thickBot="1">
      <c r="A471" s="121"/>
      <c r="B471" s="153" t="s">
        <v>247</v>
      </c>
      <c r="C471" s="119" t="s">
        <v>80</v>
      </c>
      <c r="D471" s="119" t="s">
        <v>246</v>
      </c>
      <c r="E471" s="35"/>
      <c r="F471" s="36" t="s">
        <v>32</v>
      </c>
      <c r="G471" s="37">
        <v>0.5</v>
      </c>
      <c r="H471" s="37">
        <v>0.52</v>
      </c>
      <c r="I471" s="38">
        <v>300</v>
      </c>
      <c r="J471" s="39"/>
      <c r="K471" s="171">
        <f t="shared" si="6"/>
        <v>0</v>
      </c>
      <c r="L471" s="162" t="s">
        <v>1227</v>
      </c>
      <c r="M471" s="44" t="s">
        <v>28</v>
      </c>
      <c r="N471" s="41" t="s">
        <v>44</v>
      </c>
      <c r="O471" s="122" t="s">
        <v>28</v>
      </c>
      <c r="P471" s="122" t="s">
        <v>28</v>
      </c>
    </row>
    <row r="472" spans="1:16" s="122" customFormat="1" ht="15" thickBot="1">
      <c r="A472" s="121"/>
      <c r="B472" s="153" t="s">
        <v>248</v>
      </c>
      <c r="C472" s="119" t="s">
        <v>80</v>
      </c>
      <c r="D472" s="119" t="s">
        <v>246</v>
      </c>
      <c r="E472" s="35"/>
      <c r="F472" s="36" t="s">
        <v>33</v>
      </c>
      <c r="G472" s="37">
        <v>0.68</v>
      </c>
      <c r="H472" s="37">
        <v>0.71</v>
      </c>
      <c r="I472" s="38">
        <v>200</v>
      </c>
      <c r="J472" s="39"/>
      <c r="K472" s="171">
        <f t="shared" si="6"/>
        <v>0</v>
      </c>
      <c r="L472" s="162" t="s">
        <v>1227</v>
      </c>
      <c r="M472" s="44" t="s">
        <v>28</v>
      </c>
      <c r="N472" s="41" t="s">
        <v>44</v>
      </c>
      <c r="O472" s="122" t="s">
        <v>28</v>
      </c>
      <c r="P472" s="122" t="s">
        <v>28</v>
      </c>
    </row>
    <row r="473" spans="1:16" s="122" customFormat="1" ht="15" thickBot="1">
      <c r="A473" s="121"/>
      <c r="B473" s="153" t="s">
        <v>249</v>
      </c>
      <c r="C473" s="119" t="s">
        <v>80</v>
      </c>
      <c r="D473" s="119" t="s">
        <v>246</v>
      </c>
      <c r="E473" s="115"/>
      <c r="F473" s="36" t="s">
        <v>73</v>
      </c>
      <c r="G473" s="37">
        <v>0.86</v>
      </c>
      <c r="H473" s="37">
        <v>0.9</v>
      </c>
      <c r="I473" s="38">
        <v>150</v>
      </c>
      <c r="J473" s="39"/>
      <c r="K473" s="171">
        <f t="shared" ref="K473:K536" si="7">IF(J473&lt;5,H473*J473*I473,G473*J473*I473)</f>
        <v>0</v>
      </c>
      <c r="L473" s="162" t="s">
        <v>1227</v>
      </c>
      <c r="M473" s="44" t="s">
        <v>28</v>
      </c>
      <c r="N473" s="41" t="s">
        <v>44</v>
      </c>
      <c r="O473" s="122" t="s">
        <v>28</v>
      </c>
      <c r="P473" s="122" t="s">
        <v>28</v>
      </c>
    </row>
    <row r="474" spans="1:16" s="122" customFormat="1" ht="15" thickBot="1">
      <c r="A474" s="121"/>
      <c r="B474" s="153" t="s">
        <v>250</v>
      </c>
      <c r="C474" s="119" t="s">
        <v>80</v>
      </c>
      <c r="D474" s="119" t="s">
        <v>246</v>
      </c>
      <c r="E474" s="35"/>
      <c r="F474" s="36" t="s">
        <v>64</v>
      </c>
      <c r="G474" s="37">
        <v>1.02</v>
      </c>
      <c r="H474" s="37">
        <v>1.07</v>
      </c>
      <c r="I474" s="38">
        <v>125</v>
      </c>
      <c r="J474" s="39"/>
      <c r="K474" s="171">
        <f t="shared" si="7"/>
        <v>0</v>
      </c>
      <c r="L474" s="162" t="s">
        <v>1227</v>
      </c>
      <c r="M474" s="44" t="s">
        <v>28</v>
      </c>
      <c r="N474" s="41" t="s">
        <v>44</v>
      </c>
      <c r="O474" s="122" t="s">
        <v>28</v>
      </c>
      <c r="P474" s="122" t="s">
        <v>28</v>
      </c>
    </row>
    <row r="475" spans="1:16" s="122" customFormat="1" ht="15" thickBot="1">
      <c r="A475" s="121"/>
      <c r="B475" s="153" t="s">
        <v>1267</v>
      </c>
      <c r="C475" s="164" t="s">
        <v>1151</v>
      </c>
      <c r="D475" s="164" t="s">
        <v>1336</v>
      </c>
      <c r="E475" s="165" t="s">
        <v>1369</v>
      </c>
      <c r="F475" s="36" t="s">
        <v>73</v>
      </c>
      <c r="G475" s="37">
        <v>1.71</v>
      </c>
      <c r="H475" s="37">
        <v>1.8</v>
      </c>
      <c r="I475" s="38">
        <v>150</v>
      </c>
      <c r="J475" s="39"/>
      <c r="K475" s="171">
        <f t="shared" si="7"/>
        <v>0</v>
      </c>
      <c r="L475" s="162" t="s">
        <v>1227</v>
      </c>
      <c r="M475" s="146" t="s">
        <v>28</v>
      </c>
      <c r="N475" s="41" t="s">
        <v>1374</v>
      </c>
      <c r="O475" s="122" t="s">
        <v>28</v>
      </c>
      <c r="P475" s="122" t="s">
        <v>28</v>
      </c>
    </row>
    <row r="476" spans="1:16" s="122" customFormat="1" ht="15" hidden="1" thickBot="1">
      <c r="A476" s="121"/>
      <c r="B476" s="152" t="s">
        <v>909</v>
      </c>
      <c r="C476" s="130" t="s">
        <v>42</v>
      </c>
      <c r="D476" s="130" t="s">
        <v>1118</v>
      </c>
      <c r="E476" s="137"/>
      <c r="F476" s="132" t="s">
        <v>124</v>
      </c>
      <c r="G476" s="133">
        <v>0.63</v>
      </c>
      <c r="H476" s="133">
        <v>0.66</v>
      </c>
      <c r="I476" s="134">
        <v>250</v>
      </c>
      <c r="J476" s="135"/>
      <c r="K476" s="172">
        <f t="shared" si="7"/>
        <v>0</v>
      </c>
      <c r="L476" s="136" t="s">
        <v>1226</v>
      </c>
      <c r="M476" s="141" t="s">
        <v>28</v>
      </c>
      <c r="N476" s="136" t="s">
        <v>1142</v>
      </c>
      <c r="O476" s="122" t="s">
        <v>28</v>
      </c>
      <c r="P476" s="122" t="s">
        <v>28</v>
      </c>
    </row>
    <row r="477" spans="1:16" s="19" customFormat="1" ht="15" hidden="1" thickBot="1">
      <c r="A477" s="114"/>
      <c r="B477" s="152" t="s">
        <v>910</v>
      </c>
      <c r="C477" s="130" t="s">
        <v>42</v>
      </c>
      <c r="D477" s="130" t="s">
        <v>1118</v>
      </c>
      <c r="E477" s="137"/>
      <c r="F477" s="132" t="s">
        <v>33</v>
      </c>
      <c r="G477" s="133">
        <v>0.92</v>
      </c>
      <c r="H477" s="133">
        <v>0.96</v>
      </c>
      <c r="I477" s="134">
        <v>200</v>
      </c>
      <c r="J477" s="135"/>
      <c r="K477" s="172">
        <f t="shared" si="7"/>
        <v>0</v>
      </c>
      <c r="L477" s="136" t="s">
        <v>1226</v>
      </c>
      <c r="M477" s="141" t="s">
        <v>28</v>
      </c>
      <c r="N477" s="136" t="s">
        <v>1142</v>
      </c>
      <c r="O477" s="122" t="s">
        <v>28</v>
      </c>
      <c r="P477" s="122" t="s">
        <v>28</v>
      </c>
    </row>
    <row r="478" spans="1:16" s="122" customFormat="1" ht="15" hidden="1" thickBot="1">
      <c r="A478" s="121"/>
      <c r="B478" s="152" t="s">
        <v>911</v>
      </c>
      <c r="C478" s="130" t="s">
        <v>42</v>
      </c>
      <c r="D478" s="130" t="s">
        <v>1118</v>
      </c>
      <c r="E478" s="137"/>
      <c r="F478" s="132" t="s">
        <v>73</v>
      </c>
      <c r="G478" s="133">
        <v>1.22</v>
      </c>
      <c r="H478" s="133">
        <v>1.28</v>
      </c>
      <c r="I478" s="134">
        <v>150</v>
      </c>
      <c r="J478" s="135"/>
      <c r="K478" s="172">
        <f t="shared" si="7"/>
        <v>0</v>
      </c>
      <c r="L478" s="136" t="s">
        <v>1226</v>
      </c>
      <c r="M478" s="141" t="s">
        <v>28</v>
      </c>
      <c r="N478" s="136" t="s">
        <v>1142</v>
      </c>
      <c r="O478" s="122" t="s">
        <v>28</v>
      </c>
      <c r="P478" s="122" t="s">
        <v>28</v>
      </c>
    </row>
    <row r="479" spans="1:16" s="122" customFormat="1" ht="15" hidden="1" thickBot="1">
      <c r="A479" s="121"/>
      <c r="B479" s="152" t="s">
        <v>912</v>
      </c>
      <c r="C479" s="130" t="s">
        <v>42</v>
      </c>
      <c r="D479" s="130" t="s">
        <v>1118</v>
      </c>
      <c r="E479" s="137"/>
      <c r="F479" s="132" t="s">
        <v>64</v>
      </c>
      <c r="G479" s="133">
        <v>1.43</v>
      </c>
      <c r="H479" s="133">
        <v>1.5</v>
      </c>
      <c r="I479" s="134">
        <v>125</v>
      </c>
      <c r="J479" s="135"/>
      <c r="K479" s="172">
        <f t="shared" si="7"/>
        <v>0</v>
      </c>
      <c r="L479" s="136" t="s">
        <v>1226</v>
      </c>
      <c r="M479" s="141" t="s">
        <v>28</v>
      </c>
      <c r="N479" s="136" t="s">
        <v>1142</v>
      </c>
      <c r="O479" s="122" t="s">
        <v>28</v>
      </c>
      <c r="P479" s="122" t="s">
        <v>28</v>
      </c>
    </row>
    <row r="480" spans="1:16" s="19" customFormat="1" ht="15" thickBot="1">
      <c r="A480" s="114"/>
      <c r="B480" s="153" t="s">
        <v>913</v>
      </c>
      <c r="C480" s="119" t="s">
        <v>42</v>
      </c>
      <c r="D480" s="119" t="s">
        <v>1119</v>
      </c>
      <c r="E480" s="124" t="s">
        <v>1148</v>
      </c>
      <c r="F480" s="36" t="s">
        <v>124</v>
      </c>
      <c r="G480" s="37">
        <v>0.63</v>
      </c>
      <c r="H480" s="37">
        <v>0.66</v>
      </c>
      <c r="I480" s="38">
        <v>250</v>
      </c>
      <c r="J480" s="39"/>
      <c r="K480" s="171">
        <f t="shared" si="7"/>
        <v>0</v>
      </c>
      <c r="L480" s="162" t="s">
        <v>1227</v>
      </c>
      <c r="M480" s="42" t="s">
        <v>28</v>
      </c>
      <c r="N480" s="41" t="s">
        <v>37</v>
      </c>
      <c r="O480" s="122" t="s">
        <v>28</v>
      </c>
      <c r="P480" s="122" t="s">
        <v>28</v>
      </c>
    </row>
    <row r="481" spans="1:16" s="19" customFormat="1" ht="15" thickBot="1">
      <c r="A481" s="114"/>
      <c r="B481" s="153" t="s">
        <v>914</v>
      </c>
      <c r="C481" s="119" t="s">
        <v>42</v>
      </c>
      <c r="D481" s="119" t="s">
        <v>1119</v>
      </c>
      <c r="E481" s="124" t="s">
        <v>1148</v>
      </c>
      <c r="F481" s="36" t="s">
        <v>33</v>
      </c>
      <c r="G481" s="37">
        <v>0.88</v>
      </c>
      <c r="H481" s="37">
        <v>0.92</v>
      </c>
      <c r="I481" s="38">
        <v>200</v>
      </c>
      <c r="J481" s="39"/>
      <c r="K481" s="171">
        <f t="shared" si="7"/>
        <v>0</v>
      </c>
      <c r="L481" s="162" t="s">
        <v>1227</v>
      </c>
      <c r="M481" s="42" t="s">
        <v>28</v>
      </c>
      <c r="N481" s="41" t="s">
        <v>37</v>
      </c>
      <c r="O481" s="122" t="s">
        <v>28</v>
      </c>
      <c r="P481" s="122" t="s">
        <v>28</v>
      </c>
    </row>
    <row r="482" spans="1:16" s="122" customFormat="1" ht="15" thickBot="1">
      <c r="A482" s="121"/>
      <c r="B482" s="153" t="s">
        <v>915</v>
      </c>
      <c r="C482" s="119" t="s">
        <v>42</v>
      </c>
      <c r="D482" s="119" t="s">
        <v>1119</v>
      </c>
      <c r="E482" s="124" t="s">
        <v>1148</v>
      </c>
      <c r="F482" s="36" t="s">
        <v>73</v>
      </c>
      <c r="G482" s="37">
        <v>1.17</v>
      </c>
      <c r="H482" s="37">
        <v>1.23</v>
      </c>
      <c r="I482" s="38">
        <v>150</v>
      </c>
      <c r="J482" s="39"/>
      <c r="K482" s="171">
        <f t="shared" si="7"/>
        <v>0</v>
      </c>
      <c r="L482" s="162" t="s">
        <v>1227</v>
      </c>
      <c r="M482" s="42" t="s">
        <v>28</v>
      </c>
      <c r="N482" s="41" t="s">
        <v>37</v>
      </c>
      <c r="O482" s="122" t="s">
        <v>28</v>
      </c>
      <c r="P482" s="122" t="s">
        <v>28</v>
      </c>
    </row>
    <row r="483" spans="1:16" s="122" customFormat="1" ht="15" thickBot="1">
      <c r="A483" s="121"/>
      <c r="B483" s="153" t="s">
        <v>916</v>
      </c>
      <c r="C483" s="119" t="s">
        <v>42</v>
      </c>
      <c r="D483" s="119" t="s">
        <v>1119</v>
      </c>
      <c r="E483" s="124" t="s">
        <v>1148</v>
      </c>
      <c r="F483" s="36" t="s">
        <v>64</v>
      </c>
      <c r="G483" s="37">
        <v>1.36</v>
      </c>
      <c r="H483" s="37">
        <v>1.43</v>
      </c>
      <c r="I483" s="38">
        <v>125</v>
      </c>
      <c r="J483" s="39"/>
      <c r="K483" s="171">
        <f t="shared" si="7"/>
        <v>0</v>
      </c>
      <c r="L483" s="163" t="s">
        <v>1228</v>
      </c>
      <c r="M483" s="42" t="s">
        <v>28</v>
      </c>
      <c r="N483" s="41" t="s">
        <v>37</v>
      </c>
      <c r="O483" s="122" t="s">
        <v>28</v>
      </c>
      <c r="P483" s="122" t="s">
        <v>28</v>
      </c>
    </row>
    <row r="484" spans="1:16" s="122" customFormat="1" ht="15" thickBot="1">
      <c r="A484" s="121"/>
      <c r="B484" s="154" t="s">
        <v>917</v>
      </c>
      <c r="C484" s="126" t="s">
        <v>42</v>
      </c>
      <c r="D484" s="126" t="s">
        <v>1119</v>
      </c>
      <c r="E484" s="124" t="s">
        <v>1148</v>
      </c>
      <c r="F484" s="36" t="s">
        <v>46</v>
      </c>
      <c r="G484" s="37">
        <v>1.59</v>
      </c>
      <c r="H484" s="37">
        <v>1.67</v>
      </c>
      <c r="I484" s="38">
        <v>100</v>
      </c>
      <c r="J484" s="128"/>
      <c r="K484" s="171">
        <f t="shared" si="7"/>
        <v>0</v>
      </c>
      <c r="L484" s="162" t="s">
        <v>1227</v>
      </c>
      <c r="M484" s="42" t="s">
        <v>28</v>
      </c>
      <c r="N484" s="41" t="s">
        <v>37</v>
      </c>
      <c r="O484" s="122" t="s">
        <v>28</v>
      </c>
      <c r="P484" s="122" t="s">
        <v>28</v>
      </c>
    </row>
    <row r="485" spans="1:16" s="122" customFormat="1" ht="15" hidden="1" thickBot="1">
      <c r="A485" s="121"/>
      <c r="B485" s="152" t="s">
        <v>661</v>
      </c>
      <c r="C485" s="130" t="s">
        <v>47</v>
      </c>
      <c r="D485" s="130" t="s">
        <v>252</v>
      </c>
      <c r="E485" s="137"/>
      <c r="F485" s="132" t="s">
        <v>30</v>
      </c>
      <c r="G485" s="133">
        <v>0.38</v>
      </c>
      <c r="H485" s="133">
        <v>0.39</v>
      </c>
      <c r="I485" s="134">
        <v>400</v>
      </c>
      <c r="J485" s="135"/>
      <c r="K485" s="172">
        <f t="shared" si="7"/>
        <v>0</v>
      </c>
      <c r="L485" s="136" t="s">
        <v>1226</v>
      </c>
      <c r="M485" s="111" t="s">
        <v>28</v>
      </c>
      <c r="N485" s="136" t="s">
        <v>56</v>
      </c>
      <c r="O485" s="122" t="s">
        <v>28</v>
      </c>
      <c r="P485" s="122" t="s">
        <v>28</v>
      </c>
    </row>
    <row r="486" spans="1:16" s="122" customFormat="1" ht="15" hidden="1" thickBot="1">
      <c r="A486" s="121"/>
      <c r="B486" s="152" t="s">
        <v>662</v>
      </c>
      <c r="C486" s="130" t="s">
        <v>47</v>
      </c>
      <c r="D486" s="130" t="s">
        <v>252</v>
      </c>
      <c r="E486" s="137"/>
      <c r="F486" s="132" t="s">
        <v>32</v>
      </c>
      <c r="G486" s="133">
        <v>0.51</v>
      </c>
      <c r="H486" s="133">
        <v>0.53</v>
      </c>
      <c r="I486" s="134">
        <v>300</v>
      </c>
      <c r="J486" s="135"/>
      <c r="K486" s="172">
        <f t="shared" si="7"/>
        <v>0</v>
      </c>
      <c r="L486" s="136" t="s">
        <v>1226</v>
      </c>
      <c r="M486" s="111" t="s">
        <v>28</v>
      </c>
      <c r="N486" s="136" t="s">
        <v>56</v>
      </c>
      <c r="O486" s="122" t="s">
        <v>28</v>
      </c>
      <c r="P486" s="122" t="s">
        <v>28</v>
      </c>
    </row>
    <row r="487" spans="1:16" s="122" customFormat="1" ht="15" hidden="1" thickBot="1">
      <c r="A487" s="121"/>
      <c r="B487" s="152" t="s">
        <v>663</v>
      </c>
      <c r="C487" s="130" t="s">
        <v>47</v>
      </c>
      <c r="D487" s="130" t="s">
        <v>252</v>
      </c>
      <c r="E487" s="137"/>
      <c r="F487" s="132" t="s">
        <v>33</v>
      </c>
      <c r="G487" s="133">
        <v>0.68</v>
      </c>
      <c r="H487" s="133">
        <v>0.71</v>
      </c>
      <c r="I487" s="134">
        <v>200</v>
      </c>
      <c r="J487" s="135"/>
      <c r="K487" s="172">
        <f t="shared" si="7"/>
        <v>0</v>
      </c>
      <c r="L487" s="136" t="s">
        <v>1226</v>
      </c>
      <c r="M487" s="111" t="s">
        <v>28</v>
      </c>
      <c r="N487" s="136" t="s">
        <v>56</v>
      </c>
      <c r="O487" s="122" t="s">
        <v>28</v>
      </c>
      <c r="P487" s="122" t="s">
        <v>28</v>
      </c>
    </row>
    <row r="488" spans="1:16" s="122" customFormat="1" ht="15" hidden="1" thickBot="1">
      <c r="A488" s="121"/>
      <c r="B488" s="152" t="s">
        <v>251</v>
      </c>
      <c r="C488" s="130" t="s">
        <v>47</v>
      </c>
      <c r="D488" s="130" t="s">
        <v>252</v>
      </c>
      <c r="E488" s="137"/>
      <c r="F488" s="132" t="s">
        <v>73</v>
      </c>
      <c r="G488" s="133">
        <v>0.84</v>
      </c>
      <c r="H488" s="133">
        <v>0.88</v>
      </c>
      <c r="I488" s="134">
        <v>150</v>
      </c>
      <c r="J488" s="135"/>
      <c r="K488" s="172">
        <f t="shared" si="7"/>
        <v>0</v>
      </c>
      <c r="L488" s="136" t="s">
        <v>1226</v>
      </c>
      <c r="M488" s="111" t="s">
        <v>28</v>
      </c>
      <c r="N488" s="136" t="s">
        <v>56</v>
      </c>
      <c r="O488" s="122" t="s">
        <v>28</v>
      </c>
      <c r="P488" s="122" t="s">
        <v>28</v>
      </c>
    </row>
    <row r="489" spans="1:16" s="122" customFormat="1" ht="15" thickBot="1">
      <c r="A489" s="121"/>
      <c r="B489" s="153" t="s">
        <v>1268</v>
      </c>
      <c r="C489" s="164" t="s">
        <v>47</v>
      </c>
      <c r="D489" s="164" t="s">
        <v>252</v>
      </c>
      <c r="E489" s="165" t="s">
        <v>1369</v>
      </c>
      <c r="F489" s="36" t="s">
        <v>73</v>
      </c>
      <c r="G489" s="37">
        <v>0.84</v>
      </c>
      <c r="H489" s="37">
        <v>0.88</v>
      </c>
      <c r="I489" s="38">
        <v>150</v>
      </c>
      <c r="J489" s="39"/>
      <c r="K489" s="171">
        <f t="shared" si="7"/>
        <v>0</v>
      </c>
      <c r="L489" s="162" t="s">
        <v>1227</v>
      </c>
      <c r="M489" s="169" t="s">
        <v>28</v>
      </c>
      <c r="N489" s="41" t="s">
        <v>1375</v>
      </c>
      <c r="O489" s="122" t="s">
        <v>28</v>
      </c>
      <c r="P489" s="122" t="s">
        <v>28</v>
      </c>
    </row>
    <row r="490" spans="1:16" s="122" customFormat="1" ht="15" hidden="1" thickBot="1">
      <c r="A490" s="121"/>
      <c r="B490" s="152" t="s">
        <v>664</v>
      </c>
      <c r="C490" s="130" t="s">
        <v>47</v>
      </c>
      <c r="D490" s="130" t="s">
        <v>254</v>
      </c>
      <c r="E490" s="137"/>
      <c r="F490" s="132" t="s">
        <v>30</v>
      </c>
      <c r="G490" s="133">
        <v>0.38</v>
      </c>
      <c r="H490" s="133">
        <v>0.39</v>
      </c>
      <c r="I490" s="134">
        <v>400</v>
      </c>
      <c r="J490" s="135"/>
      <c r="K490" s="172">
        <f t="shared" si="7"/>
        <v>0</v>
      </c>
      <c r="L490" s="136" t="s">
        <v>1226</v>
      </c>
      <c r="M490" s="107" t="s">
        <v>28</v>
      </c>
      <c r="N490" s="136" t="s">
        <v>37</v>
      </c>
      <c r="O490" s="122" t="s">
        <v>28</v>
      </c>
      <c r="P490" s="122" t="s">
        <v>28</v>
      </c>
    </row>
    <row r="491" spans="1:16" s="122" customFormat="1" ht="15" hidden="1" thickBot="1">
      <c r="A491" s="121"/>
      <c r="B491" s="152" t="s">
        <v>665</v>
      </c>
      <c r="C491" s="130" t="s">
        <v>47</v>
      </c>
      <c r="D491" s="130" t="s">
        <v>254</v>
      </c>
      <c r="E491" s="137"/>
      <c r="F491" s="132" t="s">
        <v>32</v>
      </c>
      <c r="G491" s="133">
        <v>0.53</v>
      </c>
      <c r="H491" s="133">
        <v>0.55000000000000004</v>
      </c>
      <c r="I491" s="134">
        <v>300</v>
      </c>
      <c r="J491" s="135"/>
      <c r="K491" s="172">
        <f t="shared" si="7"/>
        <v>0</v>
      </c>
      <c r="L491" s="136" t="s">
        <v>1226</v>
      </c>
      <c r="M491" s="107" t="s">
        <v>28</v>
      </c>
      <c r="N491" s="136" t="s">
        <v>37</v>
      </c>
      <c r="O491" s="122" t="s">
        <v>28</v>
      </c>
      <c r="P491" s="122" t="s">
        <v>28</v>
      </c>
    </row>
    <row r="492" spans="1:16" s="19" customFormat="1" ht="15" hidden="1" thickBot="1">
      <c r="A492" s="114"/>
      <c r="B492" s="152" t="s">
        <v>666</v>
      </c>
      <c r="C492" s="130" t="s">
        <v>47</v>
      </c>
      <c r="D492" s="130" t="s">
        <v>254</v>
      </c>
      <c r="E492" s="137"/>
      <c r="F492" s="132" t="s">
        <v>33</v>
      </c>
      <c r="G492" s="133">
        <v>0.71</v>
      </c>
      <c r="H492" s="133">
        <v>0.74</v>
      </c>
      <c r="I492" s="134">
        <v>200</v>
      </c>
      <c r="J492" s="135"/>
      <c r="K492" s="172">
        <f t="shared" si="7"/>
        <v>0</v>
      </c>
      <c r="L492" s="136" t="s">
        <v>1226</v>
      </c>
      <c r="M492" s="107" t="s">
        <v>28</v>
      </c>
      <c r="N492" s="136" t="s">
        <v>37</v>
      </c>
      <c r="O492" s="122" t="s">
        <v>28</v>
      </c>
      <c r="P492" s="122" t="s">
        <v>28</v>
      </c>
    </row>
    <row r="493" spans="1:16" s="19" customFormat="1" ht="15" thickBot="1">
      <c r="A493" s="114"/>
      <c r="B493" s="153" t="s">
        <v>253</v>
      </c>
      <c r="C493" s="119" t="s">
        <v>47</v>
      </c>
      <c r="D493" s="119" t="s">
        <v>254</v>
      </c>
      <c r="E493" s="116"/>
      <c r="F493" s="36" t="s">
        <v>73</v>
      </c>
      <c r="G493" s="37">
        <v>0.89</v>
      </c>
      <c r="H493" s="37">
        <v>0.93</v>
      </c>
      <c r="I493" s="38">
        <v>150</v>
      </c>
      <c r="J493" s="39"/>
      <c r="K493" s="171">
        <f t="shared" si="7"/>
        <v>0</v>
      </c>
      <c r="L493" s="162" t="s">
        <v>1227</v>
      </c>
      <c r="M493" s="107" t="s">
        <v>28</v>
      </c>
      <c r="N493" s="41" t="s">
        <v>37</v>
      </c>
      <c r="O493" s="122" t="s">
        <v>28</v>
      </c>
      <c r="P493" s="122" t="s">
        <v>28</v>
      </c>
    </row>
    <row r="494" spans="1:16" s="19" customFormat="1" ht="15" thickBot="1">
      <c r="A494" s="114"/>
      <c r="B494" s="153" t="s">
        <v>255</v>
      </c>
      <c r="C494" s="119" t="s">
        <v>47</v>
      </c>
      <c r="D494" s="119" t="s">
        <v>254</v>
      </c>
      <c r="E494" s="116"/>
      <c r="F494" s="36" t="s">
        <v>64</v>
      </c>
      <c r="G494" s="37">
        <v>1.03</v>
      </c>
      <c r="H494" s="37">
        <v>1.08</v>
      </c>
      <c r="I494" s="38">
        <v>125</v>
      </c>
      <c r="J494" s="39"/>
      <c r="K494" s="171">
        <f t="shared" si="7"/>
        <v>0</v>
      </c>
      <c r="L494" s="162" t="s">
        <v>1227</v>
      </c>
      <c r="M494" s="107" t="s">
        <v>28</v>
      </c>
      <c r="N494" s="41" t="s">
        <v>37</v>
      </c>
      <c r="O494" s="122" t="s">
        <v>28</v>
      </c>
      <c r="P494" s="122" t="s">
        <v>28</v>
      </c>
    </row>
    <row r="495" spans="1:16" s="19" customFormat="1" ht="15" hidden="1" thickBot="1">
      <c r="A495" s="114"/>
      <c r="B495" s="152" t="s">
        <v>256</v>
      </c>
      <c r="C495" s="130" t="s">
        <v>47</v>
      </c>
      <c r="D495" s="130" t="s">
        <v>257</v>
      </c>
      <c r="E495" s="137"/>
      <c r="F495" s="132" t="s">
        <v>189</v>
      </c>
      <c r="G495" s="133">
        <v>0.37</v>
      </c>
      <c r="H495" s="133">
        <v>0.38</v>
      </c>
      <c r="I495" s="134">
        <v>400</v>
      </c>
      <c r="J495" s="135"/>
      <c r="K495" s="172">
        <f t="shared" si="7"/>
        <v>0</v>
      </c>
      <c r="L495" s="136" t="s">
        <v>1226</v>
      </c>
      <c r="M495" s="106" t="s">
        <v>28</v>
      </c>
      <c r="N495" s="136" t="s">
        <v>39</v>
      </c>
      <c r="O495" s="122" t="s">
        <v>28</v>
      </c>
      <c r="P495" s="122" t="s">
        <v>28</v>
      </c>
    </row>
    <row r="496" spans="1:16" s="19" customFormat="1" ht="15" hidden="1" thickBot="1">
      <c r="A496" s="114"/>
      <c r="B496" s="152" t="s">
        <v>258</v>
      </c>
      <c r="C496" s="130" t="s">
        <v>47</v>
      </c>
      <c r="D496" s="130" t="s">
        <v>257</v>
      </c>
      <c r="E496" s="137"/>
      <c r="F496" s="132" t="s">
        <v>32</v>
      </c>
      <c r="G496" s="133">
        <v>0.52</v>
      </c>
      <c r="H496" s="133">
        <v>0.54</v>
      </c>
      <c r="I496" s="134">
        <v>300</v>
      </c>
      <c r="J496" s="135"/>
      <c r="K496" s="172">
        <f t="shared" si="7"/>
        <v>0</v>
      </c>
      <c r="L496" s="136" t="s">
        <v>1226</v>
      </c>
      <c r="M496" s="106" t="s">
        <v>28</v>
      </c>
      <c r="N496" s="136" t="s">
        <v>39</v>
      </c>
      <c r="O496" s="122" t="s">
        <v>28</v>
      </c>
      <c r="P496" s="122" t="s">
        <v>28</v>
      </c>
    </row>
    <row r="497" spans="1:16" s="19" customFormat="1" ht="15" thickBot="1">
      <c r="A497" s="114"/>
      <c r="B497" s="153" t="s">
        <v>667</v>
      </c>
      <c r="C497" s="119" t="s">
        <v>47</v>
      </c>
      <c r="D497" s="119" t="s">
        <v>257</v>
      </c>
      <c r="E497" s="116"/>
      <c r="F497" s="36" t="s">
        <v>33</v>
      </c>
      <c r="G497" s="37">
        <v>0.7</v>
      </c>
      <c r="H497" s="37">
        <v>0.73</v>
      </c>
      <c r="I497" s="38">
        <v>200</v>
      </c>
      <c r="J497" s="39"/>
      <c r="K497" s="171">
        <f t="shared" si="7"/>
        <v>0</v>
      </c>
      <c r="L497" s="162" t="s">
        <v>1227</v>
      </c>
      <c r="M497" s="106" t="s">
        <v>28</v>
      </c>
      <c r="N497" s="41" t="s">
        <v>39</v>
      </c>
      <c r="O497" s="122" t="s">
        <v>28</v>
      </c>
      <c r="P497" s="122" t="s">
        <v>28</v>
      </c>
    </row>
    <row r="498" spans="1:16" s="19" customFormat="1" ht="15" hidden="1" thickBot="1">
      <c r="A498" s="114"/>
      <c r="B498" s="152" t="s">
        <v>259</v>
      </c>
      <c r="C498" s="130" t="s">
        <v>47</v>
      </c>
      <c r="D498" s="130" t="s">
        <v>257</v>
      </c>
      <c r="E498" s="137"/>
      <c r="F498" s="132" t="s">
        <v>73</v>
      </c>
      <c r="G498" s="133">
        <v>0.88</v>
      </c>
      <c r="H498" s="133">
        <v>0.92</v>
      </c>
      <c r="I498" s="134">
        <v>150</v>
      </c>
      <c r="J498" s="135"/>
      <c r="K498" s="172">
        <f t="shared" si="7"/>
        <v>0</v>
      </c>
      <c r="L498" s="136" t="s">
        <v>1226</v>
      </c>
      <c r="M498" s="106" t="s">
        <v>28</v>
      </c>
      <c r="N498" s="136" t="s">
        <v>39</v>
      </c>
      <c r="O498" s="122" t="s">
        <v>28</v>
      </c>
      <c r="P498" s="122" t="s">
        <v>28</v>
      </c>
    </row>
    <row r="499" spans="1:16" s="19" customFormat="1" ht="15" thickBot="1">
      <c r="A499" s="114"/>
      <c r="B499" s="154" t="s">
        <v>771</v>
      </c>
      <c r="C499" s="126" t="s">
        <v>29</v>
      </c>
      <c r="D499" s="126" t="s">
        <v>1100</v>
      </c>
      <c r="E499" s="124" t="s">
        <v>1148</v>
      </c>
      <c r="F499" s="36" t="s">
        <v>189</v>
      </c>
      <c r="G499" s="37">
        <v>0.45</v>
      </c>
      <c r="H499" s="37">
        <v>0.47000000000000003</v>
      </c>
      <c r="I499" s="38">
        <v>400</v>
      </c>
      <c r="J499" s="128"/>
      <c r="K499" s="171">
        <f t="shared" si="7"/>
        <v>0</v>
      </c>
      <c r="L499" s="162" t="s">
        <v>1227</v>
      </c>
      <c r="M499" s="43" t="s">
        <v>28</v>
      </c>
      <c r="N499" s="41" t="s">
        <v>39</v>
      </c>
      <c r="O499" s="122" t="s">
        <v>28</v>
      </c>
      <c r="P499" s="122" t="s">
        <v>28</v>
      </c>
    </row>
    <row r="500" spans="1:16" s="122" customFormat="1" ht="15" hidden="1" thickBot="1">
      <c r="A500" s="121"/>
      <c r="B500" s="152" t="s">
        <v>772</v>
      </c>
      <c r="C500" s="130" t="s">
        <v>29</v>
      </c>
      <c r="D500" s="130" t="s">
        <v>1100</v>
      </c>
      <c r="E500" s="137" t="s">
        <v>1148</v>
      </c>
      <c r="F500" s="132" t="s">
        <v>32</v>
      </c>
      <c r="G500" s="133">
        <v>0.67</v>
      </c>
      <c r="H500" s="133">
        <v>0.7</v>
      </c>
      <c r="I500" s="134">
        <v>300</v>
      </c>
      <c r="J500" s="135"/>
      <c r="K500" s="172">
        <f t="shared" si="7"/>
        <v>0</v>
      </c>
      <c r="L500" s="136" t="s">
        <v>1226</v>
      </c>
      <c r="M500" s="106" t="s">
        <v>28</v>
      </c>
      <c r="N500" s="136" t="s">
        <v>39</v>
      </c>
      <c r="O500" s="122" t="s">
        <v>28</v>
      </c>
      <c r="P500" s="122" t="s">
        <v>28</v>
      </c>
    </row>
    <row r="501" spans="1:16" s="19" customFormat="1" ht="15" thickBot="1">
      <c r="A501" s="114"/>
      <c r="B501" s="154" t="s">
        <v>773</v>
      </c>
      <c r="C501" s="126" t="s">
        <v>29</v>
      </c>
      <c r="D501" s="126" t="s">
        <v>1100</v>
      </c>
      <c r="E501" s="124" t="s">
        <v>1148</v>
      </c>
      <c r="F501" s="36" t="s">
        <v>33</v>
      </c>
      <c r="G501" s="37">
        <v>0.87</v>
      </c>
      <c r="H501" s="37">
        <v>0.91</v>
      </c>
      <c r="I501" s="38">
        <v>200</v>
      </c>
      <c r="J501" s="128"/>
      <c r="K501" s="171">
        <f t="shared" si="7"/>
        <v>0</v>
      </c>
      <c r="L501" s="162" t="s">
        <v>1227</v>
      </c>
      <c r="M501" s="43" t="s">
        <v>28</v>
      </c>
      <c r="N501" s="41" t="s">
        <v>39</v>
      </c>
      <c r="O501" s="122" t="s">
        <v>28</v>
      </c>
      <c r="P501" s="122" t="s">
        <v>28</v>
      </c>
    </row>
    <row r="502" spans="1:16" s="122" customFormat="1" ht="15" thickBot="1">
      <c r="A502" s="121"/>
      <c r="B502" s="154" t="s">
        <v>774</v>
      </c>
      <c r="C502" s="126" t="s">
        <v>29</v>
      </c>
      <c r="D502" s="126" t="s">
        <v>1100</v>
      </c>
      <c r="E502" s="124" t="s">
        <v>1148</v>
      </c>
      <c r="F502" s="36" t="s">
        <v>73</v>
      </c>
      <c r="G502" s="37">
        <v>0.95</v>
      </c>
      <c r="H502" s="37">
        <v>1</v>
      </c>
      <c r="I502" s="38">
        <v>150</v>
      </c>
      <c r="J502" s="128"/>
      <c r="K502" s="171">
        <f t="shared" si="7"/>
        <v>0</v>
      </c>
      <c r="L502" s="162" t="s">
        <v>1227</v>
      </c>
      <c r="M502" s="43" t="s">
        <v>28</v>
      </c>
      <c r="N502" s="41" t="s">
        <v>39</v>
      </c>
      <c r="O502" s="122" t="s">
        <v>28</v>
      </c>
      <c r="P502" s="122" t="s">
        <v>28</v>
      </c>
    </row>
    <row r="503" spans="1:16" s="19" customFormat="1" ht="15" thickBot="1">
      <c r="A503" s="114"/>
      <c r="B503" s="153" t="s">
        <v>775</v>
      </c>
      <c r="C503" s="119" t="s">
        <v>29</v>
      </c>
      <c r="D503" s="119" t="s">
        <v>1100</v>
      </c>
      <c r="E503" s="124" t="s">
        <v>1148</v>
      </c>
      <c r="F503" s="36" t="s">
        <v>64</v>
      </c>
      <c r="G503" s="37">
        <v>1.3</v>
      </c>
      <c r="H503" s="37">
        <v>1.36</v>
      </c>
      <c r="I503" s="38">
        <v>125</v>
      </c>
      <c r="J503" s="39"/>
      <c r="K503" s="171">
        <f t="shared" si="7"/>
        <v>0</v>
      </c>
      <c r="L503" s="162" t="s">
        <v>1227</v>
      </c>
      <c r="M503" s="43" t="s">
        <v>28</v>
      </c>
      <c r="N503" s="41" t="s">
        <v>39</v>
      </c>
      <c r="O503" s="122" t="s">
        <v>28</v>
      </c>
      <c r="P503" s="122" t="s">
        <v>28</v>
      </c>
    </row>
    <row r="504" spans="1:16" s="19" customFormat="1" ht="15" thickBot="1">
      <c r="A504" s="114"/>
      <c r="B504" s="153" t="s">
        <v>260</v>
      </c>
      <c r="C504" s="119" t="s">
        <v>47</v>
      </c>
      <c r="D504" s="119" t="s">
        <v>261</v>
      </c>
      <c r="E504" s="116"/>
      <c r="F504" s="36" t="s">
        <v>30</v>
      </c>
      <c r="G504" s="37">
        <v>0.38</v>
      </c>
      <c r="H504" s="37">
        <v>0.39</v>
      </c>
      <c r="I504" s="38">
        <v>400</v>
      </c>
      <c r="J504" s="39"/>
      <c r="K504" s="171">
        <f t="shared" si="7"/>
        <v>0</v>
      </c>
      <c r="L504" s="162" t="s">
        <v>1227</v>
      </c>
      <c r="M504" s="50" t="s">
        <v>28</v>
      </c>
      <c r="N504" s="41" t="s">
        <v>262</v>
      </c>
      <c r="O504" s="122" t="s">
        <v>28</v>
      </c>
      <c r="P504" s="122" t="s">
        <v>28</v>
      </c>
    </row>
    <row r="505" spans="1:16" s="122" customFormat="1" ht="15" thickBot="1">
      <c r="A505" s="121"/>
      <c r="B505" s="153" t="s">
        <v>263</v>
      </c>
      <c r="C505" s="119" t="s">
        <v>47</v>
      </c>
      <c r="D505" s="119" t="s">
        <v>261</v>
      </c>
      <c r="E505" s="116"/>
      <c r="F505" s="36" t="s">
        <v>32</v>
      </c>
      <c r="G505" s="37">
        <v>0.53</v>
      </c>
      <c r="H505" s="37">
        <v>0.55000000000000004</v>
      </c>
      <c r="I505" s="38">
        <v>300</v>
      </c>
      <c r="J505" s="39"/>
      <c r="K505" s="171">
        <f t="shared" si="7"/>
        <v>0</v>
      </c>
      <c r="L505" s="162" t="s">
        <v>1227</v>
      </c>
      <c r="M505" s="50" t="s">
        <v>28</v>
      </c>
      <c r="N505" s="41" t="s">
        <v>262</v>
      </c>
      <c r="O505" s="122" t="s">
        <v>28</v>
      </c>
      <c r="P505" s="122" t="s">
        <v>28</v>
      </c>
    </row>
    <row r="506" spans="1:16" s="19" customFormat="1" ht="15" thickBot="1">
      <c r="A506" s="114"/>
      <c r="B506" s="153" t="s">
        <v>264</v>
      </c>
      <c r="C506" s="119" t="s">
        <v>47</v>
      </c>
      <c r="D506" s="119" t="s">
        <v>261</v>
      </c>
      <c r="E506" s="116"/>
      <c r="F506" s="36" t="s">
        <v>33</v>
      </c>
      <c r="G506" s="37">
        <v>0.7</v>
      </c>
      <c r="H506" s="37">
        <v>0.73</v>
      </c>
      <c r="I506" s="38">
        <v>200</v>
      </c>
      <c r="J506" s="39"/>
      <c r="K506" s="171">
        <f t="shared" si="7"/>
        <v>0</v>
      </c>
      <c r="L506" s="162" t="s">
        <v>1227</v>
      </c>
      <c r="M506" s="50" t="s">
        <v>28</v>
      </c>
      <c r="N506" s="41" t="s">
        <v>262</v>
      </c>
      <c r="O506" s="122" t="s">
        <v>28</v>
      </c>
      <c r="P506" s="122" t="s">
        <v>28</v>
      </c>
    </row>
    <row r="507" spans="1:16" s="19" customFormat="1" ht="15" thickBot="1">
      <c r="A507" s="114"/>
      <c r="B507" s="153" t="s">
        <v>265</v>
      </c>
      <c r="C507" s="119" t="s">
        <v>47</v>
      </c>
      <c r="D507" s="119" t="s">
        <v>261</v>
      </c>
      <c r="E507" s="116"/>
      <c r="F507" s="36" t="s">
        <v>73</v>
      </c>
      <c r="G507" s="37">
        <v>0.86</v>
      </c>
      <c r="H507" s="37">
        <v>0.9</v>
      </c>
      <c r="I507" s="38">
        <v>150</v>
      </c>
      <c r="J507" s="39"/>
      <c r="K507" s="171">
        <f t="shared" si="7"/>
        <v>0</v>
      </c>
      <c r="L507" s="162" t="s">
        <v>1227</v>
      </c>
      <c r="M507" s="50" t="s">
        <v>28</v>
      </c>
      <c r="N507" s="41" t="s">
        <v>262</v>
      </c>
      <c r="O507" s="122" t="s">
        <v>28</v>
      </c>
      <c r="P507" s="122" t="s">
        <v>28</v>
      </c>
    </row>
    <row r="508" spans="1:16" s="19" customFormat="1" ht="15" hidden="1" thickBot="1">
      <c r="A508" s="114"/>
      <c r="B508" s="152" t="s">
        <v>266</v>
      </c>
      <c r="C508" s="130" t="s">
        <v>47</v>
      </c>
      <c r="D508" s="130" t="s">
        <v>261</v>
      </c>
      <c r="E508" s="137"/>
      <c r="F508" s="132" t="s">
        <v>64</v>
      </c>
      <c r="G508" s="133">
        <v>1.01</v>
      </c>
      <c r="H508" s="133">
        <v>1.06</v>
      </c>
      <c r="I508" s="134">
        <v>125</v>
      </c>
      <c r="J508" s="135"/>
      <c r="K508" s="172">
        <f t="shared" si="7"/>
        <v>0</v>
      </c>
      <c r="L508" s="136" t="s">
        <v>1226</v>
      </c>
      <c r="M508" s="155" t="s">
        <v>28</v>
      </c>
      <c r="N508" s="136" t="s">
        <v>262</v>
      </c>
      <c r="O508" s="122" t="s">
        <v>28</v>
      </c>
      <c r="P508" s="122" t="s">
        <v>28</v>
      </c>
    </row>
    <row r="509" spans="1:16" s="122" customFormat="1" ht="15" hidden="1" thickBot="1">
      <c r="A509" s="121"/>
      <c r="B509" s="173" t="s">
        <v>1269</v>
      </c>
      <c r="C509" s="174" t="s">
        <v>1151</v>
      </c>
      <c r="D509" s="174" t="s">
        <v>1337</v>
      </c>
      <c r="E509" s="175" t="s">
        <v>1369</v>
      </c>
      <c r="F509" s="132" t="s">
        <v>73</v>
      </c>
      <c r="G509" s="133">
        <v>1.71</v>
      </c>
      <c r="H509" s="133">
        <v>1.8</v>
      </c>
      <c r="I509" s="134">
        <v>150</v>
      </c>
      <c r="J509" s="138"/>
      <c r="K509" s="172">
        <f t="shared" si="7"/>
        <v>0</v>
      </c>
      <c r="L509" s="176" t="s">
        <v>1227</v>
      </c>
      <c r="M509" s="150" t="s">
        <v>28</v>
      </c>
      <c r="N509" s="136" t="s">
        <v>1376</v>
      </c>
      <c r="O509" s="122" t="s">
        <v>28</v>
      </c>
      <c r="P509" s="122" t="s">
        <v>28</v>
      </c>
    </row>
    <row r="510" spans="1:16" s="122" customFormat="1" ht="15" thickBot="1">
      <c r="A510" s="121"/>
      <c r="B510" s="153" t="s">
        <v>1270</v>
      </c>
      <c r="C510" s="164" t="s">
        <v>1151</v>
      </c>
      <c r="D510" s="164" t="s">
        <v>1337</v>
      </c>
      <c r="E510" s="165" t="s">
        <v>1369</v>
      </c>
      <c r="F510" s="36" t="s">
        <v>64</v>
      </c>
      <c r="G510" s="37">
        <v>1.8800000000000001</v>
      </c>
      <c r="H510" s="37">
        <v>1.97</v>
      </c>
      <c r="I510" s="38">
        <v>125</v>
      </c>
      <c r="J510" s="39"/>
      <c r="K510" s="171">
        <f t="shared" si="7"/>
        <v>0</v>
      </c>
      <c r="L510" s="162" t="s">
        <v>1227</v>
      </c>
      <c r="M510" s="106" t="s">
        <v>28</v>
      </c>
      <c r="N510" s="41" t="s">
        <v>39</v>
      </c>
      <c r="O510" s="122" t="s">
        <v>28</v>
      </c>
      <c r="P510" s="122" t="s">
        <v>28</v>
      </c>
    </row>
    <row r="511" spans="1:16" s="122" customFormat="1" ht="15" hidden="1" thickBot="1">
      <c r="A511" s="121"/>
      <c r="B511" s="173" t="s">
        <v>1271</v>
      </c>
      <c r="C511" s="174" t="s">
        <v>1151</v>
      </c>
      <c r="D511" s="174" t="s">
        <v>1338</v>
      </c>
      <c r="E511" s="175" t="s">
        <v>1369</v>
      </c>
      <c r="F511" s="132" t="s">
        <v>73</v>
      </c>
      <c r="G511" s="133">
        <v>1.71</v>
      </c>
      <c r="H511" s="133">
        <v>1.8</v>
      </c>
      <c r="I511" s="134">
        <v>150</v>
      </c>
      <c r="J511" s="138"/>
      <c r="K511" s="172">
        <f t="shared" si="7"/>
        <v>0</v>
      </c>
      <c r="L511" s="176" t="s">
        <v>1226</v>
      </c>
      <c r="M511" s="148" t="s">
        <v>28</v>
      </c>
      <c r="N511" s="136" t="s">
        <v>1368</v>
      </c>
      <c r="O511" s="122" t="s">
        <v>28</v>
      </c>
      <c r="P511" s="122" t="s">
        <v>28</v>
      </c>
    </row>
    <row r="512" spans="1:16" s="122" customFormat="1" ht="15" hidden="1" thickBot="1">
      <c r="A512" s="121"/>
      <c r="B512" s="152" t="s">
        <v>668</v>
      </c>
      <c r="C512" s="130" t="s">
        <v>47</v>
      </c>
      <c r="D512" s="130" t="s">
        <v>1083</v>
      </c>
      <c r="E512" s="137" t="s">
        <v>1148</v>
      </c>
      <c r="F512" s="132" t="s">
        <v>30</v>
      </c>
      <c r="G512" s="133">
        <v>0.38</v>
      </c>
      <c r="H512" s="133">
        <v>0.4</v>
      </c>
      <c r="I512" s="134">
        <v>400</v>
      </c>
      <c r="J512" s="135"/>
      <c r="K512" s="172">
        <f t="shared" si="7"/>
        <v>0</v>
      </c>
      <c r="L512" s="136" t="s">
        <v>1226</v>
      </c>
      <c r="M512" s="141" t="s">
        <v>28</v>
      </c>
      <c r="N512" s="136" t="s">
        <v>1142</v>
      </c>
      <c r="O512" s="122" t="s">
        <v>28</v>
      </c>
      <c r="P512" s="122" t="s">
        <v>28</v>
      </c>
    </row>
    <row r="513" spans="1:16" s="19" customFormat="1" ht="15" hidden="1" thickBot="1">
      <c r="A513" s="114"/>
      <c r="B513" s="152" t="s">
        <v>669</v>
      </c>
      <c r="C513" s="130" t="s">
        <v>47</v>
      </c>
      <c r="D513" s="130" t="s">
        <v>1083</v>
      </c>
      <c r="E513" s="137" t="s">
        <v>1148</v>
      </c>
      <c r="F513" s="132" t="s">
        <v>32</v>
      </c>
      <c r="G513" s="133">
        <v>0.53</v>
      </c>
      <c r="H513" s="133">
        <v>0.55000000000000004</v>
      </c>
      <c r="I513" s="134">
        <v>300</v>
      </c>
      <c r="J513" s="135"/>
      <c r="K513" s="172">
        <f t="shared" si="7"/>
        <v>0</v>
      </c>
      <c r="L513" s="136" t="s">
        <v>1226</v>
      </c>
      <c r="M513" s="141" t="s">
        <v>28</v>
      </c>
      <c r="N513" s="136" t="s">
        <v>1142</v>
      </c>
      <c r="O513" s="122" t="s">
        <v>28</v>
      </c>
      <c r="P513" s="122" t="s">
        <v>28</v>
      </c>
    </row>
    <row r="514" spans="1:16" s="19" customFormat="1" ht="15" hidden="1" thickBot="1">
      <c r="A514" s="114"/>
      <c r="B514" s="152" t="s">
        <v>670</v>
      </c>
      <c r="C514" s="130" t="s">
        <v>47</v>
      </c>
      <c r="D514" s="130" t="s">
        <v>1083</v>
      </c>
      <c r="E514" s="137" t="s">
        <v>1148</v>
      </c>
      <c r="F514" s="132" t="s">
        <v>33</v>
      </c>
      <c r="G514" s="133">
        <v>0.72</v>
      </c>
      <c r="H514" s="133">
        <v>0.75</v>
      </c>
      <c r="I514" s="134">
        <v>200</v>
      </c>
      <c r="J514" s="135"/>
      <c r="K514" s="172">
        <f t="shared" si="7"/>
        <v>0</v>
      </c>
      <c r="L514" s="136" t="s">
        <v>1226</v>
      </c>
      <c r="M514" s="141" t="s">
        <v>28</v>
      </c>
      <c r="N514" s="136" t="s">
        <v>1142</v>
      </c>
      <c r="O514" s="122" t="s">
        <v>28</v>
      </c>
      <c r="P514" s="122" t="s">
        <v>28</v>
      </c>
    </row>
    <row r="515" spans="1:16" s="19" customFormat="1" ht="15" hidden="1" thickBot="1">
      <c r="A515" s="114"/>
      <c r="B515" s="152" t="s">
        <v>671</v>
      </c>
      <c r="C515" s="130" t="s">
        <v>47</v>
      </c>
      <c r="D515" s="130" t="s">
        <v>1083</v>
      </c>
      <c r="E515" s="137" t="s">
        <v>1148</v>
      </c>
      <c r="F515" s="132" t="s">
        <v>73</v>
      </c>
      <c r="G515" s="133">
        <v>0.92</v>
      </c>
      <c r="H515" s="133">
        <v>0.96</v>
      </c>
      <c r="I515" s="134">
        <v>150</v>
      </c>
      <c r="J515" s="135"/>
      <c r="K515" s="172">
        <f t="shared" si="7"/>
        <v>0</v>
      </c>
      <c r="L515" s="136" t="s">
        <v>1226</v>
      </c>
      <c r="M515" s="141" t="s">
        <v>28</v>
      </c>
      <c r="N515" s="136" t="s">
        <v>1142</v>
      </c>
      <c r="O515" s="122" t="s">
        <v>28</v>
      </c>
      <c r="P515" s="122" t="s">
        <v>28</v>
      </c>
    </row>
    <row r="516" spans="1:16" s="19" customFormat="1" ht="15" hidden="1" thickBot="1">
      <c r="A516" s="114"/>
      <c r="B516" s="152" t="s">
        <v>918</v>
      </c>
      <c r="C516" s="130" t="s">
        <v>42</v>
      </c>
      <c r="D516" s="130" t="s">
        <v>1120</v>
      </c>
      <c r="E516" s="137"/>
      <c r="F516" s="132" t="s">
        <v>124</v>
      </c>
      <c r="G516" s="133">
        <v>0.62</v>
      </c>
      <c r="H516" s="133">
        <v>0.65</v>
      </c>
      <c r="I516" s="134">
        <v>250</v>
      </c>
      <c r="J516" s="135"/>
      <c r="K516" s="172">
        <f t="shared" si="7"/>
        <v>0</v>
      </c>
      <c r="L516" s="136" t="s">
        <v>1226</v>
      </c>
      <c r="M516" s="106" t="s">
        <v>28</v>
      </c>
      <c r="N516" s="136" t="s">
        <v>39</v>
      </c>
      <c r="O516" s="122" t="s">
        <v>28</v>
      </c>
      <c r="P516" s="122" t="s">
        <v>28</v>
      </c>
    </row>
    <row r="517" spans="1:16" s="122" customFormat="1" ht="15" thickBot="1">
      <c r="A517" s="121"/>
      <c r="B517" s="154" t="s">
        <v>919</v>
      </c>
      <c r="C517" s="126" t="s">
        <v>42</v>
      </c>
      <c r="D517" s="126" t="s">
        <v>1120</v>
      </c>
      <c r="E517" s="129"/>
      <c r="F517" s="36" t="s">
        <v>33</v>
      </c>
      <c r="G517" s="37">
        <v>0.87</v>
      </c>
      <c r="H517" s="37">
        <v>0.91</v>
      </c>
      <c r="I517" s="38">
        <v>200</v>
      </c>
      <c r="J517" s="128"/>
      <c r="K517" s="171">
        <f t="shared" si="7"/>
        <v>0</v>
      </c>
      <c r="L517" s="162" t="s">
        <v>1227</v>
      </c>
      <c r="M517" s="43" t="s">
        <v>28</v>
      </c>
      <c r="N517" s="41" t="s">
        <v>39</v>
      </c>
      <c r="O517" s="122" t="s">
        <v>28</v>
      </c>
      <c r="P517" s="122" t="s">
        <v>28</v>
      </c>
    </row>
    <row r="518" spans="1:16" s="122" customFormat="1" ht="15" hidden="1" thickBot="1">
      <c r="A518" s="121"/>
      <c r="B518" s="152" t="s">
        <v>920</v>
      </c>
      <c r="C518" s="130" t="s">
        <v>42</v>
      </c>
      <c r="D518" s="130" t="s">
        <v>1120</v>
      </c>
      <c r="E518" s="137"/>
      <c r="F518" s="132" t="s">
        <v>73</v>
      </c>
      <c r="G518" s="133">
        <v>1.1599999999999999</v>
      </c>
      <c r="H518" s="133">
        <v>1.22</v>
      </c>
      <c r="I518" s="134">
        <v>150</v>
      </c>
      <c r="J518" s="135"/>
      <c r="K518" s="172">
        <f t="shared" si="7"/>
        <v>0</v>
      </c>
      <c r="L518" s="136" t="s">
        <v>1226</v>
      </c>
      <c r="M518" s="106" t="s">
        <v>28</v>
      </c>
      <c r="N518" s="136" t="s">
        <v>39</v>
      </c>
      <c r="O518" s="122" t="s">
        <v>28</v>
      </c>
      <c r="P518" s="122" t="s">
        <v>28</v>
      </c>
    </row>
    <row r="519" spans="1:16" s="19" customFormat="1" ht="15" hidden="1" thickBot="1">
      <c r="A519" s="114"/>
      <c r="B519" s="152" t="s">
        <v>921</v>
      </c>
      <c r="C519" s="130" t="s">
        <v>42</v>
      </c>
      <c r="D519" s="130" t="s">
        <v>1120</v>
      </c>
      <c r="E519" s="137"/>
      <c r="F519" s="132" t="s">
        <v>64</v>
      </c>
      <c r="G519" s="133">
        <v>1.34</v>
      </c>
      <c r="H519" s="133">
        <v>1.41</v>
      </c>
      <c r="I519" s="134">
        <v>125</v>
      </c>
      <c r="J519" s="135"/>
      <c r="K519" s="172">
        <f t="shared" si="7"/>
        <v>0</v>
      </c>
      <c r="L519" s="136" t="s">
        <v>1226</v>
      </c>
      <c r="M519" s="106" t="s">
        <v>28</v>
      </c>
      <c r="N519" s="136" t="s">
        <v>39</v>
      </c>
      <c r="O519" s="122" t="s">
        <v>28</v>
      </c>
      <c r="P519" s="122" t="s">
        <v>28</v>
      </c>
    </row>
    <row r="520" spans="1:16" s="19" customFormat="1" ht="15" hidden="1" thickBot="1">
      <c r="A520" s="114"/>
      <c r="B520" s="152" t="s">
        <v>922</v>
      </c>
      <c r="C520" s="130" t="s">
        <v>42</v>
      </c>
      <c r="D520" s="130" t="s">
        <v>1120</v>
      </c>
      <c r="E520" s="137"/>
      <c r="F520" s="132" t="s">
        <v>46</v>
      </c>
      <c r="G520" s="133">
        <v>1.55</v>
      </c>
      <c r="H520" s="133">
        <v>1.6300000000000001</v>
      </c>
      <c r="I520" s="134">
        <v>100</v>
      </c>
      <c r="J520" s="135"/>
      <c r="K520" s="172">
        <f t="shared" si="7"/>
        <v>0</v>
      </c>
      <c r="L520" s="136" t="s">
        <v>1226</v>
      </c>
      <c r="M520" s="106" t="s">
        <v>28</v>
      </c>
      <c r="N520" s="136" t="s">
        <v>39</v>
      </c>
      <c r="O520" s="122" t="s">
        <v>28</v>
      </c>
      <c r="P520" s="122" t="s">
        <v>28</v>
      </c>
    </row>
    <row r="521" spans="1:16" s="122" customFormat="1" ht="15" thickBot="1">
      <c r="A521" s="121"/>
      <c r="B521" s="153" t="s">
        <v>923</v>
      </c>
      <c r="C521" s="119" t="s">
        <v>42</v>
      </c>
      <c r="D521" s="119" t="s">
        <v>1121</v>
      </c>
      <c r="E521" s="120"/>
      <c r="F521" s="36" t="s">
        <v>32</v>
      </c>
      <c r="G521" s="37">
        <v>0.56000000000000005</v>
      </c>
      <c r="H521" s="37">
        <v>0.57999999999999996</v>
      </c>
      <c r="I521" s="38">
        <v>300</v>
      </c>
      <c r="J521" s="39"/>
      <c r="K521" s="171">
        <f t="shared" si="7"/>
        <v>0</v>
      </c>
      <c r="L521" s="162" t="s">
        <v>1227</v>
      </c>
      <c r="M521" s="117" t="s">
        <v>28</v>
      </c>
      <c r="N521" s="41" t="s">
        <v>1372</v>
      </c>
      <c r="O521" s="122" t="s">
        <v>28</v>
      </c>
      <c r="P521" s="122" t="s">
        <v>28</v>
      </c>
    </row>
    <row r="522" spans="1:16" s="19" customFormat="1" ht="15" thickBot="1">
      <c r="A522" s="114"/>
      <c r="B522" s="153" t="s">
        <v>924</v>
      </c>
      <c r="C522" s="119" t="s">
        <v>42</v>
      </c>
      <c r="D522" s="119" t="s">
        <v>1121</v>
      </c>
      <c r="E522" s="120"/>
      <c r="F522" s="36" t="s">
        <v>33</v>
      </c>
      <c r="G522" s="37">
        <v>0.81</v>
      </c>
      <c r="H522" s="37">
        <v>0.85</v>
      </c>
      <c r="I522" s="38">
        <v>200</v>
      </c>
      <c r="J522" s="39"/>
      <c r="K522" s="171">
        <f t="shared" si="7"/>
        <v>0</v>
      </c>
      <c r="L522" s="162" t="s">
        <v>1227</v>
      </c>
      <c r="M522" s="117" t="s">
        <v>28</v>
      </c>
      <c r="N522" s="41" t="s">
        <v>1372</v>
      </c>
      <c r="O522" s="122" t="s">
        <v>28</v>
      </c>
      <c r="P522" s="122" t="s">
        <v>28</v>
      </c>
    </row>
    <row r="523" spans="1:16" s="19" customFormat="1" ht="15" hidden="1" thickBot="1">
      <c r="A523" s="114"/>
      <c r="B523" s="152" t="s">
        <v>925</v>
      </c>
      <c r="C523" s="130" t="s">
        <v>42</v>
      </c>
      <c r="D523" s="130" t="s">
        <v>1121</v>
      </c>
      <c r="E523" s="137"/>
      <c r="F523" s="132" t="s">
        <v>73</v>
      </c>
      <c r="G523" s="133">
        <v>1.07</v>
      </c>
      <c r="H523" s="133">
        <v>1.1200000000000001</v>
      </c>
      <c r="I523" s="134">
        <v>150</v>
      </c>
      <c r="J523" s="135"/>
      <c r="K523" s="172">
        <f t="shared" si="7"/>
        <v>0</v>
      </c>
      <c r="L523" s="136" t="s">
        <v>1226</v>
      </c>
      <c r="M523" s="148" t="s">
        <v>28</v>
      </c>
      <c r="N523" s="136" t="s">
        <v>1372</v>
      </c>
      <c r="O523" s="122" t="s">
        <v>28</v>
      </c>
      <c r="P523" s="122" t="s">
        <v>28</v>
      </c>
    </row>
    <row r="524" spans="1:16" s="122" customFormat="1" ht="15" hidden="1" thickBot="1">
      <c r="A524" s="121"/>
      <c r="B524" s="152" t="s">
        <v>926</v>
      </c>
      <c r="C524" s="130" t="s">
        <v>42</v>
      </c>
      <c r="D524" s="130" t="s">
        <v>1121</v>
      </c>
      <c r="E524" s="137"/>
      <c r="F524" s="132" t="s">
        <v>64</v>
      </c>
      <c r="G524" s="133">
        <v>1.34</v>
      </c>
      <c r="H524" s="133">
        <v>1.41</v>
      </c>
      <c r="I524" s="134">
        <v>125</v>
      </c>
      <c r="J524" s="135"/>
      <c r="K524" s="172">
        <f t="shared" si="7"/>
        <v>0</v>
      </c>
      <c r="L524" s="136" t="s">
        <v>1226</v>
      </c>
      <c r="M524" s="148" t="s">
        <v>28</v>
      </c>
      <c r="N524" s="136" t="s">
        <v>1372</v>
      </c>
      <c r="O524" s="122" t="s">
        <v>28</v>
      </c>
      <c r="P524" s="122" t="s">
        <v>28</v>
      </c>
    </row>
    <row r="525" spans="1:16" s="122" customFormat="1" ht="15" hidden="1" thickBot="1">
      <c r="A525" s="121"/>
      <c r="B525" s="173" t="s">
        <v>1272</v>
      </c>
      <c r="C525" s="174" t="s">
        <v>42</v>
      </c>
      <c r="D525" s="174" t="s">
        <v>1121</v>
      </c>
      <c r="E525" s="175" t="s">
        <v>1369</v>
      </c>
      <c r="F525" s="132" t="s">
        <v>64</v>
      </c>
      <c r="G525" s="133">
        <v>1.34</v>
      </c>
      <c r="H525" s="133">
        <v>1.41</v>
      </c>
      <c r="I525" s="134">
        <v>125</v>
      </c>
      <c r="J525" s="138"/>
      <c r="K525" s="172">
        <f t="shared" si="7"/>
        <v>0</v>
      </c>
      <c r="L525" s="176" t="s">
        <v>1226</v>
      </c>
      <c r="M525" s="144" t="s">
        <v>28</v>
      </c>
      <c r="N525" s="136" t="s">
        <v>1141</v>
      </c>
      <c r="O525" s="122" t="s">
        <v>28</v>
      </c>
      <c r="P525" s="122" t="s">
        <v>28</v>
      </c>
    </row>
    <row r="526" spans="1:16" s="19" customFormat="1" ht="15" hidden="1" thickBot="1">
      <c r="A526" s="114"/>
      <c r="B526" s="152" t="s">
        <v>927</v>
      </c>
      <c r="C526" s="130" t="s">
        <v>42</v>
      </c>
      <c r="D526" s="130" t="s">
        <v>1121</v>
      </c>
      <c r="E526" s="137"/>
      <c r="F526" s="132" t="s">
        <v>46</v>
      </c>
      <c r="G526" s="133">
        <v>1.59</v>
      </c>
      <c r="H526" s="133">
        <v>1.67</v>
      </c>
      <c r="I526" s="134">
        <v>100</v>
      </c>
      <c r="J526" s="135"/>
      <c r="K526" s="172">
        <f t="shared" si="7"/>
        <v>0</v>
      </c>
      <c r="L526" s="136" t="s">
        <v>1226</v>
      </c>
      <c r="M526" s="148" t="s">
        <v>28</v>
      </c>
      <c r="N526" s="136" t="s">
        <v>1372</v>
      </c>
      <c r="O526" s="122" t="s">
        <v>28</v>
      </c>
      <c r="P526" s="122" t="s">
        <v>28</v>
      </c>
    </row>
    <row r="527" spans="1:16" s="122" customFormat="1" ht="15" hidden="1" thickBot="1">
      <c r="A527" s="121"/>
      <c r="B527" s="152" t="s">
        <v>928</v>
      </c>
      <c r="C527" s="130" t="s">
        <v>42</v>
      </c>
      <c r="D527" s="130" t="s">
        <v>1121</v>
      </c>
      <c r="E527" s="137"/>
      <c r="F527" s="132" t="s">
        <v>322</v>
      </c>
      <c r="G527" s="133">
        <v>1.71</v>
      </c>
      <c r="H527" s="133">
        <v>1.79</v>
      </c>
      <c r="I527" s="134">
        <v>75</v>
      </c>
      <c r="J527" s="135"/>
      <c r="K527" s="172">
        <f t="shared" si="7"/>
        <v>0</v>
      </c>
      <c r="L527" s="136" t="s">
        <v>1226</v>
      </c>
      <c r="M527" s="148" t="s">
        <v>28</v>
      </c>
      <c r="N527" s="136" t="s">
        <v>1372</v>
      </c>
      <c r="O527" s="122" t="s">
        <v>28</v>
      </c>
      <c r="P527" s="122" t="s">
        <v>28</v>
      </c>
    </row>
    <row r="528" spans="1:16" s="122" customFormat="1" ht="15" hidden="1" thickBot="1">
      <c r="A528" s="121"/>
      <c r="B528" s="173" t="s">
        <v>1273</v>
      </c>
      <c r="C528" s="174" t="s">
        <v>42</v>
      </c>
      <c r="D528" s="174" t="s">
        <v>1121</v>
      </c>
      <c r="E528" s="175" t="s">
        <v>1369</v>
      </c>
      <c r="F528" s="132" t="s">
        <v>322</v>
      </c>
      <c r="G528" s="133">
        <v>1.71</v>
      </c>
      <c r="H528" s="133">
        <v>1.8</v>
      </c>
      <c r="I528" s="134">
        <v>75</v>
      </c>
      <c r="J528" s="138"/>
      <c r="K528" s="172">
        <f t="shared" si="7"/>
        <v>0</v>
      </c>
      <c r="L528" s="176" t="s">
        <v>1226</v>
      </c>
      <c r="M528" s="144" t="s">
        <v>28</v>
      </c>
      <c r="N528" s="136" t="s">
        <v>1141</v>
      </c>
      <c r="O528" s="122" t="s">
        <v>28</v>
      </c>
      <c r="P528" s="122" t="s">
        <v>28</v>
      </c>
    </row>
    <row r="529" spans="1:16" s="122" customFormat="1" ht="15" hidden="1" thickBot="1">
      <c r="A529" s="121"/>
      <c r="B529" s="152" t="s">
        <v>929</v>
      </c>
      <c r="C529" s="130" t="s">
        <v>42</v>
      </c>
      <c r="D529" s="130" t="s">
        <v>1122</v>
      </c>
      <c r="E529" s="137"/>
      <c r="F529" s="132" t="s">
        <v>124</v>
      </c>
      <c r="G529" s="133">
        <v>0.57999999999999996</v>
      </c>
      <c r="H529" s="133">
        <v>0.61</v>
      </c>
      <c r="I529" s="134">
        <v>250</v>
      </c>
      <c r="J529" s="135"/>
      <c r="K529" s="172">
        <f t="shared" si="7"/>
        <v>0</v>
      </c>
      <c r="L529" s="136" t="s">
        <v>1226</v>
      </c>
      <c r="M529" s="106" t="s">
        <v>28</v>
      </c>
      <c r="N529" s="136" t="s">
        <v>39</v>
      </c>
      <c r="O529" s="122" t="s">
        <v>28</v>
      </c>
      <c r="P529" s="122" t="s">
        <v>28</v>
      </c>
    </row>
    <row r="530" spans="1:16" s="122" customFormat="1" ht="15" hidden="1" thickBot="1">
      <c r="A530" s="121"/>
      <c r="B530" s="152" t="s">
        <v>930</v>
      </c>
      <c r="C530" s="130" t="s">
        <v>42</v>
      </c>
      <c r="D530" s="130" t="s">
        <v>1122</v>
      </c>
      <c r="E530" s="137"/>
      <c r="F530" s="132" t="s">
        <v>33</v>
      </c>
      <c r="G530" s="133">
        <v>0.88</v>
      </c>
      <c r="H530" s="133">
        <v>0.92</v>
      </c>
      <c r="I530" s="134">
        <v>200</v>
      </c>
      <c r="J530" s="135"/>
      <c r="K530" s="172">
        <f t="shared" si="7"/>
        <v>0</v>
      </c>
      <c r="L530" s="136" t="s">
        <v>1226</v>
      </c>
      <c r="M530" s="106" t="s">
        <v>28</v>
      </c>
      <c r="N530" s="136" t="s">
        <v>39</v>
      </c>
      <c r="O530" s="122" t="s">
        <v>28</v>
      </c>
      <c r="P530" s="122" t="s">
        <v>28</v>
      </c>
    </row>
    <row r="531" spans="1:16" s="19" customFormat="1" ht="15" hidden="1" thickBot="1">
      <c r="A531" s="114"/>
      <c r="B531" s="152" t="s">
        <v>931</v>
      </c>
      <c r="C531" s="130" t="s">
        <v>42</v>
      </c>
      <c r="D531" s="130" t="s">
        <v>1122</v>
      </c>
      <c r="E531" s="137"/>
      <c r="F531" s="132" t="s">
        <v>73</v>
      </c>
      <c r="G531" s="133">
        <v>1.17</v>
      </c>
      <c r="H531" s="133">
        <v>1.23</v>
      </c>
      <c r="I531" s="134">
        <v>150</v>
      </c>
      <c r="J531" s="135"/>
      <c r="K531" s="172">
        <f t="shared" si="7"/>
        <v>0</v>
      </c>
      <c r="L531" s="136" t="s">
        <v>1226</v>
      </c>
      <c r="M531" s="106" t="s">
        <v>28</v>
      </c>
      <c r="N531" s="136" t="s">
        <v>39</v>
      </c>
      <c r="O531" s="122" t="s">
        <v>28</v>
      </c>
      <c r="P531" s="122" t="s">
        <v>28</v>
      </c>
    </row>
    <row r="532" spans="1:16" s="19" customFormat="1" ht="15" thickBot="1">
      <c r="A532" s="114"/>
      <c r="B532" s="154" t="s">
        <v>932</v>
      </c>
      <c r="C532" s="126" t="s">
        <v>42</v>
      </c>
      <c r="D532" s="126" t="s">
        <v>1122</v>
      </c>
      <c r="E532" s="129"/>
      <c r="F532" s="36" t="s">
        <v>64</v>
      </c>
      <c r="G532" s="37">
        <v>1.39</v>
      </c>
      <c r="H532" s="37">
        <v>1.46</v>
      </c>
      <c r="I532" s="38">
        <v>125</v>
      </c>
      <c r="J532" s="128"/>
      <c r="K532" s="171">
        <f t="shared" si="7"/>
        <v>0</v>
      </c>
      <c r="L532" s="162" t="s">
        <v>1227</v>
      </c>
      <c r="M532" s="43" t="s">
        <v>28</v>
      </c>
      <c r="N532" s="41" t="s">
        <v>39</v>
      </c>
      <c r="O532" s="122" t="s">
        <v>28</v>
      </c>
      <c r="P532" s="122" t="s">
        <v>28</v>
      </c>
    </row>
    <row r="533" spans="1:16" s="19" customFormat="1" ht="15" hidden="1" thickBot="1">
      <c r="A533" s="114"/>
      <c r="B533" s="152" t="s">
        <v>933</v>
      </c>
      <c r="C533" s="130" t="s">
        <v>42</v>
      </c>
      <c r="D533" s="130" t="s">
        <v>1122</v>
      </c>
      <c r="E533" s="137"/>
      <c r="F533" s="132" t="s">
        <v>46</v>
      </c>
      <c r="G533" s="133">
        <v>1.59</v>
      </c>
      <c r="H533" s="133">
        <v>1.67</v>
      </c>
      <c r="I533" s="134">
        <v>100</v>
      </c>
      <c r="J533" s="135"/>
      <c r="K533" s="172">
        <f t="shared" si="7"/>
        <v>0</v>
      </c>
      <c r="L533" s="136" t="s">
        <v>1226</v>
      </c>
      <c r="M533" s="106" t="s">
        <v>28</v>
      </c>
      <c r="N533" s="136" t="s">
        <v>39</v>
      </c>
      <c r="O533" s="122" t="s">
        <v>28</v>
      </c>
      <c r="P533" s="122" t="s">
        <v>28</v>
      </c>
    </row>
    <row r="534" spans="1:16" s="19" customFormat="1" ht="15" thickBot="1">
      <c r="A534" s="114"/>
      <c r="B534" s="154" t="s">
        <v>934</v>
      </c>
      <c r="C534" s="126" t="s">
        <v>42</v>
      </c>
      <c r="D534" s="126" t="s">
        <v>1122</v>
      </c>
      <c r="E534" s="129"/>
      <c r="F534" s="36" t="s">
        <v>322</v>
      </c>
      <c r="G534" s="37">
        <v>1.51</v>
      </c>
      <c r="H534" s="37">
        <v>1.58</v>
      </c>
      <c r="I534" s="38">
        <v>100</v>
      </c>
      <c r="J534" s="128"/>
      <c r="K534" s="171">
        <f t="shared" si="7"/>
        <v>0</v>
      </c>
      <c r="L534" s="162" t="s">
        <v>1227</v>
      </c>
      <c r="M534" s="43" t="s">
        <v>28</v>
      </c>
      <c r="N534" s="41" t="s">
        <v>39</v>
      </c>
      <c r="O534" s="122" t="s">
        <v>28</v>
      </c>
      <c r="P534" s="122" t="s">
        <v>28</v>
      </c>
    </row>
    <row r="535" spans="1:16" s="19" customFormat="1" ht="15" thickBot="1">
      <c r="A535" s="114"/>
      <c r="B535" s="153" t="s">
        <v>267</v>
      </c>
      <c r="C535" s="119" t="s">
        <v>47</v>
      </c>
      <c r="D535" s="119" t="s">
        <v>268</v>
      </c>
      <c r="E535" s="116"/>
      <c r="F535" s="36" t="s">
        <v>30</v>
      </c>
      <c r="G535" s="37">
        <v>0.38</v>
      </c>
      <c r="H535" s="37">
        <v>0.39</v>
      </c>
      <c r="I535" s="38">
        <v>400</v>
      </c>
      <c r="J535" s="39"/>
      <c r="K535" s="171">
        <f t="shared" si="7"/>
        <v>0</v>
      </c>
      <c r="L535" s="162" t="s">
        <v>1227</v>
      </c>
      <c r="M535" s="45" t="s">
        <v>28</v>
      </c>
      <c r="N535" s="41" t="s">
        <v>48</v>
      </c>
      <c r="O535" s="122" t="s">
        <v>28</v>
      </c>
      <c r="P535" s="122" t="s">
        <v>28</v>
      </c>
    </row>
    <row r="536" spans="1:16" s="19" customFormat="1" ht="15" thickBot="1">
      <c r="A536" s="114"/>
      <c r="B536" s="153" t="s">
        <v>269</v>
      </c>
      <c r="C536" s="119" t="s">
        <v>47</v>
      </c>
      <c r="D536" s="119" t="s">
        <v>268</v>
      </c>
      <c r="E536" s="116"/>
      <c r="F536" s="36" t="s">
        <v>32</v>
      </c>
      <c r="G536" s="37">
        <v>0.52</v>
      </c>
      <c r="H536" s="37">
        <v>0.54</v>
      </c>
      <c r="I536" s="38">
        <v>300</v>
      </c>
      <c r="J536" s="39"/>
      <c r="K536" s="171">
        <f t="shared" si="7"/>
        <v>0</v>
      </c>
      <c r="L536" s="162" t="s">
        <v>1227</v>
      </c>
      <c r="M536" s="45" t="s">
        <v>28</v>
      </c>
      <c r="N536" s="41" t="s">
        <v>48</v>
      </c>
      <c r="O536" s="122" t="s">
        <v>28</v>
      </c>
      <c r="P536" s="122" t="s">
        <v>28</v>
      </c>
    </row>
    <row r="537" spans="1:16" s="19" customFormat="1" ht="15" thickBot="1">
      <c r="A537" s="114"/>
      <c r="B537" s="153" t="s">
        <v>270</v>
      </c>
      <c r="C537" s="119" t="s">
        <v>47</v>
      </c>
      <c r="D537" s="119" t="s">
        <v>268</v>
      </c>
      <c r="E537" s="116"/>
      <c r="F537" s="36" t="s">
        <v>33</v>
      </c>
      <c r="G537" s="37">
        <v>0.7</v>
      </c>
      <c r="H537" s="37">
        <v>0.73</v>
      </c>
      <c r="I537" s="38">
        <v>200</v>
      </c>
      <c r="J537" s="39"/>
      <c r="K537" s="171">
        <f t="shared" ref="K537:K600" si="8">IF(J537&lt;5,H537*J537*I537,G537*J537*I537)</f>
        <v>0</v>
      </c>
      <c r="L537" s="162" t="s">
        <v>1227</v>
      </c>
      <c r="M537" s="45" t="s">
        <v>28</v>
      </c>
      <c r="N537" s="41" t="s">
        <v>48</v>
      </c>
      <c r="O537" s="122" t="s">
        <v>28</v>
      </c>
      <c r="P537" s="122" t="s">
        <v>28</v>
      </c>
    </row>
    <row r="538" spans="1:16" s="122" customFormat="1" ht="15" hidden="1" thickBot="1">
      <c r="A538" s="121"/>
      <c r="B538" s="152" t="s">
        <v>672</v>
      </c>
      <c r="C538" s="130" t="s">
        <v>47</v>
      </c>
      <c r="D538" s="130" t="s">
        <v>268</v>
      </c>
      <c r="E538" s="137"/>
      <c r="F538" s="132" t="s">
        <v>73</v>
      </c>
      <c r="G538" s="133">
        <v>0.88</v>
      </c>
      <c r="H538" s="133">
        <v>0.92</v>
      </c>
      <c r="I538" s="134">
        <v>150</v>
      </c>
      <c r="J538" s="135"/>
      <c r="K538" s="172">
        <f t="shared" si="8"/>
        <v>0</v>
      </c>
      <c r="L538" s="136" t="s">
        <v>1226</v>
      </c>
      <c r="M538" s="142" t="s">
        <v>28</v>
      </c>
      <c r="N538" s="136" t="s">
        <v>48</v>
      </c>
      <c r="O538" s="122" t="s">
        <v>28</v>
      </c>
      <c r="P538" s="122" t="s">
        <v>28</v>
      </c>
    </row>
    <row r="539" spans="1:16" s="122" customFormat="1" ht="15" hidden="1" thickBot="1">
      <c r="A539" s="121"/>
      <c r="B539" s="152" t="s">
        <v>271</v>
      </c>
      <c r="C539" s="130" t="s">
        <v>47</v>
      </c>
      <c r="D539" s="130" t="s">
        <v>272</v>
      </c>
      <c r="E539" s="137"/>
      <c r="F539" s="132" t="s">
        <v>30</v>
      </c>
      <c r="G539" s="133">
        <v>0.35000000000000003</v>
      </c>
      <c r="H539" s="133">
        <v>0.36</v>
      </c>
      <c r="I539" s="134">
        <v>400</v>
      </c>
      <c r="J539" s="135"/>
      <c r="K539" s="172">
        <f t="shared" si="8"/>
        <v>0</v>
      </c>
      <c r="L539" s="136" t="s">
        <v>1226</v>
      </c>
      <c r="M539" s="107" t="s">
        <v>28</v>
      </c>
      <c r="N539" s="136" t="s">
        <v>37</v>
      </c>
      <c r="O539" s="122" t="s">
        <v>28</v>
      </c>
      <c r="P539" s="122" t="s">
        <v>28</v>
      </c>
    </row>
    <row r="540" spans="1:16" s="19" customFormat="1" ht="15" thickBot="1">
      <c r="A540" s="114"/>
      <c r="B540" s="153" t="s">
        <v>273</v>
      </c>
      <c r="C540" s="119" t="s">
        <v>47</v>
      </c>
      <c r="D540" s="119" t="s">
        <v>272</v>
      </c>
      <c r="E540" s="116"/>
      <c r="F540" s="36" t="s">
        <v>32</v>
      </c>
      <c r="G540" s="37">
        <v>0.51</v>
      </c>
      <c r="H540" s="37">
        <v>0.53</v>
      </c>
      <c r="I540" s="38">
        <v>300</v>
      </c>
      <c r="J540" s="39"/>
      <c r="K540" s="171">
        <f t="shared" si="8"/>
        <v>0</v>
      </c>
      <c r="L540" s="162" t="s">
        <v>1227</v>
      </c>
      <c r="M540" s="107" t="s">
        <v>28</v>
      </c>
      <c r="N540" s="41" t="s">
        <v>37</v>
      </c>
      <c r="O540" s="122" t="s">
        <v>28</v>
      </c>
      <c r="P540" s="122" t="s">
        <v>28</v>
      </c>
    </row>
    <row r="541" spans="1:16" s="19" customFormat="1" ht="15" hidden="1" thickBot="1">
      <c r="A541" s="114"/>
      <c r="B541" s="152" t="s">
        <v>274</v>
      </c>
      <c r="C541" s="130" t="s">
        <v>47</v>
      </c>
      <c r="D541" s="130" t="s">
        <v>272</v>
      </c>
      <c r="E541" s="137"/>
      <c r="F541" s="132" t="s">
        <v>33</v>
      </c>
      <c r="G541" s="133">
        <v>0.7</v>
      </c>
      <c r="H541" s="133">
        <v>0.73</v>
      </c>
      <c r="I541" s="134">
        <v>200</v>
      </c>
      <c r="J541" s="135"/>
      <c r="K541" s="172">
        <f t="shared" si="8"/>
        <v>0</v>
      </c>
      <c r="L541" s="136" t="s">
        <v>1226</v>
      </c>
      <c r="M541" s="107" t="s">
        <v>28</v>
      </c>
      <c r="N541" s="136" t="s">
        <v>37</v>
      </c>
      <c r="O541" s="122" t="s">
        <v>28</v>
      </c>
      <c r="P541" s="122" t="s">
        <v>28</v>
      </c>
    </row>
    <row r="542" spans="1:16" s="19" customFormat="1" ht="15" hidden="1" thickBot="1">
      <c r="A542" s="114"/>
      <c r="B542" s="152" t="s">
        <v>275</v>
      </c>
      <c r="C542" s="130" t="s">
        <v>47</v>
      </c>
      <c r="D542" s="130" t="s">
        <v>272</v>
      </c>
      <c r="E542" s="137"/>
      <c r="F542" s="132" t="s">
        <v>73</v>
      </c>
      <c r="G542" s="133">
        <v>0.88</v>
      </c>
      <c r="H542" s="133">
        <v>0.92</v>
      </c>
      <c r="I542" s="134">
        <v>150</v>
      </c>
      <c r="J542" s="135"/>
      <c r="K542" s="172">
        <f t="shared" si="8"/>
        <v>0</v>
      </c>
      <c r="L542" s="136" t="s">
        <v>1226</v>
      </c>
      <c r="M542" s="107" t="s">
        <v>28</v>
      </c>
      <c r="N542" s="136" t="s">
        <v>37</v>
      </c>
      <c r="O542" s="122" t="s">
        <v>28</v>
      </c>
      <c r="P542" s="122" t="s">
        <v>28</v>
      </c>
    </row>
    <row r="543" spans="1:16" s="122" customFormat="1" ht="15" hidden="1" thickBot="1">
      <c r="A543" s="121"/>
      <c r="B543" s="173" t="s">
        <v>276</v>
      </c>
      <c r="C543" s="178" t="s">
        <v>221</v>
      </c>
      <c r="D543" s="178" t="s">
        <v>277</v>
      </c>
      <c r="E543" s="179"/>
      <c r="F543" s="132" t="s">
        <v>30</v>
      </c>
      <c r="G543" s="133">
        <v>0.44</v>
      </c>
      <c r="H543" s="133">
        <v>0.46</v>
      </c>
      <c r="I543" s="134">
        <v>400</v>
      </c>
      <c r="J543" s="138"/>
      <c r="K543" s="172">
        <f t="shared" si="8"/>
        <v>0</v>
      </c>
      <c r="L543" s="176" t="s">
        <v>1228</v>
      </c>
      <c r="M543" s="140" t="s">
        <v>28</v>
      </c>
      <c r="N543" s="136" t="s">
        <v>65</v>
      </c>
      <c r="O543" s="122" t="s">
        <v>28</v>
      </c>
      <c r="P543" s="122" t="s">
        <v>28</v>
      </c>
    </row>
    <row r="544" spans="1:16" s="19" customFormat="1" ht="15" thickBot="1">
      <c r="A544" s="114"/>
      <c r="B544" s="154" t="s">
        <v>537</v>
      </c>
      <c r="C544" s="126" t="s">
        <v>221</v>
      </c>
      <c r="D544" s="126" t="s">
        <v>277</v>
      </c>
      <c r="E544" s="127"/>
      <c r="F544" s="36" t="s">
        <v>110</v>
      </c>
      <c r="G544" s="37">
        <v>0.34</v>
      </c>
      <c r="H544" s="37">
        <v>0.35000000000000003</v>
      </c>
      <c r="I544" s="38">
        <v>500</v>
      </c>
      <c r="J544" s="128"/>
      <c r="K544" s="171">
        <f t="shared" si="8"/>
        <v>0</v>
      </c>
      <c r="L544" s="162" t="s">
        <v>1227</v>
      </c>
      <c r="M544" s="46" t="s">
        <v>28</v>
      </c>
      <c r="N544" s="41" t="s">
        <v>65</v>
      </c>
      <c r="O544" s="122" t="s">
        <v>28</v>
      </c>
      <c r="P544" s="122" t="s">
        <v>28</v>
      </c>
    </row>
    <row r="545" spans="1:16" s="122" customFormat="1" ht="15" hidden="1" thickBot="1">
      <c r="A545" s="121"/>
      <c r="B545" s="152" t="s">
        <v>538</v>
      </c>
      <c r="C545" s="130" t="s">
        <v>221</v>
      </c>
      <c r="D545" s="130" t="s">
        <v>277</v>
      </c>
      <c r="E545" s="137"/>
      <c r="F545" s="132" t="s">
        <v>32</v>
      </c>
      <c r="G545" s="133">
        <v>0.55000000000000004</v>
      </c>
      <c r="H545" s="133">
        <v>0.57000000000000006</v>
      </c>
      <c r="I545" s="134">
        <v>300</v>
      </c>
      <c r="J545" s="135"/>
      <c r="K545" s="172">
        <f t="shared" si="8"/>
        <v>0</v>
      </c>
      <c r="L545" s="176" t="s">
        <v>1227</v>
      </c>
      <c r="M545" s="140" t="s">
        <v>28</v>
      </c>
      <c r="N545" s="136" t="s">
        <v>65</v>
      </c>
      <c r="O545" s="122" t="s">
        <v>28</v>
      </c>
      <c r="P545" s="122" t="s">
        <v>28</v>
      </c>
    </row>
    <row r="546" spans="1:16" s="19" customFormat="1" ht="15" thickBot="1">
      <c r="A546" s="114"/>
      <c r="B546" s="153" t="s">
        <v>1274</v>
      </c>
      <c r="C546" s="164" t="s">
        <v>1151</v>
      </c>
      <c r="D546" s="164" t="s">
        <v>1339</v>
      </c>
      <c r="E546" s="165" t="s">
        <v>1369</v>
      </c>
      <c r="F546" s="36" t="s">
        <v>64</v>
      </c>
      <c r="G546" s="37">
        <v>1.8800000000000001</v>
      </c>
      <c r="H546" s="37">
        <v>1.97</v>
      </c>
      <c r="I546" s="38">
        <v>125</v>
      </c>
      <c r="J546" s="39"/>
      <c r="K546" s="171">
        <f t="shared" si="8"/>
        <v>0</v>
      </c>
      <c r="L546" s="162" t="s">
        <v>1227</v>
      </c>
      <c r="M546" s="106" t="s">
        <v>28</v>
      </c>
      <c r="N546" s="41" t="s">
        <v>39</v>
      </c>
      <c r="O546" s="122" t="s">
        <v>28</v>
      </c>
      <c r="P546" s="122" t="s">
        <v>28</v>
      </c>
    </row>
    <row r="547" spans="1:16" s="19" customFormat="1" ht="15" thickBot="1">
      <c r="A547" s="114"/>
      <c r="B547" s="153" t="s">
        <v>673</v>
      </c>
      <c r="C547" s="119" t="s">
        <v>47</v>
      </c>
      <c r="D547" s="119" t="s">
        <v>1084</v>
      </c>
      <c r="E547" s="120"/>
      <c r="F547" s="36" t="s">
        <v>30</v>
      </c>
      <c r="G547" s="37">
        <v>0.37</v>
      </c>
      <c r="H547" s="37">
        <v>0.38</v>
      </c>
      <c r="I547" s="38">
        <v>400</v>
      </c>
      <c r="J547" s="39"/>
      <c r="K547" s="171">
        <f t="shared" si="8"/>
        <v>0</v>
      </c>
      <c r="L547" s="162" t="s">
        <v>1227</v>
      </c>
      <c r="M547" s="112" t="s">
        <v>28</v>
      </c>
      <c r="N547" s="41" t="s">
        <v>48</v>
      </c>
      <c r="O547" s="122" t="s">
        <v>28</v>
      </c>
      <c r="P547" s="122" t="s">
        <v>28</v>
      </c>
    </row>
    <row r="548" spans="1:16" s="122" customFormat="1" ht="15" thickBot="1">
      <c r="A548" s="121"/>
      <c r="B548" s="153" t="s">
        <v>674</v>
      </c>
      <c r="C548" s="119" t="s">
        <v>47</v>
      </c>
      <c r="D548" s="119" t="s">
        <v>1084</v>
      </c>
      <c r="E548" s="120"/>
      <c r="F548" s="36" t="s">
        <v>32</v>
      </c>
      <c r="G548" s="37">
        <v>0.49</v>
      </c>
      <c r="H548" s="37">
        <v>0.51</v>
      </c>
      <c r="I548" s="38">
        <v>300</v>
      </c>
      <c r="J548" s="39"/>
      <c r="K548" s="171">
        <f t="shared" si="8"/>
        <v>0</v>
      </c>
      <c r="L548" s="162" t="s">
        <v>1227</v>
      </c>
      <c r="M548" s="112" t="s">
        <v>28</v>
      </c>
      <c r="N548" s="41" t="s">
        <v>48</v>
      </c>
      <c r="O548" s="122" t="s">
        <v>28</v>
      </c>
      <c r="P548" s="122" t="s">
        <v>28</v>
      </c>
    </row>
    <row r="549" spans="1:16" s="19" customFormat="1" ht="15" hidden="1" thickBot="1">
      <c r="A549" s="114"/>
      <c r="B549" s="152" t="s">
        <v>675</v>
      </c>
      <c r="C549" s="130" t="s">
        <v>47</v>
      </c>
      <c r="D549" s="130" t="s">
        <v>1084</v>
      </c>
      <c r="E549" s="137"/>
      <c r="F549" s="132" t="s">
        <v>33</v>
      </c>
      <c r="G549" s="133">
        <v>0.68</v>
      </c>
      <c r="H549" s="133">
        <v>0.71</v>
      </c>
      <c r="I549" s="134">
        <v>200</v>
      </c>
      <c r="J549" s="135"/>
      <c r="K549" s="172">
        <f t="shared" si="8"/>
        <v>0</v>
      </c>
      <c r="L549" s="136" t="s">
        <v>1226</v>
      </c>
      <c r="M549" s="139" t="s">
        <v>28</v>
      </c>
      <c r="N549" s="136" t="s">
        <v>48</v>
      </c>
      <c r="O549" s="122" t="s">
        <v>28</v>
      </c>
      <c r="P549" s="122" t="s">
        <v>28</v>
      </c>
    </row>
    <row r="550" spans="1:16" s="122" customFormat="1" ht="15" thickBot="1">
      <c r="A550" s="121"/>
      <c r="B550" s="153" t="s">
        <v>278</v>
      </c>
      <c r="C550" s="119" t="s">
        <v>47</v>
      </c>
      <c r="D550" s="119" t="s">
        <v>279</v>
      </c>
      <c r="E550" s="116"/>
      <c r="F550" s="36" t="s">
        <v>30</v>
      </c>
      <c r="G550" s="37">
        <v>0.36</v>
      </c>
      <c r="H550" s="37">
        <v>0.37</v>
      </c>
      <c r="I550" s="38">
        <v>400</v>
      </c>
      <c r="J550" s="39"/>
      <c r="K550" s="171">
        <f t="shared" si="8"/>
        <v>0</v>
      </c>
      <c r="L550" s="162" t="s">
        <v>1227</v>
      </c>
      <c r="M550" s="49" t="s">
        <v>28</v>
      </c>
      <c r="N550" s="41" t="s">
        <v>280</v>
      </c>
      <c r="O550" s="122" t="s">
        <v>28</v>
      </c>
      <c r="P550" s="122" t="s">
        <v>28</v>
      </c>
    </row>
    <row r="551" spans="1:16" s="122" customFormat="1" ht="15" thickBot="1">
      <c r="A551" s="121"/>
      <c r="B551" s="153" t="s">
        <v>281</v>
      </c>
      <c r="C551" s="119" t="s">
        <v>47</v>
      </c>
      <c r="D551" s="119" t="s">
        <v>279</v>
      </c>
      <c r="E551" s="116"/>
      <c r="F551" s="36" t="s">
        <v>32</v>
      </c>
      <c r="G551" s="37">
        <v>0.49</v>
      </c>
      <c r="H551" s="37">
        <v>0.51</v>
      </c>
      <c r="I551" s="38">
        <v>300</v>
      </c>
      <c r="J551" s="39"/>
      <c r="K551" s="171">
        <f t="shared" si="8"/>
        <v>0</v>
      </c>
      <c r="L551" s="162" t="s">
        <v>1227</v>
      </c>
      <c r="M551" s="49" t="s">
        <v>28</v>
      </c>
      <c r="N551" s="41" t="s">
        <v>280</v>
      </c>
      <c r="O551" s="122" t="s">
        <v>28</v>
      </c>
      <c r="P551" s="122" t="s">
        <v>28</v>
      </c>
    </row>
    <row r="552" spans="1:16" s="122" customFormat="1" ht="15" thickBot="1">
      <c r="A552" s="121"/>
      <c r="B552" s="153" t="s">
        <v>282</v>
      </c>
      <c r="C552" s="119" t="s">
        <v>47</v>
      </c>
      <c r="D552" s="119" t="s">
        <v>279</v>
      </c>
      <c r="E552" s="116"/>
      <c r="F552" s="36" t="s">
        <v>33</v>
      </c>
      <c r="G552" s="37">
        <v>0.66</v>
      </c>
      <c r="H552" s="37">
        <v>0.69000000000000006</v>
      </c>
      <c r="I552" s="38">
        <v>200</v>
      </c>
      <c r="J552" s="39"/>
      <c r="K552" s="171">
        <f t="shared" si="8"/>
        <v>0</v>
      </c>
      <c r="L552" s="162" t="s">
        <v>1227</v>
      </c>
      <c r="M552" s="49" t="s">
        <v>28</v>
      </c>
      <c r="N552" s="41" t="s">
        <v>280</v>
      </c>
      <c r="O552" s="122" t="s">
        <v>28</v>
      </c>
      <c r="P552" s="122" t="s">
        <v>28</v>
      </c>
    </row>
    <row r="553" spans="1:16" s="19" customFormat="1" ht="15" thickBot="1">
      <c r="A553" s="114"/>
      <c r="B553" s="153" t="s">
        <v>676</v>
      </c>
      <c r="C553" s="119" t="s">
        <v>47</v>
      </c>
      <c r="D553" s="119" t="s">
        <v>1085</v>
      </c>
      <c r="E553" s="124" t="s">
        <v>1148</v>
      </c>
      <c r="F553" s="36" t="s">
        <v>30</v>
      </c>
      <c r="G553" s="37">
        <v>0.38</v>
      </c>
      <c r="H553" s="37">
        <v>0.4</v>
      </c>
      <c r="I553" s="38">
        <v>400</v>
      </c>
      <c r="J553" s="39"/>
      <c r="K553" s="171">
        <f t="shared" si="8"/>
        <v>0</v>
      </c>
      <c r="L553" s="162" t="s">
        <v>1227</v>
      </c>
      <c r="M553" s="42" t="s">
        <v>28</v>
      </c>
      <c r="N553" s="41" t="s">
        <v>37</v>
      </c>
      <c r="O553" s="122" t="s">
        <v>28</v>
      </c>
      <c r="P553" s="122" t="s">
        <v>28</v>
      </c>
    </row>
    <row r="554" spans="1:16" s="19" customFormat="1" ht="15" thickBot="1">
      <c r="A554" s="114"/>
      <c r="B554" s="154" t="s">
        <v>677</v>
      </c>
      <c r="C554" s="126" t="s">
        <v>47</v>
      </c>
      <c r="D554" s="126" t="s">
        <v>1085</v>
      </c>
      <c r="E554" s="124" t="s">
        <v>1148</v>
      </c>
      <c r="F554" s="36" t="s">
        <v>32</v>
      </c>
      <c r="G554" s="37">
        <v>0.54</v>
      </c>
      <c r="H554" s="37">
        <v>0.56000000000000005</v>
      </c>
      <c r="I554" s="38">
        <v>300</v>
      </c>
      <c r="J554" s="128"/>
      <c r="K554" s="171">
        <f t="shared" si="8"/>
        <v>0</v>
      </c>
      <c r="L554" s="162" t="s">
        <v>1227</v>
      </c>
      <c r="M554" s="42" t="s">
        <v>28</v>
      </c>
      <c r="N554" s="41" t="s">
        <v>37</v>
      </c>
      <c r="O554" s="122" t="s">
        <v>28</v>
      </c>
      <c r="P554" s="122" t="s">
        <v>28</v>
      </c>
    </row>
    <row r="555" spans="1:16" s="19" customFormat="1" ht="15" thickBot="1">
      <c r="A555" s="114"/>
      <c r="B555" s="153" t="s">
        <v>678</v>
      </c>
      <c r="C555" s="119" t="s">
        <v>47</v>
      </c>
      <c r="D555" s="119" t="s">
        <v>1085</v>
      </c>
      <c r="E555" s="124" t="s">
        <v>1148</v>
      </c>
      <c r="F555" s="36" t="s">
        <v>33</v>
      </c>
      <c r="G555" s="37">
        <v>0.72</v>
      </c>
      <c r="H555" s="37">
        <v>0.75</v>
      </c>
      <c r="I555" s="38">
        <v>200</v>
      </c>
      <c r="J555" s="39"/>
      <c r="K555" s="171">
        <f t="shared" si="8"/>
        <v>0</v>
      </c>
      <c r="L555" s="163" t="s">
        <v>1228</v>
      </c>
      <c r="M555" s="42" t="s">
        <v>28</v>
      </c>
      <c r="N555" s="41" t="s">
        <v>37</v>
      </c>
      <c r="O555" s="122" t="s">
        <v>28</v>
      </c>
      <c r="P555" s="122" t="s">
        <v>28</v>
      </c>
    </row>
    <row r="556" spans="1:16" s="19" customFormat="1" ht="15" thickBot="1">
      <c r="A556" s="114"/>
      <c r="B556" s="154" t="s">
        <v>1047</v>
      </c>
      <c r="C556" s="126" t="s">
        <v>80</v>
      </c>
      <c r="D556" s="126" t="s">
        <v>1138</v>
      </c>
      <c r="E556" s="124" t="s">
        <v>1148</v>
      </c>
      <c r="F556" s="36" t="s">
        <v>30</v>
      </c>
      <c r="G556" s="37">
        <v>0.37</v>
      </c>
      <c r="H556" s="37">
        <v>0.38</v>
      </c>
      <c r="I556" s="38">
        <v>400</v>
      </c>
      <c r="J556" s="128"/>
      <c r="K556" s="171">
        <f t="shared" si="8"/>
        <v>0</v>
      </c>
      <c r="L556" s="162" t="s">
        <v>1227</v>
      </c>
      <c r="M556" s="40" t="s">
        <v>28</v>
      </c>
      <c r="N556" s="41" t="s">
        <v>31</v>
      </c>
      <c r="O556" s="122" t="s">
        <v>28</v>
      </c>
      <c r="P556" s="122" t="s">
        <v>28</v>
      </c>
    </row>
    <row r="557" spans="1:16" s="122" customFormat="1" ht="15" hidden="1" thickBot="1">
      <c r="A557" s="121"/>
      <c r="B557" s="152" t="s">
        <v>1048</v>
      </c>
      <c r="C557" s="130" t="s">
        <v>80</v>
      </c>
      <c r="D557" s="130" t="s">
        <v>1138</v>
      </c>
      <c r="E557" s="137" t="s">
        <v>1148</v>
      </c>
      <c r="F557" s="132" t="s">
        <v>32</v>
      </c>
      <c r="G557" s="133">
        <v>0.5</v>
      </c>
      <c r="H557" s="133">
        <v>0.52</v>
      </c>
      <c r="I557" s="134">
        <v>300</v>
      </c>
      <c r="J557" s="135"/>
      <c r="K557" s="172">
        <f t="shared" si="8"/>
        <v>0</v>
      </c>
      <c r="L557" s="136" t="s">
        <v>1226</v>
      </c>
      <c r="M557" s="105" t="s">
        <v>28</v>
      </c>
      <c r="N557" s="136" t="s">
        <v>31</v>
      </c>
      <c r="O557" s="122" t="s">
        <v>28</v>
      </c>
      <c r="P557" s="122" t="s">
        <v>28</v>
      </c>
    </row>
    <row r="558" spans="1:16" s="19" customFormat="1" ht="15" thickBot="1">
      <c r="A558" s="114"/>
      <c r="B558" s="153" t="s">
        <v>1049</v>
      </c>
      <c r="C558" s="119" t="s">
        <v>80</v>
      </c>
      <c r="D558" s="119" t="s">
        <v>1138</v>
      </c>
      <c r="E558" s="124" t="s">
        <v>1148</v>
      </c>
      <c r="F558" s="36" t="s">
        <v>33</v>
      </c>
      <c r="G558" s="37">
        <v>0.68</v>
      </c>
      <c r="H558" s="37">
        <v>0.71</v>
      </c>
      <c r="I558" s="38">
        <v>200</v>
      </c>
      <c r="J558" s="39"/>
      <c r="K558" s="171">
        <f t="shared" si="8"/>
        <v>0</v>
      </c>
      <c r="L558" s="162" t="s">
        <v>1227</v>
      </c>
      <c r="M558" s="105" t="s">
        <v>28</v>
      </c>
      <c r="N558" s="41" t="s">
        <v>31</v>
      </c>
      <c r="O558" s="122" t="s">
        <v>28</v>
      </c>
      <c r="P558" s="122" t="s">
        <v>28</v>
      </c>
    </row>
    <row r="559" spans="1:16" s="122" customFormat="1" ht="15" thickBot="1">
      <c r="A559" s="121"/>
      <c r="B559" s="153" t="s">
        <v>1050</v>
      </c>
      <c r="C559" s="119" t="s">
        <v>80</v>
      </c>
      <c r="D559" s="119" t="s">
        <v>1138</v>
      </c>
      <c r="E559" s="124" t="s">
        <v>1148</v>
      </c>
      <c r="F559" s="36" t="s">
        <v>73</v>
      </c>
      <c r="G559" s="37">
        <v>0.86</v>
      </c>
      <c r="H559" s="37">
        <v>0.9</v>
      </c>
      <c r="I559" s="38">
        <v>150</v>
      </c>
      <c r="J559" s="39"/>
      <c r="K559" s="171">
        <f t="shared" si="8"/>
        <v>0</v>
      </c>
      <c r="L559" s="162" t="s">
        <v>1227</v>
      </c>
      <c r="M559" s="105" t="s">
        <v>28</v>
      </c>
      <c r="N559" s="41" t="s">
        <v>31</v>
      </c>
      <c r="O559" s="122" t="s">
        <v>28</v>
      </c>
      <c r="P559" s="122" t="s">
        <v>28</v>
      </c>
    </row>
    <row r="560" spans="1:16" s="122" customFormat="1" ht="15" thickBot="1">
      <c r="A560" s="121"/>
      <c r="B560" s="153" t="s">
        <v>1051</v>
      </c>
      <c r="C560" s="119" t="s">
        <v>80</v>
      </c>
      <c r="D560" s="119" t="s">
        <v>1138</v>
      </c>
      <c r="E560" s="124" t="s">
        <v>1148</v>
      </c>
      <c r="F560" s="36" t="s">
        <v>64</v>
      </c>
      <c r="G560" s="37">
        <v>1.02</v>
      </c>
      <c r="H560" s="37">
        <v>1.07</v>
      </c>
      <c r="I560" s="38">
        <v>125</v>
      </c>
      <c r="J560" s="39"/>
      <c r="K560" s="171">
        <f t="shared" si="8"/>
        <v>0</v>
      </c>
      <c r="L560" s="163" t="s">
        <v>1228</v>
      </c>
      <c r="M560" s="40" t="s">
        <v>28</v>
      </c>
      <c r="N560" s="41" t="s">
        <v>31</v>
      </c>
      <c r="O560" s="122" t="s">
        <v>28</v>
      </c>
      <c r="P560" s="122" t="s">
        <v>28</v>
      </c>
    </row>
    <row r="561" spans="1:16" s="122" customFormat="1" ht="15" thickBot="1">
      <c r="A561" s="121"/>
      <c r="B561" s="153" t="s">
        <v>1275</v>
      </c>
      <c r="C561" s="164" t="s">
        <v>1391</v>
      </c>
      <c r="D561" s="164" t="s">
        <v>1340</v>
      </c>
      <c r="E561" s="165" t="s">
        <v>1369</v>
      </c>
      <c r="F561" s="36" t="s">
        <v>73</v>
      </c>
      <c r="G561" s="37">
        <v>1.35</v>
      </c>
      <c r="H561" s="37">
        <v>1.4</v>
      </c>
      <c r="I561" s="38">
        <v>150</v>
      </c>
      <c r="J561" s="39"/>
      <c r="K561" s="171">
        <f t="shared" si="8"/>
        <v>0</v>
      </c>
      <c r="L561" s="162" t="s">
        <v>1227</v>
      </c>
      <c r="M561" s="111" t="s">
        <v>28</v>
      </c>
      <c r="N561" s="41" t="s">
        <v>56</v>
      </c>
      <c r="O561" s="122" t="s">
        <v>28</v>
      </c>
      <c r="P561" s="122" t="s">
        <v>28</v>
      </c>
    </row>
    <row r="562" spans="1:16" s="122" customFormat="1" ht="15" hidden="1" thickBot="1">
      <c r="A562" s="121"/>
      <c r="B562" s="173" t="s">
        <v>1276</v>
      </c>
      <c r="C562" s="174" t="s">
        <v>1391</v>
      </c>
      <c r="D562" s="174" t="s">
        <v>1340</v>
      </c>
      <c r="E562" s="175" t="s">
        <v>1369</v>
      </c>
      <c r="F562" s="132" t="s">
        <v>64</v>
      </c>
      <c r="G562" s="133">
        <v>1.45</v>
      </c>
      <c r="H562" s="133">
        <v>1.51</v>
      </c>
      <c r="I562" s="134">
        <v>125</v>
      </c>
      <c r="J562" s="138"/>
      <c r="K562" s="172">
        <f t="shared" si="8"/>
        <v>0</v>
      </c>
      <c r="L562" s="176" t="s">
        <v>1227</v>
      </c>
      <c r="M562" s="111" t="s">
        <v>28</v>
      </c>
      <c r="N562" s="136" t="s">
        <v>56</v>
      </c>
      <c r="O562" s="122" t="s">
        <v>28</v>
      </c>
      <c r="P562" s="122" t="s">
        <v>28</v>
      </c>
    </row>
    <row r="563" spans="1:16" s="122" customFormat="1" ht="15" hidden="1" thickBot="1">
      <c r="A563" s="121"/>
      <c r="B563" s="152" t="s">
        <v>776</v>
      </c>
      <c r="C563" s="130" t="s">
        <v>29</v>
      </c>
      <c r="D563" s="130" t="s">
        <v>1101</v>
      </c>
      <c r="E563" s="137" t="s">
        <v>1148</v>
      </c>
      <c r="F563" s="132" t="s">
        <v>32</v>
      </c>
      <c r="G563" s="133">
        <v>0.61</v>
      </c>
      <c r="H563" s="133">
        <v>0.64</v>
      </c>
      <c r="I563" s="134">
        <v>300</v>
      </c>
      <c r="J563" s="135"/>
      <c r="K563" s="172">
        <f t="shared" si="8"/>
        <v>0</v>
      </c>
      <c r="L563" s="136" t="s">
        <v>1226</v>
      </c>
      <c r="M563" s="149" t="s">
        <v>28</v>
      </c>
      <c r="N563" s="136" t="s">
        <v>398</v>
      </c>
      <c r="O563" s="122" t="s">
        <v>28</v>
      </c>
      <c r="P563" s="122" t="s">
        <v>28</v>
      </c>
    </row>
    <row r="564" spans="1:16" s="19" customFormat="1" ht="15" hidden="1" thickBot="1">
      <c r="A564" s="114"/>
      <c r="B564" s="152" t="s">
        <v>777</v>
      </c>
      <c r="C564" s="130" t="s">
        <v>29</v>
      </c>
      <c r="D564" s="130" t="s">
        <v>1101</v>
      </c>
      <c r="E564" s="137" t="s">
        <v>1148</v>
      </c>
      <c r="F564" s="132" t="s">
        <v>33</v>
      </c>
      <c r="G564" s="133">
        <v>0.91</v>
      </c>
      <c r="H564" s="133">
        <v>0.95</v>
      </c>
      <c r="I564" s="134">
        <v>200</v>
      </c>
      <c r="J564" s="135"/>
      <c r="K564" s="172">
        <f t="shared" si="8"/>
        <v>0</v>
      </c>
      <c r="L564" s="136" t="s">
        <v>1226</v>
      </c>
      <c r="M564" s="149" t="s">
        <v>28</v>
      </c>
      <c r="N564" s="136" t="s">
        <v>398</v>
      </c>
      <c r="O564" s="122" t="s">
        <v>28</v>
      </c>
      <c r="P564" s="122" t="s">
        <v>28</v>
      </c>
    </row>
    <row r="565" spans="1:16" s="19" customFormat="1" ht="15" thickBot="1">
      <c r="A565" s="114"/>
      <c r="B565" s="153" t="s">
        <v>778</v>
      </c>
      <c r="C565" s="119" t="s">
        <v>29</v>
      </c>
      <c r="D565" s="119" t="s">
        <v>1101</v>
      </c>
      <c r="E565" s="124" t="s">
        <v>1148</v>
      </c>
      <c r="F565" s="36" t="s">
        <v>73</v>
      </c>
      <c r="G565" s="37">
        <v>0.94000000000000006</v>
      </c>
      <c r="H565" s="37">
        <v>0.98</v>
      </c>
      <c r="I565" s="38">
        <v>150</v>
      </c>
      <c r="J565" s="39"/>
      <c r="K565" s="171">
        <f t="shared" si="8"/>
        <v>0</v>
      </c>
      <c r="L565" s="163" t="s">
        <v>1228</v>
      </c>
      <c r="M565" s="51" t="s">
        <v>28</v>
      </c>
      <c r="N565" s="41" t="s">
        <v>398</v>
      </c>
      <c r="O565" s="122" t="s">
        <v>28</v>
      </c>
      <c r="P565" s="122" t="s">
        <v>28</v>
      </c>
    </row>
    <row r="566" spans="1:16" s="19" customFormat="1" ht="15" thickBot="1">
      <c r="A566" s="114"/>
      <c r="B566" s="153" t="s">
        <v>779</v>
      </c>
      <c r="C566" s="119" t="s">
        <v>29</v>
      </c>
      <c r="D566" s="119" t="s">
        <v>1101</v>
      </c>
      <c r="E566" s="124" t="s">
        <v>1148</v>
      </c>
      <c r="F566" s="36" t="s">
        <v>64</v>
      </c>
      <c r="G566" s="37">
        <v>1.3</v>
      </c>
      <c r="H566" s="37">
        <v>1.36</v>
      </c>
      <c r="I566" s="38">
        <v>125</v>
      </c>
      <c r="J566" s="39"/>
      <c r="K566" s="171">
        <f t="shared" si="8"/>
        <v>0</v>
      </c>
      <c r="L566" s="163" t="s">
        <v>1228</v>
      </c>
      <c r="M566" s="51" t="s">
        <v>28</v>
      </c>
      <c r="N566" s="41" t="s">
        <v>398</v>
      </c>
      <c r="O566" s="122" t="s">
        <v>28</v>
      </c>
      <c r="P566" s="122" t="s">
        <v>28</v>
      </c>
    </row>
    <row r="567" spans="1:16" s="19" customFormat="1" ht="15" hidden="1" thickBot="1">
      <c r="A567" s="114"/>
      <c r="B567" s="152" t="s">
        <v>780</v>
      </c>
      <c r="C567" s="130" t="s">
        <v>29</v>
      </c>
      <c r="D567" s="130" t="s">
        <v>1101</v>
      </c>
      <c r="E567" s="137" t="s">
        <v>1148</v>
      </c>
      <c r="F567" s="132" t="s">
        <v>46</v>
      </c>
      <c r="G567" s="133">
        <v>1.52</v>
      </c>
      <c r="H567" s="133">
        <v>1.6</v>
      </c>
      <c r="I567" s="134">
        <v>100</v>
      </c>
      <c r="J567" s="135"/>
      <c r="K567" s="172">
        <f t="shared" si="8"/>
        <v>0</v>
      </c>
      <c r="L567" s="136" t="s">
        <v>1226</v>
      </c>
      <c r="M567" s="149" t="s">
        <v>28</v>
      </c>
      <c r="N567" s="136" t="s">
        <v>398</v>
      </c>
      <c r="O567" s="122" t="s">
        <v>28</v>
      </c>
      <c r="P567" s="122" t="s">
        <v>28</v>
      </c>
    </row>
    <row r="568" spans="1:16" s="19" customFormat="1" ht="15" thickBot="1">
      <c r="A568" s="114"/>
      <c r="B568" s="153" t="s">
        <v>1277</v>
      </c>
      <c r="C568" s="164" t="s">
        <v>1151</v>
      </c>
      <c r="D568" s="164" t="s">
        <v>1341</v>
      </c>
      <c r="E568" s="165" t="s">
        <v>1369</v>
      </c>
      <c r="F568" s="36" t="s">
        <v>73</v>
      </c>
      <c r="G568" s="37">
        <v>1.71</v>
      </c>
      <c r="H568" s="37">
        <v>1.8</v>
      </c>
      <c r="I568" s="38">
        <v>150</v>
      </c>
      <c r="J568" s="39"/>
      <c r="K568" s="171">
        <f t="shared" si="8"/>
        <v>0</v>
      </c>
      <c r="L568" s="162" t="s">
        <v>1227</v>
      </c>
      <c r="M568" s="107" t="s">
        <v>28</v>
      </c>
      <c r="N568" s="41" t="s">
        <v>37</v>
      </c>
      <c r="O568" s="122" t="s">
        <v>28</v>
      </c>
      <c r="P568" s="122" t="s">
        <v>28</v>
      </c>
    </row>
    <row r="569" spans="1:16" s="122" customFormat="1" ht="15" thickBot="1">
      <c r="A569" s="121"/>
      <c r="B569" s="153" t="s">
        <v>284</v>
      </c>
      <c r="C569" s="119" t="s">
        <v>42</v>
      </c>
      <c r="D569" s="119" t="s">
        <v>285</v>
      </c>
      <c r="E569" s="116"/>
      <c r="F569" s="36" t="s">
        <v>32</v>
      </c>
      <c r="G569" s="37">
        <v>0.63</v>
      </c>
      <c r="H569" s="37">
        <v>0.66</v>
      </c>
      <c r="I569" s="38">
        <v>300</v>
      </c>
      <c r="J569" s="39"/>
      <c r="K569" s="171">
        <f t="shared" si="8"/>
        <v>0</v>
      </c>
      <c r="L569" s="162" t="s">
        <v>1227</v>
      </c>
      <c r="M569" s="107" t="s">
        <v>28</v>
      </c>
      <c r="N569" s="41" t="s">
        <v>37</v>
      </c>
      <c r="O569" s="122" t="s">
        <v>28</v>
      </c>
      <c r="P569" s="122" t="s">
        <v>28</v>
      </c>
    </row>
    <row r="570" spans="1:16" s="122" customFormat="1" ht="15" hidden="1" thickBot="1">
      <c r="A570" s="121"/>
      <c r="B570" s="152" t="s">
        <v>286</v>
      </c>
      <c r="C570" s="130" t="s">
        <v>42</v>
      </c>
      <c r="D570" s="130" t="s">
        <v>285</v>
      </c>
      <c r="E570" s="137"/>
      <c r="F570" s="132" t="s">
        <v>33</v>
      </c>
      <c r="G570" s="133">
        <v>0.88</v>
      </c>
      <c r="H570" s="133">
        <v>0.92</v>
      </c>
      <c r="I570" s="134">
        <v>200</v>
      </c>
      <c r="J570" s="135"/>
      <c r="K570" s="172">
        <f t="shared" si="8"/>
        <v>0</v>
      </c>
      <c r="L570" s="136" t="s">
        <v>1226</v>
      </c>
      <c r="M570" s="107" t="s">
        <v>28</v>
      </c>
      <c r="N570" s="136" t="s">
        <v>37</v>
      </c>
      <c r="O570" s="122" t="s">
        <v>28</v>
      </c>
      <c r="P570" s="122" t="s">
        <v>28</v>
      </c>
    </row>
    <row r="571" spans="1:16" s="122" customFormat="1" ht="15" thickBot="1">
      <c r="A571" s="121"/>
      <c r="B571" s="153" t="s">
        <v>935</v>
      </c>
      <c r="C571" s="119" t="s">
        <v>42</v>
      </c>
      <c r="D571" s="119" t="s">
        <v>285</v>
      </c>
      <c r="E571" s="116"/>
      <c r="F571" s="36" t="s">
        <v>73</v>
      </c>
      <c r="G571" s="37">
        <v>1.17</v>
      </c>
      <c r="H571" s="37">
        <v>1.23</v>
      </c>
      <c r="I571" s="38">
        <v>150</v>
      </c>
      <c r="J571" s="39"/>
      <c r="K571" s="171">
        <f t="shared" si="8"/>
        <v>0</v>
      </c>
      <c r="L571" s="162" t="s">
        <v>1227</v>
      </c>
      <c r="M571" s="107" t="s">
        <v>28</v>
      </c>
      <c r="N571" s="41" t="s">
        <v>37</v>
      </c>
      <c r="O571" s="122" t="s">
        <v>28</v>
      </c>
      <c r="P571" s="122" t="s">
        <v>28</v>
      </c>
    </row>
    <row r="572" spans="1:16" s="122" customFormat="1" ht="15" hidden="1" thickBot="1">
      <c r="A572" s="121"/>
      <c r="B572" s="152" t="s">
        <v>936</v>
      </c>
      <c r="C572" s="130" t="s">
        <v>42</v>
      </c>
      <c r="D572" s="130" t="s">
        <v>285</v>
      </c>
      <c r="E572" s="137"/>
      <c r="F572" s="132" t="s">
        <v>64</v>
      </c>
      <c r="G572" s="133">
        <v>1.37</v>
      </c>
      <c r="H572" s="133">
        <v>1.44</v>
      </c>
      <c r="I572" s="134">
        <v>125</v>
      </c>
      <c r="J572" s="135"/>
      <c r="K572" s="172">
        <f t="shared" si="8"/>
        <v>0</v>
      </c>
      <c r="L572" s="136" t="s">
        <v>1226</v>
      </c>
      <c r="M572" s="107" t="s">
        <v>28</v>
      </c>
      <c r="N572" s="136" t="s">
        <v>37</v>
      </c>
      <c r="O572" s="122" t="s">
        <v>28</v>
      </c>
      <c r="P572" s="122" t="s">
        <v>28</v>
      </c>
    </row>
    <row r="573" spans="1:16" s="122" customFormat="1" ht="15" hidden="1" thickBot="1">
      <c r="A573" s="121"/>
      <c r="B573" s="152" t="s">
        <v>937</v>
      </c>
      <c r="C573" s="130" t="s">
        <v>42</v>
      </c>
      <c r="D573" s="130" t="s">
        <v>285</v>
      </c>
      <c r="E573" s="137"/>
      <c r="F573" s="132" t="s">
        <v>46</v>
      </c>
      <c r="G573" s="133">
        <v>1.57</v>
      </c>
      <c r="H573" s="133">
        <v>1.65</v>
      </c>
      <c r="I573" s="134">
        <v>100</v>
      </c>
      <c r="J573" s="135"/>
      <c r="K573" s="172">
        <f t="shared" si="8"/>
        <v>0</v>
      </c>
      <c r="L573" s="136" t="s">
        <v>1226</v>
      </c>
      <c r="M573" s="107" t="s">
        <v>28</v>
      </c>
      <c r="N573" s="136" t="s">
        <v>37</v>
      </c>
      <c r="O573" s="122" t="s">
        <v>28</v>
      </c>
      <c r="P573" s="122" t="s">
        <v>28</v>
      </c>
    </row>
    <row r="574" spans="1:16" s="122" customFormat="1" ht="15" hidden="1" thickBot="1">
      <c r="A574" s="121"/>
      <c r="B574" s="152" t="s">
        <v>287</v>
      </c>
      <c r="C574" s="130" t="s">
        <v>42</v>
      </c>
      <c r="D574" s="130" t="s">
        <v>288</v>
      </c>
      <c r="E574" s="137"/>
      <c r="F574" s="132" t="s">
        <v>32</v>
      </c>
      <c r="G574" s="133">
        <v>0.62</v>
      </c>
      <c r="H574" s="133">
        <v>0.65</v>
      </c>
      <c r="I574" s="134">
        <v>300</v>
      </c>
      <c r="J574" s="135"/>
      <c r="K574" s="172">
        <f t="shared" si="8"/>
        <v>0</v>
      </c>
      <c r="L574" s="136" t="s">
        <v>1226</v>
      </c>
      <c r="M574" s="105" t="s">
        <v>28</v>
      </c>
      <c r="N574" s="136" t="s">
        <v>31</v>
      </c>
      <c r="O574" s="122" t="s">
        <v>28</v>
      </c>
      <c r="P574" s="122" t="s">
        <v>28</v>
      </c>
    </row>
    <row r="575" spans="1:16" s="122" customFormat="1" ht="15" hidden="1" thickBot="1">
      <c r="A575" s="121"/>
      <c r="B575" s="152" t="s">
        <v>938</v>
      </c>
      <c r="C575" s="130" t="s">
        <v>42</v>
      </c>
      <c r="D575" s="130" t="s">
        <v>288</v>
      </c>
      <c r="E575" s="137"/>
      <c r="F575" s="132" t="s">
        <v>33</v>
      </c>
      <c r="G575" s="133">
        <v>0.88</v>
      </c>
      <c r="H575" s="133">
        <v>0.92</v>
      </c>
      <c r="I575" s="134">
        <v>200</v>
      </c>
      <c r="J575" s="135"/>
      <c r="K575" s="172">
        <f t="shared" si="8"/>
        <v>0</v>
      </c>
      <c r="L575" s="136" t="s">
        <v>1226</v>
      </c>
      <c r="M575" s="105" t="s">
        <v>28</v>
      </c>
      <c r="N575" s="136" t="s">
        <v>31</v>
      </c>
      <c r="O575" s="122" t="s">
        <v>28</v>
      </c>
      <c r="P575" s="122" t="s">
        <v>28</v>
      </c>
    </row>
    <row r="576" spans="1:16" s="19" customFormat="1" ht="15" hidden="1" thickBot="1">
      <c r="A576" s="114"/>
      <c r="B576" s="152" t="s">
        <v>939</v>
      </c>
      <c r="C576" s="130" t="s">
        <v>42</v>
      </c>
      <c r="D576" s="130" t="s">
        <v>288</v>
      </c>
      <c r="E576" s="137"/>
      <c r="F576" s="132" t="s">
        <v>73</v>
      </c>
      <c r="G576" s="133">
        <v>1.17</v>
      </c>
      <c r="H576" s="133">
        <v>1.23</v>
      </c>
      <c r="I576" s="134">
        <v>150</v>
      </c>
      <c r="J576" s="135"/>
      <c r="K576" s="172">
        <f t="shared" si="8"/>
        <v>0</v>
      </c>
      <c r="L576" s="136" t="s">
        <v>1226</v>
      </c>
      <c r="M576" s="105" t="s">
        <v>28</v>
      </c>
      <c r="N576" s="136" t="s">
        <v>31</v>
      </c>
      <c r="O576" s="122" t="s">
        <v>28</v>
      </c>
      <c r="P576" s="122" t="s">
        <v>28</v>
      </c>
    </row>
    <row r="577" spans="1:16" s="19" customFormat="1" ht="15" hidden="1" thickBot="1">
      <c r="A577" s="114"/>
      <c r="B577" s="152" t="s">
        <v>940</v>
      </c>
      <c r="C577" s="130" t="s">
        <v>42</v>
      </c>
      <c r="D577" s="130" t="s">
        <v>288</v>
      </c>
      <c r="E577" s="143"/>
      <c r="F577" s="132" t="s">
        <v>64</v>
      </c>
      <c r="G577" s="133">
        <v>1.39</v>
      </c>
      <c r="H577" s="133">
        <v>1.46</v>
      </c>
      <c r="I577" s="134">
        <v>125</v>
      </c>
      <c r="J577" s="135"/>
      <c r="K577" s="172">
        <f t="shared" si="8"/>
        <v>0</v>
      </c>
      <c r="L577" s="136" t="s">
        <v>1226</v>
      </c>
      <c r="M577" s="105" t="s">
        <v>28</v>
      </c>
      <c r="N577" s="136" t="s">
        <v>31</v>
      </c>
      <c r="O577" s="122" t="s">
        <v>28</v>
      </c>
      <c r="P577" s="122" t="s">
        <v>28</v>
      </c>
    </row>
    <row r="578" spans="1:16" s="19" customFormat="1" ht="15" thickBot="1">
      <c r="A578" s="114"/>
      <c r="B578" s="153" t="s">
        <v>941</v>
      </c>
      <c r="C578" s="119" t="s">
        <v>42</v>
      </c>
      <c r="D578" s="119" t="s">
        <v>1123</v>
      </c>
      <c r="E578" s="124" t="s">
        <v>1148</v>
      </c>
      <c r="F578" s="36" t="s">
        <v>32</v>
      </c>
      <c r="G578" s="37">
        <v>0.61</v>
      </c>
      <c r="H578" s="37">
        <v>0.64</v>
      </c>
      <c r="I578" s="38">
        <v>300</v>
      </c>
      <c r="J578" s="39"/>
      <c r="K578" s="171">
        <f t="shared" si="8"/>
        <v>0</v>
      </c>
      <c r="L578" s="162" t="s">
        <v>1227</v>
      </c>
      <c r="M578" s="111" t="s">
        <v>28</v>
      </c>
      <c r="N578" s="41" t="s">
        <v>56</v>
      </c>
      <c r="O578" s="122" t="s">
        <v>28</v>
      </c>
      <c r="P578" s="122" t="s">
        <v>28</v>
      </c>
    </row>
    <row r="579" spans="1:16" s="19" customFormat="1" ht="15" hidden="1" thickBot="1">
      <c r="A579" s="114"/>
      <c r="B579" s="152" t="s">
        <v>942</v>
      </c>
      <c r="C579" s="130" t="s">
        <v>42</v>
      </c>
      <c r="D579" s="130" t="s">
        <v>1123</v>
      </c>
      <c r="E579" s="137" t="s">
        <v>1148</v>
      </c>
      <c r="F579" s="132" t="s">
        <v>33</v>
      </c>
      <c r="G579" s="133">
        <v>0.87</v>
      </c>
      <c r="H579" s="133">
        <v>0.91</v>
      </c>
      <c r="I579" s="134">
        <v>200</v>
      </c>
      <c r="J579" s="135"/>
      <c r="K579" s="172">
        <f t="shared" si="8"/>
        <v>0</v>
      </c>
      <c r="L579" s="136" t="s">
        <v>1226</v>
      </c>
      <c r="M579" s="111" t="s">
        <v>28</v>
      </c>
      <c r="N579" s="136" t="s">
        <v>56</v>
      </c>
      <c r="O579" s="122" t="s">
        <v>28</v>
      </c>
      <c r="P579" s="122" t="s">
        <v>28</v>
      </c>
    </row>
    <row r="580" spans="1:16" s="19" customFormat="1" ht="15" thickBot="1">
      <c r="A580" s="114"/>
      <c r="B580" s="153" t="s">
        <v>943</v>
      </c>
      <c r="C580" s="119" t="s">
        <v>42</v>
      </c>
      <c r="D580" s="119" t="s">
        <v>1123</v>
      </c>
      <c r="E580" s="124" t="s">
        <v>1148</v>
      </c>
      <c r="F580" s="36" t="s">
        <v>73</v>
      </c>
      <c r="G580" s="37">
        <v>1.1499999999999999</v>
      </c>
      <c r="H580" s="37">
        <v>1.21</v>
      </c>
      <c r="I580" s="38">
        <v>150</v>
      </c>
      <c r="J580" s="39"/>
      <c r="K580" s="171">
        <f t="shared" si="8"/>
        <v>0</v>
      </c>
      <c r="L580" s="162" t="s">
        <v>1227</v>
      </c>
      <c r="M580" s="111" t="s">
        <v>28</v>
      </c>
      <c r="N580" s="41" t="s">
        <v>56</v>
      </c>
      <c r="O580" s="122" t="s">
        <v>28</v>
      </c>
      <c r="P580" s="122" t="s">
        <v>28</v>
      </c>
    </row>
    <row r="581" spans="1:16" s="19" customFormat="1" ht="15" thickBot="1">
      <c r="A581" s="114"/>
      <c r="B581" s="153" t="s">
        <v>944</v>
      </c>
      <c r="C581" s="119" t="s">
        <v>42</v>
      </c>
      <c r="D581" s="119" t="s">
        <v>1123</v>
      </c>
      <c r="E581" s="124" t="s">
        <v>1148</v>
      </c>
      <c r="F581" s="36" t="s">
        <v>64</v>
      </c>
      <c r="G581" s="37">
        <v>1.34</v>
      </c>
      <c r="H581" s="37">
        <v>1.41</v>
      </c>
      <c r="I581" s="38">
        <v>125</v>
      </c>
      <c r="J581" s="39"/>
      <c r="K581" s="171">
        <f t="shared" si="8"/>
        <v>0</v>
      </c>
      <c r="L581" s="163" t="s">
        <v>1228</v>
      </c>
      <c r="M581" s="159" t="s">
        <v>28</v>
      </c>
      <c r="N581" s="41" t="s">
        <v>56</v>
      </c>
      <c r="O581" s="122" t="s">
        <v>28</v>
      </c>
      <c r="P581" s="122" t="s">
        <v>28</v>
      </c>
    </row>
    <row r="582" spans="1:16" s="19" customFormat="1" ht="15" thickBot="1">
      <c r="A582" s="114"/>
      <c r="B582" s="153" t="s">
        <v>679</v>
      </c>
      <c r="C582" s="119" t="s">
        <v>47</v>
      </c>
      <c r="D582" s="119" t="s">
        <v>1086</v>
      </c>
      <c r="E582" s="124" t="s">
        <v>1148</v>
      </c>
      <c r="F582" s="36" t="s">
        <v>30</v>
      </c>
      <c r="G582" s="37">
        <v>0.36</v>
      </c>
      <c r="H582" s="37">
        <v>0.37</v>
      </c>
      <c r="I582" s="38">
        <v>400</v>
      </c>
      <c r="J582" s="39"/>
      <c r="K582" s="171">
        <f t="shared" si="8"/>
        <v>0</v>
      </c>
      <c r="L582" s="162" t="s">
        <v>1227</v>
      </c>
      <c r="M582" s="44" t="s">
        <v>28</v>
      </c>
      <c r="N582" s="41" t="s">
        <v>1141</v>
      </c>
      <c r="O582" s="122" t="s">
        <v>28</v>
      </c>
      <c r="P582" s="122" t="s">
        <v>28</v>
      </c>
    </row>
    <row r="583" spans="1:16" s="19" customFormat="1" ht="15" thickBot="1">
      <c r="A583" s="114"/>
      <c r="B583" s="153" t="s">
        <v>680</v>
      </c>
      <c r="C583" s="119" t="s">
        <v>47</v>
      </c>
      <c r="D583" s="119" t="s">
        <v>1086</v>
      </c>
      <c r="E583" s="124" t="s">
        <v>1148</v>
      </c>
      <c r="F583" s="36" t="s">
        <v>32</v>
      </c>
      <c r="G583" s="37">
        <v>0.51</v>
      </c>
      <c r="H583" s="37">
        <v>0.53</v>
      </c>
      <c r="I583" s="38">
        <v>300</v>
      </c>
      <c r="J583" s="39"/>
      <c r="K583" s="171">
        <f t="shared" si="8"/>
        <v>0</v>
      </c>
      <c r="L583" s="162" t="s">
        <v>1227</v>
      </c>
      <c r="M583" s="44" t="s">
        <v>28</v>
      </c>
      <c r="N583" s="41" t="s">
        <v>1141</v>
      </c>
      <c r="O583" s="122" t="s">
        <v>28</v>
      </c>
      <c r="P583" s="122" t="s">
        <v>28</v>
      </c>
    </row>
    <row r="584" spans="1:16" s="122" customFormat="1" ht="15" thickBot="1">
      <c r="A584" s="121"/>
      <c r="B584" s="153" t="s">
        <v>681</v>
      </c>
      <c r="C584" s="119" t="s">
        <v>47</v>
      </c>
      <c r="D584" s="119" t="s">
        <v>1086</v>
      </c>
      <c r="E584" s="124" t="s">
        <v>1148</v>
      </c>
      <c r="F584" s="36" t="s">
        <v>33</v>
      </c>
      <c r="G584" s="37">
        <v>0.69000000000000006</v>
      </c>
      <c r="H584" s="37">
        <v>0.72</v>
      </c>
      <c r="I584" s="38">
        <v>200</v>
      </c>
      <c r="J584" s="39"/>
      <c r="K584" s="171">
        <f t="shared" si="8"/>
        <v>0</v>
      </c>
      <c r="L584" s="162" t="s">
        <v>1227</v>
      </c>
      <c r="M584" s="44" t="s">
        <v>28</v>
      </c>
      <c r="N584" s="41" t="s">
        <v>1141</v>
      </c>
      <c r="O584" s="122" t="s">
        <v>28</v>
      </c>
      <c r="P584" s="122" t="s">
        <v>28</v>
      </c>
    </row>
    <row r="585" spans="1:16" s="19" customFormat="1" ht="15" thickBot="1">
      <c r="A585" s="114"/>
      <c r="B585" s="154" t="s">
        <v>1176</v>
      </c>
      <c r="C585" s="126" t="s">
        <v>47</v>
      </c>
      <c r="D585" s="126" t="s">
        <v>1086</v>
      </c>
      <c r="E585" s="124" t="s">
        <v>1148</v>
      </c>
      <c r="F585" s="36" t="s">
        <v>73</v>
      </c>
      <c r="G585" s="37">
        <v>0.89</v>
      </c>
      <c r="H585" s="37">
        <v>0.93</v>
      </c>
      <c r="I585" s="38">
        <v>150</v>
      </c>
      <c r="J585" s="128"/>
      <c r="K585" s="171">
        <f t="shared" si="8"/>
        <v>0</v>
      </c>
      <c r="L585" s="163" t="s">
        <v>1228</v>
      </c>
      <c r="M585" s="44" t="s">
        <v>28</v>
      </c>
      <c r="N585" s="41" t="s">
        <v>1141</v>
      </c>
      <c r="O585" s="122" t="s">
        <v>28</v>
      </c>
      <c r="P585" s="122" t="s">
        <v>28</v>
      </c>
    </row>
    <row r="586" spans="1:16" s="19" customFormat="1" ht="15" hidden="1" thickBot="1">
      <c r="A586" s="114"/>
      <c r="B586" s="152" t="s">
        <v>682</v>
      </c>
      <c r="C586" s="130" t="s">
        <v>47</v>
      </c>
      <c r="D586" s="130" t="s">
        <v>290</v>
      </c>
      <c r="E586" s="137"/>
      <c r="F586" s="132" t="s">
        <v>189</v>
      </c>
      <c r="G586" s="133">
        <v>0.35000000000000003</v>
      </c>
      <c r="H586" s="133">
        <v>0.36</v>
      </c>
      <c r="I586" s="134">
        <v>400</v>
      </c>
      <c r="J586" s="135"/>
      <c r="K586" s="172">
        <f t="shared" si="8"/>
        <v>0</v>
      </c>
      <c r="L586" s="136" t="s">
        <v>1226</v>
      </c>
      <c r="M586" s="144" t="s">
        <v>28</v>
      </c>
      <c r="N586" s="136" t="s">
        <v>44</v>
      </c>
      <c r="O586" s="122" t="s">
        <v>28</v>
      </c>
      <c r="P586" s="122" t="s">
        <v>28</v>
      </c>
    </row>
    <row r="587" spans="1:16" s="19" customFormat="1" ht="15" thickBot="1">
      <c r="A587" s="114"/>
      <c r="B587" s="153" t="s">
        <v>289</v>
      </c>
      <c r="C587" s="119" t="s">
        <v>47</v>
      </c>
      <c r="D587" s="119" t="s">
        <v>290</v>
      </c>
      <c r="E587" s="116"/>
      <c r="F587" s="36" t="s">
        <v>32</v>
      </c>
      <c r="G587" s="37">
        <v>0.52</v>
      </c>
      <c r="H587" s="37">
        <v>0.54</v>
      </c>
      <c r="I587" s="38">
        <v>300</v>
      </c>
      <c r="J587" s="39"/>
      <c r="K587" s="171">
        <f t="shared" si="8"/>
        <v>0</v>
      </c>
      <c r="L587" s="162" t="s">
        <v>1227</v>
      </c>
      <c r="M587" s="44" t="s">
        <v>28</v>
      </c>
      <c r="N587" s="41" t="s">
        <v>44</v>
      </c>
      <c r="O587" s="122" t="s">
        <v>28</v>
      </c>
      <c r="P587" s="122" t="s">
        <v>28</v>
      </c>
    </row>
    <row r="588" spans="1:16" s="19" customFormat="1" ht="15" thickBot="1">
      <c r="A588" s="114"/>
      <c r="B588" s="153" t="s">
        <v>291</v>
      </c>
      <c r="C588" s="119" t="s">
        <v>47</v>
      </c>
      <c r="D588" s="119" t="s">
        <v>290</v>
      </c>
      <c r="E588" s="116"/>
      <c r="F588" s="36" t="s">
        <v>33</v>
      </c>
      <c r="G588" s="37">
        <v>0.68</v>
      </c>
      <c r="H588" s="37">
        <v>0.71</v>
      </c>
      <c r="I588" s="38">
        <v>200</v>
      </c>
      <c r="J588" s="39"/>
      <c r="K588" s="171">
        <f t="shared" si="8"/>
        <v>0</v>
      </c>
      <c r="L588" s="162" t="s">
        <v>1227</v>
      </c>
      <c r="M588" s="44" t="s">
        <v>28</v>
      </c>
      <c r="N588" s="41" t="s">
        <v>44</v>
      </c>
      <c r="O588" s="122" t="s">
        <v>28</v>
      </c>
      <c r="P588" s="122" t="s">
        <v>28</v>
      </c>
    </row>
    <row r="589" spans="1:16" s="122" customFormat="1" ht="15" thickBot="1">
      <c r="A589" s="121"/>
      <c r="B589" s="153" t="s">
        <v>292</v>
      </c>
      <c r="C589" s="119" t="s">
        <v>47</v>
      </c>
      <c r="D589" s="119" t="s">
        <v>290</v>
      </c>
      <c r="E589" s="116"/>
      <c r="F589" s="36" t="s">
        <v>73</v>
      </c>
      <c r="G589" s="37">
        <v>0.88</v>
      </c>
      <c r="H589" s="37">
        <v>0.92</v>
      </c>
      <c r="I589" s="38">
        <v>150</v>
      </c>
      <c r="J589" s="39"/>
      <c r="K589" s="171">
        <f t="shared" si="8"/>
        <v>0</v>
      </c>
      <c r="L589" s="162" t="s">
        <v>1227</v>
      </c>
      <c r="M589" s="44" t="s">
        <v>28</v>
      </c>
      <c r="N589" s="41" t="s">
        <v>44</v>
      </c>
      <c r="O589" s="122" t="s">
        <v>28</v>
      </c>
      <c r="P589" s="122" t="s">
        <v>28</v>
      </c>
    </row>
    <row r="590" spans="1:16" s="19" customFormat="1" ht="15" thickBot="1">
      <c r="A590" s="114"/>
      <c r="B590" s="153" t="s">
        <v>293</v>
      </c>
      <c r="C590" s="119" t="s">
        <v>47</v>
      </c>
      <c r="D590" s="119" t="s">
        <v>290</v>
      </c>
      <c r="E590" s="116"/>
      <c r="F590" s="36" t="s">
        <v>64</v>
      </c>
      <c r="G590" s="37">
        <v>1.01</v>
      </c>
      <c r="H590" s="37">
        <v>1.06</v>
      </c>
      <c r="I590" s="38">
        <v>125</v>
      </c>
      <c r="J590" s="39"/>
      <c r="K590" s="171">
        <f t="shared" si="8"/>
        <v>0</v>
      </c>
      <c r="L590" s="162" t="s">
        <v>1227</v>
      </c>
      <c r="M590" s="44" t="s">
        <v>28</v>
      </c>
      <c r="N590" s="41" t="s">
        <v>44</v>
      </c>
      <c r="O590" s="122" t="s">
        <v>28</v>
      </c>
      <c r="P590" s="122" t="s">
        <v>28</v>
      </c>
    </row>
    <row r="591" spans="1:16" s="122" customFormat="1" ht="15" thickBot="1">
      <c r="A591" s="121"/>
      <c r="B591" s="153" t="s">
        <v>1278</v>
      </c>
      <c r="C591" s="164" t="s">
        <v>29</v>
      </c>
      <c r="D591" s="164" t="s">
        <v>1342</v>
      </c>
      <c r="E591" s="165" t="s">
        <v>1369</v>
      </c>
      <c r="F591" s="36" t="s">
        <v>64</v>
      </c>
      <c r="G591" s="37">
        <v>1.3</v>
      </c>
      <c r="H591" s="37">
        <v>1.35</v>
      </c>
      <c r="I591" s="38">
        <v>125</v>
      </c>
      <c r="J591" s="39"/>
      <c r="K591" s="171">
        <f t="shared" si="8"/>
        <v>0</v>
      </c>
      <c r="L591" s="162" t="s">
        <v>1227</v>
      </c>
      <c r="M591" s="148" t="s">
        <v>28</v>
      </c>
      <c r="N591" s="41" t="s">
        <v>1377</v>
      </c>
      <c r="O591" s="122" t="s">
        <v>28</v>
      </c>
      <c r="P591" s="122" t="s">
        <v>28</v>
      </c>
    </row>
    <row r="592" spans="1:16" s="122" customFormat="1" ht="15" thickBot="1">
      <c r="A592" s="121"/>
      <c r="B592" s="153" t="s">
        <v>1279</v>
      </c>
      <c r="C592" s="164" t="s">
        <v>1151</v>
      </c>
      <c r="D592" s="164" t="s">
        <v>1343</v>
      </c>
      <c r="E592" s="165" t="s">
        <v>1369</v>
      </c>
      <c r="F592" s="36" t="s">
        <v>73</v>
      </c>
      <c r="G592" s="37">
        <v>1.71</v>
      </c>
      <c r="H592" s="37">
        <v>1.8</v>
      </c>
      <c r="I592" s="38">
        <v>150</v>
      </c>
      <c r="J592" s="39"/>
      <c r="K592" s="171">
        <f t="shared" si="8"/>
        <v>0</v>
      </c>
      <c r="L592" s="162" t="s">
        <v>1227</v>
      </c>
      <c r="M592" s="48" t="s">
        <v>28</v>
      </c>
      <c r="N592" s="41" t="s">
        <v>1378</v>
      </c>
      <c r="O592" s="122" t="s">
        <v>28</v>
      </c>
      <c r="P592" s="122" t="s">
        <v>28</v>
      </c>
    </row>
    <row r="593" spans="1:16" s="122" customFormat="1" ht="15" thickBot="1">
      <c r="A593" s="121"/>
      <c r="B593" s="153" t="s">
        <v>1221</v>
      </c>
      <c r="C593" s="126" t="s">
        <v>42</v>
      </c>
      <c r="D593" s="119" t="s">
        <v>1222</v>
      </c>
      <c r="E593" s="116"/>
      <c r="F593" s="36" t="s">
        <v>73</v>
      </c>
      <c r="G593" s="37">
        <v>1.19</v>
      </c>
      <c r="H593" s="37">
        <v>1.25</v>
      </c>
      <c r="I593" s="38">
        <v>150</v>
      </c>
      <c r="J593" s="39"/>
      <c r="K593" s="171">
        <f t="shared" si="8"/>
        <v>0</v>
      </c>
      <c r="L593" s="162" t="s">
        <v>1227</v>
      </c>
      <c r="M593" s="150" t="s">
        <v>28</v>
      </c>
      <c r="N593" s="136" t="s">
        <v>1379</v>
      </c>
      <c r="O593" s="122" t="s">
        <v>28</v>
      </c>
      <c r="P593" s="122" t="s">
        <v>28</v>
      </c>
    </row>
    <row r="594" spans="1:16" s="19" customFormat="1" ht="15" hidden="1" thickBot="1">
      <c r="A594" s="114"/>
      <c r="B594" s="152" t="s">
        <v>1223</v>
      </c>
      <c r="C594" s="130" t="s">
        <v>42</v>
      </c>
      <c r="D594" s="130" t="s">
        <v>1222</v>
      </c>
      <c r="E594" s="137"/>
      <c r="F594" s="132" t="s">
        <v>64</v>
      </c>
      <c r="G594" s="133">
        <v>1.33</v>
      </c>
      <c r="H594" s="133">
        <v>1.4</v>
      </c>
      <c r="I594" s="134">
        <v>125</v>
      </c>
      <c r="J594" s="135"/>
      <c r="K594" s="172">
        <f t="shared" si="8"/>
        <v>0</v>
      </c>
      <c r="L594" s="136" t="s">
        <v>1226</v>
      </c>
      <c r="M594" s="150" t="s">
        <v>28</v>
      </c>
      <c r="N594" s="136" t="s">
        <v>1379</v>
      </c>
      <c r="O594" s="122" t="s">
        <v>28</v>
      </c>
      <c r="P594" s="122" t="s">
        <v>28</v>
      </c>
    </row>
    <row r="595" spans="1:16" s="19" customFormat="1" ht="15" thickBot="1">
      <c r="A595" s="114"/>
      <c r="B595" s="153" t="s">
        <v>1280</v>
      </c>
      <c r="C595" s="164" t="s">
        <v>42</v>
      </c>
      <c r="D595" s="164" t="s">
        <v>1222</v>
      </c>
      <c r="E595" s="165" t="s">
        <v>1369</v>
      </c>
      <c r="F595" s="36" t="s">
        <v>64</v>
      </c>
      <c r="G595" s="37">
        <v>1.35</v>
      </c>
      <c r="H595" s="37">
        <v>1.4</v>
      </c>
      <c r="I595" s="38">
        <v>125</v>
      </c>
      <c r="J595" s="39"/>
      <c r="K595" s="171">
        <f t="shared" si="8"/>
        <v>0</v>
      </c>
      <c r="L595" s="162" t="s">
        <v>1227</v>
      </c>
      <c r="M595" s="166" t="s">
        <v>28</v>
      </c>
      <c r="N595" s="41" t="s">
        <v>1380</v>
      </c>
      <c r="O595" s="122" t="s">
        <v>28</v>
      </c>
      <c r="P595" s="122" t="s">
        <v>28</v>
      </c>
    </row>
    <row r="596" spans="1:16" s="122" customFormat="1" ht="15" hidden="1" thickBot="1">
      <c r="A596" s="121"/>
      <c r="B596" s="173" t="s">
        <v>1281</v>
      </c>
      <c r="C596" s="174" t="s">
        <v>1151</v>
      </c>
      <c r="D596" s="174" t="s">
        <v>1344</v>
      </c>
      <c r="E596" s="175" t="s">
        <v>1369</v>
      </c>
      <c r="F596" s="132" t="s">
        <v>73</v>
      </c>
      <c r="G596" s="133">
        <v>1.71</v>
      </c>
      <c r="H596" s="133">
        <v>1.8</v>
      </c>
      <c r="I596" s="134">
        <v>150</v>
      </c>
      <c r="J596" s="138"/>
      <c r="K596" s="172">
        <f t="shared" si="8"/>
        <v>0</v>
      </c>
      <c r="L596" s="176" t="s">
        <v>1226</v>
      </c>
      <c r="M596" s="107" t="s">
        <v>28</v>
      </c>
      <c r="N596" s="136" t="s">
        <v>37</v>
      </c>
      <c r="O596" s="122" t="s">
        <v>28</v>
      </c>
      <c r="P596" s="122" t="s">
        <v>28</v>
      </c>
    </row>
    <row r="597" spans="1:16" s="19" customFormat="1" ht="15" thickBot="1">
      <c r="A597" s="114"/>
      <c r="B597" s="153" t="s">
        <v>294</v>
      </c>
      <c r="C597" s="119" t="s">
        <v>47</v>
      </c>
      <c r="D597" s="119" t="s">
        <v>295</v>
      </c>
      <c r="E597" s="116"/>
      <c r="F597" s="36" t="s">
        <v>30</v>
      </c>
      <c r="G597" s="37">
        <v>0.38</v>
      </c>
      <c r="H597" s="37">
        <v>0.39</v>
      </c>
      <c r="I597" s="38">
        <v>400</v>
      </c>
      <c r="J597" s="39"/>
      <c r="K597" s="171">
        <f t="shared" si="8"/>
        <v>0</v>
      </c>
      <c r="L597" s="162" t="s">
        <v>1227</v>
      </c>
      <c r="M597" s="107" t="s">
        <v>28</v>
      </c>
      <c r="N597" s="41" t="s">
        <v>37</v>
      </c>
      <c r="O597" s="122" t="s">
        <v>28</v>
      </c>
      <c r="P597" s="122" t="s">
        <v>28</v>
      </c>
    </row>
    <row r="598" spans="1:16" s="19" customFormat="1" ht="15" thickBot="1">
      <c r="A598" s="114"/>
      <c r="B598" s="153" t="s">
        <v>296</v>
      </c>
      <c r="C598" s="119" t="s">
        <v>47</v>
      </c>
      <c r="D598" s="119" t="s">
        <v>295</v>
      </c>
      <c r="E598" s="116"/>
      <c r="F598" s="36" t="s">
        <v>32</v>
      </c>
      <c r="G598" s="37">
        <v>0.52</v>
      </c>
      <c r="H598" s="37">
        <v>0.54</v>
      </c>
      <c r="I598" s="38">
        <v>300</v>
      </c>
      <c r="J598" s="39"/>
      <c r="K598" s="171">
        <f t="shared" si="8"/>
        <v>0</v>
      </c>
      <c r="L598" s="162" t="s">
        <v>1227</v>
      </c>
      <c r="M598" s="107" t="s">
        <v>28</v>
      </c>
      <c r="N598" s="41" t="s">
        <v>37</v>
      </c>
      <c r="O598" s="122" t="s">
        <v>28</v>
      </c>
      <c r="P598" s="122" t="s">
        <v>28</v>
      </c>
    </row>
    <row r="599" spans="1:16" s="122" customFormat="1" ht="15" hidden="1" thickBot="1">
      <c r="A599" s="121"/>
      <c r="B599" s="173" t="s">
        <v>1282</v>
      </c>
      <c r="C599" s="174" t="s">
        <v>1151</v>
      </c>
      <c r="D599" s="174" t="s">
        <v>1345</v>
      </c>
      <c r="E599" s="175" t="s">
        <v>1369</v>
      </c>
      <c r="F599" s="132" t="s">
        <v>73</v>
      </c>
      <c r="G599" s="133">
        <v>1.71</v>
      </c>
      <c r="H599" s="133">
        <v>1.8</v>
      </c>
      <c r="I599" s="134">
        <v>150</v>
      </c>
      <c r="J599" s="138"/>
      <c r="K599" s="172">
        <f t="shared" si="8"/>
        <v>0</v>
      </c>
      <c r="L599" s="176" t="s">
        <v>1226</v>
      </c>
      <c r="M599" s="146" t="s">
        <v>28</v>
      </c>
      <c r="N599" s="136" t="s">
        <v>1378</v>
      </c>
      <c r="O599" s="122" t="s">
        <v>28</v>
      </c>
      <c r="P599" s="122" t="s">
        <v>28</v>
      </c>
    </row>
    <row r="600" spans="1:16" s="19" customFormat="1" ht="15" thickBot="1">
      <c r="A600" s="114"/>
      <c r="B600" s="153" t="s">
        <v>297</v>
      </c>
      <c r="C600" s="119" t="s">
        <v>221</v>
      </c>
      <c r="D600" s="119" t="s">
        <v>298</v>
      </c>
      <c r="E600" s="116"/>
      <c r="F600" s="36" t="s">
        <v>30</v>
      </c>
      <c r="G600" s="37">
        <v>0.44</v>
      </c>
      <c r="H600" s="37">
        <v>0.46</v>
      </c>
      <c r="I600" s="38">
        <v>400</v>
      </c>
      <c r="J600" s="39"/>
      <c r="K600" s="171">
        <f t="shared" si="8"/>
        <v>0</v>
      </c>
      <c r="L600" s="163" t="s">
        <v>1228</v>
      </c>
      <c r="M600" s="45" t="s">
        <v>28</v>
      </c>
      <c r="N600" s="41" t="s">
        <v>48</v>
      </c>
      <c r="O600" s="122" t="s">
        <v>28</v>
      </c>
      <c r="P600" s="122" t="s">
        <v>28</v>
      </c>
    </row>
    <row r="601" spans="1:16" s="122" customFormat="1" ht="15" hidden="1" thickBot="1">
      <c r="A601" s="121"/>
      <c r="B601" s="152" t="s">
        <v>539</v>
      </c>
      <c r="C601" s="130" t="s">
        <v>221</v>
      </c>
      <c r="D601" s="130" t="s">
        <v>298</v>
      </c>
      <c r="E601" s="137"/>
      <c r="F601" s="132" t="s">
        <v>110</v>
      </c>
      <c r="G601" s="133">
        <v>0.34</v>
      </c>
      <c r="H601" s="133">
        <v>0.35000000000000003</v>
      </c>
      <c r="I601" s="134">
        <v>500</v>
      </c>
      <c r="J601" s="135"/>
      <c r="K601" s="172">
        <f t="shared" ref="K601:K664" si="9">IF(J601&lt;5,H601*J601*I601,G601*J601*I601)</f>
        <v>0</v>
      </c>
      <c r="L601" s="136" t="s">
        <v>1226</v>
      </c>
      <c r="M601" s="142" t="s">
        <v>28</v>
      </c>
      <c r="N601" s="136" t="s">
        <v>48</v>
      </c>
      <c r="O601" s="122" t="s">
        <v>28</v>
      </c>
      <c r="P601" s="122" t="s">
        <v>28</v>
      </c>
    </row>
    <row r="602" spans="1:16" s="122" customFormat="1" ht="15" thickBot="1">
      <c r="A602" s="121"/>
      <c r="B602" s="154" t="s">
        <v>540</v>
      </c>
      <c r="C602" s="126" t="s">
        <v>221</v>
      </c>
      <c r="D602" s="126" t="s">
        <v>298</v>
      </c>
      <c r="E602" s="129"/>
      <c r="F602" s="36" t="s">
        <v>32</v>
      </c>
      <c r="G602" s="37">
        <v>0.55000000000000004</v>
      </c>
      <c r="H602" s="37">
        <v>0.57000000000000006</v>
      </c>
      <c r="I602" s="38">
        <v>300</v>
      </c>
      <c r="J602" s="128"/>
      <c r="K602" s="171">
        <f t="shared" si="9"/>
        <v>0</v>
      </c>
      <c r="L602" s="162" t="s">
        <v>1227</v>
      </c>
      <c r="M602" s="45" t="s">
        <v>28</v>
      </c>
      <c r="N602" s="41" t="s">
        <v>48</v>
      </c>
      <c r="O602" s="122" t="s">
        <v>28</v>
      </c>
      <c r="P602" s="122" t="s">
        <v>28</v>
      </c>
    </row>
    <row r="603" spans="1:16" s="122" customFormat="1" ht="15" hidden="1" thickBot="1">
      <c r="A603" s="121"/>
      <c r="B603" s="152" t="s">
        <v>299</v>
      </c>
      <c r="C603" s="130" t="s">
        <v>80</v>
      </c>
      <c r="D603" s="130" t="s">
        <v>300</v>
      </c>
      <c r="E603" s="143"/>
      <c r="F603" s="132" t="s">
        <v>30</v>
      </c>
      <c r="G603" s="133">
        <v>0.37</v>
      </c>
      <c r="H603" s="133">
        <v>0.38</v>
      </c>
      <c r="I603" s="134">
        <v>400</v>
      </c>
      <c r="J603" s="135"/>
      <c r="K603" s="172">
        <f t="shared" si="9"/>
        <v>0</v>
      </c>
      <c r="L603" s="136" t="s">
        <v>1226</v>
      </c>
      <c r="M603" s="140" t="s">
        <v>28</v>
      </c>
      <c r="N603" s="136" t="s">
        <v>65</v>
      </c>
      <c r="O603" s="122" t="s">
        <v>28</v>
      </c>
      <c r="P603" s="122" t="s">
        <v>28</v>
      </c>
    </row>
    <row r="604" spans="1:16" s="19" customFormat="1" ht="15" hidden="1" thickBot="1">
      <c r="A604" s="114"/>
      <c r="B604" s="152" t="s">
        <v>301</v>
      </c>
      <c r="C604" s="130" t="s">
        <v>80</v>
      </c>
      <c r="D604" s="130" t="s">
        <v>300</v>
      </c>
      <c r="E604" s="143"/>
      <c r="F604" s="132" t="s">
        <v>32</v>
      </c>
      <c r="G604" s="133">
        <v>0.5</v>
      </c>
      <c r="H604" s="133">
        <v>0.52</v>
      </c>
      <c r="I604" s="134">
        <v>300</v>
      </c>
      <c r="J604" s="135"/>
      <c r="K604" s="172">
        <f t="shared" si="9"/>
        <v>0</v>
      </c>
      <c r="L604" s="136" t="s">
        <v>1226</v>
      </c>
      <c r="M604" s="140" t="s">
        <v>28</v>
      </c>
      <c r="N604" s="136" t="s">
        <v>65</v>
      </c>
      <c r="O604" s="122" t="s">
        <v>28</v>
      </c>
      <c r="P604" s="122" t="s">
        <v>28</v>
      </c>
    </row>
    <row r="605" spans="1:16" s="122" customFormat="1" ht="15" thickBot="1">
      <c r="A605" s="121"/>
      <c r="B605" s="153" t="s">
        <v>532</v>
      </c>
      <c r="C605" s="119" t="s">
        <v>80</v>
      </c>
      <c r="D605" s="119" t="s">
        <v>300</v>
      </c>
      <c r="E605" s="35"/>
      <c r="F605" s="36" t="s">
        <v>33</v>
      </c>
      <c r="G605" s="37">
        <v>0.68</v>
      </c>
      <c r="H605" s="37">
        <v>0.71</v>
      </c>
      <c r="I605" s="38">
        <v>200</v>
      </c>
      <c r="J605" s="39"/>
      <c r="K605" s="171">
        <f t="shared" si="9"/>
        <v>0</v>
      </c>
      <c r="L605" s="162" t="s">
        <v>1227</v>
      </c>
      <c r="M605" s="46" t="s">
        <v>28</v>
      </c>
      <c r="N605" s="41" t="s">
        <v>65</v>
      </c>
      <c r="O605" s="122" t="s">
        <v>28</v>
      </c>
      <c r="P605" s="122" t="s">
        <v>28</v>
      </c>
    </row>
    <row r="606" spans="1:16" s="122" customFormat="1" ht="15" hidden="1" thickBot="1">
      <c r="A606" s="121"/>
      <c r="B606" s="152" t="s">
        <v>302</v>
      </c>
      <c r="C606" s="130" t="s">
        <v>80</v>
      </c>
      <c r="D606" s="130" t="s">
        <v>300</v>
      </c>
      <c r="E606" s="143"/>
      <c r="F606" s="132" t="s">
        <v>73</v>
      </c>
      <c r="G606" s="133">
        <v>0.86</v>
      </c>
      <c r="H606" s="133">
        <v>0.9</v>
      </c>
      <c r="I606" s="134">
        <v>150</v>
      </c>
      <c r="J606" s="135"/>
      <c r="K606" s="172">
        <f t="shared" si="9"/>
        <v>0</v>
      </c>
      <c r="L606" s="136" t="s">
        <v>1226</v>
      </c>
      <c r="M606" s="140" t="s">
        <v>28</v>
      </c>
      <c r="N606" s="136" t="s">
        <v>65</v>
      </c>
      <c r="O606" s="122" t="s">
        <v>28</v>
      </c>
      <c r="P606" s="122" t="s">
        <v>28</v>
      </c>
    </row>
    <row r="607" spans="1:16" s="122" customFormat="1" ht="15" hidden="1" thickBot="1">
      <c r="A607" s="121"/>
      <c r="B607" s="152" t="s">
        <v>303</v>
      </c>
      <c r="C607" s="130" t="s">
        <v>47</v>
      </c>
      <c r="D607" s="130" t="s">
        <v>304</v>
      </c>
      <c r="E607" s="137"/>
      <c r="F607" s="132" t="s">
        <v>30</v>
      </c>
      <c r="G607" s="133">
        <v>0.37</v>
      </c>
      <c r="H607" s="133">
        <v>0.38</v>
      </c>
      <c r="I607" s="134">
        <v>400</v>
      </c>
      <c r="J607" s="135"/>
      <c r="K607" s="172">
        <f t="shared" si="9"/>
        <v>0</v>
      </c>
      <c r="L607" s="136" t="s">
        <v>1226</v>
      </c>
      <c r="M607" s="107" t="s">
        <v>28</v>
      </c>
      <c r="N607" s="136" t="s">
        <v>37</v>
      </c>
      <c r="O607" s="122" t="s">
        <v>28</v>
      </c>
      <c r="P607" s="122" t="s">
        <v>28</v>
      </c>
    </row>
    <row r="608" spans="1:16" s="122" customFormat="1" ht="15" thickBot="1">
      <c r="A608" s="121"/>
      <c r="B608" s="153" t="s">
        <v>305</v>
      </c>
      <c r="C608" s="119" t="s">
        <v>47</v>
      </c>
      <c r="D608" s="119" t="s">
        <v>304</v>
      </c>
      <c r="E608" s="116"/>
      <c r="F608" s="36" t="s">
        <v>32</v>
      </c>
      <c r="G608" s="37">
        <v>0.52</v>
      </c>
      <c r="H608" s="37">
        <v>0.54</v>
      </c>
      <c r="I608" s="38">
        <v>300</v>
      </c>
      <c r="J608" s="39"/>
      <c r="K608" s="171">
        <f t="shared" si="9"/>
        <v>0</v>
      </c>
      <c r="L608" s="162" t="s">
        <v>1227</v>
      </c>
      <c r="M608" s="107" t="s">
        <v>28</v>
      </c>
      <c r="N608" s="41" t="s">
        <v>37</v>
      </c>
      <c r="O608" s="122" t="s">
        <v>28</v>
      </c>
      <c r="P608" s="122" t="s">
        <v>28</v>
      </c>
    </row>
    <row r="609" spans="1:16" s="122" customFormat="1" ht="15" thickBot="1">
      <c r="A609" s="121"/>
      <c r="B609" s="154" t="s">
        <v>306</v>
      </c>
      <c r="C609" s="126" t="s">
        <v>47</v>
      </c>
      <c r="D609" s="126" t="s">
        <v>304</v>
      </c>
      <c r="E609" s="129"/>
      <c r="F609" s="36" t="s">
        <v>33</v>
      </c>
      <c r="G609" s="37">
        <v>0.71</v>
      </c>
      <c r="H609" s="37">
        <v>0.74</v>
      </c>
      <c r="I609" s="38">
        <v>200</v>
      </c>
      <c r="J609" s="128"/>
      <c r="K609" s="171">
        <f t="shared" si="9"/>
        <v>0</v>
      </c>
      <c r="L609" s="162" t="s">
        <v>1227</v>
      </c>
      <c r="M609" s="42" t="s">
        <v>28</v>
      </c>
      <c r="N609" s="41" t="s">
        <v>37</v>
      </c>
      <c r="O609" s="122" t="s">
        <v>28</v>
      </c>
      <c r="P609" s="122" t="s">
        <v>28</v>
      </c>
    </row>
    <row r="610" spans="1:16" s="122" customFormat="1" ht="15" thickBot="1">
      <c r="A610" s="121"/>
      <c r="B610" s="153" t="s">
        <v>683</v>
      </c>
      <c r="C610" s="119" t="s">
        <v>47</v>
      </c>
      <c r="D610" s="119" t="s">
        <v>304</v>
      </c>
      <c r="E610" s="116"/>
      <c r="F610" s="36" t="s">
        <v>73</v>
      </c>
      <c r="G610" s="37">
        <v>0.9</v>
      </c>
      <c r="H610" s="37">
        <v>0.94000000000000006</v>
      </c>
      <c r="I610" s="38">
        <v>150</v>
      </c>
      <c r="J610" s="39"/>
      <c r="K610" s="171">
        <f t="shared" si="9"/>
        <v>0</v>
      </c>
      <c r="L610" s="162" t="s">
        <v>1227</v>
      </c>
      <c r="M610" s="107" t="s">
        <v>28</v>
      </c>
      <c r="N610" s="41" t="s">
        <v>37</v>
      </c>
      <c r="O610" s="122" t="s">
        <v>28</v>
      </c>
      <c r="P610" s="122" t="s">
        <v>28</v>
      </c>
    </row>
    <row r="611" spans="1:16" s="19" customFormat="1" ht="15" hidden="1" thickBot="1">
      <c r="A611" s="114"/>
      <c r="B611" s="152" t="s">
        <v>685</v>
      </c>
      <c r="C611" s="130" t="s">
        <v>47</v>
      </c>
      <c r="D611" s="130" t="s">
        <v>1087</v>
      </c>
      <c r="E611" s="137" t="s">
        <v>1148</v>
      </c>
      <c r="F611" s="132" t="s">
        <v>30</v>
      </c>
      <c r="G611" s="133">
        <v>0.38</v>
      </c>
      <c r="H611" s="133">
        <v>0.39</v>
      </c>
      <c r="I611" s="134">
        <v>400</v>
      </c>
      <c r="J611" s="135"/>
      <c r="K611" s="172">
        <f t="shared" si="9"/>
        <v>0</v>
      </c>
      <c r="L611" s="136" t="s">
        <v>1226</v>
      </c>
      <c r="M611" s="106" t="s">
        <v>28</v>
      </c>
      <c r="N611" s="136" t="s">
        <v>39</v>
      </c>
      <c r="O611" s="122" t="s">
        <v>28</v>
      </c>
      <c r="P611" s="122" t="s">
        <v>28</v>
      </c>
    </row>
    <row r="612" spans="1:16" s="19" customFormat="1" ht="15" hidden="1" thickBot="1">
      <c r="A612" s="114"/>
      <c r="B612" s="152" t="s">
        <v>684</v>
      </c>
      <c r="C612" s="130" t="s">
        <v>47</v>
      </c>
      <c r="D612" s="130" t="s">
        <v>1087</v>
      </c>
      <c r="E612" s="137" t="s">
        <v>1148</v>
      </c>
      <c r="F612" s="132" t="s">
        <v>230</v>
      </c>
      <c r="G612" s="133">
        <v>0.27</v>
      </c>
      <c r="H612" s="133">
        <v>0.28000000000000003</v>
      </c>
      <c r="I612" s="134">
        <v>500</v>
      </c>
      <c r="J612" s="135"/>
      <c r="K612" s="172">
        <f t="shared" si="9"/>
        <v>0</v>
      </c>
      <c r="L612" s="136" t="s">
        <v>1226</v>
      </c>
      <c r="M612" s="106" t="s">
        <v>28</v>
      </c>
      <c r="N612" s="136" t="s">
        <v>39</v>
      </c>
      <c r="O612" s="122" t="s">
        <v>28</v>
      </c>
      <c r="P612" s="122" t="s">
        <v>28</v>
      </c>
    </row>
    <row r="613" spans="1:16" s="19" customFormat="1" ht="15" hidden="1" thickBot="1">
      <c r="A613" s="114"/>
      <c r="B613" s="152" t="s">
        <v>686</v>
      </c>
      <c r="C613" s="130" t="s">
        <v>47</v>
      </c>
      <c r="D613" s="130" t="s">
        <v>1087</v>
      </c>
      <c r="E613" s="137" t="s">
        <v>1148</v>
      </c>
      <c r="F613" s="132" t="s">
        <v>32</v>
      </c>
      <c r="G613" s="133">
        <v>0.51</v>
      </c>
      <c r="H613" s="133">
        <v>0.53</v>
      </c>
      <c r="I613" s="134">
        <v>300</v>
      </c>
      <c r="J613" s="135"/>
      <c r="K613" s="172">
        <f t="shared" si="9"/>
        <v>0</v>
      </c>
      <c r="L613" s="136" t="s">
        <v>1226</v>
      </c>
      <c r="M613" s="106" t="s">
        <v>28</v>
      </c>
      <c r="N613" s="136" t="s">
        <v>39</v>
      </c>
      <c r="O613" s="122" t="s">
        <v>28</v>
      </c>
      <c r="P613" s="122" t="s">
        <v>28</v>
      </c>
    </row>
    <row r="614" spans="1:16" s="19" customFormat="1" ht="15" hidden="1" thickBot="1">
      <c r="A614" s="114"/>
      <c r="B614" s="152" t="s">
        <v>687</v>
      </c>
      <c r="C614" s="130" t="s">
        <v>47</v>
      </c>
      <c r="D614" s="130" t="s">
        <v>1087</v>
      </c>
      <c r="E614" s="137" t="s">
        <v>1148</v>
      </c>
      <c r="F614" s="132" t="s">
        <v>33</v>
      </c>
      <c r="G614" s="133">
        <v>0.68</v>
      </c>
      <c r="H614" s="133">
        <v>0.71</v>
      </c>
      <c r="I614" s="134">
        <v>200</v>
      </c>
      <c r="J614" s="135"/>
      <c r="K614" s="172">
        <f t="shared" si="9"/>
        <v>0</v>
      </c>
      <c r="L614" s="136" t="s">
        <v>1226</v>
      </c>
      <c r="M614" s="106" t="s">
        <v>28</v>
      </c>
      <c r="N614" s="136" t="s">
        <v>39</v>
      </c>
      <c r="O614" s="122" t="s">
        <v>28</v>
      </c>
      <c r="P614" s="122" t="s">
        <v>28</v>
      </c>
    </row>
    <row r="615" spans="1:16" s="19" customFormat="1" ht="15" hidden="1" thickBot="1">
      <c r="A615" s="114"/>
      <c r="B615" s="152" t="s">
        <v>781</v>
      </c>
      <c r="C615" s="130" t="s">
        <v>29</v>
      </c>
      <c r="D615" s="130" t="s">
        <v>1102</v>
      </c>
      <c r="E615" s="137" t="s">
        <v>1148</v>
      </c>
      <c r="F615" s="132" t="s">
        <v>30</v>
      </c>
      <c r="G615" s="133">
        <v>0.51</v>
      </c>
      <c r="H615" s="133">
        <v>0.53</v>
      </c>
      <c r="I615" s="134">
        <v>400</v>
      </c>
      <c r="J615" s="135"/>
      <c r="K615" s="172">
        <f t="shared" si="9"/>
        <v>0</v>
      </c>
      <c r="L615" s="136" t="s">
        <v>1226</v>
      </c>
      <c r="M615" s="107" t="s">
        <v>28</v>
      </c>
      <c r="N615" s="136" t="s">
        <v>37</v>
      </c>
      <c r="O615" s="122" t="s">
        <v>28</v>
      </c>
      <c r="P615" s="122" t="s">
        <v>28</v>
      </c>
    </row>
    <row r="616" spans="1:16" s="19" customFormat="1" ht="15" thickBot="1">
      <c r="A616" s="114"/>
      <c r="B616" s="153" t="s">
        <v>782</v>
      </c>
      <c r="C616" s="119" t="s">
        <v>29</v>
      </c>
      <c r="D616" s="119" t="s">
        <v>1102</v>
      </c>
      <c r="E616" s="124" t="s">
        <v>1148</v>
      </c>
      <c r="F616" s="36" t="s">
        <v>189</v>
      </c>
      <c r="G616" s="37">
        <v>0.51</v>
      </c>
      <c r="H616" s="37">
        <v>0.53</v>
      </c>
      <c r="I616" s="38">
        <v>400</v>
      </c>
      <c r="J616" s="39"/>
      <c r="K616" s="171">
        <f t="shared" si="9"/>
        <v>0</v>
      </c>
      <c r="L616" s="162" t="s">
        <v>1227</v>
      </c>
      <c r="M616" s="42" t="s">
        <v>28</v>
      </c>
      <c r="N616" s="41" t="s">
        <v>37</v>
      </c>
      <c r="O616" s="122" t="s">
        <v>28</v>
      </c>
      <c r="P616" s="122" t="s">
        <v>28</v>
      </c>
    </row>
    <row r="617" spans="1:16" s="19" customFormat="1" ht="15" hidden="1" thickBot="1">
      <c r="A617" s="114"/>
      <c r="B617" s="152" t="s">
        <v>783</v>
      </c>
      <c r="C617" s="130" t="s">
        <v>29</v>
      </c>
      <c r="D617" s="130" t="s">
        <v>1102</v>
      </c>
      <c r="E617" s="137" t="s">
        <v>1148</v>
      </c>
      <c r="F617" s="132" t="s">
        <v>32</v>
      </c>
      <c r="G617" s="133">
        <v>0.72</v>
      </c>
      <c r="H617" s="133">
        <v>0.75</v>
      </c>
      <c r="I617" s="134">
        <v>300</v>
      </c>
      <c r="J617" s="135"/>
      <c r="K617" s="172">
        <f t="shared" si="9"/>
        <v>0</v>
      </c>
      <c r="L617" s="136" t="s">
        <v>1226</v>
      </c>
      <c r="M617" s="107" t="s">
        <v>28</v>
      </c>
      <c r="N617" s="136" t="s">
        <v>37</v>
      </c>
      <c r="O617" s="122" t="s">
        <v>28</v>
      </c>
      <c r="P617" s="122" t="s">
        <v>28</v>
      </c>
    </row>
    <row r="618" spans="1:16" s="19" customFormat="1" ht="15" thickBot="1">
      <c r="A618" s="114"/>
      <c r="B618" s="153" t="s">
        <v>784</v>
      </c>
      <c r="C618" s="119" t="s">
        <v>29</v>
      </c>
      <c r="D618" s="119" t="s">
        <v>1102</v>
      </c>
      <c r="E618" s="124" t="s">
        <v>1148</v>
      </c>
      <c r="F618" s="36" t="s">
        <v>33</v>
      </c>
      <c r="G618" s="37">
        <v>0.97</v>
      </c>
      <c r="H618" s="37">
        <v>1.02</v>
      </c>
      <c r="I618" s="38">
        <v>200</v>
      </c>
      <c r="J618" s="39"/>
      <c r="K618" s="171">
        <f t="shared" si="9"/>
        <v>0</v>
      </c>
      <c r="L618" s="162" t="s">
        <v>1227</v>
      </c>
      <c r="M618" s="42" t="s">
        <v>28</v>
      </c>
      <c r="N618" s="41" t="s">
        <v>37</v>
      </c>
      <c r="O618" s="122" t="s">
        <v>28</v>
      </c>
      <c r="P618" s="122" t="s">
        <v>28</v>
      </c>
    </row>
    <row r="619" spans="1:16" s="19" customFormat="1" ht="15" thickBot="1">
      <c r="A619" s="114"/>
      <c r="B619" s="153" t="s">
        <v>785</v>
      </c>
      <c r="C619" s="119" t="s">
        <v>29</v>
      </c>
      <c r="D619" s="119" t="s">
        <v>1102</v>
      </c>
      <c r="E619" s="124" t="s">
        <v>1148</v>
      </c>
      <c r="F619" s="36" t="s">
        <v>73</v>
      </c>
      <c r="G619" s="37">
        <v>1.01</v>
      </c>
      <c r="H619" s="37">
        <v>1.06</v>
      </c>
      <c r="I619" s="38">
        <v>150</v>
      </c>
      <c r="J619" s="39"/>
      <c r="K619" s="171">
        <f t="shared" si="9"/>
        <v>0</v>
      </c>
      <c r="L619" s="163" t="s">
        <v>1228</v>
      </c>
      <c r="M619" s="42" t="s">
        <v>28</v>
      </c>
      <c r="N619" s="41" t="s">
        <v>37</v>
      </c>
      <c r="O619" s="122" t="s">
        <v>28</v>
      </c>
      <c r="P619" s="122" t="s">
        <v>28</v>
      </c>
    </row>
    <row r="620" spans="1:16" s="122" customFormat="1" ht="15" hidden="1" thickBot="1">
      <c r="A620" s="121"/>
      <c r="B620" s="173" t="s">
        <v>786</v>
      </c>
      <c r="C620" s="178" t="s">
        <v>29</v>
      </c>
      <c r="D620" s="178" t="s">
        <v>1102</v>
      </c>
      <c r="E620" s="179" t="s">
        <v>1148</v>
      </c>
      <c r="F620" s="132" t="s">
        <v>64</v>
      </c>
      <c r="G620" s="133">
        <v>1.34</v>
      </c>
      <c r="H620" s="133">
        <v>1.41</v>
      </c>
      <c r="I620" s="134">
        <v>125</v>
      </c>
      <c r="J620" s="138"/>
      <c r="K620" s="172">
        <f t="shared" si="9"/>
        <v>0</v>
      </c>
      <c r="L620" s="176" t="s">
        <v>1228</v>
      </c>
      <c r="M620" s="107" t="s">
        <v>28</v>
      </c>
      <c r="N620" s="136" t="s">
        <v>37</v>
      </c>
      <c r="O620" s="122" t="s">
        <v>28</v>
      </c>
      <c r="P620" s="122" t="s">
        <v>28</v>
      </c>
    </row>
    <row r="621" spans="1:16" s="19" customFormat="1" ht="15" hidden="1" thickBot="1">
      <c r="A621" s="114"/>
      <c r="B621" s="152" t="s">
        <v>945</v>
      </c>
      <c r="C621" s="130" t="s">
        <v>42</v>
      </c>
      <c r="D621" s="130" t="s">
        <v>1124</v>
      </c>
      <c r="E621" s="137"/>
      <c r="F621" s="132" t="s">
        <v>32</v>
      </c>
      <c r="G621" s="133">
        <v>0.56999999999999995</v>
      </c>
      <c r="H621" s="133">
        <v>0.6</v>
      </c>
      <c r="I621" s="134">
        <v>300</v>
      </c>
      <c r="J621" s="135"/>
      <c r="K621" s="172">
        <f t="shared" si="9"/>
        <v>0</v>
      </c>
      <c r="L621" s="136" t="s">
        <v>1226</v>
      </c>
      <c r="M621" s="105" t="s">
        <v>28</v>
      </c>
      <c r="N621" s="136" t="s">
        <v>31</v>
      </c>
      <c r="O621" s="122" t="s">
        <v>28</v>
      </c>
      <c r="P621" s="122" t="s">
        <v>28</v>
      </c>
    </row>
    <row r="622" spans="1:16" s="122" customFormat="1" ht="15" hidden="1" thickBot="1">
      <c r="A622" s="121"/>
      <c r="B622" s="152" t="s">
        <v>946</v>
      </c>
      <c r="C622" s="130" t="s">
        <v>42</v>
      </c>
      <c r="D622" s="130" t="s">
        <v>1124</v>
      </c>
      <c r="E622" s="137"/>
      <c r="F622" s="132" t="s">
        <v>33</v>
      </c>
      <c r="G622" s="133">
        <v>0.88</v>
      </c>
      <c r="H622" s="133">
        <v>0.92</v>
      </c>
      <c r="I622" s="134">
        <v>200</v>
      </c>
      <c r="J622" s="135"/>
      <c r="K622" s="172">
        <f t="shared" si="9"/>
        <v>0</v>
      </c>
      <c r="L622" s="136" t="s">
        <v>1226</v>
      </c>
      <c r="M622" s="105" t="s">
        <v>28</v>
      </c>
      <c r="N622" s="136" t="s">
        <v>31</v>
      </c>
      <c r="O622" s="122" t="s">
        <v>28</v>
      </c>
      <c r="P622" s="122" t="s">
        <v>28</v>
      </c>
    </row>
    <row r="623" spans="1:16" s="122" customFormat="1" ht="15" hidden="1" thickBot="1">
      <c r="A623" s="121"/>
      <c r="B623" s="152" t="s">
        <v>947</v>
      </c>
      <c r="C623" s="130" t="s">
        <v>42</v>
      </c>
      <c r="D623" s="130" t="s">
        <v>1124</v>
      </c>
      <c r="E623" s="137"/>
      <c r="F623" s="132" t="s">
        <v>73</v>
      </c>
      <c r="G623" s="133">
        <v>1.17</v>
      </c>
      <c r="H623" s="133">
        <v>1.23</v>
      </c>
      <c r="I623" s="134">
        <v>150</v>
      </c>
      <c r="J623" s="135"/>
      <c r="K623" s="172">
        <f t="shared" si="9"/>
        <v>0</v>
      </c>
      <c r="L623" s="136" t="s">
        <v>1226</v>
      </c>
      <c r="M623" s="105" t="s">
        <v>28</v>
      </c>
      <c r="N623" s="136" t="s">
        <v>31</v>
      </c>
      <c r="O623" s="122" t="s">
        <v>28</v>
      </c>
      <c r="P623" s="122" t="s">
        <v>28</v>
      </c>
    </row>
    <row r="624" spans="1:16" s="19" customFormat="1" ht="15" hidden="1" thickBot="1">
      <c r="A624" s="114"/>
      <c r="B624" s="152" t="s">
        <v>948</v>
      </c>
      <c r="C624" s="130" t="s">
        <v>42</v>
      </c>
      <c r="D624" s="130" t="s">
        <v>1124</v>
      </c>
      <c r="E624" s="137"/>
      <c r="F624" s="132" t="s">
        <v>64</v>
      </c>
      <c r="G624" s="133">
        <v>1.39</v>
      </c>
      <c r="H624" s="133">
        <v>1.46</v>
      </c>
      <c r="I624" s="134">
        <v>125</v>
      </c>
      <c r="J624" s="135"/>
      <c r="K624" s="172">
        <f t="shared" si="9"/>
        <v>0</v>
      </c>
      <c r="L624" s="136" t="s">
        <v>1226</v>
      </c>
      <c r="M624" s="105" t="s">
        <v>28</v>
      </c>
      <c r="N624" s="136" t="s">
        <v>31</v>
      </c>
      <c r="O624" s="122" t="s">
        <v>28</v>
      </c>
      <c r="P624" s="122" t="s">
        <v>28</v>
      </c>
    </row>
    <row r="625" spans="1:16" s="19" customFormat="1" ht="15" thickBot="1">
      <c r="A625" s="114"/>
      <c r="B625" s="153" t="s">
        <v>1283</v>
      </c>
      <c r="C625" s="164" t="s">
        <v>42</v>
      </c>
      <c r="D625" s="164" t="s">
        <v>1124</v>
      </c>
      <c r="E625" s="165" t="s">
        <v>1369</v>
      </c>
      <c r="F625" s="36" t="s">
        <v>64</v>
      </c>
      <c r="G625" s="37">
        <v>1.39</v>
      </c>
      <c r="H625" s="37">
        <v>1.46</v>
      </c>
      <c r="I625" s="38">
        <v>125</v>
      </c>
      <c r="J625" s="39"/>
      <c r="K625" s="171">
        <f t="shared" si="9"/>
        <v>0</v>
      </c>
      <c r="L625" s="162" t="s">
        <v>1227</v>
      </c>
      <c r="M625" s="46" t="s">
        <v>28</v>
      </c>
      <c r="N625" s="41" t="s">
        <v>65</v>
      </c>
      <c r="O625" s="122" t="s">
        <v>28</v>
      </c>
      <c r="P625" s="122" t="s">
        <v>28</v>
      </c>
    </row>
    <row r="626" spans="1:16" s="19" customFormat="1" ht="15" hidden="1" thickBot="1">
      <c r="A626" s="114"/>
      <c r="B626" s="152" t="s">
        <v>949</v>
      </c>
      <c r="C626" s="130" t="s">
        <v>42</v>
      </c>
      <c r="D626" s="130" t="s">
        <v>1124</v>
      </c>
      <c r="E626" s="137"/>
      <c r="F626" s="132" t="s">
        <v>46</v>
      </c>
      <c r="G626" s="133">
        <v>1.6300000000000001</v>
      </c>
      <c r="H626" s="133">
        <v>1.71</v>
      </c>
      <c r="I626" s="134">
        <v>100</v>
      </c>
      <c r="J626" s="135"/>
      <c r="K626" s="172">
        <f t="shared" si="9"/>
        <v>0</v>
      </c>
      <c r="L626" s="136" t="s">
        <v>1226</v>
      </c>
      <c r="M626" s="105" t="s">
        <v>28</v>
      </c>
      <c r="N626" s="136" t="s">
        <v>31</v>
      </c>
      <c r="O626" s="122" t="s">
        <v>28</v>
      </c>
      <c r="P626" s="122" t="s">
        <v>28</v>
      </c>
    </row>
    <row r="627" spans="1:16" s="122" customFormat="1" ht="15" hidden="1" thickBot="1">
      <c r="A627" s="121"/>
      <c r="B627" s="152" t="s">
        <v>950</v>
      </c>
      <c r="C627" s="130" t="s">
        <v>42</v>
      </c>
      <c r="D627" s="130" t="s">
        <v>1124</v>
      </c>
      <c r="E627" s="137"/>
      <c r="F627" s="132" t="s">
        <v>322</v>
      </c>
      <c r="G627" s="133">
        <v>1.75</v>
      </c>
      <c r="H627" s="133">
        <v>1.84</v>
      </c>
      <c r="I627" s="134">
        <v>75</v>
      </c>
      <c r="J627" s="135"/>
      <c r="K627" s="172">
        <f t="shared" si="9"/>
        <v>0</v>
      </c>
      <c r="L627" s="136" t="s">
        <v>1226</v>
      </c>
      <c r="M627" s="105" t="s">
        <v>28</v>
      </c>
      <c r="N627" s="136" t="s">
        <v>31</v>
      </c>
      <c r="O627" s="122" t="s">
        <v>28</v>
      </c>
      <c r="P627" s="122" t="s">
        <v>28</v>
      </c>
    </row>
    <row r="628" spans="1:16" s="122" customFormat="1" ht="15" hidden="1" thickBot="1">
      <c r="A628" s="121"/>
      <c r="B628" s="173" t="s">
        <v>1284</v>
      </c>
      <c r="C628" s="174" t="s">
        <v>42</v>
      </c>
      <c r="D628" s="174" t="s">
        <v>1124</v>
      </c>
      <c r="E628" s="175" t="s">
        <v>1369</v>
      </c>
      <c r="F628" s="132" t="s">
        <v>322</v>
      </c>
      <c r="G628" s="133">
        <v>1.75</v>
      </c>
      <c r="H628" s="133">
        <v>1.84</v>
      </c>
      <c r="I628" s="134">
        <v>75</v>
      </c>
      <c r="J628" s="138"/>
      <c r="K628" s="172">
        <f t="shared" si="9"/>
        <v>0</v>
      </c>
      <c r="L628" s="176" t="s">
        <v>1227</v>
      </c>
      <c r="M628" s="140" t="s">
        <v>28</v>
      </c>
      <c r="N628" s="136" t="s">
        <v>65</v>
      </c>
      <c r="O628" s="122" t="s">
        <v>28</v>
      </c>
      <c r="P628" s="122" t="s">
        <v>28</v>
      </c>
    </row>
    <row r="629" spans="1:16" s="122" customFormat="1" ht="15" thickBot="1">
      <c r="A629" s="121"/>
      <c r="B629" s="153" t="s">
        <v>307</v>
      </c>
      <c r="C629" s="119" t="s">
        <v>47</v>
      </c>
      <c r="D629" s="119" t="s">
        <v>308</v>
      </c>
      <c r="E629" s="116"/>
      <c r="F629" s="36" t="s">
        <v>30</v>
      </c>
      <c r="G629" s="37">
        <v>0.37</v>
      </c>
      <c r="H629" s="37">
        <v>0.38</v>
      </c>
      <c r="I629" s="38">
        <v>400</v>
      </c>
      <c r="J629" s="39"/>
      <c r="K629" s="171">
        <f t="shared" si="9"/>
        <v>0</v>
      </c>
      <c r="L629" s="162" t="s">
        <v>1227</v>
      </c>
      <c r="M629" s="44" t="s">
        <v>28</v>
      </c>
      <c r="N629" s="41" t="s">
        <v>44</v>
      </c>
      <c r="O629" s="122" t="s">
        <v>28</v>
      </c>
      <c r="P629" s="122" t="s">
        <v>28</v>
      </c>
    </row>
    <row r="630" spans="1:16" s="122" customFormat="1" ht="15" thickBot="1">
      <c r="A630" s="121"/>
      <c r="B630" s="154" t="s">
        <v>688</v>
      </c>
      <c r="C630" s="126" t="s">
        <v>47</v>
      </c>
      <c r="D630" s="126" t="s">
        <v>308</v>
      </c>
      <c r="E630" s="129"/>
      <c r="F630" s="36" t="s">
        <v>110</v>
      </c>
      <c r="G630" s="37">
        <v>0.27</v>
      </c>
      <c r="H630" s="37">
        <v>0.28000000000000003</v>
      </c>
      <c r="I630" s="38">
        <v>500</v>
      </c>
      <c r="J630" s="128"/>
      <c r="K630" s="171">
        <f t="shared" si="9"/>
        <v>0</v>
      </c>
      <c r="L630" s="162" t="s">
        <v>1227</v>
      </c>
      <c r="M630" s="44" t="s">
        <v>28</v>
      </c>
      <c r="N630" s="41" t="s">
        <v>44</v>
      </c>
      <c r="O630" s="122" t="s">
        <v>28</v>
      </c>
      <c r="P630" s="122" t="s">
        <v>28</v>
      </c>
    </row>
    <row r="631" spans="1:16" s="19" customFormat="1" ht="15" thickBot="1">
      <c r="A631" s="114"/>
      <c r="B631" s="153" t="s">
        <v>309</v>
      </c>
      <c r="C631" s="119" t="s">
        <v>47</v>
      </c>
      <c r="D631" s="119" t="s">
        <v>308</v>
      </c>
      <c r="E631" s="116"/>
      <c r="F631" s="36" t="s">
        <v>32</v>
      </c>
      <c r="G631" s="37">
        <v>0.51</v>
      </c>
      <c r="H631" s="37">
        <v>0.53</v>
      </c>
      <c r="I631" s="38">
        <v>300</v>
      </c>
      <c r="J631" s="39"/>
      <c r="K631" s="171">
        <f t="shared" si="9"/>
        <v>0</v>
      </c>
      <c r="L631" s="162" t="s">
        <v>1227</v>
      </c>
      <c r="M631" s="44" t="s">
        <v>28</v>
      </c>
      <c r="N631" s="41" t="s">
        <v>44</v>
      </c>
      <c r="O631" s="122" t="s">
        <v>28</v>
      </c>
      <c r="P631" s="122" t="s">
        <v>28</v>
      </c>
    </row>
    <row r="632" spans="1:16" s="122" customFormat="1" ht="15" thickBot="1">
      <c r="A632" s="121"/>
      <c r="B632" s="153" t="s">
        <v>689</v>
      </c>
      <c r="C632" s="119" t="s">
        <v>47</v>
      </c>
      <c r="D632" s="119" t="s">
        <v>308</v>
      </c>
      <c r="E632" s="116"/>
      <c r="F632" s="36" t="s">
        <v>33</v>
      </c>
      <c r="G632" s="37">
        <v>0.68</v>
      </c>
      <c r="H632" s="37">
        <v>0.71</v>
      </c>
      <c r="I632" s="38">
        <v>200</v>
      </c>
      <c r="J632" s="39"/>
      <c r="K632" s="171">
        <f t="shared" si="9"/>
        <v>0</v>
      </c>
      <c r="L632" s="162" t="s">
        <v>1227</v>
      </c>
      <c r="M632" s="44" t="s">
        <v>28</v>
      </c>
      <c r="N632" s="41" t="s">
        <v>44</v>
      </c>
      <c r="O632" s="122" t="s">
        <v>28</v>
      </c>
      <c r="P632" s="122" t="s">
        <v>28</v>
      </c>
    </row>
    <row r="633" spans="1:16" s="122" customFormat="1" ht="15" thickBot="1">
      <c r="A633" s="121"/>
      <c r="B633" s="153" t="s">
        <v>310</v>
      </c>
      <c r="C633" s="119" t="s">
        <v>47</v>
      </c>
      <c r="D633" s="119" t="s">
        <v>308</v>
      </c>
      <c r="E633" s="116"/>
      <c r="F633" s="36" t="s">
        <v>73</v>
      </c>
      <c r="G633" s="37">
        <v>0.85</v>
      </c>
      <c r="H633" s="37">
        <v>0.89</v>
      </c>
      <c r="I633" s="38">
        <v>150</v>
      </c>
      <c r="J633" s="39"/>
      <c r="K633" s="171">
        <f t="shared" si="9"/>
        <v>0</v>
      </c>
      <c r="L633" s="162" t="s">
        <v>1227</v>
      </c>
      <c r="M633" s="44" t="s">
        <v>28</v>
      </c>
      <c r="N633" s="41" t="s">
        <v>44</v>
      </c>
      <c r="O633" s="122" t="s">
        <v>28</v>
      </c>
      <c r="P633" s="122" t="s">
        <v>28</v>
      </c>
    </row>
    <row r="634" spans="1:16" s="122" customFormat="1" ht="15" thickBot="1">
      <c r="A634" s="121"/>
      <c r="B634" s="153" t="s">
        <v>951</v>
      </c>
      <c r="C634" s="119" t="s">
        <v>42</v>
      </c>
      <c r="D634" s="119" t="s">
        <v>311</v>
      </c>
      <c r="E634" s="35"/>
      <c r="F634" s="36" t="s">
        <v>33</v>
      </c>
      <c r="G634" s="37">
        <v>0.88</v>
      </c>
      <c r="H634" s="37">
        <v>0.92</v>
      </c>
      <c r="I634" s="38">
        <v>200</v>
      </c>
      <c r="J634" s="39"/>
      <c r="K634" s="171">
        <f t="shared" si="9"/>
        <v>0</v>
      </c>
      <c r="L634" s="162" t="s">
        <v>1227</v>
      </c>
      <c r="M634" s="107" t="s">
        <v>28</v>
      </c>
      <c r="N634" s="41" t="s">
        <v>37</v>
      </c>
      <c r="O634" s="122" t="s">
        <v>28</v>
      </c>
      <c r="P634" s="122" t="s">
        <v>28</v>
      </c>
    </row>
    <row r="635" spans="1:16" s="19" customFormat="1" ht="15" thickBot="1">
      <c r="A635" s="114"/>
      <c r="B635" s="153" t="s">
        <v>312</v>
      </c>
      <c r="C635" s="119" t="s">
        <v>42</v>
      </c>
      <c r="D635" s="119" t="s">
        <v>311</v>
      </c>
      <c r="E635" s="115"/>
      <c r="F635" s="36" t="s">
        <v>73</v>
      </c>
      <c r="G635" s="37">
        <v>1.17</v>
      </c>
      <c r="H635" s="37">
        <v>1.23</v>
      </c>
      <c r="I635" s="38">
        <v>150</v>
      </c>
      <c r="J635" s="39"/>
      <c r="K635" s="171">
        <f t="shared" si="9"/>
        <v>0</v>
      </c>
      <c r="L635" s="162" t="s">
        <v>1227</v>
      </c>
      <c r="M635" s="107" t="s">
        <v>28</v>
      </c>
      <c r="N635" s="41" t="s">
        <v>37</v>
      </c>
      <c r="O635" s="122" t="s">
        <v>28</v>
      </c>
      <c r="P635" s="122" t="s">
        <v>28</v>
      </c>
    </row>
    <row r="636" spans="1:16" s="19" customFormat="1" ht="15" thickBot="1">
      <c r="A636" s="114"/>
      <c r="B636" s="153" t="s">
        <v>952</v>
      </c>
      <c r="C636" s="119" t="s">
        <v>42</v>
      </c>
      <c r="D636" s="119" t="s">
        <v>311</v>
      </c>
      <c r="E636" s="115"/>
      <c r="F636" s="36" t="s">
        <v>64</v>
      </c>
      <c r="G636" s="37">
        <v>1.59</v>
      </c>
      <c r="H636" s="37">
        <v>1.67</v>
      </c>
      <c r="I636" s="38">
        <v>125</v>
      </c>
      <c r="J636" s="39"/>
      <c r="K636" s="171">
        <f t="shared" si="9"/>
        <v>0</v>
      </c>
      <c r="L636" s="162" t="s">
        <v>1227</v>
      </c>
      <c r="M636" s="107" t="s">
        <v>28</v>
      </c>
      <c r="N636" s="41" t="s">
        <v>37</v>
      </c>
      <c r="O636" s="122" t="s">
        <v>28</v>
      </c>
      <c r="P636" s="122" t="s">
        <v>28</v>
      </c>
    </row>
    <row r="637" spans="1:16" s="19" customFormat="1" ht="15" thickBot="1">
      <c r="A637" s="114"/>
      <c r="B637" s="153" t="s">
        <v>953</v>
      </c>
      <c r="C637" s="119" t="s">
        <v>42</v>
      </c>
      <c r="D637" s="119" t="s">
        <v>311</v>
      </c>
      <c r="E637" s="115"/>
      <c r="F637" s="36" t="s">
        <v>46</v>
      </c>
      <c r="G637" s="37">
        <v>1.79</v>
      </c>
      <c r="H637" s="37">
        <v>1.8800000000000001</v>
      </c>
      <c r="I637" s="38">
        <v>100</v>
      </c>
      <c r="J637" s="39"/>
      <c r="K637" s="171">
        <f t="shared" si="9"/>
        <v>0</v>
      </c>
      <c r="L637" s="162" t="s">
        <v>1227</v>
      </c>
      <c r="M637" s="107" t="s">
        <v>28</v>
      </c>
      <c r="N637" s="41" t="s">
        <v>37</v>
      </c>
      <c r="O637" s="122" t="s">
        <v>28</v>
      </c>
      <c r="P637" s="122" t="s">
        <v>28</v>
      </c>
    </row>
    <row r="638" spans="1:16" s="19" customFormat="1" ht="15" hidden="1" thickBot="1">
      <c r="A638" s="114"/>
      <c r="B638" s="152" t="s">
        <v>690</v>
      </c>
      <c r="C638" s="130" t="s">
        <v>47</v>
      </c>
      <c r="D638" s="130" t="s">
        <v>1088</v>
      </c>
      <c r="E638" s="137" t="s">
        <v>1148</v>
      </c>
      <c r="F638" s="132" t="s">
        <v>32</v>
      </c>
      <c r="G638" s="133">
        <v>0.52</v>
      </c>
      <c r="H638" s="133">
        <v>0.54</v>
      </c>
      <c r="I638" s="134">
        <v>300</v>
      </c>
      <c r="J638" s="135"/>
      <c r="K638" s="172">
        <f t="shared" si="9"/>
        <v>0</v>
      </c>
      <c r="L638" s="136" t="s">
        <v>1226</v>
      </c>
      <c r="M638" s="111" t="s">
        <v>28</v>
      </c>
      <c r="N638" s="136" t="s">
        <v>56</v>
      </c>
      <c r="O638" s="122" t="s">
        <v>28</v>
      </c>
      <c r="P638" s="122" t="s">
        <v>28</v>
      </c>
    </row>
    <row r="639" spans="1:16" s="122" customFormat="1" ht="15" thickBot="1">
      <c r="A639" s="121"/>
      <c r="B639" s="153" t="s">
        <v>691</v>
      </c>
      <c r="C639" s="119" t="s">
        <v>47</v>
      </c>
      <c r="D639" s="119" t="s">
        <v>1088</v>
      </c>
      <c r="E639" s="124" t="s">
        <v>1148</v>
      </c>
      <c r="F639" s="36" t="s">
        <v>33</v>
      </c>
      <c r="G639" s="37">
        <v>0.7</v>
      </c>
      <c r="H639" s="37">
        <v>0.73</v>
      </c>
      <c r="I639" s="38">
        <v>200</v>
      </c>
      <c r="J639" s="39"/>
      <c r="K639" s="171">
        <f t="shared" si="9"/>
        <v>0</v>
      </c>
      <c r="L639" s="163" t="s">
        <v>1228</v>
      </c>
      <c r="M639" s="159" t="s">
        <v>28</v>
      </c>
      <c r="N639" s="41" t="s">
        <v>56</v>
      </c>
      <c r="O639" s="122" t="s">
        <v>28</v>
      </c>
      <c r="P639" s="122" t="s">
        <v>28</v>
      </c>
    </row>
    <row r="640" spans="1:16" s="122" customFormat="1" ht="15" thickBot="1">
      <c r="A640" s="121"/>
      <c r="B640" s="153" t="s">
        <v>954</v>
      </c>
      <c r="C640" s="119" t="s">
        <v>42</v>
      </c>
      <c r="D640" s="119" t="s">
        <v>1125</v>
      </c>
      <c r="E640" s="124" t="s">
        <v>1148</v>
      </c>
      <c r="F640" s="36" t="s">
        <v>124</v>
      </c>
      <c r="G640" s="37">
        <v>0.65</v>
      </c>
      <c r="H640" s="37">
        <v>0.68</v>
      </c>
      <c r="I640" s="38">
        <v>250</v>
      </c>
      <c r="J640" s="39"/>
      <c r="K640" s="171">
        <f t="shared" si="9"/>
        <v>0</v>
      </c>
      <c r="L640" s="162" t="s">
        <v>1227</v>
      </c>
      <c r="M640" s="43" t="s">
        <v>28</v>
      </c>
      <c r="N640" s="41" t="s">
        <v>39</v>
      </c>
      <c r="O640" s="122" t="s">
        <v>28</v>
      </c>
      <c r="P640" s="122" t="s">
        <v>28</v>
      </c>
    </row>
    <row r="641" spans="1:16" s="122" customFormat="1" ht="15" thickBot="1">
      <c r="A641" s="121"/>
      <c r="B641" s="153" t="s">
        <v>955</v>
      </c>
      <c r="C641" s="119" t="s">
        <v>42</v>
      </c>
      <c r="D641" s="119" t="s">
        <v>1125</v>
      </c>
      <c r="E641" s="124" t="s">
        <v>1148</v>
      </c>
      <c r="F641" s="36" t="s">
        <v>33</v>
      </c>
      <c r="G641" s="37">
        <v>0.86</v>
      </c>
      <c r="H641" s="37">
        <v>0.9</v>
      </c>
      <c r="I641" s="38">
        <v>200</v>
      </c>
      <c r="J641" s="39"/>
      <c r="K641" s="171">
        <f t="shared" si="9"/>
        <v>0</v>
      </c>
      <c r="L641" s="162" t="s">
        <v>1227</v>
      </c>
      <c r="M641" s="43" t="s">
        <v>28</v>
      </c>
      <c r="N641" s="41" t="s">
        <v>39</v>
      </c>
      <c r="O641" s="122" t="s">
        <v>28</v>
      </c>
      <c r="P641" s="122" t="s">
        <v>28</v>
      </c>
    </row>
    <row r="642" spans="1:16" s="122" customFormat="1" ht="15" thickBot="1">
      <c r="A642" s="121"/>
      <c r="B642" s="153" t="s">
        <v>956</v>
      </c>
      <c r="C642" s="119" t="s">
        <v>42</v>
      </c>
      <c r="D642" s="119" t="s">
        <v>1125</v>
      </c>
      <c r="E642" s="124" t="s">
        <v>1148</v>
      </c>
      <c r="F642" s="36" t="s">
        <v>73</v>
      </c>
      <c r="G642" s="37">
        <v>1.1399999999999999</v>
      </c>
      <c r="H642" s="37">
        <v>1.19</v>
      </c>
      <c r="I642" s="38">
        <v>150</v>
      </c>
      <c r="J642" s="39"/>
      <c r="K642" s="171">
        <f t="shared" si="9"/>
        <v>0</v>
      </c>
      <c r="L642" s="163" t="s">
        <v>1228</v>
      </c>
      <c r="M642" s="43" t="s">
        <v>28</v>
      </c>
      <c r="N642" s="41" t="s">
        <v>39</v>
      </c>
      <c r="O642" s="122" t="s">
        <v>28</v>
      </c>
      <c r="P642" s="122" t="s">
        <v>28</v>
      </c>
    </row>
    <row r="643" spans="1:16" s="122" customFormat="1" ht="15" hidden="1" thickBot="1">
      <c r="A643" s="121"/>
      <c r="B643" s="152" t="s">
        <v>957</v>
      </c>
      <c r="C643" s="130" t="s">
        <v>42</v>
      </c>
      <c r="D643" s="130" t="s">
        <v>1125</v>
      </c>
      <c r="E643" s="137" t="s">
        <v>1148</v>
      </c>
      <c r="F643" s="132" t="s">
        <v>64</v>
      </c>
      <c r="G643" s="133">
        <v>1.33</v>
      </c>
      <c r="H643" s="133">
        <v>1.4</v>
      </c>
      <c r="I643" s="134">
        <v>125</v>
      </c>
      <c r="J643" s="135"/>
      <c r="K643" s="172">
        <f t="shared" si="9"/>
        <v>0</v>
      </c>
      <c r="L643" s="136" t="s">
        <v>1226</v>
      </c>
      <c r="M643" s="106" t="s">
        <v>28</v>
      </c>
      <c r="N643" s="136" t="s">
        <v>39</v>
      </c>
      <c r="O643" s="122" t="s">
        <v>28</v>
      </c>
      <c r="P643" s="122" t="s">
        <v>28</v>
      </c>
    </row>
    <row r="644" spans="1:16" s="122" customFormat="1" ht="15" hidden="1" thickBot="1">
      <c r="A644" s="121"/>
      <c r="B644" s="152" t="s">
        <v>958</v>
      </c>
      <c r="C644" s="130" t="s">
        <v>42</v>
      </c>
      <c r="D644" s="130" t="s">
        <v>1125</v>
      </c>
      <c r="E644" s="137" t="s">
        <v>1148</v>
      </c>
      <c r="F644" s="132" t="s">
        <v>46</v>
      </c>
      <c r="G644" s="133">
        <v>1.57</v>
      </c>
      <c r="H644" s="133">
        <v>1.65</v>
      </c>
      <c r="I644" s="134">
        <v>100</v>
      </c>
      <c r="J644" s="135"/>
      <c r="K644" s="172">
        <f t="shared" si="9"/>
        <v>0</v>
      </c>
      <c r="L644" s="136" t="s">
        <v>1226</v>
      </c>
      <c r="M644" s="106" t="s">
        <v>28</v>
      </c>
      <c r="N644" s="136" t="s">
        <v>39</v>
      </c>
      <c r="O644" s="122" t="s">
        <v>28</v>
      </c>
      <c r="P644" s="122" t="s">
        <v>28</v>
      </c>
    </row>
    <row r="645" spans="1:16" s="122" customFormat="1" ht="15" hidden="1" thickBot="1">
      <c r="A645" s="121"/>
      <c r="B645" s="152" t="s">
        <v>692</v>
      </c>
      <c r="C645" s="130" t="s">
        <v>47</v>
      </c>
      <c r="D645" s="130" t="s">
        <v>1089</v>
      </c>
      <c r="E645" s="137" t="s">
        <v>1148</v>
      </c>
      <c r="F645" s="132" t="s">
        <v>189</v>
      </c>
      <c r="G645" s="133">
        <v>0.36</v>
      </c>
      <c r="H645" s="133">
        <v>0.37</v>
      </c>
      <c r="I645" s="134">
        <v>400</v>
      </c>
      <c r="J645" s="135"/>
      <c r="K645" s="172">
        <f t="shared" si="9"/>
        <v>0</v>
      </c>
      <c r="L645" s="136" t="s">
        <v>1226</v>
      </c>
      <c r="M645" s="140" t="s">
        <v>28</v>
      </c>
      <c r="N645" s="136" t="s">
        <v>65</v>
      </c>
      <c r="O645" s="122" t="s">
        <v>28</v>
      </c>
      <c r="P645" s="122" t="s">
        <v>28</v>
      </c>
    </row>
    <row r="646" spans="1:16" s="19" customFormat="1" ht="15" hidden="1" thickBot="1">
      <c r="A646" s="114"/>
      <c r="B646" s="152" t="s">
        <v>693</v>
      </c>
      <c r="C646" s="130" t="s">
        <v>47</v>
      </c>
      <c r="D646" s="130" t="s">
        <v>1089</v>
      </c>
      <c r="E646" s="137" t="s">
        <v>1148</v>
      </c>
      <c r="F646" s="132" t="s">
        <v>32</v>
      </c>
      <c r="G646" s="133">
        <v>0.52</v>
      </c>
      <c r="H646" s="133">
        <v>0.54</v>
      </c>
      <c r="I646" s="134">
        <v>300</v>
      </c>
      <c r="J646" s="135"/>
      <c r="K646" s="172">
        <f t="shared" si="9"/>
        <v>0</v>
      </c>
      <c r="L646" s="136" t="s">
        <v>1226</v>
      </c>
      <c r="M646" s="140" t="s">
        <v>28</v>
      </c>
      <c r="N646" s="136" t="s">
        <v>65</v>
      </c>
      <c r="O646" s="122" t="s">
        <v>28</v>
      </c>
      <c r="P646" s="122" t="s">
        <v>28</v>
      </c>
    </row>
    <row r="647" spans="1:16" s="122" customFormat="1" ht="15" hidden="1" thickBot="1">
      <c r="A647" s="121"/>
      <c r="B647" s="152" t="s">
        <v>694</v>
      </c>
      <c r="C647" s="130" t="s">
        <v>47</v>
      </c>
      <c r="D647" s="130" t="s">
        <v>1089</v>
      </c>
      <c r="E647" s="137" t="s">
        <v>1148</v>
      </c>
      <c r="F647" s="132" t="s">
        <v>33</v>
      </c>
      <c r="G647" s="133">
        <v>0.71</v>
      </c>
      <c r="H647" s="133">
        <v>0.74</v>
      </c>
      <c r="I647" s="134">
        <v>200</v>
      </c>
      <c r="J647" s="135"/>
      <c r="K647" s="172">
        <f t="shared" si="9"/>
        <v>0</v>
      </c>
      <c r="L647" s="136" t="s">
        <v>1226</v>
      </c>
      <c r="M647" s="140" t="s">
        <v>28</v>
      </c>
      <c r="N647" s="136" t="s">
        <v>65</v>
      </c>
      <c r="O647" s="122" t="s">
        <v>28</v>
      </c>
      <c r="P647" s="122" t="s">
        <v>28</v>
      </c>
    </row>
    <row r="648" spans="1:16" s="122" customFormat="1" ht="15" thickBot="1">
      <c r="A648" s="121"/>
      <c r="B648" s="153" t="s">
        <v>695</v>
      </c>
      <c r="C648" s="119" t="s">
        <v>47</v>
      </c>
      <c r="D648" s="119" t="s">
        <v>1089</v>
      </c>
      <c r="E648" s="124" t="s">
        <v>1148</v>
      </c>
      <c r="F648" s="36" t="s">
        <v>73</v>
      </c>
      <c r="G648" s="37">
        <v>0.9</v>
      </c>
      <c r="H648" s="37">
        <v>0.94000000000000006</v>
      </c>
      <c r="I648" s="38">
        <v>150</v>
      </c>
      <c r="J648" s="39"/>
      <c r="K648" s="171">
        <f t="shared" si="9"/>
        <v>0</v>
      </c>
      <c r="L648" s="163" t="s">
        <v>1228</v>
      </c>
      <c r="M648" s="46" t="s">
        <v>28</v>
      </c>
      <c r="N648" s="41" t="s">
        <v>65</v>
      </c>
      <c r="O648" s="122" t="s">
        <v>28</v>
      </c>
      <c r="P648" s="122" t="s">
        <v>28</v>
      </c>
    </row>
    <row r="649" spans="1:16" s="19" customFormat="1" ht="15" thickBot="1">
      <c r="A649" s="114"/>
      <c r="B649" s="153" t="s">
        <v>696</v>
      </c>
      <c r="C649" s="119" t="s">
        <v>47</v>
      </c>
      <c r="D649" s="119" t="s">
        <v>1090</v>
      </c>
      <c r="E649" s="124" t="s">
        <v>1148</v>
      </c>
      <c r="F649" s="36" t="s">
        <v>30</v>
      </c>
      <c r="G649" s="37">
        <v>0.38</v>
      </c>
      <c r="H649" s="37">
        <v>0.39</v>
      </c>
      <c r="I649" s="38">
        <v>400</v>
      </c>
      <c r="J649" s="39"/>
      <c r="K649" s="171">
        <f t="shared" si="9"/>
        <v>0</v>
      </c>
      <c r="L649" s="162" t="s">
        <v>1227</v>
      </c>
      <c r="M649" s="44" t="s">
        <v>28</v>
      </c>
      <c r="N649" s="41" t="s">
        <v>1141</v>
      </c>
      <c r="O649" s="122" t="s">
        <v>28</v>
      </c>
      <c r="P649" s="122" t="s">
        <v>28</v>
      </c>
    </row>
    <row r="650" spans="1:16" s="19" customFormat="1" ht="15" thickBot="1">
      <c r="A650" s="114"/>
      <c r="B650" s="153" t="s">
        <v>697</v>
      </c>
      <c r="C650" s="119" t="s">
        <v>47</v>
      </c>
      <c r="D650" s="119" t="s">
        <v>1090</v>
      </c>
      <c r="E650" s="124" t="s">
        <v>1148</v>
      </c>
      <c r="F650" s="36" t="s">
        <v>32</v>
      </c>
      <c r="G650" s="37">
        <v>0.52</v>
      </c>
      <c r="H650" s="37">
        <v>0.54</v>
      </c>
      <c r="I650" s="38">
        <v>300</v>
      </c>
      <c r="J650" s="39"/>
      <c r="K650" s="171">
        <f t="shared" si="9"/>
        <v>0</v>
      </c>
      <c r="L650" s="162" t="s">
        <v>1227</v>
      </c>
      <c r="M650" s="44" t="s">
        <v>28</v>
      </c>
      <c r="N650" s="41" t="s">
        <v>1141</v>
      </c>
      <c r="O650" s="122" t="s">
        <v>28</v>
      </c>
      <c r="P650" s="122" t="s">
        <v>28</v>
      </c>
    </row>
    <row r="651" spans="1:16" s="19" customFormat="1" ht="15" thickBot="1">
      <c r="A651" s="114"/>
      <c r="B651" s="153" t="s">
        <v>698</v>
      </c>
      <c r="C651" s="119" t="s">
        <v>47</v>
      </c>
      <c r="D651" s="119" t="s">
        <v>1090</v>
      </c>
      <c r="E651" s="124" t="s">
        <v>1148</v>
      </c>
      <c r="F651" s="36" t="s">
        <v>33</v>
      </c>
      <c r="G651" s="37">
        <v>0.7</v>
      </c>
      <c r="H651" s="37">
        <v>0.73</v>
      </c>
      <c r="I651" s="38">
        <v>200</v>
      </c>
      <c r="J651" s="39"/>
      <c r="K651" s="171">
        <f t="shared" si="9"/>
        <v>0</v>
      </c>
      <c r="L651" s="163" t="s">
        <v>1228</v>
      </c>
      <c r="M651" s="44" t="s">
        <v>28</v>
      </c>
      <c r="N651" s="41" t="s">
        <v>1141</v>
      </c>
      <c r="O651" s="122" t="s">
        <v>28</v>
      </c>
      <c r="P651" s="122" t="s">
        <v>28</v>
      </c>
    </row>
    <row r="652" spans="1:16" s="19" customFormat="1" ht="15" thickBot="1">
      <c r="A652" s="114"/>
      <c r="B652" s="153" t="s">
        <v>1196</v>
      </c>
      <c r="C652" s="126" t="s">
        <v>47</v>
      </c>
      <c r="D652" s="119" t="s">
        <v>1197</v>
      </c>
      <c r="E652" s="116"/>
      <c r="F652" s="36" t="s">
        <v>30</v>
      </c>
      <c r="G652" s="37">
        <v>0.4</v>
      </c>
      <c r="H652" s="37">
        <v>0.42</v>
      </c>
      <c r="I652" s="38">
        <v>400</v>
      </c>
      <c r="J652" s="39"/>
      <c r="K652" s="171">
        <f t="shared" si="9"/>
        <v>0</v>
      </c>
      <c r="L652" s="162" t="s">
        <v>1227</v>
      </c>
      <c r="M652" s="45" t="s">
        <v>28</v>
      </c>
      <c r="N652" s="41" t="s">
        <v>48</v>
      </c>
      <c r="O652" s="122" t="s">
        <v>28</v>
      </c>
      <c r="P652" s="122" t="s">
        <v>28</v>
      </c>
    </row>
    <row r="653" spans="1:16" s="122" customFormat="1" ht="15" thickBot="1">
      <c r="A653" s="121"/>
      <c r="B653" s="153" t="s">
        <v>1198</v>
      </c>
      <c r="C653" s="126" t="s">
        <v>47</v>
      </c>
      <c r="D653" s="119" t="s">
        <v>1197</v>
      </c>
      <c r="E653" s="116"/>
      <c r="F653" s="36" t="s">
        <v>32</v>
      </c>
      <c r="G653" s="37">
        <v>0.56000000000000005</v>
      </c>
      <c r="H653" s="37">
        <v>0.57999999999999996</v>
      </c>
      <c r="I653" s="38">
        <v>300</v>
      </c>
      <c r="J653" s="39"/>
      <c r="K653" s="171">
        <f t="shared" si="9"/>
        <v>0</v>
      </c>
      <c r="L653" s="162" t="s">
        <v>1227</v>
      </c>
      <c r="M653" s="45" t="s">
        <v>28</v>
      </c>
      <c r="N653" s="41" t="s">
        <v>48</v>
      </c>
      <c r="O653" s="122" t="s">
        <v>28</v>
      </c>
      <c r="P653" s="122" t="s">
        <v>28</v>
      </c>
    </row>
    <row r="654" spans="1:16" s="122" customFormat="1" ht="15" thickBot="1">
      <c r="A654" s="121"/>
      <c r="B654" s="153" t="s">
        <v>1199</v>
      </c>
      <c r="C654" s="126" t="s">
        <v>47</v>
      </c>
      <c r="D654" s="119" t="s">
        <v>1197</v>
      </c>
      <c r="E654" s="116"/>
      <c r="F654" s="36" t="s">
        <v>33</v>
      </c>
      <c r="G654" s="37">
        <v>0.72</v>
      </c>
      <c r="H654" s="37">
        <v>0.75</v>
      </c>
      <c r="I654" s="38">
        <v>200</v>
      </c>
      <c r="J654" s="39"/>
      <c r="K654" s="171">
        <f t="shared" si="9"/>
        <v>0</v>
      </c>
      <c r="L654" s="162" t="s">
        <v>1227</v>
      </c>
      <c r="M654" s="45" t="s">
        <v>28</v>
      </c>
      <c r="N654" s="41" t="s">
        <v>48</v>
      </c>
      <c r="O654" s="122" t="s">
        <v>28</v>
      </c>
      <c r="P654" s="122" t="s">
        <v>28</v>
      </c>
    </row>
    <row r="655" spans="1:16" s="19" customFormat="1" ht="15" thickBot="1">
      <c r="A655" s="114"/>
      <c r="B655" s="153" t="s">
        <v>1285</v>
      </c>
      <c r="C655" s="164" t="s">
        <v>29</v>
      </c>
      <c r="D655" s="164" t="s">
        <v>1346</v>
      </c>
      <c r="E655" s="165" t="s">
        <v>1369</v>
      </c>
      <c r="F655" s="36" t="s">
        <v>64</v>
      </c>
      <c r="G655" s="37">
        <v>1.45</v>
      </c>
      <c r="H655" s="37">
        <v>1.51</v>
      </c>
      <c r="I655" s="38">
        <v>125</v>
      </c>
      <c r="J655" s="39"/>
      <c r="K655" s="171">
        <f t="shared" si="9"/>
        <v>0</v>
      </c>
      <c r="L655" s="162" t="s">
        <v>1227</v>
      </c>
      <c r="M655" s="106" t="s">
        <v>28</v>
      </c>
      <c r="N655" s="41" t="s">
        <v>39</v>
      </c>
      <c r="O655" s="122" t="s">
        <v>28</v>
      </c>
      <c r="P655" s="122" t="s">
        <v>28</v>
      </c>
    </row>
    <row r="656" spans="1:16" s="122" customFormat="1" ht="15" hidden="1" thickBot="1">
      <c r="A656" s="121"/>
      <c r="B656" s="152" t="s">
        <v>787</v>
      </c>
      <c r="C656" s="130" t="s">
        <v>29</v>
      </c>
      <c r="D656" s="130" t="s">
        <v>314</v>
      </c>
      <c r="E656" s="137"/>
      <c r="F656" s="132" t="s">
        <v>32</v>
      </c>
      <c r="G656" s="133">
        <v>0.65</v>
      </c>
      <c r="H656" s="133">
        <v>0.68</v>
      </c>
      <c r="I656" s="134">
        <v>300</v>
      </c>
      <c r="J656" s="135"/>
      <c r="K656" s="172">
        <f t="shared" si="9"/>
        <v>0</v>
      </c>
      <c r="L656" s="136" t="s">
        <v>1226</v>
      </c>
      <c r="M656" s="107" t="s">
        <v>28</v>
      </c>
      <c r="N656" s="136" t="s">
        <v>37</v>
      </c>
      <c r="O656" s="122" t="s">
        <v>28</v>
      </c>
      <c r="P656" s="122" t="s">
        <v>28</v>
      </c>
    </row>
    <row r="657" spans="1:16" s="122" customFormat="1" ht="15" hidden="1" thickBot="1">
      <c r="A657" s="121"/>
      <c r="B657" s="152" t="s">
        <v>788</v>
      </c>
      <c r="C657" s="130" t="s">
        <v>29</v>
      </c>
      <c r="D657" s="130" t="s">
        <v>314</v>
      </c>
      <c r="E657" s="137"/>
      <c r="F657" s="132" t="s">
        <v>33</v>
      </c>
      <c r="G657" s="133">
        <v>0.94000000000000006</v>
      </c>
      <c r="H657" s="133">
        <v>0.98</v>
      </c>
      <c r="I657" s="134">
        <v>200</v>
      </c>
      <c r="J657" s="135"/>
      <c r="K657" s="172">
        <f t="shared" si="9"/>
        <v>0</v>
      </c>
      <c r="L657" s="136" t="s">
        <v>1226</v>
      </c>
      <c r="M657" s="107" t="s">
        <v>28</v>
      </c>
      <c r="N657" s="136" t="s">
        <v>37</v>
      </c>
      <c r="O657" s="122" t="s">
        <v>28</v>
      </c>
      <c r="P657" s="122" t="s">
        <v>28</v>
      </c>
    </row>
    <row r="658" spans="1:16" s="122" customFormat="1" ht="15" hidden="1" thickBot="1">
      <c r="A658" s="121"/>
      <c r="B658" s="152" t="s">
        <v>313</v>
      </c>
      <c r="C658" s="130" t="s">
        <v>29</v>
      </c>
      <c r="D658" s="130" t="s">
        <v>314</v>
      </c>
      <c r="E658" s="137"/>
      <c r="F658" s="132" t="s">
        <v>73</v>
      </c>
      <c r="G658" s="133">
        <v>0.98</v>
      </c>
      <c r="H658" s="133">
        <v>1.03</v>
      </c>
      <c r="I658" s="134">
        <v>150</v>
      </c>
      <c r="J658" s="135"/>
      <c r="K658" s="172">
        <f t="shared" si="9"/>
        <v>0</v>
      </c>
      <c r="L658" s="136" t="s">
        <v>1226</v>
      </c>
      <c r="M658" s="107" t="s">
        <v>28</v>
      </c>
      <c r="N658" s="136" t="s">
        <v>37</v>
      </c>
      <c r="O658" s="122" t="s">
        <v>28</v>
      </c>
      <c r="P658" s="122" t="s">
        <v>28</v>
      </c>
    </row>
    <row r="659" spans="1:16" s="19" customFormat="1" ht="15" thickBot="1">
      <c r="A659" s="114"/>
      <c r="B659" s="153" t="s">
        <v>315</v>
      </c>
      <c r="C659" s="119" t="s">
        <v>29</v>
      </c>
      <c r="D659" s="119" t="s">
        <v>314</v>
      </c>
      <c r="E659" s="116"/>
      <c r="F659" s="36" t="s">
        <v>64</v>
      </c>
      <c r="G659" s="37">
        <v>1.35</v>
      </c>
      <c r="H659" s="37">
        <v>1.42</v>
      </c>
      <c r="I659" s="38">
        <v>125</v>
      </c>
      <c r="J659" s="39"/>
      <c r="K659" s="171">
        <f t="shared" si="9"/>
        <v>0</v>
      </c>
      <c r="L659" s="163" t="s">
        <v>1228</v>
      </c>
      <c r="M659" s="42" t="s">
        <v>28</v>
      </c>
      <c r="N659" s="41" t="s">
        <v>37</v>
      </c>
      <c r="O659" s="122" t="s">
        <v>28</v>
      </c>
      <c r="P659" s="122" t="s">
        <v>28</v>
      </c>
    </row>
    <row r="660" spans="1:16" s="19" customFormat="1" ht="15" hidden="1" thickBot="1">
      <c r="A660" s="114"/>
      <c r="B660" s="152" t="s">
        <v>959</v>
      </c>
      <c r="C660" s="130" t="s">
        <v>42</v>
      </c>
      <c r="D660" s="130" t="s">
        <v>1126</v>
      </c>
      <c r="E660" s="137"/>
      <c r="F660" s="132" t="s">
        <v>32</v>
      </c>
      <c r="G660" s="133">
        <v>0.62</v>
      </c>
      <c r="H660" s="133">
        <v>0.65</v>
      </c>
      <c r="I660" s="134">
        <v>300</v>
      </c>
      <c r="J660" s="135"/>
      <c r="K660" s="172">
        <f t="shared" si="9"/>
        <v>0</v>
      </c>
      <c r="L660" s="136" t="s">
        <v>1226</v>
      </c>
      <c r="M660" s="106" t="s">
        <v>28</v>
      </c>
      <c r="N660" s="136" t="s">
        <v>39</v>
      </c>
      <c r="O660" s="122" t="s">
        <v>28</v>
      </c>
      <c r="P660" s="122" t="s">
        <v>28</v>
      </c>
    </row>
    <row r="661" spans="1:16" s="122" customFormat="1" ht="15" hidden="1" thickBot="1">
      <c r="A661" s="121"/>
      <c r="B661" s="152" t="s">
        <v>960</v>
      </c>
      <c r="C661" s="130" t="s">
        <v>42</v>
      </c>
      <c r="D661" s="130" t="s">
        <v>1126</v>
      </c>
      <c r="E661" s="137"/>
      <c r="F661" s="132" t="s">
        <v>33</v>
      </c>
      <c r="G661" s="133">
        <v>0.92</v>
      </c>
      <c r="H661" s="133">
        <v>0.96</v>
      </c>
      <c r="I661" s="134">
        <v>200</v>
      </c>
      <c r="J661" s="135"/>
      <c r="K661" s="172">
        <f t="shared" si="9"/>
        <v>0</v>
      </c>
      <c r="L661" s="136" t="s">
        <v>1226</v>
      </c>
      <c r="M661" s="106" t="s">
        <v>28</v>
      </c>
      <c r="N661" s="136" t="s">
        <v>39</v>
      </c>
      <c r="O661" s="122" t="s">
        <v>28</v>
      </c>
      <c r="P661" s="122" t="s">
        <v>28</v>
      </c>
    </row>
    <row r="662" spans="1:16" s="122" customFormat="1" ht="15" hidden="1" thickBot="1">
      <c r="A662" s="121"/>
      <c r="B662" s="152" t="s">
        <v>961</v>
      </c>
      <c r="C662" s="130" t="s">
        <v>42</v>
      </c>
      <c r="D662" s="130" t="s">
        <v>1126</v>
      </c>
      <c r="E662" s="137"/>
      <c r="F662" s="132" t="s">
        <v>73</v>
      </c>
      <c r="G662" s="133">
        <v>1.22</v>
      </c>
      <c r="H662" s="133">
        <v>1.28</v>
      </c>
      <c r="I662" s="134">
        <v>150</v>
      </c>
      <c r="J662" s="135"/>
      <c r="K662" s="172">
        <f t="shared" si="9"/>
        <v>0</v>
      </c>
      <c r="L662" s="136" t="s">
        <v>1226</v>
      </c>
      <c r="M662" s="106" t="s">
        <v>28</v>
      </c>
      <c r="N662" s="136" t="s">
        <v>39</v>
      </c>
      <c r="O662" s="122" t="s">
        <v>28</v>
      </c>
      <c r="P662" s="122" t="s">
        <v>28</v>
      </c>
    </row>
    <row r="663" spans="1:16" s="122" customFormat="1" ht="15" hidden="1" thickBot="1">
      <c r="A663" s="121"/>
      <c r="B663" s="152" t="s">
        <v>962</v>
      </c>
      <c r="C663" s="130" t="s">
        <v>42</v>
      </c>
      <c r="D663" s="130" t="s">
        <v>1126</v>
      </c>
      <c r="E663" s="137"/>
      <c r="F663" s="132" t="s">
        <v>64</v>
      </c>
      <c r="G663" s="133">
        <v>1.43</v>
      </c>
      <c r="H663" s="133">
        <v>1.5</v>
      </c>
      <c r="I663" s="134">
        <v>125</v>
      </c>
      <c r="J663" s="135"/>
      <c r="K663" s="172">
        <f t="shared" si="9"/>
        <v>0</v>
      </c>
      <c r="L663" s="136" t="s">
        <v>1226</v>
      </c>
      <c r="M663" s="106" t="s">
        <v>28</v>
      </c>
      <c r="N663" s="136" t="s">
        <v>39</v>
      </c>
      <c r="O663" s="122" t="s">
        <v>28</v>
      </c>
      <c r="P663" s="122" t="s">
        <v>28</v>
      </c>
    </row>
    <row r="664" spans="1:16" s="122" customFormat="1" ht="15" hidden="1" thickBot="1">
      <c r="A664" s="121"/>
      <c r="B664" s="152" t="s">
        <v>963</v>
      </c>
      <c r="C664" s="130" t="s">
        <v>42</v>
      </c>
      <c r="D664" s="130" t="s">
        <v>1126</v>
      </c>
      <c r="E664" s="137"/>
      <c r="F664" s="132" t="s">
        <v>46</v>
      </c>
      <c r="G664" s="133">
        <v>1.6300000000000001</v>
      </c>
      <c r="H664" s="133">
        <v>1.71</v>
      </c>
      <c r="I664" s="134">
        <v>100</v>
      </c>
      <c r="J664" s="135"/>
      <c r="K664" s="172">
        <f t="shared" si="9"/>
        <v>0</v>
      </c>
      <c r="L664" s="136" t="s">
        <v>1226</v>
      </c>
      <c r="M664" s="106" t="s">
        <v>28</v>
      </c>
      <c r="N664" s="136" t="s">
        <v>39</v>
      </c>
      <c r="O664" s="122" t="s">
        <v>28</v>
      </c>
      <c r="P664" s="122" t="s">
        <v>28</v>
      </c>
    </row>
    <row r="665" spans="1:16" s="122" customFormat="1" ht="15" thickBot="1">
      <c r="A665" s="121"/>
      <c r="B665" s="153" t="s">
        <v>1154</v>
      </c>
      <c r="C665" s="119" t="s">
        <v>1166</v>
      </c>
      <c r="D665" s="119" t="s">
        <v>1167</v>
      </c>
      <c r="E665" s="120"/>
      <c r="F665" s="36" t="s">
        <v>30</v>
      </c>
      <c r="G665" s="37">
        <v>0.52</v>
      </c>
      <c r="H665" s="37">
        <v>0.54</v>
      </c>
      <c r="I665" s="38">
        <v>400</v>
      </c>
      <c r="J665" s="39"/>
      <c r="K665" s="171">
        <f t="shared" ref="K665:K728" si="10">IF(J665&lt;5,H665*J665*I665,G665*J665*I665)</f>
        <v>0</v>
      </c>
      <c r="L665" s="162" t="s">
        <v>1227</v>
      </c>
      <c r="M665" s="45" t="s">
        <v>28</v>
      </c>
      <c r="N665" s="41" t="s">
        <v>48</v>
      </c>
      <c r="O665" s="122" t="s">
        <v>28</v>
      </c>
      <c r="P665" s="122" t="s">
        <v>28</v>
      </c>
    </row>
    <row r="666" spans="1:16" s="19" customFormat="1" ht="15" hidden="1" thickBot="1">
      <c r="A666" s="114"/>
      <c r="B666" s="152" t="s">
        <v>1153</v>
      </c>
      <c r="C666" s="130" t="s">
        <v>1166</v>
      </c>
      <c r="D666" s="130" t="s">
        <v>1167</v>
      </c>
      <c r="E666" s="137"/>
      <c r="F666" s="132" t="s">
        <v>110</v>
      </c>
      <c r="G666" s="133">
        <v>0.41000000000000003</v>
      </c>
      <c r="H666" s="133">
        <v>0.43</v>
      </c>
      <c r="I666" s="134">
        <v>500</v>
      </c>
      <c r="J666" s="135"/>
      <c r="K666" s="172">
        <f t="shared" si="10"/>
        <v>0</v>
      </c>
      <c r="L666" s="136" t="s">
        <v>1226</v>
      </c>
      <c r="M666" s="142" t="s">
        <v>28</v>
      </c>
      <c r="N666" s="136" t="s">
        <v>48</v>
      </c>
      <c r="O666" s="122" t="s">
        <v>28</v>
      </c>
      <c r="P666" s="122" t="s">
        <v>28</v>
      </c>
    </row>
    <row r="667" spans="1:16" s="19" customFormat="1" ht="15" thickBot="1">
      <c r="A667" s="114"/>
      <c r="B667" s="153" t="s">
        <v>1155</v>
      </c>
      <c r="C667" s="119" t="s">
        <v>1166</v>
      </c>
      <c r="D667" s="119" t="s">
        <v>1167</v>
      </c>
      <c r="E667" s="120"/>
      <c r="F667" s="36" t="s">
        <v>32</v>
      </c>
      <c r="G667" s="37">
        <v>0.61</v>
      </c>
      <c r="H667" s="37">
        <v>0.64</v>
      </c>
      <c r="I667" s="38">
        <v>300</v>
      </c>
      <c r="J667" s="39"/>
      <c r="K667" s="171">
        <f t="shared" si="10"/>
        <v>0</v>
      </c>
      <c r="L667" s="162" t="s">
        <v>1227</v>
      </c>
      <c r="M667" s="45" t="s">
        <v>28</v>
      </c>
      <c r="N667" s="41" t="s">
        <v>48</v>
      </c>
      <c r="O667" s="122" t="s">
        <v>28</v>
      </c>
      <c r="P667" s="122" t="s">
        <v>28</v>
      </c>
    </row>
    <row r="668" spans="1:16" s="122" customFormat="1" ht="15" thickBot="1">
      <c r="A668" s="121"/>
      <c r="B668" s="153" t="s">
        <v>1156</v>
      </c>
      <c r="C668" s="119" t="s">
        <v>1166</v>
      </c>
      <c r="D668" s="119" t="s">
        <v>1168</v>
      </c>
      <c r="E668" s="120"/>
      <c r="F668" s="36" t="s">
        <v>30</v>
      </c>
      <c r="G668" s="37">
        <v>0.52</v>
      </c>
      <c r="H668" s="37">
        <v>0.54</v>
      </c>
      <c r="I668" s="38">
        <v>400</v>
      </c>
      <c r="J668" s="39"/>
      <c r="K668" s="171">
        <f t="shared" si="10"/>
        <v>0</v>
      </c>
      <c r="L668" s="162" t="s">
        <v>1227</v>
      </c>
      <c r="M668" s="49" t="s">
        <v>28</v>
      </c>
      <c r="N668" s="41" t="s">
        <v>280</v>
      </c>
      <c r="O668" s="122" t="s">
        <v>28</v>
      </c>
      <c r="P668" s="122" t="s">
        <v>28</v>
      </c>
    </row>
    <row r="669" spans="1:16" s="122" customFormat="1" ht="15" thickBot="1">
      <c r="A669" s="121"/>
      <c r="B669" s="153" t="s">
        <v>1157</v>
      </c>
      <c r="C669" s="119" t="s">
        <v>1166</v>
      </c>
      <c r="D669" s="119" t="s">
        <v>1168</v>
      </c>
      <c r="E669" s="120"/>
      <c r="F669" s="36" t="s">
        <v>32</v>
      </c>
      <c r="G669" s="37">
        <v>0.61</v>
      </c>
      <c r="H669" s="37">
        <v>0.64</v>
      </c>
      <c r="I669" s="38">
        <v>300</v>
      </c>
      <c r="J669" s="39"/>
      <c r="K669" s="171">
        <f t="shared" si="10"/>
        <v>0</v>
      </c>
      <c r="L669" s="162" t="s">
        <v>1227</v>
      </c>
      <c r="M669" s="49" t="s">
        <v>28</v>
      </c>
      <c r="N669" s="41" t="s">
        <v>280</v>
      </c>
      <c r="O669" s="122" t="s">
        <v>28</v>
      </c>
      <c r="P669" s="122" t="s">
        <v>28</v>
      </c>
    </row>
    <row r="670" spans="1:16" s="122" customFormat="1" ht="15" thickBot="1">
      <c r="A670" s="121"/>
      <c r="B670" s="153" t="s">
        <v>1158</v>
      </c>
      <c r="C670" s="119" t="s">
        <v>1166</v>
      </c>
      <c r="D670" s="119" t="s">
        <v>1169</v>
      </c>
      <c r="E670" s="120"/>
      <c r="F670" s="36" t="s">
        <v>30</v>
      </c>
      <c r="G670" s="37">
        <v>0.52</v>
      </c>
      <c r="H670" s="37">
        <v>0.54</v>
      </c>
      <c r="I670" s="38">
        <v>400</v>
      </c>
      <c r="J670" s="39"/>
      <c r="K670" s="171">
        <f t="shared" si="10"/>
        <v>0</v>
      </c>
      <c r="L670" s="162" t="s">
        <v>1227</v>
      </c>
      <c r="M670" s="44" t="s">
        <v>28</v>
      </c>
      <c r="N670" s="41" t="s">
        <v>1141</v>
      </c>
      <c r="O670" s="122" t="s">
        <v>28</v>
      </c>
      <c r="P670" s="122" t="s">
        <v>28</v>
      </c>
    </row>
    <row r="671" spans="1:16" s="19" customFormat="1" ht="15" thickBot="1">
      <c r="A671" s="114"/>
      <c r="B671" s="153" t="s">
        <v>1159</v>
      </c>
      <c r="C671" s="119" t="s">
        <v>1166</v>
      </c>
      <c r="D671" s="119" t="s">
        <v>1169</v>
      </c>
      <c r="E671" s="120"/>
      <c r="F671" s="36" t="s">
        <v>32</v>
      </c>
      <c r="G671" s="37">
        <v>0.61</v>
      </c>
      <c r="H671" s="37">
        <v>0.64</v>
      </c>
      <c r="I671" s="38">
        <v>300</v>
      </c>
      <c r="J671" s="39"/>
      <c r="K671" s="171">
        <f t="shared" si="10"/>
        <v>0</v>
      </c>
      <c r="L671" s="162" t="s">
        <v>1227</v>
      </c>
      <c r="M671" s="44" t="s">
        <v>28</v>
      </c>
      <c r="N671" s="41" t="s">
        <v>1141</v>
      </c>
      <c r="O671" s="122" t="s">
        <v>28</v>
      </c>
      <c r="P671" s="122" t="s">
        <v>28</v>
      </c>
    </row>
    <row r="672" spans="1:16" s="122" customFormat="1" ht="15" thickBot="1">
      <c r="A672" s="121"/>
      <c r="B672" s="153" t="s">
        <v>1177</v>
      </c>
      <c r="C672" s="119" t="s">
        <v>1166</v>
      </c>
      <c r="D672" s="119" t="s">
        <v>1178</v>
      </c>
      <c r="E672" s="116"/>
      <c r="F672" s="36" t="s">
        <v>30</v>
      </c>
      <c r="G672" s="37">
        <v>0.53</v>
      </c>
      <c r="H672" s="37">
        <v>0.55000000000000004</v>
      </c>
      <c r="I672" s="38">
        <v>400</v>
      </c>
      <c r="J672" s="39"/>
      <c r="K672" s="171">
        <f t="shared" si="10"/>
        <v>0</v>
      </c>
      <c r="L672" s="162" t="s">
        <v>1227</v>
      </c>
      <c r="M672" s="45" t="s">
        <v>28</v>
      </c>
      <c r="N672" s="41" t="s">
        <v>48</v>
      </c>
      <c r="O672" s="122" t="s">
        <v>28</v>
      </c>
      <c r="P672" s="122" t="s">
        <v>28</v>
      </c>
    </row>
    <row r="673" spans="1:16" s="122" customFormat="1" ht="15" thickBot="1">
      <c r="A673" s="121"/>
      <c r="B673" s="153" t="s">
        <v>1179</v>
      </c>
      <c r="C673" s="119" t="s">
        <v>1166</v>
      </c>
      <c r="D673" s="119" t="s">
        <v>1178</v>
      </c>
      <c r="E673" s="116"/>
      <c r="F673" s="36" t="s">
        <v>32</v>
      </c>
      <c r="G673" s="37">
        <v>0.62</v>
      </c>
      <c r="H673" s="37">
        <v>0.65</v>
      </c>
      <c r="I673" s="38">
        <v>300</v>
      </c>
      <c r="J673" s="39"/>
      <c r="K673" s="171">
        <f t="shared" si="10"/>
        <v>0</v>
      </c>
      <c r="L673" s="162" t="s">
        <v>1227</v>
      </c>
      <c r="M673" s="45" t="s">
        <v>28</v>
      </c>
      <c r="N673" s="41" t="s">
        <v>48</v>
      </c>
      <c r="O673" s="122" t="s">
        <v>28</v>
      </c>
      <c r="P673" s="122" t="s">
        <v>28</v>
      </c>
    </row>
    <row r="674" spans="1:16" s="122" customFormat="1" ht="15" thickBot="1">
      <c r="A674" s="121"/>
      <c r="B674" s="153" t="s">
        <v>1180</v>
      </c>
      <c r="C674" s="119" t="s">
        <v>1166</v>
      </c>
      <c r="D674" s="119" t="s">
        <v>1178</v>
      </c>
      <c r="E674" s="116"/>
      <c r="F674" s="36" t="s">
        <v>33</v>
      </c>
      <c r="G674" s="37">
        <v>0.76</v>
      </c>
      <c r="H674" s="37">
        <v>0.79</v>
      </c>
      <c r="I674" s="38">
        <v>200</v>
      </c>
      <c r="J674" s="39"/>
      <c r="K674" s="171">
        <f t="shared" si="10"/>
        <v>0</v>
      </c>
      <c r="L674" s="162" t="s">
        <v>1227</v>
      </c>
      <c r="M674" s="45" t="s">
        <v>28</v>
      </c>
      <c r="N674" s="41" t="s">
        <v>48</v>
      </c>
      <c r="O674" s="122" t="s">
        <v>28</v>
      </c>
      <c r="P674" s="122" t="s">
        <v>28</v>
      </c>
    </row>
    <row r="675" spans="1:16" s="122" customFormat="1" ht="15" thickBot="1">
      <c r="A675" s="121"/>
      <c r="B675" s="153" t="s">
        <v>1161</v>
      </c>
      <c r="C675" s="119" t="s">
        <v>1166</v>
      </c>
      <c r="D675" s="119" t="s">
        <v>1170</v>
      </c>
      <c r="E675" s="120"/>
      <c r="F675" s="36" t="s">
        <v>30</v>
      </c>
      <c r="G675" s="37">
        <v>0.52</v>
      </c>
      <c r="H675" s="37">
        <v>0.54</v>
      </c>
      <c r="I675" s="38">
        <v>400</v>
      </c>
      <c r="J675" s="39"/>
      <c r="K675" s="171">
        <f t="shared" si="10"/>
        <v>0</v>
      </c>
      <c r="L675" s="162" t="s">
        <v>1227</v>
      </c>
      <c r="M675" s="46" t="s">
        <v>28</v>
      </c>
      <c r="N675" s="41" t="s">
        <v>65</v>
      </c>
      <c r="O675" s="122" t="s">
        <v>28</v>
      </c>
      <c r="P675" s="122" t="s">
        <v>28</v>
      </c>
    </row>
    <row r="676" spans="1:16" s="19" customFormat="1" ht="15" hidden="1" thickBot="1">
      <c r="A676" s="114"/>
      <c r="B676" s="152" t="s">
        <v>1160</v>
      </c>
      <c r="C676" s="130" t="s">
        <v>1166</v>
      </c>
      <c r="D676" s="130" t="s">
        <v>1170</v>
      </c>
      <c r="E676" s="137"/>
      <c r="F676" s="132" t="s">
        <v>110</v>
      </c>
      <c r="G676" s="133">
        <v>0.41000000000000003</v>
      </c>
      <c r="H676" s="133">
        <v>0.43</v>
      </c>
      <c r="I676" s="134">
        <v>500</v>
      </c>
      <c r="J676" s="135"/>
      <c r="K676" s="172">
        <f t="shared" si="10"/>
        <v>0</v>
      </c>
      <c r="L676" s="136" t="s">
        <v>1226</v>
      </c>
      <c r="M676" s="140" t="s">
        <v>28</v>
      </c>
      <c r="N676" s="136" t="s">
        <v>65</v>
      </c>
      <c r="O676" s="122" t="s">
        <v>28</v>
      </c>
      <c r="P676" s="122" t="s">
        <v>28</v>
      </c>
    </row>
    <row r="677" spans="1:16" s="122" customFormat="1" ht="15" hidden="1" thickBot="1">
      <c r="A677" s="121"/>
      <c r="B677" s="152" t="s">
        <v>1162</v>
      </c>
      <c r="C677" s="130" t="s">
        <v>1166</v>
      </c>
      <c r="D677" s="130" t="s">
        <v>1170</v>
      </c>
      <c r="E677" s="137"/>
      <c r="F677" s="132" t="s">
        <v>32</v>
      </c>
      <c r="G677" s="133">
        <v>0.61</v>
      </c>
      <c r="H677" s="133">
        <v>0.64</v>
      </c>
      <c r="I677" s="134">
        <v>300</v>
      </c>
      <c r="J677" s="135"/>
      <c r="K677" s="172">
        <f t="shared" si="10"/>
        <v>0</v>
      </c>
      <c r="L677" s="176" t="s">
        <v>1227</v>
      </c>
      <c r="M677" s="140" t="s">
        <v>28</v>
      </c>
      <c r="N677" s="136" t="s">
        <v>65</v>
      </c>
      <c r="O677" s="122" t="s">
        <v>28</v>
      </c>
      <c r="P677" s="122" t="s">
        <v>28</v>
      </c>
    </row>
    <row r="678" spans="1:16" s="122" customFormat="1" ht="15" thickBot="1">
      <c r="A678" s="121"/>
      <c r="B678" s="153" t="s">
        <v>1164</v>
      </c>
      <c r="C678" s="119" t="s">
        <v>1166</v>
      </c>
      <c r="D678" s="119" t="s">
        <v>1171</v>
      </c>
      <c r="E678" s="120"/>
      <c r="F678" s="36" t="s">
        <v>30</v>
      </c>
      <c r="G678" s="37">
        <v>0.52</v>
      </c>
      <c r="H678" s="37">
        <v>0.54</v>
      </c>
      <c r="I678" s="38">
        <v>400</v>
      </c>
      <c r="J678" s="39"/>
      <c r="K678" s="171">
        <f t="shared" si="10"/>
        <v>0</v>
      </c>
      <c r="L678" s="162" t="s">
        <v>1227</v>
      </c>
      <c r="M678" s="107" t="s">
        <v>28</v>
      </c>
      <c r="N678" s="41" t="s">
        <v>37</v>
      </c>
      <c r="O678" s="122" t="s">
        <v>28</v>
      </c>
      <c r="P678" s="122" t="s">
        <v>28</v>
      </c>
    </row>
    <row r="679" spans="1:16" s="122" customFormat="1" ht="15" thickBot="1">
      <c r="A679" s="121"/>
      <c r="B679" s="154" t="s">
        <v>1163</v>
      </c>
      <c r="C679" s="126" t="s">
        <v>1166</v>
      </c>
      <c r="D679" s="126" t="s">
        <v>1171</v>
      </c>
      <c r="E679" s="129"/>
      <c r="F679" s="36" t="s">
        <v>110</v>
      </c>
      <c r="G679" s="37">
        <v>0.41000000000000003</v>
      </c>
      <c r="H679" s="37">
        <v>0.43</v>
      </c>
      <c r="I679" s="38">
        <v>500</v>
      </c>
      <c r="J679" s="128"/>
      <c r="K679" s="171">
        <f t="shared" si="10"/>
        <v>0</v>
      </c>
      <c r="L679" s="162" t="s">
        <v>1227</v>
      </c>
      <c r="M679" s="42" t="s">
        <v>28</v>
      </c>
      <c r="N679" s="41" t="s">
        <v>37</v>
      </c>
      <c r="O679" s="122" t="s">
        <v>28</v>
      </c>
      <c r="P679" s="122" t="s">
        <v>28</v>
      </c>
    </row>
    <row r="680" spans="1:16" s="19" customFormat="1" ht="15" thickBot="1">
      <c r="A680" s="114"/>
      <c r="B680" s="153" t="s">
        <v>1165</v>
      </c>
      <c r="C680" s="119" t="s">
        <v>1166</v>
      </c>
      <c r="D680" s="119" t="s">
        <v>1171</v>
      </c>
      <c r="E680" s="120"/>
      <c r="F680" s="36" t="s">
        <v>32</v>
      </c>
      <c r="G680" s="37">
        <v>0.61</v>
      </c>
      <c r="H680" s="37">
        <v>0.64</v>
      </c>
      <c r="I680" s="38">
        <v>300</v>
      </c>
      <c r="J680" s="39"/>
      <c r="K680" s="171">
        <f t="shared" si="10"/>
        <v>0</v>
      </c>
      <c r="L680" s="162" t="s">
        <v>1227</v>
      </c>
      <c r="M680" s="107" t="s">
        <v>28</v>
      </c>
      <c r="N680" s="41" t="s">
        <v>37</v>
      </c>
      <c r="O680" s="122" t="s">
        <v>28</v>
      </c>
      <c r="P680" s="122" t="s">
        <v>28</v>
      </c>
    </row>
    <row r="681" spans="1:16" s="19" customFormat="1" ht="15" hidden="1" thickBot="1">
      <c r="A681" s="114"/>
      <c r="B681" s="152" t="s">
        <v>316</v>
      </c>
      <c r="C681" s="130" t="s">
        <v>42</v>
      </c>
      <c r="D681" s="130" t="s">
        <v>317</v>
      </c>
      <c r="E681" s="131"/>
      <c r="F681" s="132" t="s">
        <v>30</v>
      </c>
      <c r="G681" s="133">
        <v>0.43</v>
      </c>
      <c r="H681" s="133">
        <v>0.45</v>
      </c>
      <c r="I681" s="134">
        <v>400</v>
      </c>
      <c r="J681" s="135"/>
      <c r="K681" s="172">
        <f t="shared" si="10"/>
        <v>0</v>
      </c>
      <c r="L681" s="136" t="s">
        <v>1226</v>
      </c>
      <c r="M681" s="140" t="s">
        <v>28</v>
      </c>
      <c r="N681" s="136" t="s">
        <v>65</v>
      </c>
      <c r="O681" s="122" t="s">
        <v>28</v>
      </c>
      <c r="P681" s="122" t="s">
        <v>28</v>
      </c>
    </row>
    <row r="682" spans="1:16" s="19" customFormat="1" ht="15" hidden="1" thickBot="1">
      <c r="A682" s="114"/>
      <c r="B682" s="152" t="s">
        <v>318</v>
      </c>
      <c r="C682" s="130" t="s">
        <v>42</v>
      </c>
      <c r="D682" s="130" t="s">
        <v>317</v>
      </c>
      <c r="E682" s="131"/>
      <c r="F682" s="132" t="s">
        <v>32</v>
      </c>
      <c r="G682" s="133">
        <v>0.63</v>
      </c>
      <c r="H682" s="133">
        <v>0.66</v>
      </c>
      <c r="I682" s="134">
        <v>300</v>
      </c>
      <c r="J682" s="135"/>
      <c r="K682" s="172">
        <f t="shared" si="10"/>
        <v>0</v>
      </c>
      <c r="L682" s="136" t="s">
        <v>1226</v>
      </c>
      <c r="M682" s="140" t="s">
        <v>28</v>
      </c>
      <c r="N682" s="136" t="s">
        <v>65</v>
      </c>
      <c r="O682" s="122" t="s">
        <v>28</v>
      </c>
      <c r="P682" s="122" t="s">
        <v>28</v>
      </c>
    </row>
    <row r="683" spans="1:16" s="122" customFormat="1" ht="15" hidden="1" thickBot="1">
      <c r="A683" s="121"/>
      <c r="B683" s="152" t="s">
        <v>964</v>
      </c>
      <c r="C683" s="130" t="s">
        <v>42</v>
      </c>
      <c r="D683" s="130" t="s">
        <v>317</v>
      </c>
      <c r="E683" s="131"/>
      <c r="F683" s="132" t="s">
        <v>33</v>
      </c>
      <c r="G683" s="133">
        <v>0.86</v>
      </c>
      <c r="H683" s="133">
        <v>0.9</v>
      </c>
      <c r="I683" s="134">
        <v>200</v>
      </c>
      <c r="J683" s="135"/>
      <c r="K683" s="172">
        <f t="shared" si="10"/>
        <v>0</v>
      </c>
      <c r="L683" s="136" t="s">
        <v>1226</v>
      </c>
      <c r="M683" s="140" t="s">
        <v>28</v>
      </c>
      <c r="N683" s="136" t="s">
        <v>65</v>
      </c>
      <c r="O683" s="122" t="s">
        <v>28</v>
      </c>
      <c r="P683" s="122" t="s">
        <v>28</v>
      </c>
    </row>
    <row r="684" spans="1:16" s="122" customFormat="1" ht="15" hidden="1" thickBot="1">
      <c r="A684" s="121"/>
      <c r="B684" s="152" t="s">
        <v>965</v>
      </c>
      <c r="C684" s="130" t="s">
        <v>42</v>
      </c>
      <c r="D684" s="130" t="s">
        <v>317</v>
      </c>
      <c r="E684" s="143"/>
      <c r="F684" s="132" t="s">
        <v>73</v>
      </c>
      <c r="G684" s="133">
        <v>1.1399999999999999</v>
      </c>
      <c r="H684" s="133">
        <v>1.19</v>
      </c>
      <c r="I684" s="134">
        <v>150</v>
      </c>
      <c r="J684" s="135"/>
      <c r="K684" s="172">
        <f t="shared" si="10"/>
        <v>0</v>
      </c>
      <c r="L684" s="136" t="s">
        <v>1226</v>
      </c>
      <c r="M684" s="140" t="s">
        <v>28</v>
      </c>
      <c r="N684" s="136" t="s">
        <v>65</v>
      </c>
      <c r="O684" s="122" t="s">
        <v>28</v>
      </c>
      <c r="P684" s="122" t="s">
        <v>28</v>
      </c>
    </row>
    <row r="685" spans="1:16" s="122" customFormat="1" ht="15" hidden="1" thickBot="1">
      <c r="A685" s="121"/>
      <c r="B685" s="152" t="s">
        <v>966</v>
      </c>
      <c r="C685" s="130" t="s">
        <v>42</v>
      </c>
      <c r="D685" s="130" t="s">
        <v>317</v>
      </c>
      <c r="E685" s="143"/>
      <c r="F685" s="132" t="s">
        <v>64</v>
      </c>
      <c r="G685" s="133">
        <v>1.31</v>
      </c>
      <c r="H685" s="133">
        <v>1.37</v>
      </c>
      <c r="I685" s="134">
        <v>125</v>
      </c>
      <c r="J685" s="135"/>
      <c r="K685" s="172">
        <f t="shared" si="10"/>
        <v>0</v>
      </c>
      <c r="L685" s="136" t="s">
        <v>1226</v>
      </c>
      <c r="M685" s="140" t="s">
        <v>28</v>
      </c>
      <c r="N685" s="136" t="s">
        <v>65</v>
      </c>
      <c r="O685" s="122" t="s">
        <v>28</v>
      </c>
      <c r="P685" s="122" t="s">
        <v>28</v>
      </c>
    </row>
    <row r="686" spans="1:16" s="122" customFormat="1" ht="15" hidden="1" thickBot="1">
      <c r="A686" s="121"/>
      <c r="B686" s="173" t="s">
        <v>319</v>
      </c>
      <c r="C686" s="178" t="s">
        <v>42</v>
      </c>
      <c r="D686" s="178" t="s">
        <v>320</v>
      </c>
      <c r="E686" s="143"/>
      <c r="F686" s="132" t="s">
        <v>32</v>
      </c>
      <c r="G686" s="133">
        <v>0.56999999999999995</v>
      </c>
      <c r="H686" s="133">
        <v>0.6</v>
      </c>
      <c r="I686" s="134">
        <v>300</v>
      </c>
      <c r="J686" s="138"/>
      <c r="K686" s="172">
        <f t="shared" si="10"/>
        <v>0</v>
      </c>
      <c r="L686" s="176" t="s">
        <v>1227</v>
      </c>
      <c r="M686" s="140" t="s">
        <v>28</v>
      </c>
      <c r="N686" s="136" t="s">
        <v>65</v>
      </c>
      <c r="O686" s="122" t="s">
        <v>28</v>
      </c>
      <c r="P686" s="122" t="s">
        <v>28</v>
      </c>
    </row>
    <row r="687" spans="1:16" s="122" customFormat="1" ht="15" hidden="1" thickBot="1">
      <c r="A687" s="121"/>
      <c r="B687" s="152" t="s">
        <v>967</v>
      </c>
      <c r="C687" s="130" t="s">
        <v>42</v>
      </c>
      <c r="D687" s="130" t="s">
        <v>320</v>
      </c>
      <c r="E687" s="143"/>
      <c r="F687" s="132" t="s">
        <v>33</v>
      </c>
      <c r="G687" s="133">
        <v>0.88</v>
      </c>
      <c r="H687" s="133">
        <v>0.92</v>
      </c>
      <c r="I687" s="134">
        <v>200</v>
      </c>
      <c r="J687" s="135"/>
      <c r="K687" s="172">
        <f t="shared" si="10"/>
        <v>0</v>
      </c>
      <c r="L687" s="136" t="s">
        <v>1226</v>
      </c>
      <c r="M687" s="140" t="s">
        <v>28</v>
      </c>
      <c r="N687" s="136" t="s">
        <v>65</v>
      </c>
      <c r="O687" s="122" t="s">
        <v>28</v>
      </c>
      <c r="P687" s="122" t="s">
        <v>28</v>
      </c>
    </row>
    <row r="688" spans="1:16" s="19" customFormat="1" ht="15" hidden="1" thickBot="1">
      <c r="A688" s="114"/>
      <c r="B688" s="152" t="s">
        <v>968</v>
      </c>
      <c r="C688" s="130" t="s">
        <v>42</v>
      </c>
      <c r="D688" s="130" t="s">
        <v>320</v>
      </c>
      <c r="E688" s="143"/>
      <c r="F688" s="132" t="s">
        <v>73</v>
      </c>
      <c r="G688" s="133">
        <v>1.17</v>
      </c>
      <c r="H688" s="133">
        <v>1.23</v>
      </c>
      <c r="I688" s="134">
        <v>150</v>
      </c>
      <c r="J688" s="135"/>
      <c r="K688" s="172">
        <f t="shared" si="10"/>
        <v>0</v>
      </c>
      <c r="L688" s="136" t="s">
        <v>1226</v>
      </c>
      <c r="M688" s="140" t="s">
        <v>28</v>
      </c>
      <c r="N688" s="136" t="s">
        <v>65</v>
      </c>
      <c r="O688" s="122" t="s">
        <v>28</v>
      </c>
      <c r="P688" s="122" t="s">
        <v>28</v>
      </c>
    </row>
    <row r="689" spans="1:16" s="122" customFormat="1" ht="15" hidden="1" thickBot="1">
      <c r="A689" s="121"/>
      <c r="B689" s="152" t="s">
        <v>969</v>
      </c>
      <c r="C689" s="130" t="s">
        <v>42</v>
      </c>
      <c r="D689" s="130" t="s">
        <v>320</v>
      </c>
      <c r="E689" s="143"/>
      <c r="F689" s="132" t="s">
        <v>64</v>
      </c>
      <c r="G689" s="133">
        <v>1.34</v>
      </c>
      <c r="H689" s="133">
        <v>1.41</v>
      </c>
      <c r="I689" s="134">
        <v>125</v>
      </c>
      <c r="J689" s="138"/>
      <c r="K689" s="172">
        <f t="shared" si="10"/>
        <v>0</v>
      </c>
      <c r="L689" s="176" t="s">
        <v>1228</v>
      </c>
      <c r="M689" s="140" t="s">
        <v>28</v>
      </c>
      <c r="N689" s="136" t="s">
        <v>65</v>
      </c>
      <c r="O689" s="122" t="s">
        <v>28</v>
      </c>
      <c r="P689" s="122" t="s">
        <v>28</v>
      </c>
    </row>
    <row r="690" spans="1:16" s="122" customFormat="1" ht="15" hidden="1" thickBot="1">
      <c r="A690" s="121"/>
      <c r="B690" s="152" t="s">
        <v>970</v>
      </c>
      <c r="C690" s="130" t="s">
        <v>42</v>
      </c>
      <c r="D690" s="130" t="s">
        <v>320</v>
      </c>
      <c r="E690" s="143"/>
      <c r="F690" s="132" t="s">
        <v>46</v>
      </c>
      <c r="G690" s="133">
        <v>1.56</v>
      </c>
      <c r="H690" s="133">
        <v>1.64</v>
      </c>
      <c r="I690" s="134">
        <v>100</v>
      </c>
      <c r="J690" s="135"/>
      <c r="K690" s="172">
        <f t="shared" si="10"/>
        <v>0</v>
      </c>
      <c r="L690" s="136" t="s">
        <v>1226</v>
      </c>
      <c r="M690" s="140" t="s">
        <v>28</v>
      </c>
      <c r="N690" s="136" t="s">
        <v>65</v>
      </c>
      <c r="O690" s="122" t="s">
        <v>28</v>
      </c>
      <c r="P690" s="122" t="s">
        <v>28</v>
      </c>
    </row>
    <row r="691" spans="1:16" s="122" customFormat="1" ht="15" hidden="1" thickBot="1">
      <c r="A691" s="121"/>
      <c r="B691" s="152" t="s">
        <v>321</v>
      </c>
      <c r="C691" s="130" t="s">
        <v>42</v>
      </c>
      <c r="D691" s="130" t="s">
        <v>320</v>
      </c>
      <c r="E691" s="143"/>
      <c r="F691" s="132" t="s">
        <v>322</v>
      </c>
      <c r="G691" s="133">
        <v>1.55</v>
      </c>
      <c r="H691" s="133">
        <v>1.6300000000000001</v>
      </c>
      <c r="I691" s="134">
        <v>100</v>
      </c>
      <c r="J691" s="135"/>
      <c r="K691" s="172">
        <f t="shared" si="10"/>
        <v>0</v>
      </c>
      <c r="L691" s="136" t="s">
        <v>1226</v>
      </c>
      <c r="M691" s="140" t="s">
        <v>28</v>
      </c>
      <c r="N691" s="136" t="s">
        <v>65</v>
      </c>
      <c r="O691" s="122" t="s">
        <v>28</v>
      </c>
      <c r="P691" s="122" t="s">
        <v>28</v>
      </c>
    </row>
    <row r="692" spans="1:16" s="19" customFormat="1" ht="15" thickBot="1">
      <c r="A692" s="114"/>
      <c r="B692" s="153" t="s">
        <v>789</v>
      </c>
      <c r="C692" s="119" t="s">
        <v>29</v>
      </c>
      <c r="D692" s="119" t="s">
        <v>1103</v>
      </c>
      <c r="E692" s="124" t="s">
        <v>1148</v>
      </c>
      <c r="F692" s="36" t="s">
        <v>30</v>
      </c>
      <c r="G692" s="37">
        <v>0.49</v>
      </c>
      <c r="H692" s="37">
        <v>0.51</v>
      </c>
      <c r="I692" s="38">
        <v>400</v>
      </c>
      <c r="J692" s="39"/>
      <c r="K692" s="171">
        <f t="shared" si="10"/>
        <v>0</v>
      </c>
      <c r="L692" s="162" t="s">
        <v>1227</v>
      </c>
      <c r="M692" s="118" t="s">
        <v>28</v>
      </c>
      <c r="N692" s="41" t="s">
        <v>1142</v>
      </c>
      <c r="O692" s="122" t="s">
        <v>28</v>
      </c>
      <c r="P692" s="122" t="s">
        <v>28</v>
      </c>
    </row>
    <row r="693" spans="1:16" s="19" customFormat="1" ht="15" hidden="1" thickBot="1">
      <c r="A693" s="114"/>
      <c r="B693" s="152" t="s">
        <v>790</v>
      </c>
      <c r="C693" s="130" t="s">
        <v>29</v>
      </c>
      <c r="D693" s="130" t="s">
        <v>1103</v>
      </c>
      <c r="E693" s="137" t="s">
        <v>1148</v>
      </c>
      <c r="F693" s="132" t="s">
        <v>32</v>
      </c>
      <c r="G693" s="133">
        <v>0.66</v>
      </c>
      <c r="H693" s="133">
        <v>0.69000000000000006</v>
      </c>
      <c r="I693" s="134">
        <v>300</v>
      </c>
      <c r="J693" s="135"/>
      <c r="K693" s="172">
        <f t="shared" si="10"/>
        <v>0</v>
      </c>
      <c r="L693" s="136" t="s">
        <v>1226</v>
      </c>
      <c r="M693" s="141" t="s">
        <v>28</v>
      </c>
      <c r="N693" s="136" t="s">
        <v>1142</v>
      </c>
      <c r="O693" s="122" t="s">
        <v>28</v>
      </c>
      <c r="P693" s="122" t="s">
        <v>28</v>
      </c>
    </row>
    <row r="694" spans="1:16" s="19" customFormat="1" ht="15" hidden="1" thickBot="1">
      <c r="A694" s="114"/>
      <c r="B694" s="152" t="s">
        <v>791</v>
      </c>
      <c r="C694" s="130" t="s">
        <v>29</v>
      </c>
      <c r="D694" s="130" t="s">
        <v>1103</v>
      </c>
      <c r="E694" s="137" t="s">
        <v>1148</v>
      </c>
      <c r="F694" s="132" t="s">
        <v>33</v>
      </c>
      <c r="G694" s="133">
        <v>0.92</v>
      </c>
      <c r="H694" s="133">
        <v>0.96</v>
      </c>
      <c r="I694" s="134">
        <v>200</v>
      </c>
      <c r="J694" s="135"/>
      <c r="K694" s="172">
        <f t="shared" si="10"/>
        <v>0</v>
      </c>
      <c r="L694" s="136" t="s">
        <v>1226</v>
      </c>
      <c r="M694" s="141" t="s">
        <v>28</v>
      </c>
      <c r="N694" s="136" t="s">
        <v>1142</v>
      </c>
      <c r="O694" s="122" t="s">
        <v>28</v>
      </c>
      <c r="P694" s="122" t="s">
        <v>28</v>
      </c>
    </row>
    <row r="695" spans="1:16" s="122" customFormat="1" ht="15" hidden="1" thickBot="1">
      <c r="A695" s="121"/>
      <c r="B695" s="152" t="s">
        <v>792</v>
      </c>
      <c r="C695" s="130" t="s">
        <v>29</v>
      </c>
      <c r="D695" s="130" t="s">
        <v>1103</v>
      </c>
      <c r="E695" s="137" t="s">
        <v>1148</v>
      </c>
      <c r="F695" s="132" t="s">
        <v>73</v>
      </c>
      <c r="G695" s="133">
        <v>0.93</v>
      </c>
      <c r="H695" s="133">
        <v>0.97</v>
      </c>
      <c r="I695" s="134">
        <v>150</v>
      </c>
      <c r="J695" s="135"/>
      <c r="K695" s="172">
        <f t="shared" si="10"/>
        <v>0</v>
      </c>
      <c r="L695" s="136" t="s">
        <v>1226</v>
      </c>
      <c r="M695" s="141" t="s">
        <v>28</v>
      </c>
      <c r="N695" s="136" t="s">
        <v>1142</v>
      </c>
      <c r="O695" s="122" t="s">
        <v>28</v>
      </c>
      <c r="P695" s="122" t="s">
        <v>28</v>
      </c>
    </row>
    <row r="696" spans="1:16" s="122" customFormat="1" ht="15" thickBot="1">
      <c r="A696" s="121"/>
      <c r="B696" s="154" t="s">
        <v>971</v>
      </c>
      <c r="C696" s="126" t="s">
        <v>42</v>
      </c>
      <c r="D696" s="126" t="s">
        <v>1127</v>
      </c>
      <c r="E696" s="129"/>
      <c r="F696" s="36" t="s">
        <v>32</v>
      </c>
      <c r="G696" s="37">
        <v>0.59</v>
      </c>
      <c r="H696" s="37">
        <v>0.62</v>
      </c>
      <c r="I696" s="38">
        <v>300</v>
      </c>
      <c r="J696" s="128"/>
      <c r="K696" s="171">
        <f t="shared" si="10"/>
        <v>0</v>
      </c>
      <c r="L696" s="162" t="s">
        <v>1227</v>
      </c>
      <c r="M696" s="118" t="s">
        <v>28</v>
      </c>
      <c r="N696" s="41" t="s">
        <v>1142</v>
      </c>
      <c r="O696" s="122" t="s">
        <v>28</v>
      </c>
      <c r="P696" s="122" t="s">
        <v>28</v>
      </c>
    </row>
    <row r="697" spans="1:16" s="122" customFormat="1" ht="15" hidden="1" thickBot="1">
      <c r="A697" s="121"/>
      <c r="B697" s="152" t="s">
        <v>972</v>
      </c>
      <c r="C697" s="130" t="s">
        <v>42</v>
      </c>
      <c r="D697" s="130" t="s">
        <v>1127</v>
      </c>
      <c r="E697" s="137"/>
      <c r="F697" s="132" t="s">
        <v>33</v>
      </c>
      <c r="G697" s="133">
        <v>0.88</v>
      </c>
      <c r="H697" s="133">
        <v>0.92</v>
      </c>
      <c r="I697" s="134">
        <v>200</v>
      </c>
      <c r="J697" s="135"/>
      <c r="K697" s="172">
        <f t="shared" si="10"/>
        <v>0</v>
      </c>
      <c r="L697" s="136" t="s">
        <v>1226</v>
      </c>
      <c r="M697" s="141" t="s">
        <v>28</v>
      </c>
      <c r="N697" s="136" t="s">
        <v>1142</v>
      </c>
      <c r="O697" s="122" t="s">
        <v>28</v>
      </c>
      <c r="P697" s="122" t="s">
        <v>28</v>
      </c>
    </row>
    <row r="698" spans="1:16" s="19" customFormat="1" ht="15" hidden="1" thickBot="1">
      <c r="A698" s="114"/>
      <c r="B698" s="152" t="s">
        <v>973</v>
      </c>
      <c r="C698" s="130" t="s">
        <v>42</v>
      </c>
      <c r="D698" s="130" t="s">
        <v>1127</v>
      </c>
      <c r="E698" s="137"/>
      <c r="F698" s="132" t="s">
        <v>73</v>
      </c>
      <c r="G698" s="133">
        <v>1.17</v>
      </c>
      <c r="H698" s="133">
        <v>1.23</v>
      </c>
      <c r="I698" s="134">
        <v>150</v>
      </c>
      <c r="J698" s="135"/>
      <c r="K698" s="172">
        <f t="shared" si="10"/>
        <v>0</v>
      </c>
      <c r="L698" s="136" t="s">
        <v>1226</v>
      </c>
      <c r="M698" s="141" t="s">
        <v>28</v>
      </c>
      <c r="N698" s="136" t="s">
        <v>1142</v>
      </c>
      <c r="O698" s="122" t="s">
        <v>28</v>
      </c>
      <c r="P698" s="122" t="s">
        <v>28</v>
      </c>
    </row>
    <row r="699" spans="1:16" s="122" customFormat="1" ht="15" hidden="1" thickBot="1">
      <c r="A699" s="121"/>
      <c r="B699" s="152" t="s">
        <v>974</v>
      </c>
      <c r="C699" s="130" t="s">
        <v>42</v>
      </c>
      <c r="D699" s="130" t="s">
        <v>1127</v>
      </c>
      <c r="E699" s="137"/>
      <c r="F699" s="132" t="s">
        <v>64</v>
      </c>
      <c r="G699" s="133">
        <v>1.4</v>
      </c>
      <c r="H699" s="133">
        <v>1.47</v>
      </c>
      <c r="I699" s="134">
        <v>125</v>
      </c>
      <c r="J699" s="135"/>
      <c r="K699" s="172">
        <f t="shared" si="10"/>
        <v>0</v>
      </c>
      <c r="L699" s="136" t="s">
        <v>1226</v>
      </c>
      <c r="M699" s="141" t="s">
        <v>28</v>
      </c>
      <c r="N699" s="136" t="s">
        <v>1142</v>
      </c>
      <c r="O699" s="122" t="s">
        <v>28</v>
      </c>
      <c r="P699" s="122" t="s">
        <v>28</v>
      </c>
    </row>
    <row r="700" spans="1:16" s="122" customFormat="1" ht="15" hidden="1" thickBot="1">
      <c r="A700" s="121"/>
      <c r="B700" s="152" t="s">
        <v>975</v>
      </c>
      <c r="C700" s="130" t="s">
        <v>42</v>
      </c>
      <c r="D700" s="130" t="s">
        <v>1127</v>
      </c>
      <c r="E700" s="137"/>
      <c r="F700" s="132" t="s">
        <v>46</v>
      </c>
      <c r="G700" s="133">
        <v>1.61</v>
      </c>
      <c r="H700" s="133">
        <v>1.69</v>
      </c>
      <c r="I700" s="134">
        <v>100</v>
      </c>
      <c r="J700" s="135"/>
      <c r="K700" s="172">
        <f t="shared" si="10"/>
        <v>0</v>
      </c>
      <c r="L700" s="136" t="s">
        <v>1226</v>
      </c>
      <c r="M700" s="141" t="s">
        <v>28</v>
      </c>
      <c r="N700" s="136" t="s">
        <v>1142</v>
      </c>
      <c r="O700" s="122" t="s">
        <v>28</v>
      </c>
      <c r="P700" s="122" t="s">
        <v>28</v>
      </c>
    </row>
    <row r="701" spans="1:16" s="19" customFormat="1" ht="15" thickBot="1">
      <c r="A701" s="114"/>
      <c r="B701" s="153" t="s">
        <v>323</v>
      </c>
      <c r="C701" s="119" t="s">
        <v>47</v>
      </c>
      <c r="D701" s="119" t="s">
        <v>324</v>
      </c>
      <c r="E701" s="116"/>
      <c r="F701" s="36" t="s">
        <v>30</v>
      </c>
      <c r="G701" s="37">
        <v>0.36</v>
      </c>
      <c r="H701" s="37">
        <v>0.37</v>
      </c>
      <c r="I701" s="38">
        <v>400</v>
      </c>
      <c r="J701" s="39"/>
      <c r="K701" s="171">
        <f t="shared" si="10"/>
        <v>0</v>
      </c>
      <c r="L701" s="162" t="s">
        <v>1227</v>
      </c>
      <c r="M701" s="107" t="s">
        <v>28</v>
      </c>
      <c r="N701" s="41" t="s">
        <v>37</v>
      </c>
      <c r="O701" s="122" t="s">
        <v>28</v>
      </c>
      <c r="P701" s="122" t="s">
        <v>28</v>
      </c>
    </row>
    <row r="702" spans="1:16" s="122" customFormat="1" ht="15" hidden="1" thickBot="1">
      <c r="A702" s="121"/>
      <c r="B702" s="152" t="s">
        <v>699</v>
      </c>
      <c r="C702" s="130" t="s">
        <v>47</v>
      </c>
      <c r="D702" s="130" t="s">
        <v>324</v>
      </c>
      <c r="E702" s="137"/>
      <c r="F702" s="132" t="s">
        <v>32</v>
      </c>
      <c r="G702" s="133">
        <v>0.51</v>
      </c>
      <c r="H702" s="133">
        <v>0.53</v>
      </c>
      <c r="I702" s="134">
        <v>300</v>
      </c>
      <c r="J702" s="135"/>
      <c r="K702" s="172">
        <f t="shared" si="10"/>
        <v>0</v>
      </c>
      <c r="L702" s="136" t="s">
        <v>1226</v>
      </c>
      <c r="M702" s="107" t="s">
        <v>28</v>
      </c>
      <c r="N702" s="136" t="s">
        <v>37</v>
      </c>
      <c r="O702" s="122" t="s">
        <v>28</v>
      </c>
      <c r="P702" s="122" t="s">
        <v>28</v>
      </c>
    </row>
    <row r="703" spans="1:16" s="122" customFormat="1" ht="15" hidden="1" thickBot="1">
      <c r="A703" s="121"/>
      <c r="B703" s="152" t="s">
        <v>700</v>
      </c>
      <c r="C703" s="130" t="s">
        <v>47</v>
      </c>
      <c r="D703" s="130" t="s">
        <v>324</v>
      </c>
      <c r="E703" s="137"/>
      <c r="F703" s="132" t="s">
        <v>33</v>
      </c>
      <c r="G703" s="133">
        <v>0.7</v>
      </c>
      <c r="H703" s="133">
        <v>0.73</v>
      </c>
      <c r="I703" s="134">
        <v>200</v>
      </c>
      <c r="J703" s="135"/>
      <c r="K703" s="172">
        <f t="shared" si="10"/>
        <v>0</v>
      </c>
      <c r="L703" s="136" t="s">
        <v>1226</v>
      </c>
      <c r="M703" s="107" t="s">
        <v>28</v>
      </c>
      <c r="N703" s="136" t="s">
        <v>37</v>
      </c>
      <c r="O703" s="122" t="s">
        <v>28</v>
      </c>
      <c r="P703" s="122" t="s">
        <v>28</v>
      </c>
    </row>
    <row r="704" spans="1:16" s="122" customFormat="1" ht="15" thickBot="1">
      <c r="A704" s="121"/>
      <c r="B704" s="153" t="s">
        <v>325</v>
      </c>
      <c r="C704" s="119" t="s">
        <v>47</v>
      </c>
      <c r="D704" s="119" t="s">
        <v>324</v>
      </c>
      <c r="E704" s="116"/>
      <c r="F704" s="36" t="s">
        <v>73</v>
      </c>
      <c r="G704" s="37">
        <v>0.89</v>
      </c>
      <c r="H704" s="37">
        <v>0.93</v>
      </c>
      <c r="I704" s="38">
        <v>150</v>
      </c>
      <c r="J704" s="39"/>
      <c r="K704" s="171">
        <f t="shared" si="10"/>
        <v>0</v>
      </c>
      <c r="L704" s="162" t="s">
        <v>1227</v>
      </c>
      <c r="M704" s="107" t="s">
        <v>28</v>
      </c>
      <c r="N704" s="41" t="s">
        <v>37</v>
      </c>
      <c r="O704" s="122" t="s">
        <v>28</v>
      </c>
      <c r="P704" s="122" t="s">
        <v>28</v>
      </c>
    </row>
    <row r="705" spans="1:16" s="122" customFormat="1" ht="15" hidden="1" thickBot="1">
      <c r="A705" s="121"/>
      <c r="B705" s="173" t="s">
        <v>1286</v>
      </c>
      <c r="C705" s="174" t="s">
        <v>1151</v>
      </c>
      <c r="D705" s="174" t="s">
        <v>1347</v>
      </c>
      <c r="E705" s="175" t="s">
        <v>1369</v>
      </c>
      <c r="F705" s="132" t="s">
        <v>73</v>
      </c>
      <c r="G705" s="133">
        <v>1.71</v>
      </c>
      <c r="H705" s="133">
        <v>1.8</v>
      </c>
      <c r="I705" s="134">
        <v>150</v>
      </c>
      <c r="J705" s="138"/>
      <c r="K705" s="172">
        <f t="shared" si="10"/>
        <v>0</v>
      </c>
      <c r="L705" s="176" t="s">
        <v>1226</v>
      </c>
      <c r="M705" s="140" t="s">
        <v>28</v>
      </c>
      <c r="N705" s="136" t="s">
        <v>65</v>
      </c>
      <c r="O705" s="122" t="s">
        <v>28</v>
      </c>
      <c r="P705" s="122" t="s">
        <v>28</v>
      </c>
    </row>
    <row r="706" spans="1:16" s="122" customFormat="1" ht="15" thickBot="1">
      <c r="A706" s="121"/>
      <c r="B706" s="153" t="s">
        <v>326</v>
      </c>
      <c r="C706" s="119" t="s">
        <v>42</v>
      </c>
      <c r="D706" s="119" t="s">
        <v>327</v>
      </c>
      <c r="E706" s="35"/>
      <c r="F706" s="36" t="s">
        <v>32</v>
      </c>
      <c r="G706" s="37">
        <v>0.51</v>
      </c>
      <c r="H706" s="37">
        <v>0.53</v>
      </c>
      <c r="I706" s="38">
        <v>300</v>
      </c>
      <c r="J706" s="39"/>
      <c r="K706" s="171">
        <f t="shared" si="10"/>
        <v>0</v>
      </c>
      <c r="L706" s="162" t="s">
        <v>1227</v>
      </c>
      <c r="M706" s="40" t="s">
        <v>28</v>
      </c>
      <c r="N706" s="41" t="s">
        <v>31</v>
      </c>
      <c r="O706" s="122" t="s">
        <v>28</v>
      </c>
      <c r="P706" s="122" t="s">
        <v>28</v>
      </c>
    </row>
    <row r="707" spans="1:16" s="122" customFormat="1" ht="15" hidden="1" thickBot="1">
      <c r="A707" s="121"/>
      <c r="B707" s="173" t="s">
        <v>328</v>
      </c>
      <c r="C707" s="178" t="s">
        <v>42</v>
      </c>
      <c r="D707" s="178" t="s">
        <v>327</v>
      </c>
      <c r="E707" s="143"/>
      <c r="F707" s="132" t="s">
        <v>33</v>
      </c>
      <c r="G707" s="133">
        <v>0.82000000000000006</v>
      </c>
      <c r="H707" s="133">
        <v>0.86</v>
      </c>
      <c r="I707" s="134">
        <v>200</v>
      </c>
      <c r="J707" s="138"/>
      <c r="K707" s="172">
        <f t="shared" si="10"/>
        <v>0</v>
      </c>
      <c r="L707" s="176" t="s">
        <v>1227</v>
      </c>
      <c r="M707" s="105" t="s">
        <v>28</v>
      </c>
      <c r="N707" s="136" t="s">
        <v>31</v>
      </c>
      <c r="O707" s="122" t="s">
        <v>28</v>
      </c>
      <c r="P707" s="122" t="s">
        <v>28</v>
      </c>
    </row>
    <row r="708" spans="1:16" s="122" customFormat="1" ht="15" thickBot="1">
      <c r="A708" s="121"/>
      <c r="B708" s="153" t="s">
        <v>329</v>
      </c>
      <c r="C708" s="119" t="s">
        <v>42</v>
      </c>
      <c r="D708" s="119" t="s">
        <v>327</v>
      </c>
      <c r="E708" s="35"/>
      <c r="F708" s="36" t="s">
        <v>73</v>
      </c>
      <c r="G708" s="37">
        <v>1.1000000000000001</v>
      </c>
      <c r="H708" s="37">
        <v>1.1499999999999999</v>
      </c>
      <c r="I708" s="38">
        <v>150</v>
      </c>
      <c r="J708" s="39"/>
      <c r="K708" s="171">
        <f t="shared" si="10"/>
        <v>0</v>
      </c>
      <c r="L708" s="162" t="s">
        <v>1227</v>
      </c>
      <c r="M708" s="40" t="s">
        <v>28</v>
      </c>
      <c r="N708" s="41" t="s">
        <v>31</v>
      </c>
      <c r="O708" s="122" t="s">
        <v>28</v>
      </c>
      <c r="P708" s="122" t="s">
        <v>28</v>
      </c>
    </row>
    <row r="709" spans="1:16" s="122" customFormat="1" ht="15" hidden="1" thickBot="1">
      <c r="A709" s="121"/>
      <c r="B709" s="152" t="s">
        <v>976</v>
      </c>
      <c r="C709" s="130" t="s">
        <v>42</v>
      </c>
      <c r="D709" s="130" t="s">
        <v>327</v>
      </c>
      <c r="E709" s="143"/>
      <c r="F709" s="132" t="s">
        <v>64</v>
      </c>
      <c r="G709" s="133">
        <v>1.28</v>
      </c>
      <c r="H709" s="133">
        <v>1.34</v>
      </c>
      <c r="I709" s="134">
        <v>125</v>
      </c>
      <c r="J709" s="135"/>
      <c r="K709" s="172">
        <f t="shared" si="10"/>
        <v>0</v>
      </c>
      <c r="L709" s="136" t="s">
        <v>1226</v>
      </c>
      <c r="M709" s="105" t="s">
        <v>28</v>
      </c>
      <c r="N709" s="136" t="s">
        <v>31</v>
      </c>
      <c r="O709" s="122" t="s">
        <v>28</v>
      </c>
      <c r="P709" s="122" t="s">
        <v>28</v>
      </c>
    </row>
    <row r="710" spans="1:16" s="19" customFormat="1" ht="15" hidden="1" thickBot="1">
      <c r="A710" s="114"/>
      <c r="B710" s="152" t="s">
        <v>977</v>
      </c>
      <c r="C710" s="130" t="s">
        <v>42</v>
      </c>
      <c r="D710" s="130" t="s">
        <v>327</v>
      </c>
      <c r="E710" s="137"/>
      <c r="F710" s="132" t="s">
        <v>46</v>
      </c>
      <c r="G710" s="133">
        <v>1.55</v>
      </c>
      <c r="H710" s="133">
        <v>1.6300000000000001</v>
      </c>
      <c r="I710" s="134">
        <v>100</v>
      </c>
      <c r="J710" s="135"/>
      <c r="K710" s="172">
        <f t="shared" si="10"/>
        <v>0</v>
      </c>
      <c r="L710" s="136" t="s">
        <v>1226</v>
      </c>
      <c r="M710" s="105" t="s">
        <v>28</v>
      </c>
      <c r="N710" s="136" t="s">
        <v>31</v>
      </c>
      <c r="O710" s="122" t="s">
        <v>28</v>
      </c>
      <c r="P710" s="122" t="s">
        <v>28</v>
      </c>
    </row>
    <row r="711" spans="1:16" s="19" customFormat="1" ht="15" thickBot="1">
      <c r="A711" s="114"/>
      <c r="B711" s="153" t="s">
        <v>1200</v>
      </c>
      <c r="C711" s="126" t="s">
        <v>47</v>
      </c>
      <c r="D711" s="119" t="s">
        <v>1201</v>
      </c>
      <c r="E711" s="116"/>
      <c r="F711" s="36" t="s">
        <v>30</v>
      </c>
      <c r="G711" s="37">
        <v>0.49</v>
      </c>
      <c r="H711" s="37">
        <v>0.51</v>
      </c>
      <c r="I711" s="38">
        <v>400</v>
      </c>
      <c r="J711" s="39"/>
      <c r="K711" s="171">
        <f t="shared" si="10"/>
        <v>0</v>
      </c>
      <c r="L711" s="162" t="s">
        <v>1227</v>
      </c>
      <c r="M711" s="45" t="s">
        <v>28</v>
      </c>
      <c r="N711" s="41" t="s">
        <v>48</v>
      </c>
      <c r="O711" s="122" t="s">
        <v>28</v>
      </c>
      <c r="P711" s="122" t="s">
        <v>28</v>
      </c>
    </row>
    <row r="712" spans="1:16" s="122" customFormat="1" ht="15" thickBot="1">
      <c r="A712" s="121"/>
      <c r="B712" s="154" t="s">
        <v>1020</v>
      </c>
      <c r="C712" s="126" t="s">
        <v>1152</v>
      </c>
      <c r="D712" s="126" t="s">
        <v>1133</v>
      </c>
      <c r="E712" s="124" t="s">
        <v>1148</v>
      </c>
      <c r="F712" s="36" t="s">
        <v>33</v>
      </c>
      <c r="G712" s="37">
        <v>0.76</v>
      </c>
      <c r="H712" s="37">
        <v>0.79</v>
      </c>
      <c r="I712" s="38">
        <v>200</v>
      </c>
      <c r="J712" s="128"/>
      <c r="K712" s="171">
        <f t="shared" si="10"/>
        <v>0</v>
      </c>
      <c r="L712" s="162" t="s">
        <v>1227</v>
      </c>
      <c r="M712" s="43" t="s">
        <v>28</v>
      </c>
      <c r="N712" s="41" t="s">
        <v>39</v>
      </c>
      <c r="O712" s="122" t="s">
        <v>28</v>
      </c>
      <c r="P712" s="122" t="s">
        <v>28</v>
      </c>
    </row>
    <row r="713" spans="1:16" s="19" customFormat="1" ht="15" hidden="1" thickBot="1">
      <c r="A713" s="114"/>
      <c r="B713" s="152" t="s">
        <v>1021</v>
      </c>
      <c r="C713" s="130" t="s">
        <v>1152</v>
      </c>
      <c r="D713" s="130" t="s">
        <v>1133</v>
      </c>
      <c r="E713" s="137" t="s">
        <v>1148</v>
      </c>
      <c r="F713" s="132" t="s">
        <v>73</v>
      </c>
      <c r="G713" s="133">
        <v>0.89</v>
      </c>
      <c r="H713" s="133">
        <v>0.93</v>
      </c>
      <c r="I713" s="134">
        <v>150</v>
      </c>
      <c r="J713" s="135"/>
      <c r="K713" s="172">
        <f t="shared" si="10"/>
        <v>0</v>
      </c>
      <c r="L713" s="136" t="s">
        <v>1226</v>
      </c>
      <c r="M713" s="106" t="s">
        <v>28</v>
      </c>
      <c r="N713" s="136" t="s">
        <v>39</v>
      </c>
      <c r="O713" s="122" t="s">
        <v>28</v>
      </c>
      <c r="P713" s="122" t="s">
        <v>28</v>
      </c>
    </row>
    <row r="714" spans="1:16" s="122" customFormat="1" ht="15" thickBot="1">
      <c r="A714" s="121"/>
      <c r="B714" s="153" t="s">
        <v>332</v>
      </c>
      <c r="C714" s="119" t="s">
        <v>221</v>
      </c>
      <c r="D714" s="119" t="s">
        <v>331</v>
      </c>
      <c r="E714" s="116"/>
      <c r="F714" s="36" t="s">
        <v>30</v>
      </c>
      <c r="G714" s="37">
        <v>0.44</v>
      </c>
      <c r="H714" s="37">
        <v>0.46</v>
      </c>
      <c r="I714" s="38">
        <v>400</v>
      </c>
      <c r="J714" s="39"/>
      <c r="K714" s="171">
        <f t="shared" si="10"/>
        <v>0</v>
      </c>
      <c r="L714" s="162" t="s">
        <v>1227</v>
      </c>
      <c r="M714" s="106" t="s">
        <v>28</v>
      </c>
      <c r="N714" s="41" t="s">
        <v>39</v>
      </c>
      <c r="O714" s="122" t="s">
        <v>28</v>
      </c>
      <c r="P714" s="122" t="s">
        <v>28</v>
      </c>
    </row>
    <row r="715" spans="1:16" s="122" customFormat="1" ht="15" thickBot="1">
      <c r="A715" s="121"/>
      <c r="B715" s="154" t="s">
        <v>330</v>
      </c>
      <c r="C715" s="126" t="s">
        <v>221</v>
      </c>
      <c r="D715" s="126" t="s">
        <v>331</v>
      </c>
      <c r="E715" s="129"/>
      <c r="F715" s="36" t="s">
        <v>110</v>
      </c>
      <c r="G715" s="37">
        <v>0.34</v>
      </c>
      <c r="H715" s="37">
        <v>0.35000000000000003</v>
      </c>
      <c r="I715" s="38">
        <v>500</v>
      </c>
      <c r="J715" s="128"/>
      <c r="K715" s="171">
        <f t="shared" si="10"/>
        <v>0</v>
      </c>
      <c r="L715" s="162" t="s">
        <v>1227</v>
      </c>
      <c r="M715" s="43" t="s">
        <v>28</v>
      </c>
      <c r="N715" s="41" t="s">
        <v>39</v>
      </c>
      <c r="O715" s="122" t="s">
        <v>28</v>
      </c>
      <c r="P715" s="122" t="s">
        <v>28</v>
      </c>
    </row>
    <row r="716" spans="1:16" s="19" customFormat="1" ht="15" thickBot="1">
      <c r="A716" s="114"/>
      <c r="B716" s="153" t="s">
        <v>333</v>
      </c>
      <c r="C716" s="119" t="s">
        <v>221</v>
      </c>
      <c r="D716" s="119" t="s">
        <v>331</v>
      </c>
      <c r="E716" s="116"/>
      <c r="F716" s="36" t="s">
        <v>32</v>
      </c>
      <c r="G716" s="37">
        <v>0.55000000000000004</v>
      </c>
      <c r="H716" s="37">
        <v>0.57000000000000006</v>
      </c>
      <c r="I716" s="38">
        <v>300</v>
      </c>
      <c r="J716" s="39"/>
      <c r="K716" s="171">
        <f t="shared" si="10"/>
        <v>0</v>
      </c>
      <c r="L716" s="162" t="s">
        <v>1227</v>
      </c>
      <c r="M716" s="106" t="s">
        <v>28</v>
      </c>
      <c r="N716" s="41" t="s">
        <v>39</v>
      </c>
      <c r="O716" s="122" t="s">
        <v>28</v>
      </c>
      <c r="P716" s="122" t="s">
        <v>28</v>
      </c>
    </row>
    <row r="717" spans="1:16" s="19" customFormat="1" ht="15" hidden="1" thickBot="1">
      <c r="A717" s="114"/>
      <c r="B717" s="152" t="s">
        <v>1030</v>
      </c>
      <c r="C717" s="130" t="s">
        <v>1151</v>
      </c>
      <c r="D717" s="130" t="s">
        <v>1135</v>
      </c>
      <c r="E717" s="137"/>
      <c r="F717" s="132" t="s">
        <v>30</v>
      </c>
      <c r="G717" s="133">
        <v>0.89</v>
      </c>
      <c r="H717" s="133">
        <v>0.93</v>
      </c>
      <c r="I717" s="134">
        <v>400</v>
      </c>
      <c r="J717" s="135"/>
      <c r="K717" s="172">
        <f t="shared" si="10"/>
        <v>0</v>
      </c>
      <c r="L717" s="136" t="s">
        <v>1226</v>
      </c>
      <c r="M717" s="150" t="s">
        <v>28</v>
      </c>
      <c r="N717" s="136" t="s">
        <v>1379</v>
      </c>
      <c r="O717" s="122" t="s">
        <v>28</v>
      </c>
      <c r="P717" s="122" t="s">
        <v>28</v>
      </c>
    </row>
    <row r="718" spans="1:16" s="122" customFormat="1" ht="15" hidden="1" thickBot="1">
      <c r="A718" s="121"/>
      <c r="B718" s="152" t="s">
        <v>1031</v>
      </c>
      <c r="C718" s="130" t="s">
        <v>1151</v>
      </c>
      <c r="D718" s="130" t="s">
        <v>1135</v>
      </c>
      <c r="E718" s="137"/>
      <c r="F718" s="132" t="s">
        <v>32</v>
      </c>
      <c r="G718" s="133">
        <v>1.1399999999999999</v>
      </c>
      <c r="H718" s="133">
        <v>1.2</v>
      </c>
      <c r="I718" s="134">
        <v>300</v>
      </c>
      <c r="J718" s="135"/>
      <c r="K718" s="172">
        <f t="shared" si="10"/>
        <v>0</v>
      </c>
      <c r="L718" s="136" t="s">
        <v>1226</v>
      </c>
      <c r="M718" s="150" t="s">
        <v>28</v>
      </c>
      <c r="N718" s="136" t="s">
        <v>1379</v>
      </c>
      <c r="O718" s="122" t="s">
        <v>28</v>
      </c>
      <c r="P718" s="122" t="s">
        <v>28</v>
      </c>
    </row>
    <row r="719" spans="1:16" s="122" customFormat="1" ht="15" hidden="1" thickBot="1">
      <c r="A719" s="121"/>
      <c r="B719" s="152" t="s">
        <v>1032</v>
      </c>
      <c r="C719" s="130" t="s">
        <v>1151</v>
      </c>
      <c r="D719" s="130" t="s">
        <v>1135</v>
      </c>
      <c r="E719" s="137"/>
      <c r="F719" s="132" t="s">
        <v>33</v>
      </c>
      <c r="G719" s="133">
        <v>1.48</v>
      </c>
      <c r="H719" s="133">
        <v>1.55</v>
      </c>
      <c r="I719" s="134">
        <v>200</v>
      </c>
      <c r="J719" s="135"/>
      <c r="K719" s="172">
        <f t="shared" si="10"/>
        <v>0</v>
      </c>
      <c r="L719" s="136" t="s">
        <v>1226</v>
      </c>
      <c r="M719" s="150" t="s">
        <v>28</v>
      </c>
      <c r="N719" s="136" t="s">
        <v>1379</v>
      </c>
      <c r="O719" s="122" t="s">
        <v>28</v>
      </c>
      <c r="P719" s="122" t="s">
        <v>28</v>
      </c>
    </row>
    <row r="720" spans="1:16" s="122" customFormat="1" ht="15" hidden="1" thickBot="1">
      <c r="A720" s="121"/>
      <c r="B720" s="152" t="s">
        <v>1033</v>
      </c>
      <c r="C720" s="130" t="s">
        <v>1151</v>
      </c>
      <c r="D720" s="130" t="s">
        <v>1135</v>
      </c>
      <c r="E720" s="137"/>
      <c r="F720" s="132" t="s">
        <v>73</v>
      </c>
      <c r="G720" s="133">
        <v>1.71</v>
      </c>
      <c r="H720" s="133">
        <v>1.8</v>
      </c>
      <c r="I720" s="134">
        <v>150</v>
      </c>
      <c r="J720" s="135"/>
      <c r="K720" s="172">
        <f t="shared" si="10"/>
        <v>0</v>
      </c>
      <c r="L720" s="136" t="s">
        <v>1226</v>
      </c>
      <c r="M720" s="150" t="s">
        <v>28</v>
      </c>
      <c r="N720" s="136" t="s">
        <v>1379</v>
      </c>
      <c r="O720" s="122" t="s">
        <v>28</v>
      </c>
      <c r="P720" s="122" t="s">
        <v>28</v>
      </c>
    </row>
    <row r="721" spans="1:16" s="122" customFormat="1" ht="15" hidden="1" thickBot="1">
      <c r="A721" s="121"/>
      <c r="B721" s="152" t="s">
        <v>1034</v>
      </c>
      <c r="C721" s="130" t="s">
        <v>1151</v>
      </c>
      <c r="D721" s="130" t="s">
        <v>1135</v>
      </c>
      <c r="E721" s="137"/>
      <c r="F721" s="132" t="s">
        <v>64</v>
      </c>
      <c r="G721" s="133">
        <v>1.8800000000000001</v>
      </c>
      <c r="H721" s="133">
        <v>1.97</v>
      </c>
      <c r="I721" s="134">
        <v>125</v>
      </c>
      <c r="J721" s="135"/>
      <c r="K721" s="172">
        <f t="shared" si="10"/>
        <v>0</v>
      </c>
      <c r="L721" s="136" t="s">
        <v>1226</v>
      </c>
      <c r="M721" s="150" t="s">
        <v>28</v>
      </c>
      <c r="N721" s="136" t="s">
        <v>1379</v>
      </c>
      <c r="O721" s="122" t="s">
        <v>28</v>
      </c>
      <c r="P721" s="122" t="s">
        <v>28</v>
      </c>
    </row>
    <row r="722" spans="1:16" s="122" customFormat="1" ht="15" thickBot="1">
      <c r="A722" s="121"/>
      <c r="B722" s="153" t="s">
        <v>1211</v>
      </c>
      <c r="C722" s="119" t="s">
        <v>1212</v>
      </c>
      <c r="D722" s="119" t="s">
        <v>1213</v>
      </c>
      <c r="E722" s="116"/>
      <c r="F722" s="36" t="s">
        <v>33</v>
      </c>
      <c r="G722" s="37">
        <v>0.95</v>
      </c>
      <c r="H722" s="37">
        <v>0.99</v>
      </c>
      <c r="I722" s="38">
        <v>200</v>
      </c>
      <c r="J722" s="39"/>
      <c r="K722" s="171">
        <f t="shared" si="10"/>
        <v>0</v>
      </c>
      <c r="L722" s="162" t="s">
        <v>1227</v>
      </c>
      <c r="M722" s="107" t="s">
        <v>28</v>
      </c>
      <c r="N722" s="41" t="s">
        <v>37</v>
      </c>
      <c r="O722" s="122" t="s">
        <v>28</v>
      </c>
      <c r="P722" s="122" t="s">
        <v>28</v>
      </c>
    </row>
    <row r="723" spans="1:16" s="19" customFormat="1" ht="15" thickBot="1">
      <c r="A723" s="114"/>
      <c r="B723" s="153" t="s">
        <v>1214</v>
      </c>
      <c r="C723" s="119" t="s">
        <v>1212</v>
      </c>
      <c r="D723" s="119" t="s">
        <v>1213</v>
      </c>
      <c r="E723" s="116"/>
      <c r="F723" s="36" t="s">
        <v>64</v>
      </c>
      <c r="G723" s="37">
        <v>1.32</v>
      </c>
      <c r="H723" s="37">
        <v>1.3800000000000001</v>
      </c>
      <c r="I723" s="38">
        <v>125</v>
      </c>
      <c r="J723" s="39"/>
      <c r="K723" s="171">
        <f t="shared" si="10"/>
        <v>0</v>
      </c>
      <c r="L723" s="162" t="s">
        <v>1227</v>
      </c>
      <c r="M723" s="107" t="s">
        <v>28</v>
      </c>
      <c r="N723" s="41" t="s">
        <v>37</v>
      </c>
      <c r="O723" s="122" t="s">
        <v>28</v>
      </c>
      <c r="P723" s="122" t="s">
        <v>28</v>
      </c>
    </row>
    <row r="724" spans="1:16" s="19" customFormat="1" ht="15" hidden="1" thickBot="1">
      <c r="A724" s="114"/>
      <c r="B724" s="152" t="s">
        <v>978</v>
      </c>
      <c r="C724" s="130" t="s">
        <v>42</v>
      </c>
      <c r="D724" s="130" t="s">
        <v>335</v>
      </c>
      <c r="E724" s="137"/>
      <c r="F724" s="132" t="s">
        <v>124</v>
      </c>
      <c r="G724" s="133">
        <v>0.66</v>
      </c>
      <c r="H724" s="133">
        <v>0.69000000000000006</v>
      </c>
      <c r="I724" s="134">
        <v>250</v>
      </c>
      <c r="J724" s="135"/>
      <c r="K724" s="172">
        <f t="shared" si="10"/>
        <v>0</v>
      </c>
      <c r="L724" s="136" t="s">
        <v>1226</v>
      </c>
      <c r="M724" s="107" t="s">
        <v>28</v>
      </c>
      <c r="N724" s="136" t="s">
        <v>37</v>
      </c>
      <c r="O724" s="122" t="s">
        <v>28</v>
      </c>
      <c r="P724" s="122" t="s">
        <v>28</v>
      </c>
    </row>
    <row r="725" spans="1:16" s="19" customFormat="1" ht="15" hidden="1" thickBot="1">
      <c r="A725" s="114"/>
      <c r="B725" s="152" t="s">
        <v>979</v>
      </c>
      <c r="C725" s="130" t="s">
        <v>42</v>
      </c>
      <c r="D725" s="130" t="s">
        <v>335</v>
      </c>
      <c r="E725" s="137"/>
      <c r="F725" s="132" t="s">
        <v>33</v>
      </c>
      <c r="G725" s="133">
        <v>0.88</v>
      </c>
      <c r="H725" s="133">
        <v>0.92</v>
      </c>
      <c r="I725" s="134">
        <v>200</v>
      </c>
      <c r="J725" s="135"/>
      <c r="K725" s="172">
        <f t="shared" si="10"/>
        <v>0</v>
      </c>
      <c r="L725" s="136" t="s">
        <v>1226</v>
      </c>
      <c r="M725" s="107" t="s">
        <v>28</v>
      </c>
      <c r="N725" s="136" t="s">
        <v>37</v>
      </c>
      <c r="O725" s="122" t="s">
        <v>28</v>
      </c>
      <c r="P725" s="122" t="s">
        <v>28</v>
      </c>
    </row>
    <row r="726" spans="1:16" s="19" customFormat="1" ht="15" hidden="1" thickBot="1">
      <c r="A726" s="114"/>
      <c r="B726" s="152" t="s">
        <v>334</v>
      </c>
      <c r="C726" s="130" t="s">
        <v>42</v>
      </c>
      <c r="D726" s="130" t="s">
        <v>335</v>
      </c>
      <c r="E726" s="137"/>
      <c r="F726" s="132" t="s">
        <v>73</v>
      </c>
      <c r="G726" s="133">
        <v>1.17</v>
      </c>
      <c r="H726" s="133">
        <v>1.23</v>
      </c>
      <c r="I726" s="134">
        <v>150</v>
      </c>
      <c r="J726" s="135"/>
      <c r="K726" s="172">
        <f t="shared" si="10"/>
        <v>0</v>
      </c>
      <c r="L726" s="136" t="s">
        <v>1226</v>
      </c>
      <c r="M726" s="107" t="s">
        <v>28</v>
      </c>
      <c r="N726" s="136" t="s">
        <v>37</v>
      </c>
      <c r="O726" s="122" t="s">
        <v>28</v>
      </c>
      <c r="P726" s="122" t="s">
        <v>28</v>
      </c>
    </row>
    <row r="727" spans="1:16" s="19" customFormat="1" ht="15" thickBot="1">
      <c r="A727" s="114"/>
      <c r="B727" s="153" t="s">
        <v>336</v>
      </c>
      <c r="C727" s="119" t="s">
        <v>42</v>
      </c>
      <c r="D727" s="119" t="s">
        <v>335</v>
      </c>
      <c r="E727" s="116"/>
      <c r="F727" s="36" t="s">
        <v>64</v>
      </c>
      <c r="G727" s="37">
        <v>1.39</v>
      </c>
      <c r="H727" s="37">
        <v>1.46</v>
      </c>
      <c r="I727" s="38">
        <v>125</v>
      </c>
      <c r="J727" s="39"/>
      <c r="K727" s="171">
        <f t="shared" si="10"/>
        <v>0</v>
      </c>
      <c r="L727" s="163" t="s">
        <v>1228</v>
      </c>
      <c r="M727" s="42" t="s">
        <v>28</v>
      </c>
      <c r="N727" s="41" t="s">
        <v>37</v>
      </c>
      <c r="O727" s="122" t="s">
        <v>28</v>
      </c>
      <c r="P727" s="122" t="s">
        <v>28</v>
      </c>
    </row>
    <row r="728" spans="1:16" s="19" customFormat="1" ht="15" thickBot="1">
      <c r="A728" s="114"/>
      <c r="B728" s="154" t="s">
        <v>337</v>
      </c>
      <c r="C728" s="126" t="s">
        <v>47</v>
      </c>
      <c r="D728" s="126" t="s">
        <v>338</v>
      </c>
      <c r="E728" s="129"/>
      <c r="F728" s="36" t="s">
        <v>30</v>
      </c>
      <c r="G728" s="37">
        <v>0.38</v>
      </c>
      <c r="H728" s="37">
        <v>0.4</v>
      </c>
      <c r="I728" s="38">
        <v>400</v>
      </c>
      <c r="J728" s="128"/>
      <c r="K728" s="171">
        <f t="shared" si="10"/>
        <v>0</v>
      </c>
      <c r="L728" s="162" t="s">
        <v>1227</v>
      </c>
      <c r="M728" s="42" t="s">
        <v>28</v>
      </c>
      <c r="N728" s="41" t="s">
        <v>37</v>
      </c>
      <c r="O728" s="122" t="s">
        <v>28</v>
      </c>
      <c r="P728" s="122" t="s">
        <v>28</v>
      </c>
    </row>
    <row r="729" spans="1:16" s="19" customFormat="1" ht="15" hidden="1" thickBot="1">
      <c r="A729" s="114"/>
      <c r="B729" s="152" t="s">
        <v>701</v>
      </c>
      <c r="C729" s="130" t="s">
        <v>47</v>
      </c>
      <c r="D729" s="130" t="s">
        <v>338</v>
      </c>
      <c r="E729" s="137"/>
      <c r="F729" s="132" t="s">
        <v>230</v>
      </c>
      <c r="G729" s="133">
        <v>0.28000000000000003</v>
      </c>
      <c r="H729" s="133">
        <v>0.29000000000000004</v>
      </c>
      <c r="I729" s="134">
        <v>500</v>
      </c>
      <c r="J729" s="135"/>
      <c r="K729" s="172">
        <f t="shared" ref="K729:K792" si="11">IF(J729&lt;5,H729*J729*I729,G729*J729*I729)</f>
        <v>0</v>
      </c>
      <c r="L729" s="136" t="s">
        <v>1226</v>
      </c>
      <c r="M729" s="107" t="s">
        <v>28</v>
      </c>
      <c r="N729" s="136" t="s">
        <v>37</v>
      </c>
      <c r="O729" s="122" t="s">
        <v>28</v>
      </c>
      <c r="P729" s="122" t="s">
        <v>28</v>
      </c>
    </row>
    <row r="730" spans="1:16" s="122" customFormat="1" ht="15" hidden="1" thickBot="1">
      <c r="A730" s="121"/>
      <c r="B730" s="152" t="s">
        <v>339</v>
      </c>
      <c r="C730" s="130" t="s">
        <v>47</v>
      </c>
      <c r="D730" s="130" t="s">
        <v>338</v>
      </c>
      <c r="E730" s="137"/>
      <c r="F730" s="132" t="s">
        <v>32</v>
      </c>
      <c r="G730" s="133">
        <v>0.53</v>
      </c>
      <c r="H730" s="133">
        <v>0.55000000000000004</v>
      </c>
      <c r="I730" s="134">
        <v>300</v>
      </c>
      <c r="J730" s="135"/>
      <c r="K730" s="172">
        <f t="shared" si="11"/>
        <v>0</v>
      </c>
      <c r="L730" s="136" t="s">
        <v>1226</v>
      </c>
      <c r="M730" s="107" t="s">
        <v>28</v>
      </c>
      <c r="N730" s="136" t="s">
        <v>37</v>
      </c>
      <c r="O730" s="122" t="s">
        <v>28</v>
      </c>
      <c r="P730" s="122" t="s">
        <v>28</v>
      </c>
    </row>
    <row r="731" spans="1:16" s="122" customFormat="1" ht="15" hidden="1" thickBot="1">
      <c r="A731" s="121"/>
      <c r="B731" s="152" t="s">
        <v>702</v>
      </c>
      <c r="C731" s="130" t="s">
        <v>47</v>
      </c>
      <c r="D731" s="130" t="s">
        <v>338</v>
      </c>
      <c r="E731" s="137"/>
      <c r="F731" s="132" t="s">
        <v>33</v>
      </c>
      <c r="G731" s="133">
        <v>0.71</v>
      </c>
      <c r="H731" s="133">
        <v>0.74</v>
      </c>
      <c r="I731" s="134">
        <v>200</v>
      </c>
      <c r="J731" s="135"/>
      <c r="K731" s="172">
        <f t="shared" si="11"/>
        <v>0</v>
      </c>
      <c r="L731" s="136" t="s">
        <v>1226</v>
      </c>
      <c r="M731" s="107" t="s">
        <v>28</v>
      </c>
      <c r="N731" s="136" t="s">
        <v>37</v>
      </c>
      <c r="O731" s="122" t="s">
        <v>28</v>
      </c>
      <c r="P731" s="122" t="s">
        <v>28</v>
      </c>
    </row>
    <row r="732" spans="1:16" s="122" customFormat="1" ht="15" hidden="1" thickBot="1">
      <c r="A732" s="121"/>
      <c r="B732" s="152" t="s">
        <v>703</v>
      </c>
      <c r="C732" s="130" t="s">
        <v>47</v>
      </c>
      <c r="D732" s="130" t="s">
        <v>338</v>
      </c>
      <c r="E732" s="137"/>
      <c r="F732" s="132" t="s">
        <v>73</v>
      </c>
      <c r="G732" s="133">
        <v>0.89</v>
      </c>
      <c r="H732" s="133">
        <v>0.93</v>
      </c>
      <c r="I732" s="134">
        <v>150</v>
      </c>
      <c r="J732" s="135"/>
      <c r="K732" s="172">
        <f t="shared" si="11"/>
        <v>0</v>
      </c>
      <c r="L732" s="136" t="s">
        <v>1226</v>
      </c>
      <c r="M732" s="107" t="s">
        <v>28</v>
      </c>
      <c r="N732" s="136" t="s">
        <v>37</v>
      </c>
      <c r="O732" s="122" t="s">
        <v>28</v>
      </c>
      <c r="P732" s="122" t="s">
        <v>28</v>
      </c>
    </row>
    <row r="733" spans="1:16" s="19" customFormat="1" ht="15" hidden="1" thickBot="1">
      <c r="A733" s="114"/>
      <c r="B733" s="152" t="s">
        <v>340</v>
      </c>
      <c r="C733" s="130" t="s">
        <v>47</v>
      </c>
      <c r="D733" s="130" t="s">
        <v>341</v>
      </c>
      <c r="E733" s="137"/>
      <c r="F733" s="132" t="s">
        <v>30</v>
      </c>
      <c r="G733" s="133">
        <v>0.37</v>
      </c>
      <c r="H733" s="133">
        <v>0.38</v>
      </c>
      <c r="I733" s="134">
        <v>400</v>
      </c>
      <c r="J733" s="135"/>
      <c r="K733" s="172">
        <f t="shared" si="11"/>
        <v>0</v>
      </c>
      <c r="L733" s="136" t="s">
        <v>1226</v>
      </c>
      <c r="M733" s="144" t="s">
        <v>28</v>
      </c>
      <c r="N733" s="136" t="s">
        <v>44</v>
      </c>
      <c r="O733" s="122" t="s">
        <v>28</v>
      </c>
      <c r="P733" s="122" t="s">
        <v>28</v>
      </c>
    </row>
    <row r="734" spans="1:16" s="122" customFormat="1" ht="15" hidden="1" thickBot="1">
      <c r="A734" s="121"/>
      <c r="B734" s="152" t="s">
        <v>342</v>
      </c>
      <c r="C734" s="130" t="s">
        <v>47</v>
      </c>
      <c r="D734" s="130" t="s">
        <v>341</v>
      </c>
      <c r="E734" s="137"/>
      <c r="F734" s="132" t="s">
        <v>32</v>
      </c>
      <c r="G734" s="133">
        <v>0.52</v>
      </c>
      <c r="H734" s="133">
        <v>0.54</v>
      </c>
      <c r="I734" s="134">
        <v>300</v>
      </c>
      <c r="J734" s="135"/>
      <c r="K734" s="172">
        <f t="shared" si="11"/>
        <v>0</v>
      </c>
      <c r="L734" s="136" t="s">
        <v>1226</v>
      </c>
      <c r="M734" s="144" t="s">
        <v>28</v>
      </c>
      <c r="N734" s="136" t="s">
        <v>44</v>
      </c>
      <c r="O734" s="122" t="s">
        <v>28</v>
      </c>
      <c r="P734" s="122" t="s">
        <v>28</v>
      </c>
    </row>
    <row r="735" spans="1:16" s="122" customFormat="1" ht="15" hidden="1" thickBot="1">
      <c r="A735" s="121"/>
      <c r="B735" s="152" t="s">
        <v>343</v>
      </c>
      <c r="C735" s="130" t="s">
        <v>47</v>
      </c>
      <c r="D735" s="130" t="s">
        <v>341</v>
      </c>
      <c r="E735" s="137"/>
      <c r="F735" s="132" t="s">
        <v>33</v>
      </c>
      <c r="G735" s="133">
        <v>0.7</v>
      </c>
      <c r="H735" s="133">
        <v>0.73</v>
      </c>
      <c r="I735" s="134">
        <v>200</v>
      </c>
      <c r="J735" s="135"/>
      <c r="K735" s="172">
        <f t="shared" si="11"/>
        <v>0</v>
      </c>
      <c r="L735" s="136" t="s">
        <v>1226</v>
      </c>
      <c r="M735" s="144" t="s">
        <v>28</v>
      </c>
      <c r="N735" s="136" t="s">
        <v>44</v>
      </c>
      <c r="O735" s="122" t="s">
        <v>28</v>
      </c>
      <c r="P735" s="122" t="s">
        <v>28</v>
      </c>
    </row>
    <row r="736" spans="1:16" s="122" customFormat="1" ht="15" hidden="1" thickBot="1">
      <c r="A736" s="121"/>
      <c r="B736" s="152" t="s">
        <v>704</v>
      </c>
      <c r="C736" s="130" t="s">
        <v>47</v>
      </c>
      <c r="D736" s="130" t="s">
        <v>341</v>
      </c>
      <c r="E736" s="137"/>
      <c r="F736" s="132" t="s">
        <v>73</v>
      </c>
      <c r="G736" s="133">
        <v>0.88</v>
      </c>
      <c r="H736" s="133">
        <v>0.92</v>
      </c>
      <c r="I736" s="134">
        <v>150</v>
      </c>
      <c r="J736" s="135"/>
      <c r="K736" s="172">
        <f t="shared" si="11"/>
        <v>0</v>
      </c>
      <c r="L736" s="136" t="s">
        <v>1226</v>
      </c>
      <c r="M736" s="144" t="s">
        <v>28</v>
      </c>
      <c r="N736" s="136" t="s">
        <v>44</v>
      </c>
      <c r="O736" s="122" t="s">
        <v>28</v>
      </c>
      <c r="P736" s="122" t="s">
        <v>28</v>
      </c>
    </row>
    <row r="737" spans="1:16" s="122" customFormat="1" ht="15" thickBot="1">
      <c r="A737" s="121"/>
      <c r="B737" s="153" t="s">
        <v>1202</v>
      </c>
      <c r="C737" s="126" t="s">
        <v>47</v>
      </c>
      <c r="D737" s="119" t="s">
        <v>1203</v>
      </c>
      <c r="E737" s="116"/>
      <c r="F737" s="36" t="s">
        <v>32</v>
      </c>
      <c r="G737" s="37">
        <v>0.57000000000000006</v>
      </c>
      <c r="H737" s="37">
        <v>0.59</v>
      </c>
      <c r="I737" s="38">
        <v>300</v>
      </c>
      <c r="J737" s="39"/>
      <c r="K737" s="171">
        <f t="shared" si="11"/>
        <v>0</v>
      </c>
      <c r="L737" s="162" t="s">
        <v>1227</v>
      </c>
      <c r="M737" s="106" t="s">
        <v>28</v>
      </c>
      <c r="N737" s="41" t="s">
        <v>39</v>
      </c>
      <c r="O737" s="122" t="s">
        <v>28</v>
      </c>
      <c r="P737" s="122" t="s">
        <v>28</v>
      </c>
    </row>
    <row r="738" spans="1:16" s="122" customFormat="1" ht="15" thickBot="1">
      <c r="A738" s="121"/>
      <c r="B738" s="153" t="s">
        <v>344</v>
      </c>
      <c r="C738" s="119" t="s">
        <v>42</v>
      </c>
      <c r="D738" s="119" t="s">
        <v>345</v>
      </c>
      <c r="E738" s="116"/>
      <c r="F738" s="36" t="s">
        <v>124</v>
      </c>
      <c r="G738" s="37">
        <v>0.65</v>
      </c>
      <c r="H738" s="37">
        <v>0.68</v>
      </c>
      <c r="I738" s="38">
        <v>250</v>
      </c>
      <c r="J738" s="39"/>
      <c r="K738" s="171">
        <f t="shared" si="11"/>
        <v>0</v>
      </c>
      <c r="L738" s="162" t="s">
        <v>1227</v>
      </c>
      <c r="M738" s="107" t="s">
        <v>28</v>
      </c>
      <c r="N738" s="41" t="s">
        <v>37</v>
      </c>
      <c r="O738" s="122" t="s">
        <v>28</v>
      </c>
      <c r="P738" s="122" t="s">
        <v>28</v>
      </c>
    </row>
    <row r="739" spans="1:16" s="19" customFormat="1" ht="15" hidden="1" thickBot="1">
      <c r="A739" s="114"/>
      <c r="B739" s="152" t="s">
        <v>346</v>
      </c>
      <c r="C739" s="130" t="s">
        <v>42</v>
      </c>
      <c r="D739" s="130" t="s">
        <v>345</v>
      </c>
      <c r="E739" s="137"/>
      <c r="F739" s="132" t="s">
        <v>33</v>
      </c>
      <c r="G739" s="133">
        <v>0.92</v>
      </c>
      <c r="H739" s="133">
        <v>0.96</v>
      </c>
      <c r="I739" s="134">
        <v>200</v>
      </c>
      <c r="J739" s="135"/>
      <c r="K739" s="172">
        <f t="shared" si="11"/>
        <v>0</v>
      </c>
      <c r="L739" s="136" t="s">
        <v>1226</v>
      </c>
      <c r="M739" s="107" t="s">
        <v>28</v>
      </c>
      <c r="N739" s="136" t="s">
        <v>37</v>
      </c>
      <c r="O739" s="122" t="s">
        <v>28</v>
      </c>
      <c r="P739" s="122" t="s">
        <v>28</v>
      </c>
    </row>
    <row r="740" spans="1:16" s="19" customFormat="1" ht="15" thickBot="1">
      <c r="A740" s="114"/>
      <c r="B740" s="154" t="s">
        <v>980</v>
      </c>
      <c r="C740" s="126" t="s">
        <v>42</v>
      </c>
      <c r="D740" s="126" t="s">
        <v>345</v>
      </c>
      <c r="E740" s="129"/>
      <c r="F740" s="36" t="s">
        <v>73</v>
      </c>
      <c r="G740" s="37">
        <v>1.22</v>
      </c>
      <c r="H740" s="37">
        <v>1.28</v>
      </c>
      <c r="I740" s="38">
        <v>150</v>
      </c>
      <c r="J740" s="128"/>
      <c r="K740" s="171">
        <f t="shared" si="11"/>
        <v>0</v>
      </c>
      <c r="L740" s="162" t="s">
        <v>1227</v>
      </c>
      <c r="M740" s="42" t="s">
        <v>28</v>
      </c>
      <c r="N740" s="41" t="s">
        <v>37</v>
      </c>
      <c r="O740" s="122" t="s">
        <v>28</v>
      </c>
      <c r="P740" s="122" t="s">
        <v>28</v>
      </c>
    </row>
    <row r="741" spans="1:16" s="19" customFormat="1" ht="15" thickBot="1">
      <c r="A741" s="114"/>
      <c r="B741" s="154" t="s">
        <v>981</v>
      </c>
      <c r="C741" s="126" t="s">
        <v>42</v>
      </c>
      <c r="D741" s="126" t="s">
        <v>345</v>
      </c>
      <c r="E741" s="35"/>
      <c r="F741" s="36" t="s">
        <v>64</v>
      </c>
      <c r="G741" s="37">
        <v>1.43</v>
      </c>
      <c r="H741" s="37">
        <v>1.5</v>
      </c>
      <c r="I741" s="38">
        <v>125</v>
      </c>
      <c r="J741" s="128"/>
      <c r="K741" s="171">
        <f t="shared" si="11"/>
        <v>0</v>
      </c>
      <c r="L741" s="162" t="s">
        <v>1227</v>
      </c>
      <c r="M741" s="42" t="s">
        <v>28</v>
      </c>
      <c r="N741" s="41" t="s">
        <v>37</v>
      </c>
      <c r="O741" s="122" t="s">
        <v>28</v>
      </c>
      <c r="P741" s="122" t="s">
        <v>28</v>
      </c>
    </row>
    <row r="742" spans="1:16" s="19" customFormat="1" ht="15" thickBot="1">
      <c r="A742" s="114"/>
      <c r="B742" s="153" t="s">
        <v>982</v>
      </c>
      <c r="C742" s="119" t="s">
        <v>42</v>
      </c>
      <c r="D742" s="119" t="s">
        <v>345</v>
      </c>
      <c r="E742" s="35"/>
      <c r="F742" s="36" t="s">
        <v>46</v>
      </c>
      <c r="G742" s="37">
        <v>1.67</v>
      </c>
      <c r="H742" s="37">
        <v>1.75</v>
      </c>
      <c r="I742" s="38">
        <v>100</v>
      </c>
      <c r="J742" s="39"/>
      <c r="K742" s="171">
        <f t="shared" si="11"/>
        <v>0</v>
      </c>
      <c r="L742" s="162" t="s">
        <v>1227</v>
      </c>
      <c r="M742" s="107" t="s">
        <v>28</v>
      </c>
      <c r="N742" s="41" t="s">
        <v>37</v>
      </c>
      <c r="O742" s="122" t="s">
        <v>28</v>
      </c>
      <c r="P742" s="122" t="s">
        <v>28</v>
      </c>
    </row>
    <row r="743" spans="1:16" s="19" customFormat="1" ht="15" hidden="1" thickBot="1">
      <c r="A743" s="114"/>
      <c r="B743" s="152" t="s">
        <v>348</v>
      </c>
      <c r="C743" s="130" t="s">
        <v>80</v>
      </c>
      <c r="D743" s="130" t="s">
        <v>347</v>
      </c>
      <c r="E743" s="143"/>
      <c r="F743" s="132" t="s">
        <v>32</v>
      </c>
      <c r="G743" s="133">
        <v>0.5</v>
      </c>
      <c r="H743" s="133">
        <v>0.52</v>
      </c>
      <c r="I743" s="134">
        <v>300</v>
      </c>
      <c r="J743" s="135"/>
      <c r="K743" s="172">
        <f t="shared" si="11"/>
        <v>0</v>
      </c>
      <c r="L743" s="136" t="s">
        <v>1226</v>
      </c>
      <c r="M743" s="106" t="s">
        <v>28</v>
      </c>
      <c r="N743" s="136" t="s">
        <v>39</v>
      </c>
      <c r="O743" s="122" t="s">
        <v>28</v>
      </c>
      <c r="P743" s="122" t="s">
        <v>28</v>
      </c>
    </row>
    <row r="744" spans="1:16" s="19" customFormat="1" ht="15" thickBot="1">
      <c r="A744" s="114"/>
      <c r="B744" s="153" t="s">
        <v>349</v>
      </c>
      <c r="C744" s="119" t="s">
        <v>80</v>
      </c>
      <c r="D744" s="119" t="s">
        <v>347</v>
      </c>
      <c r="E744" s="35"/>
      <c r="F744" s="36" t="s">
        <v>33</v>
      </c>
      <c r="G744" s="37">
        <v>0.68</v>
      </c>
      <c r="H744" s="37">
        <v>0.71</v>
      </c>
      <c r="I744" s="38">
        <v>200</v>
      </c>
      <c r="J744" s="39"/>
      <c r="K744" s="171">
        <f t="shared" si="11"/>
        <v>0</v>
      </c>
      <c r="L744" s="162" t="s">
        <v>1227</v>
      </c>
      <c r="M744" s="106" t="s">
        <v>28</v>
      </c>
      <c r="N744" s="41" t="s">
        <v>39</v>
      </c>
      <c r="O744" s="122" t="s">
        <v>28</v>
      </c>
      <c r="P744" s="122" t="s">
        <v>28</v>
      </c>
    </row>
    <row r="745" spans="1:16" s="122" customFormat="1" ht="15" thickBot="1">
      <c r="A745" s="121"/>
      <c r="B745" s="153" t="s">
        <v>350</v>
      </c>
      <c r="C745" s="119" t="s">
        <v>80</v>
      </c>
      <c r="D745" s="119" t="s">
        <v>347</v>
      </c>
      <c r="E745" s="35"/>
      <c r="F745" s="36" t="s">
        <v>73</v>
      </c>
      <c r="G745" s="37">
        <v>0.86</v>
      </c>
      <c r="H745" s="37">
        <v>0.9</v>
      </c>
      <c r="I745" s="38">
        <v>150</v>
      </c>
      <c r="J745" s="39"/>
      <c r="K745" s="171">
        <f t="shared" si="11"/>
        <v>0</v>
      </c>
      <c r="L745" s="162" t="s">
        <v>1227</v>
      </c>
      <c r="M745" s="106" t="s">
        <v>28</v>
      </c>
      <c r="N745" s="41" t="s">
        <v>39</v>
      </c>
      <c r="O745" s="122" t="s">
        <v>28</v>
      </c>
      <c r="P745" s="122" t="s">
        <v>28</v>
      </c>
    </row>
    <row r="746" spans="1:16" s="19" customFormat="1" ht="15" thickBot="1">
      <c r="A746" s="114"/>
      <c r="B746" s="153" t="s">
        <v>1052</v>
      </c>
      <c r="C746" s="119" t="s">
        <v>80</v>
      </c>
      <c r="D746" s="119" t="s">
        <v>347</v>
      </c>
      <c r="E746" s="115"/>
      <c r="F746" s="36" t="s">
        <v>64</v>
      </c>
      <c r="G746" s="37">
        <v>1.02</v>
      </c>
      <c r="H746" s="37">
        <v>1.07</v>
      </c>
      <c r="I746" s="38">
        <v>125</v>
      </c>
      <c r="J746" s="39"/>
      <c r="K746" s="171">
        <f t="shared" si="11"/>
        <v>0</v>
      </c>
      <c r="L746" s="162" t="s">
        <v>1227</v>
      </c>
      <c r="M746" s="106" t="s">
        <v>28</v>
      </c>
      <c r="N746" s="41" t="s">
        <v>39</v>
      </c>
      <c r="O746" s="122" t="s">
        <v>28</v>
      </c>
      <c r="P746" s="122" t="s">
        <v>28</v>
      </c>
    </row>
    <row r="747" spans="1:16" s="19" customFormat="1" ht="15" thickBot="1">
      <c r="A747" s="114"/>
      <c r="B747" s="153" t="s">
        <v>705</v>
      </c>
      <c r="C747" s="119" t="s">
        <v>47</v>
      </c>
      <c r="D747" s="119" t="s">
        <v>1091</v>
      </c>
      <c r="E747" s="124" t="s">
        <v>1148</v>
      </c>
      <c r="F747" s="36" t="s">
        <v>30</v>
      </c>
      <c r="G747" s="37">
        <v>0.38</v>
      </c>
      <c r="H747" s="37">
        <v>0.39</v>
      </c>
      <c r="I747" s="38">
        <v>400</v>
      </c>
      <c r="J747" s="39"/>
      <c r="K747" s="171">
        <f t="shared" si="11"/>
        <v>0</v>
      </c>
      <c r="L747" s="162" t="s">
        <v>1227</v>
      </c>
      <c r="M747" s="44" t="s">
        <v>28</v>
      </c>
      <c r="N747" s="41" t="s">
        <v>1141</v>
      </c>
      <c r="O747" s="122" t="s">
        <v>28</v>
      </c>
      <c r="P747" s="122" t="s">
        <v>28</v>
      </c>
    </row>
    <row r="748" spans="1:16" s="19" customFormat="1" ht="15" thickBot="1">
      <c r="A748" s="114"/>
      <c r="B748" s="153" t="s">
        <v>706</v>
      </c>
      <c r="C748" s="119" t="s">
        <v>47</v>
      </c>
      <c r="D748" s="119" t="s">
        <v>1091</v>
      </c>
      <c r="E748" s="124" t="s">
        <v>1148</v>
      </c>
      <c r="F748" s="36" t="s">
        <v>32</v>
      </c>
      <c r="G748" s="37">
        <v>0.52</v>
      </c>
      <c r="H748" s="37">
        <v>0.54</v>
      </c>
      <c r="I748" s="38">
        <v>300</v>
      </c>
      <c r="J748" s="39"/>
      <c r="K748" s="171">
        <f t="shared" si="11"/>
        <v>0</v>
      </c>
      <c r="L748" s="162" t="s">
        <v>1227</v>
      </c>
      <c r="M748" s="44" t="s">
        <v>28</v>
      </c>
      <c r="N748" s="41" t="s">
        <v>1141</v>
      </c>
      <c r="O748" s="122" t="s">
        <v>28</v>
      </c>
      <c r="P748" s="122" t="s">
        <v>28</v>
      </c>
    </row>
    <row r="749" spans="1:16" s="19" customFormat="1" ht="15" thickBot="1">
      <c r="A749" s="114"/>
      <c r="B749" s="153" t="s">
        <v>707</v>
      </c>
      <c r="C749" s="119" t="s">
        <v>47</v>
      </c>
      <c r="D749" s="119" t="s">
        <v>1091</v>
      </c>
      <c r="E749" s="124" t="s">
        <v>1148</v>
      </c>
      <c r="F749" s="36" t="s">
        <v>33</v>
      </c>
      <c r="G749" s="37">
        <v>0.7</v>
      </c>
      <c r="H749" s="37">
        <v>0.73</v>
      </c>
      <c r="I749" s="38">
        <v>200</v>
      </c>
      <c r="J749" s="39"/>
      <c r="K749" s="171">
        <f t="shared" si="11"/>
        <v>0</v>
      </c>
      <c r="L749" s="162" t="s">
        <v>1227</v>
      </c>
      <c r="M749" s="44" t="s">
        <v>28</v>
      </c>
      <c r="N749" s="41" t="s">
        <v>1141</v>
      </c>
      <c r="O749" s="122" t="s">
        <v>28</v>
      </c>
      <c r="P749" s="122" t="s">
        <v>28</v>
      </c>
    </row>
    <row r="750" spans="1:16" s="19" customFormat="1" ht="15" thickBot="1">
      <c r="A750" s="114"/>
      <c r="B750" s="153" t="s">
        <v>708</v>
      </c>
      <c r="C750" s="119" t="s">
        <v>47</v>
      </c>
      <c r="D750" s="119" t="s">
        <v>1091</v>
      </c>
      <c r="E750" s="124" t="s">
        <v>1148</v>
      </c>
      <c r="F750" s="36" t="s">
        <v>73</v>
      </c>
      <c r="G750" s="37">
        <v>0.89</v>
      </c>
      <c r="H750" s="37">
        <v>0.93</v>
      </c>
      <c r="I750" s="38">
        <v>150</v>
      </c>
      <c r="J750" s="39"/>
      <c r="K750" s="171">
        <f t="shared" si="11"/>
        <v>0</v>
      </c>
      <c r="L750" s="162" t="s">
        <v>1227</v>
      </c>
      <c r="M750" s="44" t="s">
        <v>28</v>
      </c>
      <c r="N750" s="41" t="s">
        <v>1141</v>
      </c>
      <c r="O750" s="122" t="s">
        <v>28</v>
      </c>
      <c r="P750" s="122" t="s">
        <v>28</v>
      </c>
    </row>
    <row r="751" spans="1:16" s="19" customFormat="1" ht="15" hidden="1" thickBot="1">
      <c r="A751" s="114"/>
      <c r="B751" s="152" t="s">
        <v>1035</v>
      </c>
      <c r="C751" s="130" t="s">
        <v>1151</v>
      </c>
      <c r="D751" s="130" t="s">
        <v>1136</v>
      </c>
      <c r="E751" s="137" t="s">
        <v>1148</v>
      </c>
      <c r="F751" s="132" t="s">
        <v>30</v>
      </c>
      <c r="G751" s="133">
        <v>0.89</v>
      </c>
      <c r="H751" s="133">
        <v>0.93</v>
      </c>
      <c r="I751" s="134">
        <v>400</v>
      </c>
      <c r="J751" s="135"/>
      <c r="K751" s="172">
        <f t="shared" si="11"/>
        <v>0</v>
      </c>
      <c r="L751" s="136" t="s">
        <v>1226</v>
      </c>
      <c r="M751" s="106" t="s">
        <v>28</v>
      </c>
      <c r="N751" s="136" t="s">
        <v>39</v>
      </c>
      <c r="O751" s="122" t="s">
        <v>28</v>
      </c>
      <c r="P751" s="122" t="s">
        <v>28</v>
      </c>
    </row>
    <row r="752" spans="1:16" s="19" customFormat="1" ht="15" hidden="1" thickBot="1">
      <c r="A752" s="114"/>
      <c r="B752" s="152" t="s">
        <v>1036</v>
      </c>
      <c r="C752" s="130" t="s">
        <v>1151</v>
      </c>
      <c r="D752" s="130" t="s">
        <v>1136</v>
      </c>
      <c r="E752" s="137" t="s">
        <v>1148</v>
      </c>
      <c r="F752" s="132" t="s">
        <v>32</v>
      </c>
      <c r="G752" s="133">
        <v>1.1399999999999999</v>
      </c>
      <c r="H752" s="133">
        <v>1.2</v>
      </c>
      <c r="I752" s="134">
        <v>300</v>
      </c>
      <c r="J752" s="135"/>
      <c r="K752" s="172">
        <f t="shared" si="11"/>
        <v>0</v>
      </c>
      <c r="L752" s="136" t="s">
        <v>1226</v>
      </c>
      <c r="M752" s="106" t="s">
        <v>28</v>
      </c>
      <c r="N752" s="136" t="s">
        <v>39</v>
      </c>
      <c r="O752" s="122" t="s">
        <v>28</v>
      </c>
      <c r="P752" s="122" t="s">
        <v>28</v>
      </c>
    </row>
    <row r="753" spans="1:16" s="19" customFormat="1" ht="15" hidden="1" thickBot="1">
      <c r="A753" s="114"/>
      <c r="B753" s="152" t="s">
        <v>1037</v>
      </c>
      <c r="C753" s="130" t="s">
        <v>1151</v>
      </c>
      <c r="D753" s="130" t="s">
        <v>1136</v>
      </c>
      <c r="E753" s="137" t="s">
        <v>1148</v>
      </c>
      <c r="F753" s="132" t="s">
        <v>33</v>
      </c>
      <c r="G753" s="133">
        <v>1.48</v>
      </c>
      <c r="H753" s="133">
        <v>1.55</v>
      </c>
      <c r="I753" s="134">
        <v>200</v>
      </c>
      <c r="J753" s="135"/>
      <c r="K753" s="172">
        <f t="shared" si="11"/>
        <v>0</v>
      </c>
      <c r="L753" s="136" t="s">
        <v>1226</v>
      </c>
      <c r="M753" s="106" t="s">
        <v>28</v>
      </c>
      <c r="N753" s="136" t="s">
        <v>39</v>
      </c>
      <c r="O753" s="122" t="s">
        <v>28</v>
      </c>
      <c r="P753" s="122" t="s">
        <v>28</v>
      </c>
    </row>
    <row r="754" spans="1:16" s="19" customFormat="1" ht="15" hidden="1" thickBot="1">
      <c r="A754" s="114"/>
      <c r="B754" s="152" t="s">
        <v>1215</v>
      </c>
      <c r="C754" s="130" t="s">
        <v>1212</v>
      </c>
      <c r="D754" s="130" t="s">
        <v>1216</v>
      </c>
      <c r="E754" s="137"/>
      <c r="F754" s="132" t="s">
        <v>73</v>
      </c>
      <c r="G754" s="133">
        <v>1.0900000000000001</v>
      </c>
      <c r="H754" s="133">
        <v>1.1399999999999999</v>
      </c>
      <c r="I754" s="134">
        <v>150</v>
      </c>
      <c r="J754" s="135"/>
      <c r="K754" s="172">
        <f t="shared" si="11"/>
        <v>0</v>
      </c>
      <c r="L754" s="136" t="s">
        <v>1226</v>
      </c>
      <c r="M754" s="107" t="s">
        <v>28</v>
      </c>
      <c r="N754" s="136" t="s">
        <v>37</v>
      </c>
      <c r="O754" s="122" t="s">
        <v>28</v>
      </c>
      <c r="P754" s="122" t="s">
        <v>28</v>
      </c>
    </row>
    <row r="755" spans="1:16" s="122" customFormat="1" ht="15" thickBot="1">
      <c r="A755" s="121"/>
      <c r="B755" s="153" t="s">
        <v>1287</v>
      </c>
      <c r="C755" s="164" t="s">
        <v>1151</v>
      </c>
      <c r="D755" s="164" t="s">
        <v>1348</v>
      </c>
      <c r="E755" s="165" t="s">
        <v>1369</v>
      </c>
      <c r="F755" s="36" t="s">
        <v>64</v>
      </c>
      <c r="G755" s="37">
        <v>1.8800000000000001</v>
      </c>
      <c r="H755" s="37">
        <v>1.97</v>
      </c>
      <c r="I755" s="38">
        <v>125</v>
      </c>
      <c r="J755" s="39"/>
      <c r="K755" s="171">
        <f t="shared" si="11"/>
        <v>0</v>
      </c>
      <c r="L755" s="162" t="s">
        <v>1227</v>
      </c>
      <c r="M755" s="106" t="s">
        <v>28</v>
      </c>
      <c r="N755" s="41" t="s">
        <v>39</v>
      </c>
      <c r="O755" s="122" t="s">
        <v>28</v>
      </c>
      <c r="P755" s="122" t="s">
        <v>28</v>
      </c>
    </row>
    <row r="756" spans="1:16" s="122" customFormat="1" ht="15" thickBot="1">
      <c r="A756" s="121"/>
      <c r="B756" s="154" t="s">
        <v>983</v>
      </c>
      <c r="C756" s="126" t="s">
        <v>42</v>
      </c>
      <c r="D756" s="126" t="s">
        <v>1128</v>
      </c>
      <c r="E756" s="129"/>
      <c r="F756" s="36" t="s">
        <v>32</v>
      </c>
      <c r="G756" s="37">
        <v>0.56999999999999995</v>
      </c>
      <c r="H756" s="37">
        <v>0.6</v>
      </c>
      <c r="I756" s="38">
        <v>300</v>
      </c>
      <c r="J756" s="128"/>
      <c r="K756" s="171">
        <f t="shared" si="11"/>
        <v>0</v>
      </c>
      <c r="L756" s="162" t="s">
        <v>1227</v>
      </c>
      <c r="M756" s="44" t="s">
        <v>28</v>
      </c>
      <c r="N756" s="41" t="s">
        <v>1141</v>
      </c>
      <c r="O756" s="122" t="s">
        <v>28</v>
      </c>
      <c r="P756" s="122" t="s">
        <v>28</v>
      </c>
    </row>
    <row r="757" spans="1:16" s="122" customFormat="1" ht="15" thickBot="1">
      <c r="A757" s="121"/>
      <c r="B757" s="154" t="s">
        <v>984</v>
      </c>
      <c r="C757" s="126" t="s">
        <v>42</v>
      </c>
      <c r="D757" s="126" t="s">
        <v>1128</v>
      </c>
      <c r="E757" s="129"/>
      <c r="F757" s="36" t="s">
        <v>33</v>
      </c>
      <c r="G757" s="37">
        <v>0.88</v>
      </c>
      <c r="H757" s="37">
        <v>0.92</v>
      </c>
      <c r="I757" s="38">
        <v>200</v>
      </c>
      <c r="J757" s="128"/>
      <c r="K757" s="171">
        <f t="shared" si="11"/>
        <v>0</v>
      </c>
      <c r="L757" s="162" t="s">
        <v>1227</v>
      </c>
      <c r="M757" s="44" t="s">
        <v>28</v>
      </c>
      <c r="N757" s="41" t="s">
        <v>1141</v>
      </c>
      <c r="O757" s="122" t="s">
        <v>28</v>
      </c>
      <c r="P757" s="122" t="s">
        <v>28</v>
      </c>
    </row>
    <row r="758" spans="1:16" s="122" customFormat="1" ht="15" hidden="1" thickBot="1">
      <c r="A758" s="121"/>
      <c r="B758" s="173" t="s">
        <v>985</v>
      </c>
      <c r="C758" s="178" t="s">
        <v>42</v>
      </c>
      <c r="D758" s="178" t="s">
        <v>1128</v>
      </c>
      <c r="E758" s="179"/>
      <c r="F758" s="132" t="s">
        <v>73</v>
      </c>
      <c r="G758" s="133">
        <v>1.17</v>
      </c>
      <c r="H758" s="133">
        <v>1.23</v>
      </c>
      <c r="I758" s="134">
        <v>150</v>
      </c>
      <c r="J758" s="138"/>
      <c r="K758" s="172">
        <f t="shared" si="11"/>
        <v>0</v>
      </c>
      <c r="L758" s="176" t="s">
        <v>1227</v>
      </c>
      <c r="M758" s="144" t="s">
        <v>28</v>
      </c>
      <c r="N758" s="136" t="s">
        <v>1141</v>
      </c>
      <c r="O758" s="122" t="s">
        <v>28</v>
      </c>
      <c r="P758" s="122" t="s">
        <v>28</v>
      </c>
    </row>
    <row r="759" spans="1:16" s="122" customFormat="1" ht="15" hidden="1" thickBot="1">
      <c r="A759" s="121"/>
      <c r="B759" s="152" t="s">
        <v>986</v>
      </c>
      <c r="C759" s="130" t="s">
        <v>42</v>
      </c>
      <c r="D759" s="130" t="s">
        <v>1128</v>
      </c>
      <c r="E759" s="137"/>
      <c r="F759" s="132" t="s">
        <v>64</v>
      </c>
      <c r="G759" s="133">
        <v>1.36</v>
      </c>
      <c r="H759" s="133">
        <v>1.43</v>
      </c>
      <c r="I759" s="134">
        <v>125</v>
      </c>
      <c r="J759" s="135"/>
      <c r="K759" s="172">
        <f t="shared" si="11"/>
        <v>0</v>
      </c>
      <c r="L759" s="176" t="s">
        <v>1227</v>
      </c>
      <c r="M759" s="144" t="s">
        <v>28</v>
      </c>
      <c r="N759" s="136" t="s">
        <v>1141</v>
      </c>
      <c r="O759" s="122" t="s">
        <v>28</v>
      </c>
      <c r="P759" s="122" t="s">
        <v>28</v>
      </c>
    </row>
    <row r="760" spans="1:16" s="19" customFormat="1" ht="15" hidden="1" thickBot="1">
      <c r="A760" s="114"/>
      <c r="B760" s="152" t="s">
        <v>987</v>
      </c>
      <c r="C760" s="130" t="s">
        <v>42</v>
      </c>
      <c r="D760" s="130" t="s">
        <v>1128</v>
      </c>
      <c r="E760" s="137"/>
      <c r="F760" s="132" t="s">
        <v>46</v>
      </c>
      <c r="G760" s="133">
        <v>1.59</v>
      </c>
      <c r="H760" s="133">
        <v>1.67</v>
      </c>
      <c r="I760" s="134">
        <v>100</v>
      </c>
      <c r="J760" s="135"/>
      <c r="K760" s="172">
        <f t="shared" si="11"/>
        <v>0</v>
      </c>
      <c r="L760" s="136" t="s">
        <v>1226</v>
      </c>
      <c r="M760" s="144" t="s">
        <v>28</v>
      </c>
      <c r="N760" s="136" t="s">
        <v>1141</v>
      </c>
      <c r="O760" s="122" t="s">
        <v>28</v>
      </c>
      <c r="P760" s="122" t="s">
        <v>28</v>
      </c>
    </row>
    <row r="761" spans="1:16" s="122" customFormat="1" ht="15" hidden="1" thickBot="1">
      <c r="A761" s="121"/>
      <c r="B761" s="152" t="s">
        <v>988</v>
      </c>
      <c r="C761" s="130" t="s">
        <v>42</v>
      </c>
      <c r="D761" s="130" t="s">
        <v>1128</v>
      </c>
      <c r="E761" s="137"/>
      <c r="F761" s="132" t="s">
        <v>322</v>
      </c>
      <c r="G761" s="133">
        <v>1.75</v>
      </c>
      <c r="H761" s="133">
        <v>1.84</v>
      </c>
      <c r="I761" s="134">
        <v>75</v>
      </c>
      <c r="J761" s="135"/>
      <c r="K761" s="172">
        <f t="shared" si="11"/>
        <v>0</v>
      </c>
      <c r="L761" s="136" t="s">
        <v>1226</v>
      </c>
      <c r="M761" s="144" t="s">
        <v>28</v>
      </c>
      <c r="N761" s="136" t="s">
        <v>1141</v>
      </c>
      <c r="O761" s="122" t="s">
        <v>28</v>
      </c>
      <c r="P761" s="122" t="s">
        <v>28</v>
      </c>
    </row>
    <row r="762" spans="1:16" s="19" customFormat="1" ht="15" thickBot="1">
      <c r="A762" s="114"/>
      <c r="B762" s="153" t="s">
        <v>1288</v>
      </c>
      <c r="C762" s="164" t="s">
        <v>283</v>
      </c>
      <c r="D762" s="164" t="s">
        <v>1349</v>
      </c>
      <c r="E762" s="165" t="s">
        <v>1369</v>
      </c>
      <c r="F762" s="36" t="s">
        <v>73</v>
      </c>
      <c r="G762" s="37">
        <v>0.99</v>
      </c>
      <c r="H762" s="37">
        <v>1.03</v>
      </c>
      <c r="I762" s="38">
        <v>150</v>
      </c>
      <c r="J762" s="39"/>
      <c r="K762" s="171">
        <f t="shared" si="11"/>
        <v>0</v>
      </c>
      <c r="L762" s="162" t="s">
        <v>1227</v>
      </c>
      <c r="M762" s="106" t="s">
        <v>28</v>
      </c>
      <c r="N762" s="41" t="s">
        <v>39</v>
      </c>
      <c r="O762" s="122" t="s">
        <v>28</v>
      </c>
      <c r="P762" s="122" t="s">
        <v>28</v>
      </c>
    </row>
    <row r="763" spans="1:16" s="19" customFormat="1" ht="15" hidden="1" thickBot="1">
      <c r="A763" s="114"/>
      <c r="B763" s="152" t="s">
        <v>793</v>
      </c>
      <c r="C763" s="130" t="s">
        <v>29</v>
      </c>
      <c r="D763" s="130" t="s">
        <v>1104</v>
      </c>
      <c r="E763" s="137"/>
      <c r="F763" s="132" t="s">
        <v>30</v>
      </c>
      <c r="G763" s="133">
        <v>0.45</v>
      </c>
      <c r="H763" s="133">
        <v>0.47000000000000003</v>
      </c>
      <c r="I763" s="134">
        <v>400</v>
      </c>
      <c r="J763" s="135"/>
      <c r="K763" s="172">
        <f t="shared" si="11"/>
        <v>0</v>
      </c>
      <c r="L763" s="136" t="s">
        <v>1226</v>
      </c>
      <c r="M763" s="107" t="s">
        <v>28</v>
      </c>
      <c r="N763" s="136" t="s">
        <v>37</v>
      </c>
      <c r="O763" s="122" t="s">
        <v>28</v>
      </c>
      <c r="P763" s="122" t="s">
        <v>28</v>
      </c>
    </row>
    <row r="764" spans="1:16" s="19" customFormat="1" ht="15" hidden="1" thickBot="1">
      <c r="A764" s="114"/>
      <c r="B764" s="152" t="s">
        <v>794</v>
      </c>
      <c r="C764" s="130" t="s">
        <v>29</v>
      </c>
      <c r="D764" s="130" t="s">
        <v>1104</v>
      </c>
      <c r="E764" s="137"/>
      <c r="F764" s="132" t="s">
        <v>32</v>
      </c>
      <c r="G764" s="133">
        <v>0.77</v>
      </c>
      <c r="H764" s="133">
        <v>0.81</v>
      </c>
      <c r="I764" s="134">
        <v>300</v>
      </c>
      <c r="J764" s="135"/>
      <c r="K764" s="172">
        <f t="shared" si="11"/>
        <v>0</v>
      </c>
      <c r="L764" s="136" t="s">
        <v>1226</v>
      </c>
      <c r="M764" s="107" t="s">
        <v>28</v>
      </c>
      <c r="N764" s="136" t="s">
        <v>37</v>
      </c>
      <c r="O764" s="122" t="s">
        <v>28</v>
      </c>
      <c r="P764" s="122" t="s">
        <v>28</v>
      </c>
    </row>
    <row r="765" spans="1:16" s="122" customFormat="1" ht="15" hidden="1" thickBot="1">
      <c r="A765" s="121"/>
      <c r="B765" s="152" t="s">
        <v>795</v>
      </c>
      <c r="C765" s="130" t="s">
        <v>29</v>
      </c>
      <c r="D765" s="130" t="s">
        <v>1104</v>
      </c>
      <c r="E765" s="137"/>
      <c r="F765" s="132" t="s">
        <v>33</v>
      </c>
      <c r="G765" s="133">
        <v>1.05</v>
      </c>
      <c r="H765" s="133">
        <v>1.1000000000000001</v>
      </c>
      <c r="I765" s="134">
        <v>200</v>
      </c>
      <c r="J765" s="135"/>
      <c r="K765" s="172">
        <f t="shared" si="11"/>
        <v>0</v>
      </c>
      <c r="L765" s="136" t="s">
        <v>1226</v>
      </c>
      <c r="M765" s="107" t="s">
        <v>28</v>
      </c>
      <c r="N765" s="136" t="s">
        <v>37</v>
      </c>
      <c r="O765" s="122" t="s">
        <v>28</v>
      </c>
      <c r="P765" s="122" t="s">
        <v>28</v>
      </c>
    </row>
    <row r="766" spans="1:16" s="19" customFormat="1" ht="15" hidden="1" thickBot="1">
      <c r="A766" s="114"/>
      <c r="B766" s="152" t="s">
        <v>796</v>
      </c>
      <c r="C766" s="130" t="s">
        <v>29</v>
      </c>
      <c r="D766" s="130" t="s">
        <v>1104</v>
      </c>
      <c r="E766" s="137"/>
      <c r="F766" s="132" t="s">
        <v>73</v>
      </c>
      <c r="G766" s="133">
        <v>1.08</v>
      </c>
      <c r="H766" s="133">
        <v>1.1300000000000001</v>
      </c>
      <c r="I766" s="134">
        <v>150</v>
      </c>
      <c r="J766" s="135"/>
      <c r="K766" s="172">
        <f t="shared" si="11"/>
        <v>0</v>
      </c>
      <c r="L766" s="136" t="s">
        <v>1226</v>
      </c>
      <c r="M766" s="107" t="s">
        <v>28</v>
      </c>
      <c r="N766" s="136" t="s">
        <v>37</v>
      </c>
      <c r="O766" s="122" t="s">
        <v>28</v>
      </c>
      <c r="P766" s="122" t="s">
        <v>28</v>
      </c>
    </row>
    <row r="767" spans="1:16" s="19" customFormat="1" ht="15" hidden="1" thickBot="1">
      <c r="A767" s="114"/>
      <c r="B767" s="152" t="s">
        <v>797</v>
      </c>
      <c r="C767" s="130" t="s">
        <v>29</v>
      </c>
      <c r="D767" s="130" t="s">
        <v>1104</v>
      </c>
      <c r="E767" s="137"/>
      <c r="F767" s="132" t="s">
        <v>64</v>
      </c>
      <c r="G767" s="133">
        <v>1.47</v>
      </c>
      <c r="H767" s="133">
        <v>1.54</v>
      </c>
      <c r="I767" s="134">
        <v>125</v>
      </c>
      <c r="J767" s="135"/>
      <c r="K767" s="172">
        <f t="shared" si="11"/>
        <v>0</v>
      </c>
      <c r="L767" s="136" t="s">
        <v>1226</v>
      </c>
      <c r="M767" s="107" t="s">
        <v>28</v>
      </c>
      <c r="N767" s="136" t="s">
        <v>37</v>
      </c>
      <c r="O767" s="122" t="s">
        <v>28</v>
      </c>
      <c r="P767" s="122" t="s">
        <v>28</v>
      </c>
    </row>
    <row r="768" spans="1:16" s="19" customFormat="1" ht="15" hidden="1" thickBot="1">
      <c r="A768" s="114"/>
      <c r="B768" s="152" t="s">
        <v>798</v>
      </c>
      <c r="C768" s="130" t="s">
        <v>29</v>
      </c>
      <c r="D768" s="130" t="s">
        <v>1105</v>
      </c>
      <c r="E768" s="137" t="s">
        <v>1148</v>
      </c>
      <c r="F768" s="132" t="s">
        <v>32</v>
      </c>
      <c r="G768" s="133">
        <v>0.77</v>
      </c>
      <c r="H768" s="133">
        <v>0.81</v>
      </c>
      <c r="I768" s="134">
        <v>300</v>
      </c>
      <c r="J768" s="135"/>
      <c r="K768" s="172">
        <f t="shared" si="11"/>
        <v>0</v>
      </c>
      <c r="L768" s="136" t="s">
        <v>1226</v>
      </c>
      <c r="M768" s="107" t="s">
        <v>28</v>
      </c>
      <c r="N768" s="136" t="s">
        <v>37</v>
      </c>
      <c r="O768" s="122" t="s">
        <v>28</v>
      </c>
      <c r="P768" s="122" t="s">
        <v>28</v>
      </c>
    </row>
    <row r="769" spans="1:16" s="19" customFormat="1" ht="15" thickBot="1">
      <c r="A769" s="114"/>
      <c r="B769" s="153" t="s">
        <v>799</v>
      </c>
      <c r="C769" s="119" t="s">
        <v>29</v>
      </c>
      <c r="D769" s="119" t="s">
        <v>1105</v>
      </c>
      <c r="E769" s="124" t="s">
        <v>1148</v>
      </c>
      <c r="F769" s="36" t="s">
        <v>33</v>
      </c>
      <c r="G769" s="37">
        <v>1.05</v>
      </c>
      <c r="H769" s="37">
        <v>1.1000000000000001</v>
      </c>
      <c r="I769" s="38">
        <v>200</v>
      </c>
      <c r="J769" s="39"/>
      <c r="K769" s="171">
        <f t="shared" si="11"/>
        <v>0</v>
      </c>
      <c r="L769" s="162" t="s">
        <v>1227</v>
      </c>
      <c r="M769" s="42" t="s">
        <v>28</v>
      </c>
      <c r="N769" s="41" t="s">
        <v>37</v>
      </c>
      <c r="O769" s="122" t="s">
        <v>28</v>
      </c>
      <c r="P769" s="122" t="s">
        <v>28</v>
      </c>
    </row>
    <row r="770" spans="1:16" s="19" customFormat="1" ht="15" thickBot="1">
      <c r="A770" s="114"/>
      <c r="B770" s="154" t="s">
        <v>800</v>
      </c>
      <c r="C770" s="126" t="s">
        <v>29</v>
      </c>
      <c r="D770" s="126" t="s">
        <v>1105</v>
      </c>
      <c r="E770" s="124" t="s">
        <v>1148</v>
      </c>
      <c r="F770" s="36" t="s">
        <v>73</v>
      </c>
      <c r="G770" s="37">
        <v>1.06</v>
      </c>
      <c r="H770" s="37">
        <v>1.1100000000000001</v>
      </c>
      <c r="I770" s="38">
        <v>150</v>
      </c>
      <c r="J770" s="128"/>
      <c r="K770" s="171">
        <f t="shared" si="11"/>
        <v>0</v>
      </c>
      <c r="L770" s="162" t="s">
        <v>1227</v>
      </c>
      <c r="M770" s="42" t="s">
        <v>28</v>
      </c>
      <c r="N770" s="41" t="s">
        <v>37</v>
      </c>
      <c r="O770" s="122" t="s">
        <v>28</v>
      </c>
      <c r="P770" s="122" t="s">
        <v>28</v>
      </c>
    </row>
    <row r="771" spans="1:16" s="19" customFormat="1" ht="15" thickBot="1">
      <c r="A771" s="114"/>
      <c r="B771" s="153" t="s">
        <v>801</v>
      </c>
      <c r="C771" s="119" t="s">
        <v>29</v>
      </c>
      <c r="D771" s="119" t="s">
        <v>1105</v>
      </c>
      <c r="E771" s="124" t="s">
        <v>1148</v>
      </c>
      <c r="F771" s="36" t="s">
        <v>64</v>
      </c>
      <c r="G771" s="37">
        <v>1.31</v>
      </c>
      <c r="H771" s="37">
        <v>1.37</v>
      </c>
      <c r="I771" s="38">
        <v>125</v>
      </c>
      <c r="J771" s="39"/>
      <c r="K771" s="171">
        <f t="shared" si="11"/>
        <v>0</v>
      </c>
      <c r="L771" s="163" t="s">
        <v>1228</v>
      </c>
      <c r="M771" s="42" t="s">
        <v>28</v>
      </c>
      <c r="N771" s="41" t="s">
        <v>37</v>
      </c>
      <c r="O771" s="122" t="s">
        <v>28</v>
      </c>
      <c r="P771" s="122" t="s">
        <v>28</v>
      </c>
    </row>
    <row r="772" spans="1:16" s="122" customFormat="1" ht="15" thickBot="1">
      <c r="A772" s="121"/>
      <c r="B772" s="153" t="s">
        <v>1289</v>
      </c>
      <c r="C772" s="164" t="s">
        <v>1151</v>
      </c>
      <c r="D772" s="164" t="s">
        <v>1350</v>
      </c>
      <c r="E772" s="165" t="s">
        <v>1369</v>
      </c>
      <c r="F772" s="36" t="s">
        <v>73</v>
      </c>
      <c r="G772" s="37">
        <v>1.71</v>
      </c>
      <c r="H772" s="37">
        <v>1.8</v>
      </c>
      <c r="I772" s="38">
        <v>150</v>
      </c>
      <c r="J772" s="39"/>
      <c r="K772" s="171">
        <f t="shared" si="11"/>
        <v>0</v>
      </c>
      <c r="L772" s="162" t="s">
        <v>1227</v>
      </c>
      <c r="M772" s="107" t="s">
        <v>28</v>
      </c>
      <c r="N772" s="41" t="s">
        <v>37</v>
      </c>
      <c r="O772" s="122" t="s">
        <v>28</v>
      </c>
      <c r="P772" s="122" t="s">
        <v>28</v>
      </c>
    </row>
    <row r="773" spans="1:16" s="122" customFormat="1" ht="15" hidden="1" thickBot="1">
      <c r="A773" s="121"/>
      <c r="B773" s="152" t="s">
        <v>802</v>
      </c>
      <c r="C773" s="130" t="s">
        <v>29</v>
      </c>
      <c r="D773" s="130" t="s">
        <v>352</v>
      </c>
      <c r="E773" s="137"/>
      <c r="F773" s="132" t="s">
        <v>32</v>
      </c>
      <c r="G773" s="133">
        <v>0.65</v>
      </c>
      <c r="H773" s="133">
        <v>0.68</v>
      </c>
      <c r="I773" s="134">
        <v>300</v>
      </c>
      <c r="J773" s="135"/>
      <c r="K773" s="172">
        <f t="shared" si="11"/>
        <v>0</v>
      </c>
      <c r="L773" s="136" t="s">
        <v>1226</v>
      </c>
      <c r="M773" s="107" t="s">
        <v>28</v>
      </c>
      <c r="N773" s="136" t="s">
        <v>37</v>
      </c>
      <c r="O773" s="122" t="s">
        <v>28</v>
      </c>
      <c r="P773" s="122" t="s">
        <v>28</v>
      </c>
    </row>
    <row r="774" spans="1:16" s="19" customFormat="1" ht="15" thickBot="1">
      <c r="A774" s="114"/>
      <c r="B774" s="154" t="s">
        <v>803</v>
      </c>
      <c r="C774" s="126" t="s">
        <v>29</v>
      </c>
      <c r="D774" s="126" t="s">
        <v>352</v>
      </c>
      <c r="E774" s="129"/>
      <c r="F774" s="36" t="s">
        <v>33</v>
      </c>
      <c r="G774" s="37">
        <v>0.91</v>
      </c>
      <c r="H774" s="37">
        <v>0.95</v>
      </c>
      <c r="I774" s="38">
        <v>200</v>
      </c>
      <c r="J774" s="128"/>
      <c r="K774" s="171">
        <f t="shared" si="11"/>
        <v>0</v>
      </c>
      <c r="L774" s="162" t="s">
        <v>1227</v>
      </c>
      <c r="M774" s="42" t="s">
        <v>28</v>
      </c>
      <c r="N774" s="41" t="s">
        <v>37</v>
      </c>
      <c r="O774" s="122" t="s">
        <v>28</v>
      </c>
      <c r="P774" s="122" t="s">
        <v>28</v>
      </c>
    </row>
    <row r="775" spans="1:16" s="122" customFormat="1" ht="15" thickBot="1">
      <c r="A775" s="121"/>
      <c r="B775" s="153" t="s">
        <v>351</v>
      </c>
      <c r="C775" s="119" t="s">
        <v>29</v>
      </c>
      <c r="D775" s="119" t="s">
        <v>352</v>
      </c>
      <c r="E775" s="116"/>
      <c r="F775" s="36" t="s">
        <v>73</v>
      </c>
      <c r="G775" s="37">
        <v>0.96</v>
      </c>
      <c r="H775" s="37">
        <v>1.01</v>
      </c>
      <c r="I775" s="38">
        <v>150</v>
      </c>
      <c r="J775" s="39"/>
      <c r="K775" s="171">
        <f t="shared" si="11"/>
        <v>0</v>
      </c>
      <c r="L775" s="162" t="s">
        <v>1227</v>
      </c>
      <c r="M775" s="107" t="s">
        <v>28</v>
      </c>
      <c r="N775" s="41" t="s">
        <v>37</v>
      </c>
      <c r="O775" s="122" t="s">
        <v>28</v>
      </c>
      <c r="P775" s="122" t="s">
        <v>28</v>
      </c>
    </row>
    <row r="776" spans="1:16" s="122" customFormat="1" ht="15" thickBot="1">
      <c r="A776" s="121"/>
      <c r="B776" s="153" t="s">
        <v>353</v>
      </c>
      <c r="C776" s="119" t="s">
        <v>29</v>
      </c>
      <c r="D776" s="119" t="s">
        <v>352</v>
      </c>
      <c r="E776" s="116"/>
      <c r="F776" s="36" t="s">
        <v>64</v>
      </c>
      <c r="G776" s="37">
        <v>1.31</v>
      </c>
      <c r="H776" s="37">
        <v>1.37</v>
      </c>
      <c r="I776" s="38">
        <v>125</v>
      </c>
      <c r="J776" s="39"/>
      <c r="K776" s="171">
        <f t="shared" si="11"/>
        <v>0</v>
      </c>
      <c r="L776" s="162" t="s">
        <v>1227</v>
      </c>
      <c r="M776" s="107" t="s">
        <v>28</v>
      </c>
      <c r="N776" s="41" t="s">
        <v>37</v>
      </c>
      <c r="O776" s="122" t="s">
        <v>28</v>
      </c>
      <c r="P776" s="122" t="s">
        <v>28</v>
      </c>
    </row>
    <row r="777" spans="1:16" s="122" customFormat="1" ht="15" hidden="1" thickBot="1">
      <c r="A777" s="121"/>
      <c r="B777" s="152" t="s">
        <v>563</v>
      </c>
      <c r="C777" s="130" t="s">
        <v>47</v>
      </c>
      <c r="D777" s="130" t="s">
        <v>1066</v>
      </c>
      <c r="E777" s="137" t="s">
        <v>1148</v>
      </c>
      <c r="F777" s="132" t="s">
        <v>30</v>
      </c>
      <c r="G777" s="133">
        <v>0.41000000000000003</v>
      </c>
      <c r="H777" s="133">
        <v>0.43</v>
      </c>
      <c r="I777" s="134">
        <v>400</v>
      </c>
      <c r="J777" s="135"/>
      <c r="K777" s="172">
        <f t="shared" si="11"/>
        <v>0</v>
      </c>
      <c r="L777" s="136" t="s">
        <v>1226</v>
      </c>
      <c r="M777" s="139" t="s">
        <v>28</v>
      </c>
      <c r="N777" s="136" t="s">
        <v>48</v>
      </c>
      <c r="O777" s="122" t="s">
        <v>28</v>
      </c>
      <c r="P777" s="122" t="s">
        <v>28</v>
      </c>
    </row>
    <row r="778" spans="1:16" s="122" customFormat="1" ht="15" thickBot="1">
      <c r="A778" s="121"/>
      <c r="B778" s="154" t="s">
        <v>562</v>
      </c>
      <c r="C778" s="126" t="s">
        <v>47</v>
      </c>
      <c r="D778" s="126" t="s">
        <v>1066</v>
      </c>
      <c r="E778" s="124" t="s">
        <v>1148</v>
      </c>
      <c r="F778" s="36" t="s">
        <v>230</v>
      </c>
      <c r="G778" s="37">
        <v>0.29000000000000004</v>
      </c>
      <c r="H778" s="37">
        <v>0.3</v>
      </c>
      <c r="I778" s="38">
        <v>500</v>
      </c>
      <c r="J778" s="128"/>
      <c r="K778" s="171">
        <f t="shared" si="11"/>
        <v>0</v>
      </c>
      <c r="L778" s="162" t="s">
        <v>1227</v>
      </c>
      <c r="M778" s="112" t="s">
        <v>28</v>
      </c>
      <c r="N778" s="41" t="s">
        <v>48</v>
      </c>
      <c r="O778" s="122" t="s">
        <v>28</v>
      </c>
      <c r="P778" s="122" t="s">
        <v>28</v>
      </c>
    </row>
    <row r="779" spans="1:16" s="19" customFormat="1" ht="15" hidden="1" thickBot="1">
      <c r="A779" s="114"/>
      <c r="B779" s="152" t="s">
        <v>564</v>
      </c>
      <c r="C779" s="130" t="s">
        <v>47</v>
      </c>
      <c r="D779" s="130" t="s">
        <v>1066</v>
      </c>
      <c r="E779" s="137" t="s">
        <v>1148</v>
      </c>
      <c r="F779" s="132" t="s">
        <v>32</v>
      </c>
      <c r="G779" s="133">
        <v>0.57000000000000006</v>
      </c>
      <c r="H779" s="133">
        <v>0.59</v>
      </c>
      <c r="I779" s="134">
        <v>300</v>
      </c>
      <c r="J779" s="135"/>
      <c r="K779" s="172">
        <f t="shared" si="11"/>
        <v>0</v>
      </c>
      <c r="L779" s="136" t="s">
        <v>1226</v>
      </c>
      <c r="M779" s="139" t="s">
        <v>28</v>
      </c>
      <c r="N779" s="136" t="s">
        <v>48</v>
      </c>
      <c r="O779" s="122" t="s">
        <v>28</v>
      </c>
      <c r="P779" s="122" t="s">
        <v>28</v>
      </c>
    </row>
    <row r="780" spans="1:16" s="122" customFormat="1" ht="15" hidden="1" thickBot="1">
      <c r="A780" s="121"/>
      <c r="B780" s="173" t="s">
        <v>565</v>
      </c>
      <c r="C780" s="178" t="s">
        <v>47</v>
      </c>
      <c r="D780" s="178" t="s">
        <v>1066</v>
      </c>
      <c r="E780" s="179" t="s">
        <v>1148</v>
      </c>
      <c r="F780" s="132" t="s">
        <v>33</v>
      </c>
      <c r="G780" s="133">
        <v>0.71</v>
      </c>
      <c r="H780" s="133">
        <v>0.74</v>
      </c>
      <c r="I780" s="134">
        <v>200</v>
      </c>
      <c r="J780" s="138"/>
      <c r="K780" s="172">
        <f t="shared" si="11"/>
        <v>0</v>
      </c>
      <c r="L780" s="176" t="s">
        <v>1228</v>
      </c>
      <c r="M780" s="139" t="s">
        <v>28</v>
      </c>
      <c r="N780" s="136" t="s">
        <v>48</v>
      </c>
      <c r="O780" s="122" t="s">
        <v>28</v>
      </c>
      <c r="P780" s="122" t="s">
        <v>28</v>
      </c>
    </row>
    <row r="781" spans="1:16" s="19" customFormat="1" ht="15" thickBot="1">
      <c r="A781" s="114"/>
      <c r="B781" s="154" t="s">
        <v>566</v>
      </c>
      <c r="C781" s="126" t="s">
        <v>47</v>
      </c>
      <c r="D781" s="126" t="s">
        <v>1066</v>
      </c>
      <c r="E781" s="124" t="s">
        <v>1148</v>
      </c>
      <c r="F781" s="36" t="s">
        <v>73</v>
      </c>
      <c r="G781" s="37">
        <v>0.76</v>
      </c>
      <c r="H781" s="37">
        <v>0.79</v>
      </c>
      <c r="I781" s="38">
        <v>150</v>
      </c>
      <c r="J781" s="138"/>
      <c r="K781" s="171">
        <f t="shared" si="11"/>
        <v>0</v>
      </c>
      <c r="L781" s="163" t="s">
        <v>1228</v>
      </c>
      <c r="M781" s="112" t="s">
        <v>28</v>
      </c>
      <c r="N781" s="41" t="s">
        <v>48</v>
      </c>
      <c r="O781" s="122" t="s">
        <v>28</v>
      </c>
      <c r="P781" s="122" t="s">
        <v>28</v>
      </c>
    </row>
    <row r="782" spans="1:16" s="122" customFormat="1" ht="15" thickBot="1">
      <c r="A782" s="121"/>
      <c r="B782" s="153" t="s">
        <v>804</v>
      </c>
      <c r="C782" s="119" t="s">
        <v>29</v>
      </c>
      <c r="D782" s="119" t="s">
        <v>355</v>
      </c>
      <c r="E782" s="116"/>
      <c r="F782" s="36" t="s">
        <v>30</v>
      </c>
      <c r="G782" s="37">
        <v>0.43</v>
      </c>
      <c r="H782" s="37">
        <v>0.45</v>
      </c>
      <c r="I782" s="38">
        <v>400</v>
      </c>
      <c r="J782" s="39"/>
      <c r="K782" s="171">
        <f t="shared" si="11"/>
        <v>0</v>
      </c>
      <c r="L782" s="162" t="s">
        <v>1227</v>
      </c>
      <c r="M782" s="106" t="s">
        <v>28</v>
      </c>
      <c r="N782" s="41" t="s">
        <v>39</v>
      </c>
      <c r="O782" s="122" t="s">
        <v>28</v>
      </c>
      <c r="P782" s="122" t="s">
        <v>28</v>
      </c>
    </row>
    <row r="783" spans="1:16" s="19" customFormat="1" ht="15" thickBot="1">
      <c r="A783" s="114"/>
      <c r="B783" s="153" t="s">
        <v>805</v>
      </c>
      <c r="C783" s="119" t="s">
        <v>29</v>
      </c>
      <c r="D783" s="119" t="s">
        <v>355</v>
      </c>
      <c r="E783" s="116"/>
      <c r="F783" s="36" t="s">
        <v>32</v>
      </c>
      <c r="G783" s="37">
        <v>0.67</v>
      </c>
      <c r="H783" s="37">
        <v>0.7</v>
      </c>
      <c r="I783" s="38">
        <v>300</v>
      </c>
      <c r="J783" s="39"/>
      <c r="K783" s="171">
        <f t="shared" si="11"/>
        <v>0</v>
      </c>
      <c r="L783" s="162" t="s">
        <v>1227</v>
      </c>
      <c r="M783" s="106" t="s">
        <v>28</v>
      </c>
      <c r="N783" s="41" t="s">
        <v>39</v>
      </c>
      <c r="O783" s="122" t="s">
        <v>28</v>
      </c>
      <c r="P783" s="122" t="s">
        <v>28</v>
      </c>
    </row>
    <row r="784" spans="1:16" s="19" customFormat="1" ht="15" thickBot="1">
      <c r="A784" s="114"/>
      <c r="B784" s="153" t="s">
        <v>806</v>
      </c>
      <c r="C784" s="119" t="s">
        <v>29</v>
      </c>
      <c r="D784" s="119" t="s">
        <v>355</v>
      </c>
      <c r="E784" s="116"/>
      <c r="F784" s="36" t="s">
        <v>33</v>
      </c>
      <c r="G784" s="37">
        <v>0.92</v>
      </c>
      <c r="H784" s="37">
        <v>0.96</v>
      </c>
      <c r="I784" s="38">
        <v>200</v>
      </c>
      <c r="J784" s="39"/>
      <c r="K784" s="171">
        <f t="shared" si="11"/>
        <v>0</v>
      </c>
      <c r="L784" s="162" t="s">
        <v>1227</v>
      </c>
      <c r="M784" s="106" t="s">
        <v>28</v>
      </c>
      <c r="N784" s="41" t="s">
        <v>39</v>
      </c>
      <c r="O784" s="122" t="s">
        <v>28</v>
      </c>
      <c r="P784" s="122" t="s">
        <v>28</v>
      </c>
    </row>
    <row r="785" spans="1:16" s="19" customFormat="1" ht="15" thickBot="1">
      <c r="A785" s="114"/>
      <c r="B785" s="153" t="s">
        <v>807</v>
      </c>
      <c r="C785" s="119" t="s">
        <v>29</v>
      </c>
      <c r="D785" s="119" t="s">
        <v>355</v>
      </c>
      <c r="E785" s="116"/>
      <c r="F785" s="36" t="s">
        <v>73</v>
      </c>
      <c r="G785" s="37">
        <v>0.95</v>
      </c>
      <c r="H785" s="37">
        <v>1</v>
      </c>
      <c r="I785" s="38">
        <v>150</v>
      </c>
      <c r="J785" s="39"/>
      <c r="K785" s="171">
        <f t="shared" si="11"/>
        <v>0</v>
      </c>
      <c r="L785" s="162" t="s">
        <v>1227</v>
      </c>
      <c r="M785" s="106" t="s">
        <v>28</v>
      </c>
      <c r="N785" s="41" t="s">
        <v>39</v>
      </c>
      <c r="O785" s="122" t="s">
        <v>28</v>
      </c>
      <c r="P785" s="122" t="s">
        <v>28</v>
      </c>
    </row>
    <row r="786" spans="1:16" s="19" customFormat="1" ht="15" thickBot="1">
      <c r="A786" s="114"/>
      <c r="B786" s="153" t="s">
        <v>354</v>
      </c>
      <c r="C786" s="119" t="s">
        <v>29</v>
      </c>
      <c r="D786" s="119" t="s">
        <v>355</v>
      </c>
      <c r="E786" s="116"/>
      <c r="F786" s="36" t="s">
        <v>64</v>
      </c>
      <c r="G786" s="37">
        <v>1.27</v>
      </c>
      <c r="H786" s="37">
        <v>1.33</v>
      </c>
      <c r="I786" s="38">
        <v>125</v>
      </c>
      <c r="J786" s="39"/>
      <c r="K786" s="171">
        <f t="shared" si="11"/>
        <v>0</v>
      </c>
      <c r="L786" s="162" t="s">
        <v>1227</v>
      </c>
      <c r="M786" s="106" t="s">
        <v>28</v>
      </c>
      <c r="N786" s="41" t="s">
        <v>39</v>
      </c>
      <c r="O786" s="122" t="s">
        <v>28</v>
      </c>
      <c r="P786" s="122" t="s">
        <v>28</v>
      </c>
    </row>
    <row r="787" spans="1:16" s="19" customFormat="1" ht="15" thickBot="1">
      <c r="A787" s="114"/>
      <c r="B787" s="153" t="s">
        <v>1181</v>
      </c>
      <c r="C787" s="119" t="s">
        <v>1182</v>
      </c>
      <c r="D787" s="119" t="s">
        <v>1183</v>
      </c>
      <c r="E787" s="116"/>
      <c r="F787" s="36" t="s">
        <v>30</v>
      </c>
      <c r="G787" s="37">
        <v>0.53</v>
      </c>
      <c r="H787" s="37">
        <v>0.55000000000000004</v>
      </c>
      <c r="I787" s="38">
        <v>400</v>
      </c>
      <c r="J787" s="39"/>
      <c r="K787" s="171">
        <f t="shared" si="11"/>
        <v>0</v>
      </c>
      <c r="L787" s="162" t="s">
        <v>1227</v>
      </c>
      <c r="M787" s="107" t="s">
        <v>28</v>
      </c>
      <c r="N787" s="41" t="s">
        <v>37</v>
      </c>
      <c r="O787" s="122" t="s">
        <v>28</v>
      </c>
      <c r="P787" s="122" t="s">
        <v>28</v>
      </c>
    </row>
    <row r="788" spans="1:16" s="19" customFormat="1" ht="15" hidden="1" thickBot="1">
      <c r="A788" s="114"/>
      <c r="B788" s="152" t="s">
        <v>356</v>
      </c>
      <c r="C788" s="130" t="s">
        <v>29</v>
      </c>
      <c r="D788" s="130" t="s">
        <v>357</v>
      </c>
      <c r="E788" s="137"/>
      <c r="F788" s="132" t="s">
        <v>30</v>
      </c>
      <c r="G788" s="133">
        <v>0.43</v>
      </c>
      <c r="H788" s="133">
        <v>0.45</v>
      </c>
      <c r="I788" s="134">
        <v>400</v>
      </c>
      <c r="J788" s="135"/>
      <c r="K788" s="172">
        <f t="shared" si="11"/>
        <v>0</v>
      </c>
      <c r="L788" s="136" t="s">
        <v>1226</v>
      </c>
      <c r="M788" s="105" t="s">
        <v>28</v>
      </c>
      <c r="N788" s="136" t="s">
        <v>31</v>
      </c>
      <c r="O788" s="122" t="s">
        <v>28</v>
      </c>
      <c r="P788" s="122" t="s">
        <v>28</v>
      </c>
    </row>
    <row r="789" spans="1:16" s="122" customFormat="1" ht="15" hidden="1" thickBot="1">
      <c r="A789" s="121"/>
      <c r="B789" s="152" t="s">
        <v>808</v>
      </c>
      <c r="C789" s="130" t="s">
        <v>29</v>
      </c>
      <c r="D789" s="130" t="s">
        <v>357</v>
      </c>
      <c r="E789" s="137"/>
      <c r="F789" s="132" t="s">
        <v>189</v>
      </c>
      <c r="G789" s="133">
        <v>0.45</v>
      </c>
      <c r="H789" s="133">
        <v>0.47000000000000003</v>
      </c>
      <c r="I789" s="134">
        <v>400</v>
      </c>
      <c r="J789" s="135"/>
      <c r="K789" s="172">
        <f t="shared" si="11"/>
        <v>0</v>
      </c>
      <c r="L789" s="136" t="s">
        <v>1226</v>
      </c>
      <c r="M789" s="105" t="s">
        <v>28</v>
      </c>
      <c r="N789" s="136" t="s">
        <v>31</v>
      </c>
      <c r="O789" s="122" t="s">
        <v>28</v>
      </c>
      <c r="P789" s="122" t="s">
        <v>28</v>
      </c>
    </row>
    <row r="790" spans="1:16" s="122" customFormat="1" ht="15" hidden="1" thickBot="1">
      <c r="A790" s="121"/>
      <c r="B790" s="152" t="s">
        <v>358</v>
      </c>
      <c r="C790" s="130" t="s">
        <v>29</v>
      </c>
      <c r="D790" s="130" t="s">
        <v>357</v>
      </c>
      <c r="E790" s="137"/>
      <c r="F790" s="132" t="s">
        <v>32</v>
      </c>
      <c r="G790" s="133">
        <v>0.67</v>
      </c>
      <c r="H790" s="133">
        <v>0.7</v>
      </c>
      <c r="I790" s="134">
        <v>300</v>
      </c>
      <c r="J790" s="135"/>
      <c r="K790" s="172">
        <f t="shared" si="11"/>
        <v>0</v>
      </c>
      <c r="L790" s="136" t="s">
        <v>1226</v>
      </c>
      <c r="M790" s="105" t="s">
        <v>28</v>
      </c>
      <c r="N790" s="136" t="s">
        <v>31</v>
      </c>
      <c r="O790" s="122" t="s">
        <v>28</v>
      </c>
      <c r="P790" s="122" t="s">
        <v>28</v>
      </c>
    </row>
    <row r="791" spans="1:16" s="122" customFormat="1" ht="15" hidden="1" thickBot="1">
      <c r="A791" s="121"/>
      <c r="B791" s="152" t="s">
        <v>359</v>
      </c>
      <c r="C791" s="130" t="s">
        <v>29</v>
      </c>
      <c r="D791" s="130" t="s">
        <v>357</v>
      </c>
      <c r="E791" s="137"/>
      <c r="F791" s="132" t="s">
        <v>33</v>
      </c>
      <c r="G791" s="133">
        <v>0.87</v>
      </c>
      <c r="H791" s="133">
        <v>0.91</v>
      </c>
      <c r="I791" s="134">
        <v>200</v>
      </c>
      <c r="J791" s="135"/>
      <c r="K791" s="172">
        <f t="shared" si="11"/>
        <v>0</v>
      </c>
      <c r="L791" s="136" t="s">
        <v>1226</v>
      </c>
      <c r="M791" s="105" t="s">
        <v>28</v>
      </c>
      <c r="N791" s="136" t="s">
        <v>31</v>
      </c>
      <c r="O791" s="122" t="s">
        <v>28</v>
      </c>
      <c r="P791" s="122" t="s">
        <v>28</v>
      </c>
    </row>
    <row r="792" spans="1:16" s="122" customFormat="1" ht="15" thickBot="1">
      <c r="A792" s="121"/>
      <c r="B792" s="153" t="s">
        <v>360</v>
      </c>
      <c r="C792" s="119" t="s">
        <v>29</v>
      </c>
      <c r="D792" s="119" t="s">
        <v>357</v>
      </c>
      <c r="E792" s="116"/>
      <c r="F792" s="36" t="s">
        <v>73</v>
      </c>
      <c r="G792" s="37">
        <v>0.86</v>
      </c>
      <c r="H792" s="37">
        <v>0.9</v>
      </c>
      <c r="I792" s="38">
        <v>150</v>
      </c>
      <c r="J792" s="39"/>
      <c r="K792" s="171">
        <f t="shared" si="11"/>
        <v>0</v>
      </c>
      <c r="L792" s="162" t="s">
        <v>1227</v>
      </c>
      <c r="M792" s="40" t="s">
        <v>28</v>
      </c>
      <c r="N792" s="41" t="s">
        <v>31</v>
      </c>
      <c r="O792" s="122" t="s">
        <v>28</v>
      </c>
      <c r="P792" s="122" t="s">
        <v>28</v>
      </c>
    </row>
    <row r="793" spans="1:16" s="19" customFormat="1" ht="15" thickBot="1">
      <c r="A793" s="114"/>
      <c r="B793" s="153" t="s">
        <v>1290</v>
      </c>
      <c r="C793" s="164" t="s">
        <v>1391</v>
      </c>
      <c r="D793" s="164" t="s">
        <v>1351</v>
      </c>
      <c r="E793" s="165" t="s">
        <v>1369</v>
      </c>
      <c r="F793" s="36" t="s">
        <v>73</v>
      </c>
      <c r="G793" s="37">
        <v>1.35</v>
      </c>
      <c r="H793" s="37">
        <v>1.4</v>
      </c>
      <c r="I793" s="38">
        <v>150</v>
      </c>
      <c r="J793" s="39"/>
      <c r="K793" s="171">
        <f t="shared" ref="K793:K856" si="12">IF(J793&lt;5,H793*J793*I793,G793*J793*I793)</f>
        <v>0</v>
      </c>
      <c r="L793" s="162" t="s">
        <v>1227</v>
      </c>
      <c r="M793" s="107" t="s">
        <v>28</v>
      </c>
      <c r="N793" s="41" t="s">
        <v>37</v>
      </c>
      <c r="O793" s="122" t="s">
        <v>28</v>
      </c>
      <c r="P793" s="122" t="s">
        <v>28</v>
      </c>
    </row>
    <row r="794" spans="1:16" s="122" customFormat="1" ht="15" thickBot="1">
      <c r="A794" s="121"/>
      <c r="B794" s="154" t="s">
        <v>709</v>
      </c>
      <c r="C794" s="126" t="s">
        <v>47</v>
      </c>
      <c r="D794" s="126" t="s">
        <v>1092</v>
      </c>
      <c r="E794" s="129"/>
      <c r="F794" s="36" t="s">
        <v>30</v>
      </c>
      <c r="G794" s="37">
        <v>0.38</v>
      </c>
      <c r="H794" s="37">
        <v>0.39</v>
      </c>
      <c r="I794" s="38">
        <v>400</v>
      </c>
      <c r="J794" s="128"/>
      <c r="K794" s="171">
        <f t="shared" si="12"/>
        <v>0</v>
      </c>
      <c r="L794" s="162" t="s">
        <v>1227</v>
      </c>
      <c r="M794" s="112" t="s">
        <v>28</v>
      </c>
      <c r="N794" s="41" t="s">
        <v>48</v>
      </c>
      <c r="O794" s="122" t="s">
        <v>28</v>
      </c>
      <c r="P794" s="122" t="s">
        <v>28</v>
      </c>
    </row>
    <row r="795" spans="1:16" s="19" customFormat="1" ht="15" hidden="1" thickBot="1">
      <c r="A795" s="114"/>
      <c r="B795" s="152" t="s">
        <v>710</v>
      </c>
      <c r="C795" s="130" t="s">
        <v>47</v>
      </c>
      <c r="D795" s="130" t="s">
        <v>1092</v>
      </c>
      <c r="E795" s="137"/>
      <c r="F795" s="132" t="s">
        <v>32</v>
      </c>
      <c r="G795" s="133">
        <v>0.51</v>
      </c>
      <c r="H795" s="133">
        <v>0.53</v>
      </c>
      <c r="I795" s="134">
        <v>300</v>
      </c>
      <c r="J795" s="135"/>
      <c r="K795" s="172">
        <f t="shared" si="12"/>
        <v>0</v>
      </c>
      <c r="L795" s="136" t="s">
        <v>1226</v>
      </c>
      <c r="M795" s="139" t="s">
        <v>28</v>
      </c>
      <c r="N795" s="136" t="s">
        <v>48</v>
      </c>
      <c r="O795" s="122" t="s">
        <v>28</v>
      </c>
      <c r="P795" s="122" t="s">
        <v>28</v>
      </c>
    </row>
    <row r="796" spans="1:16" s="19" customFormat="1" ht="15" hidden="1" thickBot="1">
      <c r="A796" s="114"/>
      <c r="B796" s="152" t="s">
        <v>711</v>
      </c>
      <c r="C796" s="130" t="s">
        <v>47</v>
      </c>
      <c r="D796" s="130" t="s">
        <v>1092</v>
      </c>
      <c r="E796" s="137"/>
      <c r="F796" s="132" t="s">
        <v>33</v>
      </c>
      <c r="G796" s="133">
        <v>0.68</v>
      </c>
      <c r="H796" s="133">
        <v>0.71</v>
      </c>
      <c r="I796" s="134">
        <v>200</v>
      </c>
      <c r="J796" s="135"/>
      <c r="K796" s="172">
        <f t="shared" si="12"/>
        <v>0</v>
      </c>
      <c r="L796" s="136" t="s">
        <v>1226</v>
      </c>
      <c r="M796" s="139" t="s">
        <v>28</v>
      </c>
      <c r="N796" s="136" t="s">
        <v>48</v>
      </c>
      <c r="O796" s="122" t="s">
        <v>28</v>
      </c>
      <c r="P796" s="122" t="s">
        <v>28</v>
      </c>
    </row>
    <row r="797" spans="1:16" s="122" customFormat="1" ht="15" hidden="1" thickBot="1">
      <c r="A797" s="121"/>
      <c r="B797" s="152" t="s">
        <v>712</v>
      </c>
      <c r="C797" s="130" t="s">
        <v>47</v>
      </c>
      <c r="D797" s="130" t="s">
        <v>1092</v>
      </c>
      <c r="E797" s="137"/>
      <c r="F797" s="132" t="s">
        <v>73</v>
      </c>
      <c r="G797" s="133">
        <v>0.85</v>
      </c>
      <c r="H797" s="133">
        <v>0.89</v>
      </c>
      <c r="I797" s="134">
        <v>150</v>
      </c>
      <c r="J797" s="135"/>
      <c r="K797" s="172">
        <f t="shared" si="12"/>
        <v>0</v>
      </c>
      <c r="L797" s="136" t="s">
        <v>1226</v>
      </c>
      <c r="M797" s="139" t="s">
        <v>28</v>
      </c>
      <c r="N797" s="136" t="s">
        <v>48</v>
      </c>
      <c r="O797" s="122" t="s">
        <v>28</v>
      </c>
      <c r="P797" s="122" t="s">
        <v>28</v>
      </c>
    </row>
    <row r="798" spans="1:16" s="19" customFormat="1" ht="15" thickBot="1">
      <c r="A798" s="114"/>
      <c r="B798" s="154" t="s">
        <v>713</v>
      </c>
      <c r="C798" s="126" t="s">
        <v>47</v>
      </c>
      <c r="D798" s="126" t="s">
        <v>1092</v>
      </c>
      <c r="E798" s="129"/>
      <c r="F798" s="36" t="s">
        <v>64</v>
      </c>
      <c r="G798" s="37">
        <v>0.98</v>
      </c>
      <c r="H798" s="37">
        <v>1.03</v>
      </c>
      <c r="I798" s="38">
        <v>125</v>
      </c>
      <c r="J798" s="128"/>
      <c r="K798" s="171">
        <f t="shared" si="12"/>
        <v>0</v>
      </c>
      <c r="L798" s="162" t="s">
        <v>1227</v>
      </c>
      <c r="M798" s="112" t="s">
        <v>28</v>
      </c>
      <c r="N798" s="41" t="s">
        <v>48</v>
      </c>
      <c r="O798" s="122" t="s">
        <v>28</v>
      </c>
      <c r="P798" s="122" t="s">
        <v>28</v>
      </c>
    </row>
    <row r="799" spans="1:16" s="19" customFormat="1" ht="15" thickBot="1">
      <c r="A799" s="114"/>
      <c r="B799" s="153" t="s">
        <v>1291</v>
      </c>
      <c r="C799" s="164" t="s">
        <v>29</v>
      </c>
      <c r="D799" s="164" t="s">
        <v>1352</v>
      </c>
      <c r="E799" s="165" t="s">
        <v>1369</v>
      </c>
      <c r="F799" s="36" t="s">
        <v>73</v>
      </c>
      <c r="G799" s="37">
        <v>1.07</v>
      </c>
      <c r="H799" s="37">
        <v>1.1100000000000001</v>
      </c>
      <c r="I799" s="38">
        <v>150</v>
      </c>
      <c r="J799" s="39"/>
      <c r="K799" s="171">
        <f t="shared" si="12"/>
        <v>0</v>
      </c>
      <c r="L799" s="162" t="s">
        <v>1227</v>
      </c>
      <c r="M799" s="40" t="s">
        <v>28</v>
      </c>
      <c r="N799" s="41" t="s">
        <v>31</v>
      </c>
      <c r="O799" s="122" t="s">
        <v>28</v>
      </c>
      <c r="P799" s="122" t="s">
        <v>28</v>
      </c>
    </row>
    <row r="800" spans="1:16" s="122" customFormat="1" ht="15" hidden="1" thickBot="1">
      <c r="A800" s="121"/>
      <c r="B800" s="173" t="s">
        <v>1292</v>
      </c>
      <c r="C800" s="174" t="s">
        <v>29</v>
      </c>
      <c r="D800" s="174" t="s">
        <v>1353</v>
      </c>
      <c r="E800" s="175" t="s">
        <v>1369</v>
      </c>
      <c r="F800" s="132" t="s">
        <v>73</v>
      </c>
      <c r="G800" s="133">
        <v>1.07</v>
      </c>
      <c r="H800" s="133">
        <v>1.1100000000000001</v>
      </c>
      <c r="I800" s="134">
        <v>150</v>
      </c>
      <c r="J800" s="138"/>
      <c r="K800" s="172">
        <f t="shared" si="12"/>
        <v>0</v>
      </c>
      <c r="L800" s="176" t="s">
        <v>1226</v>
      </c>
      <c r="M800" s="107" t="s">
        <v>28</v>
      </c>
      <c r="N800" s="136" t="s">
        <v>37</v>
      </c>
      <c r="O800" s="122" t="s">
        <v>28</v>
      </c>
      <c r="P800" s="122" t="s">
        <v>28</v>
      </c>
    </row>
    <row r="801" spans="1:16" s="122" customFormat="1" ht="15" thickBot="1">
      <c r="A801" s="121"/>
      <c r="B801" s="153" t="s">
        <v>1053</v>
      </c>
      <c r="C801" s="119" t="s">
        <v>80</v>
      </c>
      <c r="D801" s="119" t="s">
        <v>1139</v>
      </c>
      <c r="E801" s="124" t="s">
        <v>1148</v>
      </c>
      <c r="F801" s="36" t="s">
        <v>30</v>
      </c>
      <c r="G801" s="37">
        <v>0.37</v>
      </c>
      <c r="H801" s="37">
        <v>0.38</v>
      </c>
      <c r="I801" s="38">
        <v>400</v>
      </c>
      <c r="J801" s="39"/>
      <c r="K801" s="171">
        <f t="shared" si="12"/>
        <v>0</v>
      </c>
      <c r="L801" s="162" t="s">
        <v>1227</v>
      </c>
      <c r="M801" s="44" t="s">
        <v>28</v>
      </c>
      <c r="N801" s="41" t="s">
        <v>1141</v>
      </c>
      <c r="O801" s="122" t="s">
        <v>28</v>
      </c>
      <c r="P801" s="122" t="s">
        <v>28</v>
      </c>
    </row>
    <row r="802" spans="1:16" s="122" customFormat="1" ht="15" thickBot="1">
      <c r="A802" s="121"/>
      <c r="B802" s="153" t="s">
        <v>1054</v>
      </c>
      <c r="C802" s="119" t="s">
        <v>80</v>
      </c>
      <c r="D802" s="119" t="s">
        <v>1139</v>
      </c>
      <c r="E802" s="124" t="s">
        <v>1148</v>
      </c>
      <c r="F802" s="36" t="s">
        <v>32</v>
      </c>
      <c r="G802" s="37">
        <v>0.5</v>
      </c>
      <c r="H802" s="37">
        <v>0.52</v>
      </c>
      <c r="I802" s="38">
        <v>300</v>
      </c>
      <c r="J802" s="39"/>
      <c r="K802" s="171">
        <f t="shared" si="12"/>
        <v>0</v>
      </c>
      <c r="L802" s="162" t="s">
        <v>1227</v>
      </c>
      <c r="M802" s="44" t="s">
        <v>28</v>
      </c>
      <c r="N802" s="41" t="s">
        <v>1141</v>
      </c>
      <c r="O802" s="122" t="s">
        <v>28</v>
      </c>
      <c r="P802" s="122" t="s">
        <v>28</v>
      </c>
    </row>
    <row r="803" spans="1:16" s="122" customFormat="1" ht="15" thickBot="1">
      <c r="A803" s="121"/>
      <c r="B803" s="153" t="s">
        <v>1055</v>
      </c>
      <c r="C803" s="119" t="s">
        <v>80</v>
      </c>
      <c r="D803" s="119" t="s">
        <v>1139</v>
      </c>
      <c r="E803" s="124" t="s">
        <v>1148</v>
      </c>
      <c r="F803" s="36" t="s">
        <v>33</v>
      </c>
      <c r="G803" s="37">
        <v>0.68</v>
      </c>
      <c r="H803" s="37">
        <v>0.71</v>
      </c>
      <c r="I803" s="38">
        <v>200</v>
      </c>
      <c r="J803" s="39"/>
      <c r="K803" s="171">
        <f t="shared" si="12"/>
        <v>0</v>
      </c>
      <c r="L803" s="162" t="s">
        <v>1227</v>
      </c>
      <c r="M803" s="44" t="s">
        <v>28</v>
      </c>
      <c r="N803" s="41" t="s">
        <v>1141</v>
      </c>
      <c r="O803" s="122" t="s">
        <v>28</v>
      </c>
      <c r="P803" s="122" t="s">
        <v>28</v>
      </c>
    </row>
    <row r="804" spans="1:16" s="122" customFormat="1" ht="15" thickBot="1">
      <c r="A804" s="121"/>
      <c r="B804" s="153" t="s">
        <v>1056</v>
      </c>
      <c r="C804" s="119" t="s">
        <v>80</v>
      </c>
      <c r="D804" s="119" t="s">
        <v>1139</v>
      </c>
      <c r="E804" s="124" t="s">
        <v>1148</v>
      </c>
      <c r="F804" s="36" t="s">
        <v>73</v>
      </c>
      <c r="G804" s="37">
        <v>0.86</v>
      </c>
      <c r="H804" s="37">
        <v>0.9</v>
      </c>
      <c r="I804" s="38">
        <v>150</v>
      </c>
      <c r="J804" s="39"/>
      <c r="K804" s="171">
        <f t="shared" si="12"/>
        <v>0</v>
      </c>
      <c r="L804" s="163" t="s">
        <v>1228</v>
      </c>
      <c r="M804" s="44" t="s">
        <v>28</v>
      </c>
      <c r="N804" s="41" t="s">
        <v>1141</v>
      </c>
      <c r="O804" s="122" t="s">
        <v>28</v>
      </c>
      <c r="P804" s="122" t="s">
        <v>28</v>
      </c>
    </row>
    <row r="805" spans="1:16" s="122" customFormat="1" ht="15" thickBot="1">
      <c r="A805" s="121"/>
      <c r="B805" s="153" t="s">
        <v>361</v>
      </c>
      <c r="C805" s="119" t="s">
        <v>47</v>
      </c>
      <c r="D805" s="119" t="s">
        <v>362</v>
      </c>
      <c r="E805" s="116"/>
      <c r="F805" s="36" t="s">
        <v>30</v>
      </c>
      <c r="G805" s="37">
        <v>0.38</v>
      </c>
      <c r="H805" s="37">
        <v>0.4</v>
      </c>
      <c r="I805" s="38">
        <v>400</v>
      </c>
      <c r="J805" s="39"/>
      <c r="K805" s="171">
        <f t="shared" si="12"/>
        <v>0</v>
      </c>
      <c r="L805" s="162" t="s">
        <v>1227</v>
      </c>
      <c r="M805" s="113" t="s">
        <v>28</v>
      </c>
      <c r="N805" s="41" t="s">
        <v>363</v>
      </c>
      <c r="O805" s="122" t="s">
        <v>28</v>
      </c>
      <c r="P805" s="122" t="s">
        <v>28</v>
      </c>
    </row>
    <row r="806" spans="1:16" s="19" customFormat="1" ht="15" thickBot="1">
      <c r="A806" s="114"/>
      <c r="B806" s="153" t="s">
        <v>364</v>
      </c>
      <c r="C806" s="119" t="s">
        <v>47</v>
      </c>
      <c r="D806" s="119" t="s">
        <v>362</v>
      </c>
      <c r="E806" s="116"/>
      <c r="F806" s="36" t="s">
        <v>32</v>
      </c>
      <c r="G806" s="37">
        <v>0.52</v>
      </c>
      <c r="H806" s="37">
        <v>0.54</v>
      </c>
      <c r="I806" s="38">
        <v>300</v>
      </c>
      <c r="J806" s="39"/>
      <c r="K806" s="171">
        <f t="shared" si="12"/>
        <v>0</v>
      </c>
      <c r="L806" s="162" t="s">
        <v>1227</v>
      </c>
      <c r="M806" s="113" t="s">
        <v>28</v>
      </c>
      <c r="N806" s="41" t="s">
        <v>363</v>
      </c>
      <c r="O806" s="122" t="s">
        <v>28</v>
      </c>
      <c r="P806" s="122" t="s">
        <v>28</v>
      </c>
    </row>
    <row r="807" spans="1:16" s="19" customFormat="1" ht="15" hidden="1" thickBot="1">
      <c r="A807" s="114"/>
      <c r="B807" s="152" t="s">
        <v>714</v>
      </c>
      <c r="C807" s="130" t="s">
        <v>47</v>
      </c>
      <c r="D807" s="130" t="s">
        <v>362</v>
      </c>
      <c r="E807" s="137"/>
      <c r="F807" s="132" t="s">
        <v>33</v>
      </c>
      <c r="G807" s="133">
        <v>0.69000000000000006</v>
      </c>
      <c r="H807" s="133">
        <v>0.72</v>
      </c>
      <c r="I807" s="134">
        <v>200</v>
      </c>
      <c r="J807" s="135"/>
      <c r="K807" s="172">
        <f t="shared" si="12"/>
        <v>0</v>
      </c>
      <c r="L807" s="136" t="s">
        <v>1226</v>
      </c>
      <c r="M807" s="113" t="s">
        <v>28</v>
      </c>
      <c r="N807" s="136" t="s">
        <v>363</v>
      </c>
      <c r="O807" s="122" t="s">
        <v>28</v>
      </c>
      <c r="P807" s="122" t="s">
        <v>28</v>
      </c>
    </row>
    <row r="808" spans="1:16" s="19" customFormat="1" ht="15" thickBot="1">
      <c r="A808" s="114"/>
      <c r="B808" s="153" t="s">
        <v>715</v>
      </c>
      <c r="C808" s="119" t="s">
        <v>47</v>
      </c>
      <c r="D808" s="119" t="s">
        <v>362</v>
      </c>
      <c r="E808" s="116"/>
      <c r="F808" s="36" t="s">
        <v>73</v>
      </c>
      <c r="G808" s="37">
        <v>0.86</v>
      </c>
      <c r="H808" s="37">
        <v>0.9</v>
      </c>
      <c r="I808" s="38">
        <v>150</v>
      </c>
      <c r="J808" s="39"/>
      <c r="K808" s="171">
        <f t="shared" si="12"/>
        <v>0</v>
      </c>
      <c r="L808" s="162" t="s">
        <v>1227</v>
      </c>
      <c r="M808" s="113" t="s">
        <v>28</v>
      </c>
      <c r="N808" s="41" t="s">
        <v>363</v>
      </c>
      <c r="O808" s="122" t="s">
        <v>28</v>
      </c>
      <c r="P808" s="122" t="s">
        <v>28</v>
      </c>
    </row>
    <row r="809" spans="1:16" s="19" customFormat="1" ht="15" thickBot="1">
      <c r="A809" s="114"/>
      <c r="B809" s="153" t="s">
        <v>365</v>
      </c>
      <c r="C809" s="119" t="s">
        <v>47</v>
      </c>
      <c r="D809" s="119" t="s">
        <v>366</v>
      </c>
      <c r="E809" s="116"/>
      <c r="F809" s="36" t="s">
        <v>30</v>
      </c>
      <c r="G809" s="37">
        <v>0.38</v>
      </c>
      <c r="H809" s="37">
        <v>0.4</v>
      </c>
      <c r="I809" s="38">
        <v>400</v>
      </c>
      <c r="J809" s="39"/>
      <c r="K809" s="171">
        <f t="shared" si="12"/>
        <v>0</v>
      </c>
      <c r="L809" s="162" t="s">
        <v>1227</v>
      </c>
      <c r="M809" s="47" t="s">
        <v>28</v>
      </c>
      <c r="N809" s="41" t="s">
        <v>367</v>
      </c>
      <c r="O809" s="122" t="s">
        <v>28</v>
      </c>
      <c r="P809" s="122" t="s">
        <v>28</v>
      </c>
    </row>
    <row r="810" spans="1:16" s="19" customFormat="1" ht="15" thickBot="1">
      <c r="A810" s="114"/>
      <c r="B810" s="153" t="s">
        <v>368</v>
      </c>
      <c r="C810" s="119" t="s">
        <v>47</v>
      </c>
      <c r="D810" s="119" t="s">
        <v>366</v>
      </c>
      <c r="E810" s="116"/>
      <c r="F810" s="36" t="s">
        <v>32</v>
      </c>
      <c r="G810" s="37">
        <v>0.52</v>
      </c>
      <c r="H810" s="37">
        <v>0.54</v>
      </c>
      <c r="I810" s="38">
        <v>300</v>
      </c>
      <c r="J810" s="39"/>
      <c r="K810" s="171">
        <f t="shared" si="12"/>
        <v>0</v>
      </c>
      <c r="L810" s="162" t="s">
        <v>1227</v>
      </c>
      <c r="M810" s="47" t="s">
        <v>28</v>
      </c>
      <c r="N810" s="41" t="s">
        <v>367</v>
      </c>
      <c r="O810" s="122" t="s">
        <v>28</v>
      </c>
      <c r="P810" s="122" t="s">
        <v>28</v>
      </c>
    </row>
    <row r="811" spans="1:16" s="122" customFormat="1" ht="15" thickBot="1">
      <c r="A811" s="121"/>
      <c r="B811" s="153" t="s">
        <v>369</v>
      </c>
      <c r="C811" s="119" t="s">
        <v>47</v>
      </c>
      <c r="D811" s="119" t="s">
        <v>366</v>
      </c>
      <c r="E811" s="116"/>
      <c r="F811" s="36" t="s">
        <v>33</v>
      </c>
      <c r="G811" s="37">
        <v>0.69000000000000006</v>
      </c>
      <c r="H811" s="37">
        <v>0.72</v>
      </c>
      <c r="I811" s="38">
        <v>200</v>
      </c>
      <c r="J811" s="39"/>
      <c r="K811" s="171">
        <f t="shared" si="12"/>
        <v>0</v>
      </c>
      <c r="L811" s="162" t="s">
        <v>1227</v>
      </c>
      <c r="M811" s="47" t="s">
        <v>28</v>
      </c>
      <c r="N811" s="41" t="s">
        <v>367</v>
      </c>
      <c r="O811" s="122" t="s">
        <v>28</v>
      </c>
      <c r="P811" s="122" t="s">
        <v>28</v>
      </c>
    </row>
    <row r="812" spans="1:16" s="19" customFormat="1" ht="15" thickBot="1">
      <c r="A812" s="114"/>
      <c r="B812" s="153" t="s">
        <v>370</v>
      </c>
      <c r="C812" s="119" t="s">
        <v>47</v>
      </c>
      <c r="D812" s="119" t="s">
        <v>366</v>
      </c>
      <c r="E812" s="116"/>
      <c r="F812" s="36" t="s">
        <v>73</v>
      </c>
      <c r="G812" s="37">
        <v>0.86</v>
      </c>
      <c r="H812" s="37">
        <v>0.9</v>
      </c>
      <c r="I812" s="38">
        <v>150</v>
      </c>
      <c r="J812" s="39"/>
      <c r="K812" s="171">
        <f t="shared" si="12"/>
        <v>0</v>
      </c>
      <c r="L812" s="162" t="s">
        <v>1227</v>
      </c>
      <c r="M812" s="47" t="s">
        <v>28</v>
      </c>
      <c r="N812" s="41" t="s">
        <v>367</v>
      </c>
      <c r="O812" s="122" t="s">
        <v>28</v>
      </c>
      <c r="P812" s="122" t="s">
        <v>28</v>
      </c>
    </row>
    <row r="813" spans="1:16" s="19" customFormat="1" ht="15" thickBot="1">
      <c r="A813" s="114"/>
      <c r="B813" s="153" t="s">
        <v>371</v>
      </c>
      <c r="C813" s="119" t="s">
        <v>47</v>
      </c>
      <c r="D813" s="119" t="s">
        <v>372</v>
      </c>
      <c r="E813" s="116"/>
      <c r="F813" s="36" t="s">
        <v>30</v>
      </c>
      <c r="G813" s="37">
        <v>0.38</v>
      </c>
      <c r="H813" s="37">
        <v>0.4</v>
      </c>
      <c r="I813" s="38">
        <v>400</v>
      </c>
      <c r="J813" s="39"/>
      <c r="K813" s="171">
        <f t="shared" si="12"/>
        <v>0</v>
      </c>
      <c r="L813" s="162" t="s">
        <v>1227</v>
      </c>
      <c r="M813" s="107" t="s">
        <v>28</v>
      </c>
      <c r="N813" s="41" t="s">
        <v>37</v>
      </c>
      <c r="O813" s="122" t="s">
        <v>28</v>
      </c>
      <c r="P813" s="122" t="s">
        <v>28</v>
      </c>
    </row>
    <row r="814" spans="1:16" s="19" customFormat="1" ht="15" thickBot="1">
      <c r="A814" s="114"/>
      <c r="B814" s="153" t="s">
        <v>373</v>
      </c>
      <c r="C814" s="119" t="s">
        <v>47</v>
      </c>
      <c r="D814" s="119" t="s">
        <v>372</v>
      </c>
      <c r="E814" s="116"/>
      <c r="F814" s="36" t="s">
        <v>32</v>
      </c>
      <c r="G814" s="37">
        <v>0.52</v>
      </c>
      <c r="H814" s="37">
        <v>0.54</v>
      </c>
      <c r="I814" s="38">
        <v>300</v>
      </c>
      <c r="J814" s="39"/>
      <c r="K814" s="171">
        <f t="shared" si="12"/>
        <v>0</v>
      </c>
      <c r="L814" s="162" t="s">
        <v>1227</v>
      </c>
      <c r="M814" s="107" t="s">
        <v>28</v>
      </c>
      <c r="N814" s="41" t="s">
        <v>37</v>
      </c>
      <c r="O814" s="122" t="s">
        <v>28</v>
      </c>
      <c r="P814" s="122" t="s">
        <v>28</v>
      </c>
    </row>
    <row r="815" spans="1:16" s="19" customFormat="1" ht="15" thickBot="1">
      <c r="A815" s="114"/>
      <c r="B815" s="153" t="s">
        <v>374</v>
      </c>
      <c r="C815" s="119" t="s">
        <v>47</v>
      </c>
      <c r="D815" s="119" t="s">
        <v>372</v>
      </c>
      <c r="E815" s="116"/>
      <c r="F815" s="36" t="s">
        <v>33</v>
      </c>
      <c r="G815" s="37">
        <v>0.69000000000000006</v>
      </c>
      <c r="H815" s="37">
        <v>0.72</v>
      </c>
      <c r="I815" s="38">
        <v>200</v>
      </c>
      <c r="J815" s="39"/>
      <c r="K815" s="171">
        <f t="shared" si="12"/>
        <v>0</v>
      </c>
      <c r="L815" s="162" t="s">
        <v>1227</v>
      </c>
      <c r="M815" s="107" t="s">
        <v>28</v>
      </c>
      <c r="N815" s="41" t="s">
        <v>37</v>
      </c>
      <c r="O815" s="122" t="s">
        <v>28</v>
      </c>
      <c r="P815" s="122" t="s">
        <v>28</v>
      </c>
    </row>
    <row r="816" spans="1:16" s="19" customFormat="1" ht="15" thickBot="1">
      <c r="A816" s="114"/>
      <c r="B816" s="153" t="s">
        <v>375</v>
      </c>
      <c r="C816" s="119" t="s">
        <v>47</v>
      </c>
      <c r="D816" s="119" t="s">
        <v>372</v>
      </c>
      <c r="E816" s="116"/>
      <c r="F816" s="36" t="s">
        <v>73</v>
      </c>
      <c r="G816" s="37">
        <v>0.86</v>
      </c>
      <c r="H816" s="37">
        <v>0.9</v>
      </c>
      <c r="I816" s="38">
        <v>150</v>
      </c>
      <c r="J816" s="39"/>
      <c r="K816" s="171">
        <f t="shared" si="12"/>
        <v>0</v>
      </c>
      <c r="L816" s="162" t="s">
        <v>1227</v>
      </c>
      <c r="M816" s="107" t="s">
        <v>28</v>
      </c>
      <c r="N816" s="41" t="s">
        <v>37</v>
      </c>
      <c r="O816" s="122" t="s">
        <v>28</v>
      </c>
      <c r="P816" s="122" t="s">
        <v>28</v>
      </c>
    </row>
    <row r="817" spans="1:16" s="122" customFormat="1" ht="15" hidden="1" thickBot="1">
      <c r="A817" s="121"/>
      <c r="B817" s="173" t="s">
        <v>1293</v>
      </c>
      <c r="C817" s="174" t="s">
        <v>1151</v>
      </c>
      <c r="D817" s="174" t="s">
        <v>1354</v>
      </c>
      <c r="E817" s="175" t="s">
        <v>1369</v>
      </c>
      <c r="F817" s="132" t="s">
        <v>73</v>
      </c>
      <c r="G817" s="133">
        <v>1.71</v>
      </c>
      <c r="H817" s="133">
        <v>1.8</v>
      </c>
      <c r="I817" s="134">
        <v>150</v>
      </c>
      <c r="J817" s="138"/>
      <c r="K817" s="172">
        <f t="shared" si="12"/>
        <v>0</v>
      </c>
      <c r="L817" s="176" t="s">
        <v>1226</v>
      </c>
      <c r="M817" s="140" t="s">
        <v>28</v>
      </c>
      <c r="N817" s="136" t="s">
        <v>65</v>
      </c>
      <c r="O817" s="122" t="s">
        <v>28</v>
      </c>
      <c r="P817" s="122" t="s">
        <v>28</v>
      </c>
    </row>
    <row r="818" spans="1:16" s="19" customFormat="1" ht="15" thickBot="1">
      <c r="A818" s="114"/>
      <c r="B818" s="154" t="s">
        <v>989</v>
      </c>
      <c r="C818" s="126" t="s">
        <v>42</v>
      </c>
      <c r="D818" s="126" t="s">
        <v>377</v>
      </c>
      <c r="E818" s="125" t="s">
        <v>1147</v>
      </c>
      <c r="F818" s="36" t="s">
        <v>32</v>
      </c>
      <c r="G818" s="37">
        <v>0.61</v>
      </c>
      <c r="H818" s="37">
        <v>0.64</v>
      </c>
      <c r="I818" s="38">
        <v>300</v>
      </c>
      <c r="J818" s="128"/>
      <c r="K818" s="171">
        <f t="shared" si="12"/>
        <v>0</v>
      </c>
      <c r="L818" s="162" t="s">
        <v>1227</v>
      </c>
      <c r="M818" s="43" t="s">
        <v>28</v>
      </c>
      <c r="N818" s="41" t="s">
        <v>39</v>
      </c>
      <c r="O818" s="122" t="s">
        <v>28</v>
      </c>
      <c r="P818" s="122" t="s">
        <v>28</v>
      </c>
    </row>
    <row r="819" spans="1:16" s="122" customFormat="1" ht="15" hidden="1" thickBot="1">
      <c r="A819" s="121"/>
      <c r="B819" s="152" t="s">
        <v>990</v>
      </c>
      <c r="C819" s="130" t="s">
        <v>42</v>
      </c>
      <c r="D819" s="130" t="s">
        <v>377</v>
      </c>
      <c r="E819" s="131" t="s">
        <v>1147</v>
      </c>
      <c r="F819" s="132" t="s">
        <v>33</v>
      </c>
      <c r="G819" s="133">
        <v>0.9</v>
      </c>
      <c r="H819" s="133">
        <v>0.94000000000000006</v>
      </c>
      <c r="I819" s="134">
        <v>200</v>
      </c>
      <c r="J819" s="135"/>
      <c r="K819" s="172">
        <f t="shared" si="12"/>
        <v>0</v>
      </c>
      <c r="L819" s="136" t="s">
        <v>1226</v>
      </c>
      <c r="M819" s="106" t="s">
        <v>28</v>
      </c>
      <c r="N819" s="136" t="s">
        <v>39</v>
      </c>
      <c r="O819" s="122" t="s">
        <v>28</v>
      </c>
      <c r="P819" s="122" t="s">
        <v>28</v>
      </c>
    </row>
    <row r="820" spans="1:16" s="19" customFormat="1" ht="15" hidden="1" thickBot="1">
      <c r="A820" s="114"/>
      <c r="B820" s="152" t="s">
        <v>991</v>
      </c>
      <c r="C820" s="130" t="s">
        <v>42</v>
      </c>
      <c r="D820" s="130" t="s">
        <v>377</v>
      </c>
      <c r="E820" s="131" t="s">
        <v>1147</v>
      </c>
      <c r="F820" s="132" t="s">
        <v>73</v>
      </c>
      <c r="G820" s="133">
        <v>1.19</v>
      </c>
      <c r="H820" s="133">
        <v>1.25</v>
      </c>
      <c r="I820" s="134">
        <v>150</v>
      </c>
      <c r="J820" s="135"/>
      <c r="K820" s="172">
        <f t="shared" si="12"/>
        <v>0</v>
      </c>
      <c r="L820" s="136" t="s">
        <v>1226</v>
      </c>
      <c r="M820" s="106" t="s">
        <v>28</v>
      </c>
      <c r="N820" s="136" t="s">
        <v>39</v>
      </c>
      <c r="O820" s="122" t="s">
        <v>28</v>
      </c>
      <c r="P820" s="122" t="s">
        <v>28</v>
      </c>
    </row>
    <row r="821" spans="1:16" s="19" customFormat="1" ht="15" thickBot="1">
      <c r="A821" s="114"/>
      <c r="B821" s="153" t="s">
        <v>376</v>
      </c>
      <c r="C821" s="119" t="s">
        <v>42</v>
      </c>
      <c r="D821" s="119" t="s">
        <v>377</v>
      </c>
      <c r="E821" s="125" t="s">
        <v>1147</v>
      </c>
      <c r="F821" s="36" t="s">
        <v>64</v>
      </c>
      <c r="G821" s="37">
        <v>1.4</v>
      </c>
      <c r="H821" s="37">
        <v>1.47</v>
      </c>
      <c r="I821" s="38">
        <v>125</v>
      </c>
      <c r="J821" s="39"/>
      <c r="K821" s="171">
        <f t="shared" si="12"/>
        <v>0</v>
      </c>
      <c r="L821" s="163" t="s">
        <v>1228</v>
      </c>
      <c r="M821" s="43" t="s">
        <v>28</v>
      </c>
      <c r="N821" s="41" t="s">
        <v>39</v>
      </c>
      <c r="O821" s="122" t="s">
        <v>28</v>
      </c>
      <c r="P821" s="122" t="s">
        <v>28</v>
      </c>
    </row>
    <row r="822" spans="1:16" s="122" customFormat="1" ht="15" hidden="1" thickBot="1">
      <c r="A822" s="121"/>
      <c r="B822" s="152" t="s">
        <v>992</v>
      </c>
      <c r="C822" s="130" t="s">
        <v>42</v>
      </c>
      <c r="D822" s="130" t="s">
        <v>377</v>
      </c>
      <c r="E822" s="131" t="s">
        <v>1147</v>
      </c>
      <c r="F822" s="132" t="s">
        <v>46</v>
      </c>
      <c r="G822" s="133">
        <v>1.62</v>
      </c>
      <c r="H822" s="133">
        <v>1.7</v>
      </c>
      <c r="I822" s="134">
        <v>100</v>
      </c>
      <c r="J822" s="135"/>
      <c r="K822" s="172">
        <f t="shared" si="12"/>
        <v>0</v>
      </c>
      <c r="L822" s="136" t="s">
        <v>1226</v>
      </c>
      <c r="M822" s="106" t="s">
        <v>28</v>
      </c>
      <c r="N822" s="136" t="s">
        <v>39</v>
      </c>
      <c r="O822" s="122" t="s">
        <v>28</v>
      </c>
      <c r="P822" s="122" t="s">
        <v>28</v>
      </c>
    </row>
    <row r="823" spans="1:16" s="122" customFormat="1" ht="15" thickBot="1">
      <c r="A823" s="121"/>
      <c r="B823" s="153" t="s">
        <v>378</v>
      </c>
      <c r="C823" s="119" t="s">
        <v>47</v>
      </c>
      <c r="D823" s="119" t="s">
        <v>379</v>
      </c>
      <c r="E823" s="116"/>
      <c r="F823" s="36" t="s">
        <v>30</v>
      </c>
      <c r="G823" s="37">
        <v>0.38</v>
      </c>
      <c r="H823" s="37">
        <v>0.39</v>
      </c>
      <c r="I823" s="38">
        <v>400</v>
      </c>
      <c r="J823" s="39"/>
      <c r="K823" s="171">
        <f t="shared" si="12"/>
        <v>0</v>
      </c>
      <c r="L823" s="162" t="s">
        <v>1227</v>
      </c>
      <c r="M823" s="44" t="s">
        <v>28</v>
      </c>
      <c r="N823" s="41" t="s">
        <v>44</v>
      </c>
      <c r="O823" s="122" t="s">
        <v>28</v>
      </c>
      <c r="P823" s="122" t="s">
        <v>28</v>
      </c>
    </row>
    <row r="824" spans="1:16" s="122" customFormat="1" ht="15" thickBot="1">
      <c r="A824" s="121"/>
      <c r="B824" s="153" t="s">
        <v>380</v>
      </c>
      <c r="C824" s="119" t="s">
        <v>47</v>
      </c>
      <c r="D824" s="119" t="s">
        <v>379</v>
      </c>
      <c r="E824" s="116"/>
      <c r="F824" s="36" t="s">
        <v>32</v>
      </c>
      <c r="G824" s="37">
        <v>0.52</v>
      </c>
      <c r="H824" s="37">
        <v>0.54</v>
      </c>
      <c r="I824" s="38">
        <v>300</v>
      </c>
      <c r="J824" s="39"/>
      <c r="K824" s="171">
        <f t="shared" si="12"/>
        <v>0</v>
      </c>
      <c r="L824" s="162" t="s">
        <v>1227</v>
      </c>
      <c r="M824" s="44" t="s">
        <v>28</v>
      </c>
      <c r="N824" s="41" t="s">
        <v>44</v>
      </c>
      <c r="O824" s="122" t="s">
        <v>28</v>
      </c>
      <c r="P824" s="122" t="s">
        <v>28</v>
      </c>
    </row>
    <row r="825" spans="1:16" s="122" customFormat="1" ht="15" thickBot="1">
      <c r="A825" s="121"/>
      <c r="B825" s="153" t="s">
        <v>381</v>
      </c>
      <c r="C825" s="119" t="s">
        <v>47</v>
      </c>
      <c r="D825" s="119" t="s">
        <v>379</v>
      </c>
      <c r="E825" s="116"/>
      <c r="F825" s="36" t="s">
        <v>33</v>
      </c>
      <c r="G825" s="37">
        <v>0.69000000000000006</v>
      </c>
      <c r="H825" s="37">
        <v>0.72</v>
      </c>
      <c r="I825" s="38">
        <v>200</v>
      </c>
      <c r="J825" s="39"/>
      <c r="K825" s="171">
        <f t="shared" si="12"/>
        <v>0</v>
      </c>
      <c r="L825" s="162" t="s">
        <v>1227</v>
      </c>
      <c r="M825" s="44" t="s">
        <v>28</v>
      </c>
      <c r="N825" s="41" t="s">
        <v>44</v>
      </c>
      <c r="O825" s="122" t="s">
        <v>28</v>
      </c>
      <c r="P825" s="122" t="s">
        <v>28</v>
      </c>
    </row>
    <row r="826" spans="1:16" s="122" customFormat="1" ht="15" thickBot="1">
      <c r="A826" s="121"/>
      <c r="B826" s="153" t="s">
        <v>382</v>
      </c>
      <c r="C826" s="119" t="s">
        <v>47</v>
      </c>
      <c r="D826" s="119" t="s">
        <v>379</v>
      </c>
      <c r="E826" s="116"/>
      <c r="F826" s="36" t="s">
        <v>73</v>
      </c>
      <c r="G826" s="37">
        <v>0.86</v>
      </c>
      <c r="H826" s="37">
        <v>0.9</v>
      </c>
      <c r="I826" s="38">
        <v>150</v>
      </c>
      <c r="J826" s="39"/>
      <c r="K826" s="171">
        <f t="shared" si="12"/>
        <v>0</v>
      </c>
      <c r="L826" s="162" t="s">
        <v>1227</v>
      </c>
      <c r="M826" s="44" t="s">
        <v>28</v>
      </c>
      <c r="N826" s="41" t="s">
        <v>44</v>
      </c>
      <c r="O826" s="122" t="s">
        <v>28</v>
      </c>
      <c r="P826" s="122" t="s">
        <v>28</v>
      </c>
    </row>
    <row r="827" spans="1:16" s="122" customFormat="1" ht="15" hidden="1" thickBot="1">
      <c r="A827" s="121"/>
      <c r="B827" s="152" t="s">
        <v>383</v>
      </c>
      <c r="C827" s="130" t="s">
        <v>47</v>
      </c>
      <c r="D827" s="130" t="s">
        <v>379</v>
      </c>
      <c r="E827" s="137"/>
      <c r="F827" s="132" t="s">
        <v>64</v>
      </c>
      <c r="G827" s="133">
        <v>0.98</v>
      </c>
      <c r="H827" s="133">
        <v>1.03</v>
      </c>
      <c r="I827" s="134">
        <v>125</v>
      </c>
      <c r="J827" s="135"/>
      <c r="K827" s="172">
        <f t="shared" si="12"/>
        <v>0</v>
      </c>
      <c r="L827" s="136" t="s">
        <v>1226</v>
      </c>
      <c r="M827" s="144" t="s">
        <v>28</v>
      </c>
      <c r="N827" s="136" t="s">
        <v>44</v>
      </c>
      <c r="O827" s="122" t="s">
        <v>28</v>
      </c>
      <c r="P827" s="122" t="s">
        <v>28</v>
      </c>
    </row>
    <row r="828" spans="1:16" s="122" customFormat="1" ht="15" hidden="1" thickBot="1">
      <c r="A828" s="121"/>
      <c r="B828" s="173" t="s">
        <v>1294</v>
      </c>
      <c r="C828" s="174" t="s">
        <v>1151</v>
      </c>
      <c r="D828" s="174" t="s">
        <v>1355</v>
      </c>
      <c r="E828" s="175" t="s">
        <v>1369</v>
      </c>
      <c r="F828" s="132" t="s">
        <v>64</v>
      </c>
      <c r="G828" s="133">
        <v>1.8800000000000001</v>
      </c>
      <c r="H828" s="133">
        <v>1.97</v>
      </c>
      <c r="I828" s="134">
        <v>125</v>
      </c>
      <c r="J828" s="138"/>
      <c r="K828" s="172">
        <f t="shared" si="12"/>
        <v>0</v>
      </c>
      <c r="L828" s="176" t="s">
        <v>1226</v>
      </c>
      <c r="M828" s="107" t="s">
        <v>28</v>
      </c>
      <c r="N828" s="136" t="s">
        <v>37</v>
      </c>
      <c r="O828" s="122" t="s">
        <v>28</v>
      </c>
      <c r="P828" s="122" t="s">
        <v>28</v>
      </c>
    </row>
    <row r="829" spans="1:16" s="122" customFormat="1" ht="15" thickBot="1">
      <c r="A829" s="121"/>
      <c r="B829" s="153" t="s">
        <v>527</v>
      </c>
      <c r="C829" s="119" t="s">
        <v>221</v>
      </c>
      <c r="D829" s="119" t="s">
        <v>385</v>
      </c>
      <c r="E829" s="116"/>
      <c r="F829" s="36" t="s">
        <v>30</v>
      </c>
      <c r="G829" s="37">
        <v>0.44</v>
      </c>
      <c r="H829" s="37">
        <v>0.46</v>
      </c>
      <c r="I829" s="38">
        <v>400</v>
      </c>
      <c r="J829" s="39"/>
      <c r="K829" s="171">
        <f t="shared" si="12"/>
        <v>0</v>
      </c>
      <c r="L829" s="162" t="s">
        <v>1227</v>
      </c>
      <c r="M829" s="45" t="s">
        <v>28</v>
      </c>
      <c r="N829" s="41" t="s">
        <v>48</v>
      </c>
      <c r="O829" s="122" t="s">
        <v>28</v>
      </c>
      <c r="P829" s="122" t="s">
        <v>28</v>
      </c>
    </row>
    <row r="830" spans="1:16" s="122" customFormat="1" ht="15" hidden="1" thickBot="1">
      <c r="A830" s="121"/>
      <c r="B830" s="152" t="s">
        <v>541</v>
      </c>
      <c r="C830" s="130" t="s">
        <v>221</v>
      </c>
      <c r="D830" s="130" t="s">
        <v>385</v>
      </c>
      <c r="E830" s="137"/>
      <c r="F830" s="132" t="s">
        <v>110</v>
      </c>
      <c r="G830" s="133">
        <v>0.34</v>
      </c>
      <c r="H830" s="133">
        <v>0.35000000000000003</v>
      </c>
      <c r="I830" s="134">
        <v>500</v>
      </c>
      <c r="J830" s="135"/>
      <c r="K830" s="172">
        <f t="shared" si="12"/>
        <v>0</v>
      </c>
      <c r="L830" s="136" t="s">
        <v>1226</v>
      </c>
      <c r="M830" s="142" t="s">
        <v>28</v>
      </c>
      <c r="N830" s="136" t="s">
        <v>48</v>
      </c>
      <c r="O830" s="122" t="s">
        <v>28</v>
      </c>
      <c r="P830" s="122" t="s">
        <v>28</v>
      </c>
    </row>
    <row r="831" spans="1:16" s="122" customFormat="1" ht="15" thickBot="1">
      <c r="A831" s="121"/>
      <c r="B831" s="153" t="s">
        <v>384</v>
      </c>
      <c r="C831" s="119" t="s">
        <v>221</v>
      </c>
      <c r="D831" s="119" t="s">
        <v>385</v>
      </c>
      <c r="E831" s="116"/>
      <c r="F831" s="36" t="s">
        <v>32</v>
      </c>
      <c r="G831" s="37">
        <v>0.52</v>
      </c>
      <c r="H831" s="37">
        <v>0.54</v>
      </c>
      <c r="I831" s="38">
        <v>300</v>
      </c>
      <c r="J831" s="39"/>
      <c r="K831" s="171">
        <f t="shared" si="12"/>
        <v>0</v>
      </c>
      <c r="L831" s="162" t="s">
        <v>1227</v>
      </c>
      <c r="M831" s="45" t="s">
        <v>28</v>
      </c>
      <c r="N831" s="41" t="s">
        <v>48</v>
      </c>
      <c r="O831" s="122" t="s">
        <v>28</v>
      </c>
      <c r="P831" s="122" t="s">
        <v>28</v>
      </c>
    </row>
    <row r="832" spans="1:16" s="122" customFormat="1" ht="15" thickBot="1">
      <c r="A832" s="121"/>
      <c r="B832" s="153" t="s">
        <v>386</v>
      </c>
      <c r="C832" s="119" t="s">
        <v>221</v>
      </c>
      <c r="D832" s="119" t="s">
        <v>385</v>
      </c>
      <c r="E832" s="116"/>
      <c r="F832" s="36" t="s">
        <v>33</v>
      </c>
      <c r="G832" s="37">
        <v>0.81</v>
      </c>
      <c r="H832" s="37">
        <v>0.85</v>
      </c>
      <c r="I832" s="38">
        <v>200</v>
      </c>
      <c r="J832" s="39"/>
      <c r="K832" s="171">
        <f t="shared" si="12"/>
        <v>0</v>
      </c>
      <c r="L832" s="162" t="s">
        <v>1227</v>
      </c>
      <c r="M832" s="45" t="s">
        <v>28</v>
      </c>
      <c r="N832" s="41" t="s">
        <v>48</v>
      </c>
      <c r="O832" s="122" t="s">
        <v>28</v>
      </c>
      <c r="P832" s="122" t="s">
        <v>28</v>
      </c>
    </row>
    <row r="833" spans="1:16" s="19" customFormat="1" ht="15" thickBot="1">
      <c r="A833" s="114"/>
      <c r="B833" s="153" t="s">
        <v>387</v>
      </c>
      <c r="C833" s="119" t="s">
        <v>221</v>
      </c>
      <c r="D833" s="119" t="s">
        <v>385</v>
      </c>
      <c r="E833" s="116"/>
      <c r="F833" s="36" t="s">
        <v>73</v>
      </c>
      <c r="G833" s="37">
        <v>1</v>
      </c>
      <c r="H833" s="37">
        <v>1.05</v>
      </c>
      <c r="I833" s="38">
        <v>150</v>
      </c>
      <c r="J833" s="39"/>
      <c r="K833" s="171">
        <f t="shared" si="12"/>
        <v>0</v>
      </c>
      <c r="L833" s="162" t="s">
        <v>1227</v>
      </c>
      <c r="M833" s="45" t="s">
        <v>28</v>
      </c>
      <c r="N833" s="41" t="s">
        <v>48</v>
      </c>
      <c r="O833" s="122" t="s">
        <v>28</v>
      </c>
      <c r="P833" s="122" t="s">
        <v>28</v>
      </c>
    </row>
    <row r="834" spans="1:16" s="19" customFormat="1" ht="15" thickBot="1">
      <c r="A834" s="114"/>
      <c r="B834" s="153" t="s">
        <v>388</v>
      </c>
      <c r="C834" s="119" t="s">
        <v>221</v>
      </c>
      <c r="D834" s="119" t="s">
        <v>385</v>
      </c>
      <c r="E834" s="116"/>
      <c r="F834" s="36" t="s">
        <v>64</v>
      </c>
      <c r="G834" s="37">
        <v>1.1599999999999999</v>
      </c>
      <c r="H834" s="37">
        <v>1.22</v>
      </c>
      <c r="I834" s="38">
        <v>125</v>
      </c>
      <c r="J834" s="39"/>
      <c r="K834" s="171">
        <f t="shared" si="12"/>
        <v>0</v>
      </c>
      <c r="L834" s="162" t="s">
        <v>1227</v>
      </c>
      <c r="M834" s="45" t="s">
        <v>28</v>
      </c>
      <c r="N834" s="41" t="s">
        <v>48</v>
      </c>
      <c r="O834" s="122" t="s">
        <v>28</v>
      </c>
      <c r="P834" s="122" t="s">
        <v>28</v>
      </c>
    </row>
    <row r="835" spans="1:16" s="19" customFormat="1" ht="15" thickBot="1">
      <c r="A835" s="114"/>
      <c r="B835" s="153" t="s">
        <v>809</v>
      </c>
      <c r="C835" s="119" t="s">
        <v>29</v>
      </c>
      <c r="D835" s="119" t="s">
        <v>1106</v>
      </c>
      <c r="E835" s="124" t="s">
        <v>1148</v>
      </c>
      <c r="F835" s="36" t="s">
        <v>30</v>
      </c>
      <c r="G835" s="37">
        <v>0.44</v>
      </c>
      <c r="H835" s="37">
        <v>0.46</v>
      </c>
      <c r="I835" s="38">
        <v>400</v>
      </c>
      <c r="J835" s="39"/>
      <c r="K835" s="171">
        <f t="shared" si="12"/>
        <v>0</v>
      </c>
      <c r="L835" s="162" t="s">
        <v>1227</v>
      </c>
      <c r="M835" s="48" t="s">
        <v>28</v>
      </c>
      <c r="N835" s="41" t="s">
        <v>1381</v>
      </c>
      <c r="O835" s="122" t="s">
        <v>28</v>
      </c>
      <c r="P835" s="122" t="s">
        <v>28</v>
      </c>
    </row>
    <row r="836" spans="1:16" s="122" customFormat="1" ht="15" hidden="1" thickBot="1">
      <c r="A836" s="121"/>
      <c r="B836" s="152" t="s">
        <v>810</v>
      </c>
      <c r="C836" s="130" t="s">
        <v>29</v>
      </c>
      <c r="D836" s="130" t="s">
        <v>1106</v>
      </c>
      <c r="E836" s="137" t="s">
        <v>1148</v>
      </c>
      <c r="F836" s="132" t="s">
        <v>32</v>
      </c>
      <c r="G836" s="133">
        <v>0.63</v>
      </c>
      <c r="H836" s="133">
        <v>0.66</v>
      </c>
      <c r="I836" s="134">
        <v>300</v>
      </c>
      <c r="J836" s="135"/>
      <c r="K836" s="172">
        <f t="shared" si="12"/>
        <v>0</v>
      </c>
      <c r="L836" s="136" t="s">
        <v>1226</v>
      </c>
      <c r="M836" s="146" t="s">
        <v>28</v>
      </c>
      <c r="N836" s="136" t="s">
        <v>1381</v>
      </c>
      <c r="O836" s="122" t="s">
        <v>28</v>
      </c>
      <c r="P836" s="122" t="s">
        <v>28</v>
      </c>
    </row>
    <row r="837" spans="1:16" s="122" customFormat="1" ht="15" hidden="1" thickBot="1">
      <c r="A837" s="121"/>
      <c r="B837" s="152" t="s">
        <v>811</v>
      </c>
      <c r="C837" s="130" t="s">
        <v>29</v>
      </c>
      <c r="D837" s="130" t="s">
        <v>1106</v>
      </c>
      <c r="E837" s="137" t="s">
        <v>1148</v>
      </c>
      <c r="F837" s="132" t="s">
        <v>33</v>
      </c>
      <c r="G837" s="133">
        <v>0.86</v>
      </c>
      <c r="H837" s="133">
        <v>0.9</v>
      </c>
      <c r="I837" s="134">
        <v>200</v>
      </c>
      <c r="J837" s="135"/>
      <c r="K837" s="172">
        <f t="shared" si="12"/>
        <v>0</v>
      </c>
      <c r="L837" s="136" t="s">
        <v>1226</v>
      </c>
      <c r="M837" s="146" t="s">
        <v>28</v>
      </c>
      <c r="N837" s="136" t="s">
        <v>1381</v>
      </c>
      <c r="O837" s="122" t="s">
        <v>28</v>
      </c>
      <c r="P837" s="122" t="s">
        <v>28</v>
      </c>
    </row>
    <row r="838" spans="1:16" s="122" customFormat="1" ht="15" thickBot="1">
      <c r="A838" s="121"/>
      <c r="B838" s="153" t="s">
        <v>812</v>
      </c>
      <c r="C838" s="119" t="s">
        <v>29</v>
      </c>
      <c r="D838" s="119" t="s">
        <v>1106</v>
      </c>
      <c r="E838" s="124" t="s">
        <v>1148</v>
      </c>
      <c r="F838" s="36" t="s">
        <v>73</v>
      </c>
      <c r="G838" s="37">
        <v>0.88</v>
      </c>
      <c r="H838" s="37">
        <v>0.92</v>
      </c>
      <c r="I838" s="38">
        <v>150</v>
      </c>
      <c r="J838" s="39"/>
      <c r="K838" s="171">
        <f t="shared" si="12"/>
        <v>0</v>
      </c>
      <c r="L838" s="162" t="s">
        <v>1227</v>
      </c>
      <c r="M838" s="48" t="s">
        <v>28</v>
      </c>
      <c r="N838" s="41" t="s">
        <v>1381</v>
      </c>
      <c r="O838" s="122" t="s">
        <v>28</v>
      </c>
      <c r="P838" s="122" t="s">
        <v>28</v>
      </c>
    </row>
    <row r="839" spans="1:16" s="122" customFormat="1" ht="15" thickBot="1">
      <c r="A839" s="121"/>
      <c r="B839" s="154" t="s">
        <v>389</v>
      </c>
      <c r="C839" s="126" t="s">
        <v>29</v>
      </c>
      <c r="D839" s="126" t="s">
        <v>390</v>
      </c>
      <c r="E839" s="129"/>
      <c r="F839" s="36" t="s">
        <v>30</v>
      </c>
      <c r="G839" s="37">
        <v>0.54</v>
      </c>
      <c r="H839" s="37">
        <v>0.56000000000000005</v>
      </c>
      <c r="I839" s="38">
        <v>400</v>
      </c>
      <c r="J839" s="128"/>
      <c r="K839" s="171">
        <f t="shared" si="12"/>
        <v>0</v>
      </c>
      <c r="L839" s="162" t="s">
        <v>1227</v>
      </c>
      <c r="M839" s="47" t="s">
        <v>28</v>
      </c>
      <c r="N839" s="41" t="s">
        <v>391</v>
      </c>
      <c r="O839" s="122" t="s">
        <v>28</v>
      </c>
      <c r="P839" s="122" t="s">
        <v>28</v>
      </c>
    </row>
    <row r="840" spans="1:16" s="122" customFormat="1" ht="15" hidden="1" thickBot="1">
      <c r="A840" s="121"/>
      <c r="B840" s="152" t="s">
        <v>813</v>
      </c>
      <c r="C840" s="130" t="s">
        <v>29</v>
      </c>
      <c r="D840" s="130" t="s">
        <v>390</v>
      </c>
      <c r="E840" s="137"/>
      <c r="F840" s="132" t="s">
        <v>32</v>
      </c>
      <c r="G840" s="133">
        <v>0.7</v>
      </c>
      <c r="H840" s="133">
        <v>0.73</v>
      </c>
      <c r="I840" s="134">
        <v>300</v>
      </c>
      <c r="J840" s="135"/>
      <c r="K840" s="172">
        <f t="shared" si="12"/>
        <v>0</v>
      </c>
      <c r="L840" s="176" t="s">
        <v>1227</v>
      </c>
      <c r="M840" s="110" t="s">
        <v>28</v>
      </c>
      <c r="N840" s="136" t="s">
        <v>391</v>
      </c>
      <c r="O840" s="122" t="s">
        <v>28</v>
      </c>
      <c r="P840" s="122" t="s">
        <v>28</v>
      </c>
    </row>
    <row r="841" spans="1:16" s="122" customFormat="1" ht="15" thickBot="1">
      <c r="A841" s="121"/>
      <c r="B841" s="154" t="s">
        <v>814</v>
      </c>
      <c r="C841" s="126" t="s">
        <v>29</v>
      </c>
      <c r="D841" s="126" t="s">
        <v>390</v>
      </c>
      <c r="E841" s="129"/>
      <c r="F841" s="36" t="s">
        <v>33</v>
      </c>
      <c r="G841" s="37">
        <v>0.95</v>
      </c>
      <c r="H841" s="37">
        <v>0.99</v>
      </c>
      <c r="I841" s="38">
        <v>200</v>
      </c>
      <c r="J841" s="128"/>
      <c r="K841" s="171">
        <f t="shared" si="12"/>
        <v>0</v>
      </c>
      <c r="L841" s="162" t="s">
        <v>1227</v>
      </c>
      <c r="M841" s="47" t="s">
        <v>28</v>
      </c>
      <c r="N841" s="41" t="s">
        <v>391</v>
      </c>
      <c r="O841" s="122" t="s">
        <v>28</v>
      </c>
      <c r="P841" s="122" t="s">
        <v>28</v>
      </c>
    </row>
    <row r="842" spans="1:16" s="122" customFormat="1" ht="15" thickBot="1">
      <c r="A842" s="121"/>
      <c r="B842" s="154" t="s">
        <v>815</v>
      </c>
      <c r="C842" s="126" t="s">
        <v>29</v>
      </c>
      <c r="D842" s="126" t="s">
        <v>390</v>
      </c>
      <c r="E842" s="129"/>
      <c r="F842" s="36" t="s">
        <v>73</v>
      </c>
      <c r="G842" s="37">
        <v>1</v>
      </c>
      <c r="H842" s="37">
        <v>1.05</v>
      </c>
      <c r="I842" s="38">
        <v>150</v>
      </c>
      <c r="J842" s="128"/>
      <c r="K842" s="171">
        <f t="shared" si="12"/>
        <v>0</v>
      </c>
      <c r="L842" s="162" t="s">
        <v>1227</v>
      </c>
      <c r="M842" s="47" t="s">
        <v>28</v>
      </c>
      <c r="N842" s="41" t="s">
        <v>391</v>
      </c>
      <c r="O842" s="122" t="s">
        <v>28</v>
      </c>
      <c r="P842" s="122" t="s">
        <v>28</v>
      </c>
    </row>
    <row r="843" spans="1:16" s="122" customFormat="1" ht="15" thickBot="1">
      <c r="A843" s="121"/>
      <c r="B843" s="153" t="s">
        <v>392</v>
      </c>
      <c r="C843" s="119" t="s">
        <v>29</v>
      </c>
      <c r="D843" s="119" t="s">
        <v>393</v>
      </c>
      <c r="E843" s="116"/>
      <c r="F843" s="36" t="s">
        <v>189</v>
      </c>
      <c r="G843" s="37">
        <v>0.54</v>
      </c>
      <c r="H843" s="37">
        <v>0.56000000000000005</v>
      </c>
      <c r="I843" s="38">
        <v>400</v>
      </c>
      <c r="J843" s="39"/>
      <c r="K843" s="171">
        <f t="shared" si="12"/>
        <v>0</v>
      </c>
      <c r="L843" s="162" t="s">
        <v>1227</v>
      </c>
      <c r="M843" s="108" t="s">
        <v>28</v>
      </c>
      <c r="N843" s="41" t="s">
        <v>394</v>
      </c>
      <c r="O843" s="122" t="s">
        <v>28</v>
      </c>
      <c r="P843" s="122" t="s">
        <v>28</v>
      </c>
    </row>
    <row r="844" spans="1:16" s="122" customFormat="1" ht="15" thickBot="1">
      <c r="A844" s="121"/>
      <c r="B844" s="153" t="s">
        <v>395</v>
      </c>
      <c r="C844" s="119" t="s">
        <v>29</v>
      </c>
      <c r="D844" s="119" t="s">
        <v>393</v>
      </c>
      <c r="E844" s="116"/>
      <c r="F844" s="36" t="s">
        <v>32</v>
      </c>
      <c r="G844" s="37">
        <v>0.7</v>
      </c>
      <c r="H844" s="37">
        <v>0.73</v>
      </c>
      <c r="I844" s="38">
        <v>300</v>
      </c>
      <c r="J844" s="39"/>
      <c r="K844" s="171">
        <f t="shared" si="12"/>
        <v>0</v>
      </c>
      <c r="L844" s="163" t="s">
        <v>1228</v>
      </c>
      <c r="M844" s="160" t="s">
        <v>28</v>
      </c>
      <c r="N844" s="41" t="s">
        <v>394</v>
      </c>
      <c r="O844" s="122" t="s">
        <v>28</v>
      </c>
      <c r="P844" s="122" t="s">
        <v>28</v>
      </c>
    </row>
    <row r="845" spans="1:16" s="122" customFormat="1" ht="15" thickBot="1">
      <c r="A845" s="121"/>
      <c r="B845" s="153" t="s">
        <v>396</v>
      </c>
      <c r="C845" s="119" t="s">
        <v>29</v>
      </c>
      <c r="D845" s="119" t="s">
        <v>393</v>
      </c>
      <c r="E845" s="116"/>
      <c r="F845" s="36" t="s">
        <v>33</v>
      </c>
      <c r="G845" s="37">
        <v>0.95</v>
      </c>
      <c r="H845" s="37">
        <v>0.99</v>
      </c>
      <c r="I845" s="38">
        <v>200</v>
      </c>
      <c r="J845" s="39"/>
      <c r="K845" s="171">
        <f t="shared" si="12"/>
        <v>0</v>
      </c>
      <c r="L845" s="162" t="s">
        <v>1227</v>
      </c>
      <c r="M845" s="108" t="s">
        <v>28</v>
      </c>
      <c r="N845" s="41" t="s">
        <v>394</v>
      </c>
      <c r="O845" s="122" t="s">
        <v>28</v>
      </c>
      <c r="P845" s="122" t="s">
        <v>28</v>
      </c>
    </row>
    <row r="846" spans="1:16" s="122" customFormat="1" ht="15" hidden="1" thickBot="1">
      <c r="A846" s="121"/>
      <c r="B846" s="152" t="s">
        <v>816</v>
      </c>
      <c r="C846" s="130" t="s">
        <v>29</v>
      </c>
      <c r="D846" s="130" t="s">
        <v>393</v>
      </c>
      <c r="E846" s="137"/>
      <c r="F846" s="132" t="s">
        <v>73</v>
      </c>
      <c r="G846" s="133">
        <v>1</v>
      </c>
      <c r="H846" s="133">
        <v>1.05</v>
      </c>
      <c r="I846" s="134">
        <v>150</v>
      </c>
      <c r="J846" s="135"/>
      <c r="K846" s="172">
        <f t="shared" si="12"/>
        <v>0</v>
      </c>
      <c r="L846" s="136" t="s">
        <v>1226</v>
      </c>
      <c r="M846" s="108" t="s">
        <v>28</v>
      </c>
      <c r="N846" s="136" t="s">
        <v>394</v>
      </c>
      <c r="O846" s="122" t="s">
        <v>28</v>
      </c>
      <c r="P846" s="122" t="s">
        <v>28</v>
      </c>
    </row>
    <row r="847" spans="1:16" s="122" customFormat="1" ht="15" thickBot="1">
      <c r="A847" s="121"/>
      <c r="B847" s="153" t="s">
        <v>1204</v>
      </c>
      <c r="C847" s="126" t="s">
        <v>47</v>
      </c>
      <c r="D847" s="119" t="s">
        <v>1205</v>
      </c>
      <c r="E847" s="116"/>
      <c r="F847" s="36" t="s">
        <v>30</v>
      </c>
      <c r="G847" s="37">
        <v>0.45</v>
      </c>
      <c r="H847" s="37">
        <v>0.47000000000000003</v>
      </c>
      <c r="I847" s="38">
        <v>400</v>
      </c>
      <c r="J847" s="39"/>
      <c r="K847" s="171">
        <f t="shared" si="12"/>
        <v>0</v>
      </c>
      <c r="L847" s="162" t="s">
        <v>1227</v>
      </c>
      <c r="M847" s="45" t="s">
        <v>28</v>
      </c>
      <c r="N847" s="41" t="s">
        <v>48</v>
      </c>
      <c r="O847" s="122" t="s">
        <v>28</v>
      </c>
      <c r="P847" s="122" t="s">
        <v>28</v>
      </c>
    </row>
    <row r="848" spans="1:16" s="122" customFormat="1" ht="15" thickBot="1">
      <c r="A848" s="121"/>
      <c r="B848" s="153" t="s">
        <v>1206</v>
      </c>
      <c r="C848" s="126" t="s">
        <v>47</v>
      </c>
      <c r="D848" s="119" t="s">
        <v>1205</v>
      </c>
      <c r="E848" s="116"/>
      <c r="F848" s="36" t="s">
        <v>32</v>
      </c>
      <c r="G848" s="37">
        <v>0.56999999999999995</v>
      </c>
      <c r="H848" s="37">
        <v>0.6</v>
      </c>
      <c r="I848" s="38">
        <v>300</v>
      </c>
      <c r="J848" s="39"/>
      <c r="K848" s="171">
        <f t="shared" si="12"/>
        <v>0</v>
      </c>
      <c r="L848" s="162" t="s">
        <v>1227</v>
      </c>
      <c r="M848" s="45" t="s">
        <v>28</v>
      </c>
      <c r="N848" s="41" t="s">
        <v>48</v>
      </c>
      <c r="O848" s="122" t="s">
        <v>28</v>
      </c>
      <c r="P848" s="122" t="s">
        <v>28</v>
      </c>
    </row>
    <row r="849" spans="1:16" s="122" customFormat="1" ht="15" thickBot="1">
      <c r="A849" s="121"/>
      <c r="B849" s="153" t="s">
        <v>1207</v>
      </c>
      <c r="C849" s="126" t="s">
        <v>47</v>
      </c>
      <c r="D849" s="119" t="s">
        <v>1205</v>
      </c>
      <c r="E849" s="116"/>
      <c r="F849" s="36" t="s">
        <v>33</v>
      </c>
      <c r="G849" s="37">
        <v>0.76</v>
      </c>
      <c r="H849" s="37">
        <v>0.8</v>
      </c>
      <c r="I849" s="38">
        <v>200</v>
      </c>
      <c r="J849" s="39"/>
      <c r="K849" s="171">
        <f t="shared" si="12"/>
        <v>0</v>
      </c>
      <c r="L849" s="162" t="s">
        <v>1227</v>
      </c>
      <c r="M849" s="45" t="s">
        <v>28</v>
      </c>
      <c r="N849" s="41" t="s">
        <v>48</v>
      </c>
      <c r="O849" s="122" t="s">
        <v>28</v>
      </c>
      <c r="P849" s="122" t="s">
        <v>28</v>
      </c>
    </row>
    <row r="850" spans="1:16" s="122" customFormat="1" ht="15" thickBot="1">
      <c r="A850" s="121"/>
      <c r="B850" s="153" t="s">
        <v>1208</v>
      </c>
      <c r="C850" s="126" t="s">
        <v>47</v>
      </c>
      <c r="D850" s="119" t="s">
        <v>1205</v>
      </c>
      <c r="E850" s="116"/>
      <c r="F850" s="36" t="s">
        <v>73</v>
      </c>
      <c r="G850" s="37">
        <v>0.91</v>
      </c>
      <c r="H850" s="37">
        <v>0.95</v>
      </c>
      <c r="I850" s="38">
        <v>150</v>
      </c>
      <c r="J850" s="39"/>
      <c r="K850" s="171">
        <f t="shared" si="12"/>
        <v>0</v>
      </c>
      <c r="L850" s="162" t="s">
        <v>1227</v>
      </c>
      <c r="M850" s="45" t="s">
        <v>28</v>
      </c>
      <c r="N850" s="41" t="s">
        <v>48</v>
      </c>
      <c r="O850" s="122" t="s">
        <v>28</v>
      </c>
      <c r="P850" s="122" t="s">
        <v>28</v>
      </c>
    </row>
    <row r="851" spans="1:16" s="19" customFormat="1" ht="15" thickBot="1">
      <c r="A851" s="114"/>
      <c r="B851" s="153" t="s">
        <v>1295</v>
      </c>
      <c r="C851" s="164" t="s">
        <v>1152</v>
      </c>
      <c r="D851" s="164" t="s">
        <v>1356</v>
      </c>
      <c r="E851" s="165" t="s">
        <v>1369</v>
      </c>
      <c r="F851" s="36" t="s">
        <v>33</v>
      </c>
      <c r="G851" s="37">
        <v>0.8</v>
      </c>
      <c r="H851" s="37">
        <v>0.83</v>
      </c>
      <c r="I851" s="38">
        <v>200</v>
      </c>
      <c r="J851" s="39"/>
      <c r="K851" s="171">
        <f t="shared" si="12"/>
        <v>0</v>
      </c>
      <c r="L851" s="162" t="s">
        <v>1227</v>
      </c>
      <c r="M851" s="50" t="s">
        <v>28</v>
      </c>
      <c r="N851" s="41" t="s">
        <v>1382</v>
      </c>
      <c r="O851" s="122" t="s">
        <v>28</v>
      </c>
      <c r="P851" s="122" t="s">
        <v>28</v>
      </c>
    </row>
    <row r="852" spans="1:16" s="122" customFormat="1" ht="15" thickBot="1">
      <c r="A852" s="121"/>
      <c r="B852" s="153" t="s">
        <v>1296</v>
      </c>
      <c r="C852" s="164" t="s">
        <v>1152</v>
      </c>
      <c r="D852" s="164" t="s">
        <v>1357</v>
      </c>
      <c r="E852" s="165" t="s">
        <v>1369</v>
      </c>
      <c r="F852" s="36" t="s">
        <v>32</v>
      </c>
      <c r="G852" s="37">
        <v>0.67</v>
      </c>
      <c r="H852" s="37">
        <v>0.69</v>
      </c>
      <c r="I852" s="38">
        <v>300</v>
      </c>
      <c r="J852" s="39"/>
      <c r="K852" s="171">
        <f t="shared" si="12"/>
        <v>0</v>
      </c>
      <c r="L852" s="162" t="s">
        <v>1227</v>
      </c>
      <c r="M852" s="111" t="s">
        <v>28</v>
      </c>
      <c r="N852" s="41" t="s">
        <v>56</v>
      </c>
      <c r="O852" s="122" t="s">
        <v>28</v>
      </c>
      <c r="P852" s="122" t="s">
        <v>28</v>
      </c>
    </row>
    <row r="853" spans="1:16" s="122" customFormat="1" ht="15" hidden="1" thickBot="1">
      <c r="A853" s="121"/>
      <c r="B853" s="173" t="s">
        <v>1297</v>
      </c>
      <c r="C853" s="174" t="s">
        <v>1152</v>
      </c>
      <c r="D853" s="174" t="s">
        <v>1358</v>
      </c>
      <c r="E853" s="175" t="s">
        <v>1369</v>
      </c>
      <c r="F853" s="132" t="s">
        <v>33</v>
      </c>
      <c r="G853" s="133">
        <v>0.82000000000000006</v>
      </c>
      <c r="H853" s="133">
        <v>0.85</v>
      </c>
      <c r="I853" s="134">
        <v>200</v>
      </c>
      <c r="J853" s="138"/>
      <c r="K853" s="172">
        <f t="shared" si="12"/>
        <v>0</v>
      </c>
      <c r="L853" s="176" t="s">
        <v>1227</v>
      </c>
      <c r="M853" s="139" t="s">
        <v>28</v>
      </c>
      <c r="N853" s="136" t="s">
        <v>48</v>
      </c>
      <c r="O853" s="122" t="s">
        <v>28</v>
      </c>
      <c r="P853" s="122" t="s">
        <v>28</v>
      </c>
    </row>
    <row r="854" spans="1:16" s="19" customFormat="1" ht="15" thickBot="1">
      <c r="A854" s="114"/>
      <c r="B854" s="153" t="s">
        <v>1298</v>
      </c>
      <c r="C854" s="164" t="s">
        <v>1152</v>
      </c>
      <c r="D854" s="164" t="s">
        <v>1359</v>
      </c>
      <c r="E854" s="165" t="s">
        <v>1369</v>
      </c>
      <c r="F854" s="36" t="s">
        <v>32</v>
      </c>
      <c r="G854" s="37">
        <v>0.67</v>
      </c>
      <c r="H854" s="37">
        <v>0.69</v>
      </c>
      <c r="I854" s="38">
        <v>300</v>
      </c>
      <c r="J854" s="39"/>
      <c r="K854" s="171">
        <f t="shared" si="12"/>
        <v>0</v>
      </c>
      <c r="L854" s="162" t="s">
        <v>1227</v>
      </c>
      <c r="M854" s="169" t="s">
        <v>28</v>
      </c>
      <c r="N854" s="41" t="s">
        <v>1375</v>
      </c>
      <c r="O854" s="122" t="s">
        <v>28</v>
      </c>
      <c r="P854" s="122" t="s">
        <v>28</v>
      </c>
    </row>
    <row r="855" spans="1:16" s="19" customFormat="1" ht="15" thickBot="1">
      <c r="A855" s="114"/>
      <c r="B855" s="153" t="s">
        <v>1299</v>
      </c>
      <c r="C855" s="164" t="s">
        <v>1152</v>
      </c>
      <c r="D855" s="164" t="s">
        <v>1360</v>
      </c>
      <c r="E855" s="165" t="s">
        <v>1369</v>
      </c>
      <c r="F855" s="36" t="s">
        <v>33</v>
      </c>
      <c r="G855" s="37">
        <v>0.8</v>
      </c>
      <c r="H855" s="37">
        <v>0.83</v>
      </c>
      <c r="I855" s="38">
        <v>200</v>
      </c>
      <c r="J855" s="39"/>
      <c r="K855" s="171">
        <f t="shared" si="12"/>
        <v>0</v>
      </c>
      <c r="L855" s="162" t="s">
        <v>1227</v>
      </c>
      <c r="M855" s="170" t="s">
        <v>28</v>
      </c>
      <c r="N855" s="41" t="s">
        <v>1383</v>
      </c>
      <c r="O855" s="122" t="s">
        <v>28</v>
      </c>
      <c r="P855" s="122" t="s">
        <v>28</v>
      </c>
    </row>
    <row r="856" spans="1:16" s="19" customFormat="1" ht="15" thickBot="1">
      <c r="A856" s="114"/>
      <c r="B856" s="153" t="s">
        <v>1300</v>
      </c>
      <c r="C856" s="164" t="s">
        <v>1152</v>
      </c>
      <c r="D856" s="164" t="s">
        <v>1361</v>
      </c>
      <c r="E856" s="165" t="s">
        <v>1369</v>
      </c>
      <c r="F856" s="36" t="s">
        <v>33</v>
      </c>
      <c r="G856" s="37">
        <v>0.8</v>
      </c>
      <c r="H856" s="37">
        <v>0.83</v>
      </c>
      <c r="I856" s="38">
        <v>200</v>
      </c>
      <c r="J856" s="39"/>
      <c r="K856" s="171">
        <f t="shared" si="12"/>
        <v>0</v>
      </c>
      <c r="L856" s="162" t="s">
        <v>1227</v>
      </c>
      <c r="M856" s="110" t="s">
        <v>28</v>
      </c>
      <c r="N856" s="41" t="s">
        <v>1384</v>
      </c>
      <c r="O856" s="122" t="s">
        <v>28</v>
      </c>
      <c r="P856" s="122" t="s">
        <v>28</v>
      </c>
    </row>
    <row r="857" spans="1:16" s="19" customFormat="1" ht="15" thickBot="1">
      <c r="A857" s="114"/>
      <c r="B857" s="153" t="s">
        <v>1301</v>
      </c>
      <c r="C857" s="164" t="s">
        <v>1152</v>
      </c>
      <c r="D857" s="164" t="s">
        <v>1362</v>
      </c>
      <c r="E857" s="165" t="s">
        <v>1369</v>
      </c>
      <c r="F857" s="36" t="s">
        <v>33</v>
      </c>
      <c r="G857" s="37">
        <v>0.8</v>
      </c>
      <c r="H857" s="37">
        <v>0.83</v>
      </c>
      <c r="I857" s="38">
        <v>200</v>
      </c>
      <c r="J857" s="39"/>
      <c r="K857" s="171">
        <f t="shared" ref="K857:K920" si="13">IF(J857&lt;5,H857*J857*I857,G857*J857*I857)</f>
        <v>0</v>
      </c>
      <c r="L857" s="162" t="s">
        <v>1227</v>
      </c>
      <c r="M857" s="47" t="s">
        <v>28</v>
      </c>
      <c r="N857" s="41" t="s">
        <v>1385</v>
      </c>
      <c r="O857" s="122" t="s">
        <v>28</v>
      </c>
      <c r="P857" s="122" t="s">
        <v>28</v>
      </c>
    </row>
    <row r="858" spans="1:16" s="122" customFormat="1" ht="15" hidden="1" thickBot="1">
      <c r="A858" s="121"/>
      <c r="B858" s="173" t="s">
        <v>1302</v>
      </c>
      <c r="C858" s="174" t="s">
        <v>1152</v>
      </c>
      <c r="D858" s="174" t="s">
        <v>1363</v>
      </c>
      <c r="E858" s="175" t="s">
        <v>1369</v>
      </c>
      <c r="F858" s="132" t="s">
        <v>33</v>
      </c>
      <c r="G858" s="133">
        <v>0.8</v>
      </c>
      <c r="H858" s="133">
        <v>0.83</v>
      </c>
      <c r="I858" s="134">
        <v>200</v>
      </c>
      <c r="J858" s="138"/>
      <c r="K858" s="172">
        <f t="shared" si="13"/>
        <v>0</v>
      </c>
      <c r="L858" s="176" t="s">
        <v>1226</v>
      </c>
      <c r="M858" s="168" t="s">
        <v>28</v>
      </c>
      <c r="N858" s="136" t="s">
        <v>1386</v>
      </c>
      <c r="O858" s="122" t="s">
        <v>28</v>
      </c>
      <c r="P858" s="122" t="s">
        <v>28</v>
      </c>
    </row>
    <row r="859" spans="1:16" s="122" customFormat="1" ht="15" hidden="1" thickBot="1">
      <c r="A859" s="121"/>
      <c r="B859" s="152" t="s">
        <v>399</v>
      </c>
      <c r="C859" s="130" t="s">
        <v>47</v>
      </c>
      <c r="D859" s="130" t="s">
        <v>400</v>
      </c>
      <c r="E859" s="137"/>
      <c r="F859" s="132" t="s">
        <v>30</v>
      </c>
      <c r="G859" s="133">
        <v>0.38</v>
      </c>
      <c r="H859" s="133">
        <v>0.39</v>
      </c>
      <c r="I859" s="134">
        <v>400</v>
      </c>
      <c r="J859" s="135"/>
      <c r="K859" s="172">
        <f t="shared" si="13"/>
        <v>0</v>
      </c>
      <c r="L859" s="136" t="s">
        <v>1226</v>
      </c>
      <c r="M859" s="106" t="s">
        <v>28</v>
      </c>
      <c r="N859" s="136" t="s">
        <v>39</v>
      </c>
      <c r="O859" s="122" t="s">
        <v>28</v>
      </c>
      <c r="P859" s="122" t="s">
        <v>28</v>
      </c>
    </row>
    <row r="860" spans="1:16" s="19" customFormat="1" ht="15" thickBot="1">
      <c r="A860" s="114"/>
      <c r="B860" s="153" t="s">
        <v>401</v>
      </c>
      <c r="C860" s="119" t="s">
        <v>47</v>
      </c>
      <c r="D860" s="119" t="s">
        <v>400</v>
      </c>
      <c r="E860" s="116"/>
      <c r="F860" s="36" t="s">
        <v>32</v>
      </c>
      <c r="G860" s="37">
        <v>0.53</v>
      </c>
      <c r="H860" s="37">
        <v>0.55000000000000004</v>
      </c>
      <c r="I860" s="38">
        <v>300</v>
      </c>
      <c r="J860" s="39"/>
      <c r="K860" s="171">
        <f t="shared" si="13"/>
        <v>0</v>
      </c>
      <c r="L860" s="163" t="s">
        <v>1228</v>
      </c>
      <c r="M860" s="43" t="s">
        <v>28</v>
      </c>
      <c r="N860" s="41" t="s">
        <v>39</v>
      </c>
      <c r="O860" s="122" t="s">
        <v>28</v>
      </c>
      <c r="P860" s="122" t="s">
        <v>28</v>
      </c>
    </row>
    <row r="861" spans="1:16" s="19" customFormat="1" ht="15" hidden="1" thickBot="1">
      <c r="A861" s="114"/>
      <c r="B861" s="152" t="s">
        <v>716</v>
      </c>
      <c r="C861" s="130" t="s">
        <v>47</v>
      </c>
      <c r="D861" s="130" t="s">
        <v>400</v>
      </c>
      <c r="E861" s="137"/>
      <c r="F861" s="132" t="s">
        <v>33</v>
      </c>
      <c r="G861" s="133">
        <v>0.7</v>
      </c>
      <c r="H861" s="133">
        <v>0.73</v>
      </c>
      <c r="I861" s="134">
        <v>200</v>
      </c>
      <c r="J861" s="135"/>
      <c r="K861" s="172">
        <f t="shared" si="13"/>
        <v>0</v>
      </c>
      <c r="L861" s="136" t="s">
        <v>1226</v>
      </c>
      <c r="M861" s="106" t="s">
        <v>28</v>
      </c>
      <c r="N861" s="136" t="s">
        <v>39</v>
      </c>
      <c r="O861" s="122" t="s">
        <v>28</v>
      </c>
      <c r="P861" s="122" t="s">
        <v>28</v>
      </c>
    </row>
    <row r="862" spans="1:16" s="122" customFormat="1" ht="15" thickBot="1">
      <c r="A862" s="121"/>
      <c r="B862" s="153" t="s">
        <v>1303</v>
      </c>
      <c r="C862" s="164" t="s">
        <v>47</v>
      </c>
      <c r="D862" s="164" t="s">
        <v>400</v>
      </c>
      <c r="E862" s="165" t="s">
        <v>1369</v>
      </c>
      <c r="F862" s="36" t="s">
        <v>33</v>
      </c>
      <c r="G862" s="37">
        <v>0.7</v>
      </c>
      <c r="H862" s="37">
        <v>0.73</v>
      </c>
      <c r="I862" s="38">
        <v>200</v>
      </c>
      <c r="J862" s="39"/>
      <c r="K862" s="171">
        <f t="shared" si="13"/>
        <v>0</v>
      </c>
      <c r="L862" s="162" t="s">
        <v>1227</v>
      </c>
      <c r="M862" s="106" t="s">
        <v>28</v>
      </c>
      <c r="N862" s="41" t="s">
        <v>39</v>
      </c>
      <c r="O862" s="122" t="s">
        <v>28</v>
      </c>
      <c r="P862" s="122" t="s">
        <v>28</v>
      </c>
    </row>
    <row r="863" spans="1:16" s="19" customFormat="1" ht="15" hidden="1" thickBot="1">
      <c r="A863" s="114"/>
      <c r="B863" s="152" t="s">
        <v>993</v>
      </c>
      <c r="C863" s="130" t="s">
        <v>42</v>
      </c>
      <c r="D863" s="130" t="s">
        <v>1129</v>
      </c>
      <c r="E863" s="137" t="s">
        <v>1148</v>
      </c>
      <c r="F863" s="132" t="s">
        <v>32</v>
      </c>
      <c r="G863" s="133">
        <v>0.64</v>
      </c>
      <c r="H863" s="133">
        <v>0.67</v>
      </c>
      <c r="I863" s="134">
        <v>300</v>
      </c>
      <c r="J863" s="135"/>
      <c r="K863" s="172">
        <f t="shared" si="13"/>
        <v>0</v>
      </c>
      <c r="L863" s="136" t="s">
        <v>1226</v>
      </c>
      <c r="M863" s="107" t="s">
        <v>28</v>
      </c>
      <c r="N863" s="136" t="s">
        <v>37</v>
      </c>
      <c r="O863" s="122" t="s">
        <v>28</v>
      </c>
      <c r="P863" s="122" t="s">
        <v>28</v>
      </c>
    </row>
    <row r="864" spans="1:16" s="19" customFormat="1" ht="15" hidden="1" thickBot="1">
      <c r="A864" s="114"/>
      <c r="B864" s="152" t="s">
        <v>994</v>
      </c>
      <c r="C864" s="130" t="s">
        <v>42</v>
      </c>
      <c r="D864" s="130" t="s">
        <v>1129</v>
      </c>
      <c r="E864" s="137" t="s">
        <v>1148</v>
      </c>
      <c r="F864" s="132" t="s">
        <v>33</v>
      </c>
      <c r="G864" s="133">
        <v>0.92</v>
      </c>
      <c r="H864" s="133">
        <v>0.96</v>
      </c>
      <c r="I864" s="134">
        <v>200</v>
      </c>
      <c r="J864" s="135"/>
      <c r="K864" s="172">
        <f t="shared" si="13"/>
        <v>0</v>
      </c>
      <c r="L864" s="136" t="s">
        <v>1226</v>
      </c>
      <c r="M864" s="107" t="s">
        <v>28</v>
      </c>
      <c r="N864" s="136" t="s">
        <v>37</v>
      </c>
      <c r="O864" s="122" t="s">
        <v>28</v>
      </c>
      <c r="P864" s="122" t="s">
        <v>28</v>
      </c>
    </row>
    <row r="865" spans="1:16" s="19" customFormat="1" ht="15" hidden="1" thickBot="1">
      <c r="A865" s="114"/>
      <c r="B865" s="152" t="s">
        <v>995</v>
      </c>
      <c r="C865" s="130" t="s">
        <v>42</v>
      </c>
      <c r="D865" s="130" t="s">
        <v>1129</v>
      </c>
      <c r="E865" s="137" t="s">
        <v>1148</v>
      </c>
      <c r="F865" s="132" t="s">
        <v>73</v>
      </c>
      <c r="G865" s="133">
        <v>1.22</v>
      </c>
      <c r="H865" s="133">
        <v>1.28</v>
      </c>
      <c r="I865" s="134">
        <v>150</v>
      </c>
      <c r="J865" s="135"/>
      <c r="K865" s="172">
        <f t="shared" si="13"/>
        <v>0</v>
      </c>
      <c r="L865" s="136" t="s">
        <v>1226</v>
      </c>
      <c r="M865" s="107" t="s">
        <v>28</v>
      </c>
      <c r="N865" s="136" t="s">
        <v>37</v>
      </c>
      <c r="O865" s="122" t="s">
        <v>28</v>
      </c>
      <c r="P865" s="122" t="s">
        <v>28</v>
      </c>
    </row>
    <row r="866" spans="1:16" s="19" customFormat="1" ht="15" thickBot="1">
      <c r="A866" s="114"/>
      <c r="B866" s="153" t="s">
        <v>996</v>
      </c>
      <c r="C866" s="119" t="s">
        <v>42</v>
      </c>
      <c r="D866" s="119" t="s">
        <v>1129</v>
      </c>
      <c r="E866" s="124" t="s">
        <v>1148</v>
      </c>
      <c r="F866" s="36" t="s">
        <v>64</v>
      </c>
      <c r="G866" s="37">
        <v>1.43</v>
      </c>
      <c r="H866" s="37">
        <v>1.5</v>
      </c>
      <c r="I866" s="38">
        <v>125</v>
      </c>
      <c r="J866" s="39"/>
      <c r="K866" s="171">
        <f t="shared" si="13"/>
        <v>0</v>
      </c>
      <c r="L866" s="163" t="s">
        <v>1228</v>
      </c>
      <c r="M866" s="42" t="s">
        <v>28</v>
      </c>
      <c r="N866" s="41" t="s">
        <v>37</v>
      </c>
      <c r="O866" s="122" t="s">
        <v>28</v>
      </c>
      <c r="P866" s="122" t="s">
        <v>28</v>
      </c>
    </row>
    <row r="867" spans="1:16" s="122" customFormat="1" ht="15" thickBot="1">
      <c r="A867" s="121"/>
      <c r="B867" s="153" t="s">
        <v>402</v>
      </c>
      <c r="C867" s="119" t="s">
        <v>47</v>
      </c>
      <c r="D867" s="119" t="s">
        <v>403</v>
      </c>
      <c r="E867" s="116"/>
      <c r="F867" s="36" t="s">
        <v>30</v>
      </c>
      <c r="G867" s="37">
        <v>0.38</v>
      </c>
      <c r="H867" s="37">
        <v>0.39</v>
      </c>
      <c r="I867" s="38">
        <v>400</v>
      </c>
      <c r="J867" s="39"/>
      <c r="K867" s="171">
        <f t="shared" si="13"/>
        <v>0</v>
      </c>
      <c r="L867" s="162" t="s">
        <v>1227</v>
      </c>
      <c r="M867" s="107" t="s">
        <v>28</v>
      </c>
      <c r="N867" s="41" t="s">
        <v>37</v>
      </c>
      <c r="O867" s="122" t="s">
        <v>28</v>
      </c>
      <c r="P867" s="122" t="s">
        <v>28</v>
      </c>
    </row>
    <row r="868" spans="1:16" s="122" customFormat="1" ht="15" hidden="1" thickBot="1">
      <c r="A868" s="121"/>
      <c r="B868" s="152" t="s">
        <v>717</v>
      </c>
      <c r="C868" s="130" t="s">
        <v>47</v>
      </c>
      <c r="D868" s="130" t="s">
        <v>403</v>
      </c>
      <c r="E868" s="137"/>
      <c r="F868" s="132" t="s">
        <v>110</v>
      </c>
      <c r="G868" s="133">
        <v>0.27</v>
      </c>
      <c r="H868" s="133">
        <v>0.28000000000000003</v>
      </c>
      <c r="I868" s="134">
        <v>500</v>
      </c>
      <c r="J868" s="135"/>
      <c r="K868" s="172">
        <f t="shared" si="13"/>
        <v>0</v>
      </c>
      <c r="L868" s="136" t="s">
        <v>1226</v>
      </c>
      <c r="M868" s="107" t="s">
        <v>28</v>
      </c>
      <c r="N868" s="136" t="s">
        <v>37</v>
      </c>
      <c r="O868" s="122" t="s">
        <v>28</v>
      </c>
      <c r="P868" s="122" t="s">
        <v>28</v>
      </c>
    </row>
    <row r="869" spans="1:16" s="122" customFormat="1" ht="15" thickBot="1">
      <c r="A869" s="121"/>
      <c r="B869" s="153" t="s">
        <v>718</v>
      </c>
      <c r="C869" s="119" t="s">
        <v>47</v>
      </c>
      <c r="D869" s="119" t="s">
        <v>403</v>
      </c>
      <c r="E869" s="116"/>
      <c r="F869" s="36" t="s">
        <v>32</v>
      </c>
      <c r="G869" s="37">
        <v>0.52</v>
      </c>
      <c r="H869" s="37">
        <v>0.54</v>
      </c>
      <c r="I869" s="38">
        <v>300</v>
      </c>
      <c r="J869" s="39"/>
      <c r="K869" s="171">
        <f t="shared" si="13"/>
        <v>0</v>
      </c>
      <c r="L869" s="162" t="s">
        <v>1227</v>
      </c>
      <c r="M869" s="107" t="s">
        <v>28</v>
      </c>
      <c r="N869" s="41" t="s">
        <v>37</v>
      </c>
      <c r="O869" s="122" t="s">
        <v>28</v>
      </c>
      <c r="P869" s="122" t="s">
        <v>28</v>
      </c>
    </row>
    <row r="870" spans="1:16" s="19" customFormat="1" ht="15" hidden="1" thickBot="1">
      <c r="A870" s="114"/>
      <c r="B870" s="152" t="s">
        <v>719</v>
      </c>
      <c r="C870" s="130" t="s">
        <v>47</v>
      </c>
      <c r="D870" s="130" t="s">
        <v>403</v>
      </c>
      <c r="E870" s="137"/>
      <c r="F870" s="132" t="s">
        <v>33</v>
      </c>
      <c r="G870" s="133">
        <v>0.69000000000000006</v>
      </c>
      <c r="H870" s="133">
        <v>0.72</v>
      </c>
      <c r="I870" s="134">
        <v>200</v>
      </c>
      <c r="J870" s="135"/>
      <c r="K870" s="172">
        <f t="shared" si="13"/>
        <v>0</v>
      </c>
      <c r="L870" s="136" t="s">
        <v>1226</v>
      </c>
      <c r="M870" s="107" t="s">
        <v>28</v>
      </c>
      <c r="N870" s="136" t="s">
        <v>37</v>
      </c>
      <c r="O870" s="122" t="s">
        <v>28</v>
      </c>
      <c r="P870" s="122" t="s">
        <v>28</v>
      </c>
    </row>
    <row r="871" spans="1:16" s="122" customFormat="1" ht="15" thickBot="1">
      <c r="A871" s="121"/>
      <c r="B871" s="153" t="s">
        <v>404</v>
      </c>
      <c r="C871" s="119" t="s">
        <v>47</v>
      </c>
      <c r="D871" s="119" t="s">
        <v>403</v>
      </c>
      <c r="E871" s="116"/>
      <c r="F871" s="36" t="s">
        <v>73</v>
      </c>
      <c r="G871" s="37">
        <v>0.86</v>
      </c>
      <c r="H871" s="37">
        <v>0.9</v>
      </c>
      <c r="I871" s="38">
        <v>150</v>
      </c>
      <c r="J871" s="39"/>
      <c r="K871" s="171">
        <f t="shared" si="13"/>
        <v>0</v>
      </c>
      <c r="L871" s="162" t="s">
        <v>1227</v>
      </c>
      <c r="M871" s="107" t="s">
        <v>28</v>
      </c>
      <c r="N871" s="41" t="s">
        <v>37</v>
      </c>
      <c r="O871" s="122" t="s">
        <v>28</v>
      </c>
      <c r="P871" s="122" t="s">
        <v>28</v>
      </c>
    </row>
    <row r="872" spans="1:16" s="19" customFormat="1" ht="15" hidden="1" thickBot="1">
      <c r="A872" s="114"/>
      <c r="B872" s="152" t="s">
        <v>405</v>
      </c>
      <c r="C872" s="130" t="s">
        <v>47</v>
      </c>
      <c r="D872" s="130" t="s">
        <v>403</v>
      </c>
      <c r="E872" s="137"/>
      <c r="F872" s="132" t="s">
        <v>64</v>
      </c>
      <c r="G872" s="133">
        <v>0.99</v>
      </c>
      <c r="H872" s="133">
        <v>1.04</v>
      </c>
      <c r="I872" s="134">
        <v>125</v>
      </c>
      <c r="J872" s="135"/>
      <c r="K872" s="172">
        <f t="shared" si="13"/>
        <v>0</v>
      </c>
      <c r="L872" s="136" t="s">
        <v>1226</v>
      </c>
      <c r="M872" s="107" t="s">
        <v>28</v>
      </c>
      <c r="N872" s="136" t="s">
        <v>37</v>
      </c>
      <c r="O872" s="122" t="s">
        <v>28</v>
      </c>
      <c r="P872" s="122" t="s">
        <v>28</v>
      </c>
    </row>
    <row r="873" spans="1:16" s="122" customFormat="1" ht="15" hidden="1" thickBot="1">
      <c r="A873" s="121"/>
      <c r="B873" s="152" t="s">
        <v>997</v>
      </c>
      <c r="C873" s="130" t="s">
        <v>42</v>
      </c>
      <c r="D873" s="130" t="s">
        <v>1130</v>
      </c>
      <c r="E873" s="137"/>
      <c r="F873" s="132" t="s">
        <v>30</v>
      </c>
      <c r="G873" s="133">
        <v>0.47000000000000003</v>
      </c>
      <c r="H873" s="133">
        <v>0.49</v>
      </c>
      <c r="I873" s="134">
        <v>400</v>
      </c>
      <c r="J873" s="135"/>
      <c r="K873" s="172">
        <f t="shared" si="13"/>
        <v>0</v>
      </c>
      <c r="L873" s="136" t="s">
        <v>1226</v>
      </c>
      <c r="M873" s="105" t="s">
        <v>28</v>
      </c>
      <c r="N873" s="136" t="s">
        <v>31</v>
      </c>
      <c r="O873" s="122" t="s">
        <v>28</v>
      </c>
      <c r="P873" s="122" t="s">
        <v>28</v>
      </c>
    </row>
    <row r="874" spans="1:16" s="19" customFormat="1" ht="15" thickBot="1">
      <c r="A874" s="114"/>
      <c r="B874" s="154" t="s">
        <v>998</v>
      </c>
      <c r="C874" s="126" t="s">
        <v>42</v>
      </c>
      <c r="D874" s="126" t="s">
        <v>1130</v>
      </c>
      <c r="E874" s="129"/>
      <c r="F874" s="36" t="s">
        <v>32</v>
      </c>
      <c r="G874" s="37">
        <v>0.67</v>
      </c>
      <c r="H874" s="37">
        <v>0.7</v>
      </c>
      <c r="I874" s="38">
        <v>300</v>
      </c>
      <c r="J874" s="128"/>
      <c r="K874" s="171">
        <f t="shared" si="13"/>
        <v>0</v>
      </c>
      <c r="L874" s="162" t="s">
        <v>1227</v>
      </c>
      <c r="M874" s="40" t="s">
        <v>28</v>
      </c>
      <c r="N874" s="41" t="s">
        <v>31</v>
      </c>
      <c r="O874" s="122" t="s">
        <v>28</v>
      </c>
      <c r="P874" s="122" t="s">
        <v>28</v>
      </c>
    </row>
    <row r="875" spans="1:16" s="122" customFormat="1" ht="15" hidden="1" thickBot="1">
      <c r="A875" s="121"/>
      <c r="B875" s="152" t="s">
        <v>999</v>
      </c>
      <c r="C875" s="130" t="s">
        <v>42</v>
      </c>
      <c r="D875" s="130" t="s">
        <v>1130</v>
      </c>
      <c r="E875" s="137"/>
      <c r="F875" s="132" t="s">
        <v>33</v>
      </c>
      <c r="G875" s="133">
        <v>0.91</v>
      </c>
      <c r="H875" s="133">
        <v>0.95</v>
      </c>
      <c r="I875" s="134">
        <v>200</v>
      </c>
      <c r="J875" s="135"/>
      <c r="K875" s="172">
        <f t="shared" si="13"/>
        <v>0</v>
      </c>
      <c r="L875" s="136" t="s">
        <v>1226</v>
      </c>
      <c r="M875" s="105" t="s">
        <v>28</v>
      </c>
      <c r="N875" s="136" t="s">
        <v>31</v>
      </c>
      <c r="O875" s="122" t="s">
        <v>28</v>
      </c>
      <c r="P875" s="122" t="s">
        <v>28</v>
      </c>
    </row>
    <row r="876" spans="1:16" s="19" customFormat="1" ht="15" hidden="1" thickBot="1">
      <c r="A876" s="114"/>
      <c r="B876" s="152" t="s">
        <v>1000</v>
      </c>
      <c r="C876" s="130" t="s">
        <v>42</v>
      </c>
      <c r="D876" s="130" t="s">
        <v>1130</v>
      </c>
      <c r="E876" s="137"/>
      <c r="F876" s="132" t="s">
        <v>73</v>
      </c>
      <c r="G876" s="133">
        <v>1.2</v>
      </c>
      <c r="H876" s="133">
        <v>1.26</v>
      </c>
      <c r="I876" s="134">
        <v>150</v>
      </c>
      <c r="J876" s="135"/>
      <c r="K876" s="172">
        <f t="shared" si="13"/>
        <v>0</v>
      </c>
      <c r="L876" s="136" t="s">
        <v>1226</v>
      </c>
      <c r="M876" s="105" t="s">
        <v>28</v>
      </c>
      <c r="N876" s="136" t="s">
        <v>31</v>
      </c>
      <c r="O876" s="122" t="s">
        <v>28</v>
      </c>
      <c r="P876" s="122" t="s">
        <v>28</v>
      </c>
    </row>
    <row r="877" spans="1:16" s="122" customFormat="1" ht="15" hidden="1" thickBot="1">
      <c r="A877" s="121"/>
      <c r="B877" s="152" t="s">
        <v>1001</v>
      </c>
      <c r="C877" s="130" t="s">
        <v>42</v>
      </c>
      <c r="D877" s="130" t="s">
        <v>1130</v>
      </c>
      <c r="E877" s="137"/>
      <c r="F877" s="132" t="s">
        <v>64</v>
      </c>
      <c r="G877" s="133">
        <v>1.37</v>
      </c>
      <c r="H877" s="133">
        <v>1.44</v>
      </c>
      <c r="I877" s="134">
        <v>125</v>
      </c>
      <c r="J877" s="135"/>
      <c r="K877" s="172">
        <f t="shared" si="13"/>
        <v>0</v>
      </c>
      <c r="L877" s="136" t="s">
        <v>1226</v>
      </c>
      <c r="M877" s="105" t="s">
        <v>28</v>
      </c>
      <c r="N877" s="136" t="s">
        <v>31</v>
      </c>
      <c r="O877" s="122" t="s">
        <v>28</v>
      </c>
      <c r="P877" s="122" t="s">
        <v>28</v>
      </c>
    </row>
    <row r="878" spans="1:16" s="122" customFormat="1" ht="15" thickBot="1">
      <c r="A878" s="121"/>
      <c r="B878" s="153" t="s">
        <v>1304</v>
      </c>
      <c r="C878" s="164" t="s">
        <v>42</v>
      </c>
      <c r="D878" s="164" t="s">
        <v>1130</v>
      </c>
      <c r="E878" s="165" t="s">
        <v>1369</v>
      </c>
      <c r="F878" s="36" t="s">
        <v>64</v>
      </c>
      <c r="G878" s="37">
        <v>1.37</v>
      </c>
      <c r="H878" s="37">
        <v>1.44</v>
      </c>
      <c r="I878" s="38">
        <v>125</v>
      </c>
      <c r="J878" s="39"/>
      <c r="K878" s="171">
        <f t="shared" si="13"/>
        <v>0</v>
      </c>
      <c r="L878" s="162" t="s">
        <v>1227</v>
      </c>
      <c r="M878" s="46" t="s">
        <v>28</v>
      </c>
      <c r="N878" s="41" t="s">
        <v>65</v>
      </c>
      <c r="O878" s="122" t="s">
        <v>28</v>
      </c>
      <c r="P878" s="122" t="s">
        <v>28</v>
      </c>
    </row>
    <row r="879" spans="1:16" s="122" customFormat="1" ht="15" hidden="1" thickBot="1">
      <c r="A879" s="121"/>
      <c r="B879" s="173" t="s">
        <v>1305</v>
      </c>
      <c r="C879" s="174" t="s">
        <v>47</v>
      </c>
      <c r="D879" s="174" t="s">
        <v>1364</v>
      </c>
      <c r="E879" s="175" t="s">
        <v>1369</v>
      </c>
      <c r="F879" s="132" t="s">
        <v>73</v>
      </c>
      <c r="G879" s="133">
        <v>0.8</v>
      </c>
      <c r="H879" s="133">
        <v>0.83</v>
      </c>
      <c r="I879" s="134">
        <v>150</v>
      </c>
      <c r="J879" s="138"/>
      <c r="K879" s="172">
        <f t="shared" si="13"/>
        <v>0</v>
      </c>
      <c r="L879" s="176" t="s">
        <v>1227</v>
      </c>
      <c r="M879" s="167" t="s">
        <v>28</v>
      </c>
      <c r="N879" s="136" t="s">
        <v>1388</v>
      </c>
      <c r="O879" s="122" t="s">
        <v>28</v>
      </c>
      <c r="P879" s="122" t="s">
        <v>28</v>
      </c>
    </row>
    <row r="880" spans="1:16" s="19" customFormat="1" ht="15" thickBot="1">
      <c r="A880" s="114"/>
      <c r="B880" s="153" t="s">
        <v>1306</v>
      </c>
      <c r="C880" s="164" t="s">
        <v>47</v>
      </c>
      <c r="D880" s="164" t="s">
        <v>1364</v>
      </c>
      <c r="E880" s="165" t="s">
        <v>1369</v>
      </c>
      <c r="F880" s="36" t="s">
        <v>64</v>
      </c>
      <c r="G880" s="37">
        <v>0.89</v>
      </c>
      <c r="H880" s="37">
        <v>0.92</v>
      </c>
      <c r="I880" s="38">
        <v>125</v>
      </c>
      <c r="J880" s="39"/>
      <c r="K880" s="171">
        <f t="shared" si="13"/>
        <v>0</v>
      </c>
      <c r="L880" s="162" t="s">
        <v>1227</v>
      </c>
      <c r="M880" s="167" t="s">
        <v>28</v>
      </c>
      <c r="N880" s="41" t="s">
        <v>1388</v>
      </c>
      <c r="O880" s="122" t="s">
        <v>28</v>
      </c>
      <c r="P880" s="122" t="s">
        <v>28</v>
      </c>
    </row>
    <row r="881" spans="1:16" s="19" customFormat="1" ht="15" thickBot="1">
      <c r="A881" s="114"/>
      <c r="B881" s="153" t="s">
        <v>406</v>
      </c>
      <c r="C881" s="119" t="s">
        <v>47</v>
      </c>
      <c r="D881" s="119" t="s">
        <v>407</v>
      </c>
      <c r="E881" s="116"/>
      <c r="F881" s="36" t="s">
        <v>30</v>
      </c>
      <c r="G881" s="37">
        <v>0.38</v>
      </c>
      <c r="H881" s="37">
        <v>0.39</v>
      </c>
      <c r="I881" s="38">
        <v>400</v>
      </c>
      <c r="J881" s="39"/>
      <c r="K881" s="171">
        <f t="shared" si="13"/>
        <v>0</v>
      </c>
      <c r="L881" s="163" t="s">
        <v>1228</v>
      </c>
      <c r="M881" s="161" t="s">
        <v>28</v>
      </c>
      <c r="N881" s="41" t="s">
        <v>408</v>
      </c>
      <c r="O881" s="122" t="s">
        <v>28</v>
      </c>
      <c r="P881" s="122" t="s">
        <v>28</v>
      </c>
    </row>
    <row r="882" spans="1:16" s="19" customFormat="1" ht="15" hidden="1" thickBot="1">
      <c r="A882" s="114"/>
      <c r="B882" s="152" t="s">
        <v>720</v>
      </c>
      <c r="C882" s="130" t="s">
        <v>47</v>
      </c>
      <c r="D882" s="130" t="s">
        <v>407</v>
      </c>
      <c r="E882" s="137"/>
      <c r="F882" s="132" t="s">
        <v>230</v>
      </c>
      <c r="G882" s="133">
        <v>0.28000000000000003</v>
      </c>
      <c r="H882" s="133">
        <v>0.29000000000000004</v>
      </c>
      <c r="I882" s="134">
        <v>500</v>
      </c>
      <c r="J882" s="135"/>
      <c r="K882" s="172">
        <f t="shared" si="13"/>
        <v>0</v>
      </c>
      <c r="L882" s="136" t="s">
        <v>1226</v>
      </c>
      <c r="M882" s="109" t="s">
        <v>28</v>
      </c>
      <c r="N882" s="136" t="s">
        <v>408</v>
      </c>
      <c r="O882" s="122" t="s">
        <v>28</v>
      </c>
      <c r="P882" s="122"/>
    </row>
    <row r="883" spans="1:16" s="19" customFormat="1" ht="15" thickBot="1">
      <c r="A883" s="114"/>
      <c r="B883" s="153" t="s">
        <v>409</v>
      </c>
      <c r="C883" s="119" t="s">
        <v>47</v>
      </c>
      <c r="D883" s="119" t="s">
        <v>407</v>
      </c>
      <c r="E883" s="116"/>
      <c r="F883" s="36" t="s">
        <v>32</v>
      </c>
      <c r="G883" s="37">
        <v>0.51</v>
      </c>
      <c r="H883" s="37">
        <v>0.53</v>
      </c>
      <c r="I883" s="38">
        <v>300</v>
      </c>
      <c r="J883" s="39"/>
      <c r="K883" s="171">
        <f t="shared" si="13"/>
        <v>0</v>
      </c>
      <c r="L883" s="162" t="s">
        <v>1227</v>
      </c>
      <c r="M883" s="109" t="s">
        <v>28</v>
      </c>
      <c r="N883" s="41" t="s">
        <v>408</v>
      </c>
      <c r="O883" s="122" t="s">
        <v>28</v>
      </c>
      <c r="P883" s="122"/>
    </row>
    <row r="884" spans="1:16" s="19" customFormat="1" ht="15" thickBot="1">
      <c r="A884" s="114"/>
      <c r="B884" s="153" t="s">
        <v>721</v>
      </c>
      <c r="C884" s="119" t="s">
        <v>47</v>
      </c>
      <c r="D884" s="119" t="s">
        <v>407</v>
      </c>
      <c r="E884" s="116"/>
      <c r="F884" s="36" t="s">
        <v>33</v>
      </c>
      <c r="G884" s="37">
        <v>0.68</v>
      </c>
      <c r="H884" s="37">
        <v>0.71</v>
      </c>
      <c r="I884" s="38">
        <v>200</v>
      </c>
      <c r="J884" s="39"/>
      <c r="K884" s="171">
        <f t="shared" si="13"/>
        <v>0</v>
      </c>
      <c r="L884" s="162" t="s">
        <v>1227</v>
      </c>
      <c r="M884" s="109" t="s">
        <v>28</v>
      </c>
      <c r="N884" s="41" t="s">
        <v>408</v>
      </c>
      <c r="O884" s="122" t="s">
        <v>28</v>
      </c>
      <c r="P884" s="122"/>
    </row>
    <row r="885" spans="1:16" s="19" customFormat="1" ht="15" thickBot="1">
      <c r="A885" s="114"/>
      <c r="B885" s="153" t="s">
        <v>410</v>
      </c>
      <c r="C885" s="119" t="s">
        <v>47</v>
      </c>
      <c r="D885" s="119" t="s">
        <v>407</v>
      </c>
      <c r="E885" s="116"/>
      <c r="F885" s="36" t="s">
        <v>73</v>
      </c>
      <c r="G885" s="37">
        <v>0.85</v>
      </c>
      <c r="H885" s="37">
        <v>0.89</v>
      </c>
      <c r="I885" s="38">
        <v>150</v>
      </c>
      <c r="J885" s="39"/>
      <c r="K885" s="171">
        <f t="shared" si="13"/>
        <v>0</v>
      </c>
      <c r="L885" s="162" t="s">
        <v>1227</v>
      </c>
      <c r="M885" s="109" t="s">
        <v>28</v>
      </c>
      <c r="N885" s="41" t="s">
        <v>408</v>
      </c>
      <c r="O885" s="122" t="s">
        <v>28</v>
      </c>
      <c r="P885" s="122"/>
    </row>
    <row r="886" spans="1:16" s="19" customFormat="1" ht="15" thickBot="1">
      <c r="A886" s="114"/>
      <c r="B886" s="153" t="s">
        <v>411</v>
      </c>
      <c r="C886" s="119" t="s">
        <v>47</v>
      </c>
      <c r="D886" s="119" t="s">
        <v>407</v>
      </c>
      <c r="E886" s="116"/>
      <c r="F886" s="36" t="s">
        <v>64</v>
      </c>
      <c r="G886" s="37">
        <v>0.97</v>
      </c>
      <c r="H886" s="37">
        <v>1.02</v>
      </c>
      <c r="I886" s="38">
        <v>125</v>
      </c>
      <c r="J886" s="39"/>
      <c r="K886" s="171">
        <f t="shared" si="13"/>
        <v>0</v>
      </c>
      <c r="L886" s="163" t="s">
        <v>1228</v>
      </c>
      <c r="M886" s="161" t="s">
        <v>28</v>
      </c>
      <c r="N886" s="41" t="s">
        <v>408</v>
      </c>
      <c r="O886" s="122" t="s">
        <v>28</v>
      </c>
      <c r="P886" s="122"/>
    </row>
    <row r="887" spans="1:16" s="19" customFormat="1" ht="15" hidden="1" thickBot="1">
      <c r="A887" s="114"/>
      <c r="B887" s="152" t="s">
        <v>542</v>
      </c>
      <c r="C887" s="130" t="s">
        <v>397</v>
      </c>
      <c r="D887" s="130" t="s">
        <v>413</v>
      </c>
      <c r="E887" s="137"/>
      <c r="F887" s="132" t="s">
        <v>30</v>
      </c>
      <c r="G887" s="133">
        <v>0.37</v>
      </c>
      <c r="H887" s="133">
        <v>0.38</v>
      </c>
      <c r="I887" s="134">
        <v>400</v>
      </c>
      <c r="J887" s="135"/>
      <c r="K887" s="172">
        <f t="shared" si="13"/>
        <v>0</v>
      </c>
      <c r="L887" s="136" t="s">
        <v>1226</v>
      </c>
      <c r="M887" s="142" t="s">
        <v>28</v>
      </c>
      <c r="N887" s="136" t="s">
        <v>48</v>
      </c>
      <c r="O887" s="122" t="s">
        <v>28</v>
      </c>
      <c r="P887" s="122"/>
    </row>
    <row r="888" spans="1:16" s="19" customFormat="1" ht="15" thickBot="1">
      <c r="A888" s="114"/>
      <c r="B888" s="153" t="s">
        <v>412</v>
      </c>
      <c r="C888" s="119" t="s">
        <v>397</v>
      </c>
      <c r="D888" s="119" t="s">
        <v>413</v>
      </c>
      <c r="E888" s="116"/>
      <c r="F888" s="36" t="s">
        <v>32</v>
      </c>
      <c r="G888" s="37">
        <v>0.52</v>
      </c>
      <c r="H888" s="37">
        <v>0.54</v>
      </c>
      <c r="I888" s="38">
        <v>300</v>
      </c>
      <c r="J888" s="39"/>
      <c r="K888" s="171">
        <f t="shared" si="13"/>
        <v>0</v>
      </c>
      <c r="L888" s="162" t="s">
        <v>1227</v>
      </c>
      <c r="M888" s="45" t="s">
        <v>28</v>
      </c>
      <c r="N888" s="41" t="s">
        <v>48</v>
      </c>
      <c r="O888" s="122" t="s">
        <v>28</v>
      </c>
      <c r="P888" s="122"/>
    </row>
    <row r="889" spans="1:16" s="19" customFormat="1" ht="15" hidden="1" thickBot="1">
      <c r="A889" s="114"/>
      <c r="B889" s="152" t="s">
        <v>415</v>
      </c>
      <c r="C889" s="130" t="s">
        <v>42</v>
      </c>
      <c r="D889" s="130" t="s">
        <v>414</v>
      </c>
      <c r="E889" s="143"/>
      <c r="F889" s="132" t="s">
        <v>33</v>
      </c>
      <c r="G889" s="133">
        <v>0.86</v>
      </c>
      <c r="H889" s="133">
        <v>0.9</v>
      </c>
      <c r="I889" s="134">
        <v>200</v>
      </c>
      <c r="J889" s="135"/>
      <c r="K889" s="172">
        <f t="shared" si="13"/>
        <v>0</v>
      </c>
      <c r="L889" s="136" t="s">
        <v>1226</v>
      </c>
      <c r="M889" s="106" t="s">
        <v>28</v>
      </c>
      <c r="N889" s="136" t="s">
        <v>39</v>
      </c>
      <c r="O889" s="122" t="s">
        <v>28</v>
      </c>
      <c r="P889" s="122"/>
    </row>
    <row r="890" spans="1:16" s="19" customFormat="1" ht="15" thickBot="1">
      <c r="A890" s="114"/>
      <c r="B890" s="153" t="s">
        <v>1002</v>
      </c>
      <c r="C890" s="119" t="s">
        <v>42</v>
      </c>
      <c r="D890" s="119" t="s">
        <v>414</v>
      </c>
      <c r="E890" s="35"/>
      <c r="F890" s="36" t="s">
        <v>73</v>
      </c>
      <c r="G890" s="37">
        <v>1.1399999999999999</v>
      </c>
      <c r="H890" s="37">
        <v>1.19</v>
      </c>
      <c r="I890" s="38">
        <v>150</v>
      </c>
      <c r="J890" s="39"/>
      <c r="K890" s="171">
        <f t="shared" si="13"/>
        <v>0</v>
      </c>
      <c r="L890" s="162" t="s">
        <v>1227</v>
      </c>
      <c r="M890" s="106" t="s">
        <v>28</v>
      </c>
      <c r="N890" s="41" t="s">
        <v>39</v>
      </c>
      <c r="O890" s="122" t="s">
        <v>28</v>
      </c>
      <c r="P890" s="122"/>
    </row>
    <row r="891" spans="1:16" s="19" customFormat="1" ht="15" thickBot="1">
      <c r="A891" s="114"/>
      <c r="B891" s="153" t="s">
        <v>416</v>
      </c>
      <c r="C891" s="119" t="s">
        <v>42</v>
      </c>
      <c r="D891" s="119" t="s">
        <v>414</v>
      </c>
      <c r="E891" s="35"/>
      <c r="F891" s="36" t="s">
        <v>64</v>
      </c>
      <c r="G891" s="37">
        <v>1.34</v>
      </c>
      <c r="H891" s="37">
        <v>1.41</v>
      </c>
      <c r="I891" s="38">
        <v>125</v>
      </c>
      <c r="J891" s="39"/>
      <c r="K891" s="171">
        <f t="shared" si="13"/>
        <v>0</v>
      </c>
      <c r="L891" s="162" t="s">
        <v>1227</v>
      </c>
      <c r="M891" s="106" t="s">
        <v>28</v>
      </c>
      <c r="N891" s="41" t="s">
        <v>39</v>
      </c>
      <c r="O891" s="122" t="s">
        <v>28</v>
      </c>
      <c r="P891" s="122"/>
    </row>
    <row r="892" spans="1:16" s="19" customFormat="1" ht="15" thickBot="1">
      <c r="A892" s="114"/>
      <c r="B892" s="153" t="s">
        <v>1003</v>
      </c>
      <c r="C892" s="119" t="s">
        <v>42</v>
      </c>
      <c r="D892" s="119" t="s">
        <v>414</v>
      </c>
      <c r="E892" s="35"/>
      <c r="F892" s="36" t="s">
        <v>46</v>
      </c>
      <c r="G892" s="37">
        <v>1.55</v>
      </c>
      <c r="H892" s="37">
        <v>1.6300000000000001</v>
      </c>
      <c r="I892" s="38">
        <v>100</v>
      </c>
      <c r="J892" s="39"/>
      <c r="K892" s="171">
        <f t="shared" si="13"/>
        <v>0</v>
      </c>
      <c r="L892" s="162" t="s">
        <v>1227</v>
      </c>
      <c r="M892" s="106" t="s">
        <v>28</v>
      </c>
      <c r="N892" s="41" t="s">
        <v>39</v>
      </c>
      <c r="O892" s="122" t="s">
        <v>28</v>
      </c>
      <c r="P892" s="122"/>
    </row>
    <row r="893" spans="1:16" s="19" customFormat="1" ht="15" thickBot="1">
      <c r="A893" s="114"/>
      <c r="B893" s="153" t="s">
        <v>1057</v>
      </c>
      <c r="C893" s="119" t="s">
        <v>80</v>
      </c>
      <c r="D893" s="119" t="s">
        <v>1140</v>
      </c>
      <c r="E893" s="124" t="s">
        <v>1148</v>
      </c>
      <c r="F893" s="36" t="s">
        <v>30</v>
      </c>
      <c r="G893" s="37">
        <v>0.37</v>
      </c>
      <c r="H893" s="37">
        <v>0.38</v>
      </c>
      <c r="I893" s="38">
        <v>400</v>
      </c>
      <c r="J893" s="39"/>
      <c r="K893" s="171">
        <f t="shared" si="13"/>
        <v>0</v>
      </c>
      <c r="L893" s="162" t="s">
        <v>1227</v>
      </c>
      <c r="M893" s="44" t="s">
        <v>28</v>
      </c>
      <c r="N893" s="41" t="s">
        <v>1141</v>
      </c>
      <c r="O893" s="122" t="s">
        <v>28</v>
      </c>
      <c r="P893" s="122"/>
    </row>
    <row r="894" spans="1:16" s="19" customFormat="1" ht="15" thickBot="1">
      <c r="A894" s="114"/>
      <c r="B894" s="153" t="s">
        <v>1058</v>
      </c>
      <c r="C894" s="119" t="s">
        <v>80</v>
      </c>
      <c r="D894" s="119" t="s">
        <v>1140</v>
      </c>
      <c r="E894" s="124" t="s">
        <v>1148</v>
      </c>
      <c r="F894" s="36" t="s">
        <v>32</v>
      </c>
      <c r="G894" s="37">
        <v>0.5</v>
      </c>
      <c r="H894" s="37">
        <v>0.52</v>
      </c>
      <c r="I894" s="38">
        <v>300</v>
      </c>
      <c r="J894" s="39"/>
      <c r="K894" s="171">
        <f t="shared" si="13"/>
        <v>0</v>
      </c>
      <c r="L894" s="162" t="s">
        <v>1227</v>
      </c>
      <c r="M894" s="44" t="s">
        <v>28</v>
      </c>
      <c r="N894" s="41" t="s">
        <v>1141</v>
      </c>
      <c r="O894" s="122" t="s">
        <v>28</v>
      </c>
      <c r="P894" s="122"/>
    </row>
    <row r="895" spans="1:16" s="19" customFormat="1" ht="15" thickBot="1">
      <c r="A895" s="114"/>
      <c r="B895" s="153" t="s">
        <v>1059</v>
      </c>
      <c r="C895" s="119" t="s">
        <v>80</v>
      </c>
      <c r="D895" s="119" t="s">
        <v>1140</v>
      </c>
      <c r="E895" s="124" t="s">
        <v>1148</v>
      </c>
      <c r="F895" s="36" t="s">
        <v>33</v>
      </c>
      <c r="G895" s="37">
        <v>0.68</v>
      </c>
      <c r="H895" s="37">
        <v>0.71</v>
      </c>
      <c r="I895" s="38">
        <v>200</v>
      </c>
      <c r="J895" s="39"/>
      <c r="K895" s="171">
        <f t="shared" si="13"/>
        <v>0</v>
      </c>
      <c r="L895" s="162" t="s">
        <v>1227</v>
      </c>
      <c r="M895" s="44" t="s">
        <v>28</v>
      </c>
      <c r="N895" s="41" t="s">
        <v>1141</v>
      </c>
      <c r="O895" s="122" t="s">
        <v>28</v>
      </c>
      <c r="P895" s="122"/>
    </row>
    <row r="896" spans="1:16" s="19" customFormat="1" ht="15" thickBot="1">
      <c r="A896" s="114"/>
      <c r="B896" s="153" t="s">
        <v>1060</v>
      </c>
      <c r="C896" s="119" t="s">
        <v>80</v>
      </c>
      <c r="D896" s="119" t="s">
        <v>1140</v>
      </c>
      <c r="E896" s="124" t="s">
        <v>1148</v>
      </c>
      <c r="F896" s="36" t="s">
        <v>73</v>
      </c>
      <c r="G896" s="37">
        <v>0.86</v>
      </c>
      <c r="H896" s="37">
        <v>0.9</v>
      </c>
      <c r="I896" s="38">
        <v>150</v>
      </c>
      <c r="J896" s="39"/>
      <c r="K896" s="171">
        <f t="shared" si="13"/>
        <v>0</v>
      </c>
      <c r="L896" s="162" t="s">
        <v>1227</v>
      </c>
      <c r="M896" s="44" t="s">
        <v>28</v>
      </c>
      <c r="N896" s="41" t="s">
        <v>1141</v>
      </c>
      <c r="O896" s="122" t="s">
        <v>28</v>
      </c>
      <c r="P896" s="122"/>
    </row>
    <row r="897" spans="1:16" s="19" customFormat="1" ht="15" thickBot="1">
      <c r="A897" s="114"/>
      <c r="B897" s="153" t="s">
        <v>1061</v>
      </c>
      <c r="C897" s="119" t="s">
        <v>80</v>
      </c>
      <c r="D897" s="119" t="s">
        <v>1140</v>
      </c>
      <c r="E897" s="124" t="s">
        <v>1148</v>
      </c>
      <c r="F897" s="36" t="s">
        <v>64</v>
      </c>
      <c r="G897" s="37">
        <v>1.02</v>
      </c>
      <c r="H897" s="37">
        <v>1.07</v>
      </c>
      <c r="I897" s="38">
        <v>125</v>
      </c>
      <c r="J897" s="39"/>
      <c r="K897" s="171">
        <f t="shared" si="13"/>
        <v>0</v>
      </c>
      <c r="L897" s="163" t="s">
        <v>1228</v>
      </c>
      <c r="M897" s="44" t="s">
        <v>28</v>
      </c>
      <c r="N897" s="41" t="s">
        <v>1141</v>
      </c>
      <c r="O897" s="122" t="s">
        <v>28</v>
      </c>
      <c r="P897" s="122"/>
    </row>
    <row r="898" spans="1:16" s="19" customFormat="1" ht="15" thickBot="1">
      <c r="A898" s="114"/>
      <c r="B898" s="154" t="s">
        <v>732</v>
      </c>
      <c r="C898" s="126" t="s">
        <v>283</v>
      </c>
      <c r="D898" s="126" t="s">
        <v>418</v>
      </c>
      <c r="E898" s="129"/>
      <c r="F898" s="36" t="s">
        <v>30</v>
      </c>
      <c r="G898" s="37">
        <v>0.55000000000000004</v>
      </c>
      <c r="H898" s="37">
        <v>0.57000000000000006</v>
      </c>
      <c r="I898" s="38">
        <v>400</v>
      </c>
      <c r="J898" s="128"/>
      <c r="K898" s="171">
        <f t="shared" si="13"/>
        <v>0</v>
      </c>
      <c r="L898" s="162" t="s">
        <v>1227</v>
      </c>
      <c r="M898" s="159" t="s">
        <v>28</v>
      </c>
      <c r="N898" s="41" t="s">
        <v>56</v>
      </c>
      <c r="O898" s="122" t="s">
        <v>28</v>
      </c>
      <c r="P898" s="122"/>
    </row>
    <row r="899" spans="1:16" s="19" customFormat="1" ht="15" thickBot="1">
      <c r="A899" s="114"/>
      <c r="B899" s="154" t="s">
        <v>417</v>
      </c>
      <c r="C899" s="126" t="s">
        <v>283</v>
      </c>
      <c r="D899" s="126" t="s">
        <v>418</v>
      </c>
      <c r="E899" s="129"/>
      <c r="F899" s="36" t="s">
        <v>32</v>
      </c>
      <c r="G899" s="37">
        <v>0.63</v>
      </c>
      <c r="H899" s="37">
        <v>0.66</v>
      </c>
      <c r="I899" s="38">
        <v>300</v>
      </c>
      <c r="J899" s="128"/>
      <c r="K899" s="171">
        <f t="shared" si="13"/>
        <v>0</v>
      </c>
      <c r="L899" s="162" t="s">
        <v>1227</v>
      </c>
      <c r="M899" s="159" t="s">
        <v>28</v>
      </c>
      <c r="N899" s="41" t="s">
        <v>56</v>
      </c>
      <c r="O899" s="122" t="s">
        <v>28</v>
      </c>
      <c r="P899" s="122"/>
    </row>
    <row r="900" spans="1:16" s="19" customFormat="1" ht="15" hidden="1" thickBot="1">
      <c r="A900" s="114"/>
      <c r="B900" s="152" t="s">
        <v>419</v>
      </c>
      <c r="C900" s="130" t="s">
        <v>283</v>
      </c>
      <c r="D900" s="130" t="s">
        <v>418</v>
      </c>
      <c r="E900" s="137"/>
      <c r="F900" s="132" t="s">
        <v>33</v>
      </c>
      <c r="G900" s="133">
        <v>0.81</v>
      </c>
      <c r="H900" s="133">
        <v>0.85</v>
      </c>
      <c r="I900" s="134">
        <v>200</v>
      </c>
      <c r="J900" s="135"/>
      <c r="K900" s="172">
        <f t="shared" si="13"/>
        <v>0</v>
      </c>
      <c r="L900" s="136" t="s">
        <v>1226</v>
      </c>
      <c r="M900" s="111" t="s">
        <v>28</v>
      </c>
      <c r="N900" s="136" t="s">
        <v>56</v>
      </c>
      <c r="O900" s="122" t="s">
        <v>28</v>
      </c>
      <c r="P900" s="122"/>
    </row>
    <row r="901" spans="1:16" s="122" customFormat="1" ht="15" hidden="1" thickBot="1">
      <c r="A901" s="121"/>
      <c r="B901" s="173" t="s">
        <v>1307</v>
      </c>
      <c r="C901" s="174" t="s">
        <v>283</v>
      </c>
      <c r="D901" s="174" t="s">
        <v>418</v>
      </c>
      <c r="E901" s="175" t="s">
        <v>1369</v>
      </c>
      <c r="F901" s="132" t="s">
        <v>33</v>
      </c>
      <c r="G901" s="133">
        <v>0.91</v>
      </c>
      <c r="H901" s="133">
        <v>0.94000000000000006</v>
      </c>
      <c r="I901" s="134">
        <v>200</v>
      </c>
      <c r="J901" s="138"/>
      <c r="K901" s="172">
        <f t="shared" si="13"/>
        <v>0</v>
      </c>
      <c r="L901" s="176" t="s">
        <v>1226</v>
      </c>
      <c r="M901" s="106" t="s">
        <v>28</v>
      </c>
      <c r="N901" s="136" t="s">
        <v>39</v>
      </c>
      <c r="O901" s="122" t="s">
        <v>28</v>
      </c>
    </row>
    <row r="902" spans="1:16" s="19" customFormat="1" ht="15" hidden="1" thickBot="1">
      <c r="A902" s="114"/>
      <c r="B902" s="152" t="s">
        <v>420</v>
      </c>
      <c r="C902" s="130" t="s">
        <v>283</v>
      </c>
      <c r="D902" s="130" t="s">
        <v>418</v>
      </c>
      <c r="E902" s="137"/>
      <c r="F902" s="132" t="s">
        <v>73</v>
      </c>
      <c r="G902" s="133">
        <v>1</v>
      </c>
      <c r="H902" s="133">
        <v>1.05</v>
      </c>
      <c r="I902" s="134">
        <v>150</v>
      </c>
      <c r="J902" s="135"/>
      <c r="K902" s="172">
        <f t="shared" si="13"/>
        <v>0</v>
      </c>
      <c r="L902" s="136" t="s">
        <v>1226</v>
      </c>
      <c r="M902" s="111" t="s">
        <v>28</v>
      </c>
      <c r="N902" s="136" t="s">
        <v>56</v>
      </c>
      <c r="O902" s="122" t="s">
        <v>28</v>
      </c>
      <c r="P902" s="122"/>
    </row>
    <row r="903" spans="1:16" s="122" customFormat="1" ht="15" hidden="1" thickBot="1">
      <c r="A903" s="121"/>
      <c r="B903" s="152" t="s">
        <v>733</v>
      </c>
      <c r="C903" s="130" t="s">
        <v>283</v>
      </c>
      <c r="D903" s="130" t="s">
        <v>418</v>
      </c>
      <c r="E903" s="137"/>
      <c r="F903" s="132" t="s">
        <v>64</v>
      </c>
      <c r="G903" s="133">
        <v>1.1200000000000001</v>
      </c>
      <c r="H903" s="133">
        <v>1.17</v>
      </c>
      <c r="I903" s="134">
        <v>125</v>
      </c>
      <c r="J903" s="135"/>
      <c r="K903" s="172">
        <f t="shared" si="13"/>
        <v>0</v>
      </c>
      <c r="L903" s="136" t="s">
        <v>1226</v>
      </c>
      <c r="M903" s="111" t="s">
        <v>28</v>
      </c>
      <c r="N903" s="136" t="s">
        <v>56</v>
      </c>
      <c r="O903" s="122" t="s">
        <v>28</v>
      </c>
    </row>
    <row r="904" spans="1:16" s="19" customFormat="1" ht="15" hidden="1" thickBot="1">
      <c r="A904" s="114"/>
      <c r="B904" s="152" t="s">
        <v>818</v>
      </c>
      <c r="C904" s="130" t="s">
        <v>29</v>
      </c>
      <c r="D904" s="130" t="s">
        <v>421</v>
      </c>
      <c r="E904" s="137"/>
      <c r="F904" s="132" t="s">
        <v>30</v>
      </c>
      <c r="G904" s="133">
        <v>0.44</v>
      </c>
      <c r="H904" s="133">
        <v>0.46</v>
      </c>
      <c r="I904" s="134">
        <v>400</v>
      </c>
      <c r="J904" s="135"/>
      <c r="K904" s="172">
        <f t="shared" si="13"/>
        <v>0</v>
      </c>
      <c r="L904" s="136" t="s">
        <v>1226</v>
      </c>
      <c r="M904" s="106" t="s">
        <v>28</v>
      </c>
      <c r="N904" s="136" t="s">
        <v>39</v>
      </c>
      <c r="O904" s="122" t="s">
        <v>28</v>
      </c>
      <c r="P904" s="122"/>
    </row>
    <row r="905" spans="1:16" s="19" customFormat="1" ht="15" hidden="1" thickBot="1">
      <c r="A905" s="114"/>
      <c r="B905" s="152" t="s">
        <v>817</v>
      </c>
      <c r="C905" s="130" t="s">
        <v>29</v>
      </c>
      <c r="D905" s="130" t="s">
        <v>421</v>
      </c>
      <c r="E905" s="137"/>
      <c r="F905" s="132" t="s">
        <v>110</v>
      </c>
      <c r="G905" s="133">
        <v>0.36</v>
      </c>
      <c r="H905" s="133">
        <v>0.37</v>
      </c>
      <c r="I905" s="134">
        <v>500</v>
      </c>
      <c r="J905" s="135"/>
      <c r="K905" s="172">
        <f t="shared" si="13"/>
        <v>0</v>
      </c>
      <c r="L905" s="136" t="s">
        <v>1226</v>
      </c>
      <c r="M905" s="106" t="s">
        <v>28</v>
      </c>
      <c r="N905" s="136" t="s">
        <v>39</v>
      </c>
      <c r="O905" s="122" t="s">
        <v>28</v>
      </c>
      <c r="P905" s="122"/>
    </row>
    <row r="906" spans="1:16" s="19" customFormat="1" ht="15" hidden="1" thickBot="1">
      <c r="A906" s="114"/>
      <c r="B906" s="152" t="s">
        <v>819</v>
      </c>
      <c r="C906" s="130" t="s">
        <v>29</v>
      </c>
      <c r="D906" s="130" t="s">
        <v>421</v>
      </c>
      <c r="E906" s="137"/>
      <c r="F906" s="132" t="s">
        <v>32</v>
      </c>
      <c r="G906" s="133">
        <v>0.67</v>
      </c>
      <c r="H906" s="133">
        <v>0.7</v>
      </c>
      <c r="I906" s="134">
        <v>300</v>
      </c>
      <c r="J906" s="135"/>
      <c r="K906" s="172">
        <f t="shared" si="13"/>
        <v>0</v>
      </c>
      <c r="L906" s="136" t="s">
        <v>1226</v>
      </c>
      <c r="M906" s="106" t="s">
        <v>28</v>
      </c>
      <c r="N906" s="136" t="s">
        <v>39</v>
      </c>
      <c r="O906" s="122" t="s">
        <v>28</v>
      </c>
      <c r="P906" s="122"/>
    </row>
    <row r="907" spans="1:16" s="19" customFormat="1" ht="15" hidden="1" thickBot="1">
      <c r="A907" s="114"/>
      <c r="B907" s="152" t="s">
        <v>820</v>
      </c>
      <c r="C907" s="130" t="s">
        <v>29</v>
      </c>
      <c r="D907" s="130" t="s">
        <v>421</v>
      </c>
      <c r="E907" s="137"/>
      <c r="F907" s="132" t="s">
        <v>33</v>
      </c>
      <c r="G907" s="133">
        <v>0.94000000000000006</v>
      </c>
      <c r="H907" s="133">
        <v>0.98</v>
      </c>
      <c r="I907" s="134">
        <v>200</v>
      </c>
      <c r="J907" s="135"/>
      <c r="K907" s="172">
        <f t="shared" si="13"/>
        <v>0</v>
      </c>
      <c r="L907" s="136" t="s">
        <v>1226</v>
      </c>
      <c r="M907" s="106" t="s">
        <v>28</v>
      </c>
      <c r="N907" s="136" t="s">
        <v>39</v>
      </c>
      <c r="O907" s="122" t="s">
        <v>28</v>
      </c>
      <c r="P907" s="122"/>
    </row>
    <row r="908" spans="1:16" s="19" customFormat="1" ht="15" hidden="1" thickBot="1">
      <c r="A908" s="114"/>
      <c r="B908" s="152" t="s">
        <v>821</v>
      </c>
      <c r="C908" s="130" t="s">
        <v>29</v>
      </c>
      <c r="D908" s="130" t="s">
        <v>421</v>
      </c>
      <c r="E908" s="137"/>
      <c r="F908" s="132" t="s">
        <v>73</v>
      </c>
      <c r="G908" s="133">
        <v>0.96</v>
      </c>
      <c r="H908" s="133">
        <v>1.01</v>
      </c>
      <c r="I908" s="134">
        <v>150</v>
      </c>
      <c r="J908" s="135"/>
      <c r="K908" s="172">
        <f t="shared" si="13"/>
        <v>0</v>
      </c>
      <c r="L908" s="136" t="s">
        <v>1226</v>
      </c>
      <c r="M908" s="106" t="s">
        <v>28</v>
      </c>
      <c r="N908" s="136" t="s">
        <v>39</v>
      </c>
      <c r="O908" s="122" t="s">
        <v>28</v>
      </c>
      <c r="P908" s="122"/>
    </row>
    <row r="909" spans="1:16" s="19" customFormat="1" ht="15" hidden="1" thickBot="1">
      <c r="A909" s="114"/>
      <c r="B909" s="152" t="s">
        <v>822</v>
      </c>
      <c r="C909" s="130" t="s">
        <v>29</v>
      </c>
      <c r="D909" s="130" t="s">
        <v>421</v>
      </c>
      <c r="E909" s="137"/>
      <c r="F909" s="132" t="s">
        <v>64</v>
      </c>
      <c r="G909" s="133">
        <v>1.22</v>
      </c>
      <c r="H909" s="133">
        <v>1.28</v>
      </c>
      <c r="I909" s="134">
        <v>125</v>
      </c>
      <c r="J909" s="135"/>
      <c r="K909" s="172">
        <f t="shared" si="13"/>
        <v>0</v>
      </c>
      <c r="L909" s="136" t="s">
        <v>1226</v>
      </c>
      <c r="M909" s="106" t="s">
        <v>28</v>
      </c>
      <c r="N909" s="136" t="s">
        <v>39</v>
      </c>
      <c r="O909" s="122" t="s">
        <v>28</v>
      </c>
      <c r="P909" s="122"/>
    </row>
    <row r="910" spans="1:16" s="19" customFormat="1" ht="15" hidden="1" thickBot="1">
      <c r="A910" s="114"/>
      <c r="B910" s="152" t="s">
        <v>1004</v>
      </c>
      <c r="C910" s="130" t="s">
        <v>42</v>
      </c>
      <c r="D910" s="130" t="s">
        <v>1131</v>
      </c>
      <c r="E910" s="137" t="s">
        <v>1148</v>
      </c>
      <c r="F910" s="132" t="s">
        <v>124</v>
      </c>
      <c r="G910" s="133">
        <v>0.62</v>
      </c>
      <c r="H910" s="133">
        <v>0.65</v>
      </c>
      <c r="I910" s="134">
        <v>250</v>
      </c>
      <c r="J910" s="135"/>
      <c r="K910" s="172">
        <f t="shared" si="13"/>
        <v>0</v>
      </c>
      <c r="L910" s="136" t="s">
        <v>1226</v>
      </c>
      <c r="M910" s="107" t="s">
        <v>28</v>
      </c>
      <c r="N910" s="136" t="s">
        <v>37</v>
      </c>
      <c r="O910" s="122" t="s">
        <v>28</v>
      </c>
      <c r="P910" s="122"/>
    </row>
    <row r="911" spans="1:16" s="19" customFormat="1" ht="15" hidden="1" thickBot="1">
      <c r="A911" s="114"/>
      <c r="B911" s="152" t="s">
        <v>1005</v>
      </c>
      <c r="C911" s="130" t="s">
        <v>42</v>
      </c>
      <c r="D911" s="130" t="s">
        <v>1131</v>
      </c>
      <c r="E911" s="137" t="s">
        <v>1148</v>
      </c>
      <c r="F911" s="132" t="s">
        <v>33</v>
      </c>
      <c r="G911" s="133">
        <v>0.88</v>
      </c>
      <c r="H911" s="133">
        <v>0.92</v>
      </c>
      <c r="I911" s="134">
        <v>200</v>
      </c>
      <c r="J911" s="135"/>
      <c r="K911" s="172">
        <f t="shared" si="13"/>
        <v>0</v>
      </c>
      <c r="L911" s="136" t="s">
        <v>1226</v>
      </c>
      <c r="M911" s="107" t="s">
        <v>28</v>
      </c>
      <c r="N911" s="136" t="s">
        <v>37</v>
      </c>
      <c r="O911" s="122" t="s">
        <v>28</v>
      </c>
      <c r="P911" s="122"/>
    </row>
    <row r="912" spans="1:16" s="19" customFormat="1" ht="15" thickBot="1">
      <c r="A912" s="114"/>
      <c r="B912" s="153" t="s">
        <v>1006</v>
      </c>
      <c r="C912" s="119" t="s">
        <v>42</v>
      </c>
      <c r="D912" s="119" t="s">
        <v>1131</v>
      </c>
      <c r="E912" s="124" t="s">
        <v>1148</v>
      </c>
      <c r="F912" s="36" t="s">
        <v>73</v>
      </c>
      <c r="G912" s="37">
        <v>1.17</v>
      </c>
      <c r="H912" s="37">
        <v>1.23</v>
      </c>
      <c r="I912" s="38">
        <v>150</v>
      </c>
      <c r="J912" s="39"/>
      <c r="K912" s="171">
        <f t="shared" si="13"/>
        <v>0</v>
      </c>
      <c r="L912" s="163" t="s">
        <v>1228</v>
      </c>
      <c r="M912" s="42" t="s">
        <v>28</v>
      </c>
      <c r="N912" s="41" t="s">
        <v>37</v>
      </c>
      <c r="O912" s="122" t="s">
        <v>28</v>
      </c>
      <c r="P912" s="122"/>
    </row>
    <row r="913" spans="1:16" s="19" customFormat="1" ht="15" hidden="1" thickBot="1">
      <c r="A913" s="114"/>
      <c r="B913" s="152" t="s">
        <v>1007</v>
      </c>
      <c r="C913" s="130" t="s">
        <v>42</v>
      </c>
      <c r="D913" s="130" t="s">
        <v>1131</v>
      </c>
      <c r="E913" s="137" t="s">
        <v>1148</v>
      </c>
      <c r="F913" s="132" t="s">
        <v>64</v>
      </c>
      <c r="G913" s="133">
        <v>1.36</v>
      </c>
      <c r="H913" s="133">
        <v>1.43</v>
      </c>
      <c r="I913" s="134">
        <v>125</v>
      </c>
      <c r="J913" s="135"/>
      <c r="K913" s="172">
        <f t="shared" si="13"/>
        <v>0</v>
      </c>
      <c r="L913" s="136" t="s">
        <v>1226</v>
      </c>
      <c r="M913" s="107" t="s">
        <v>28</v>
      </c>
      <c r="N913" s="136" t="s">
        <v>37</v>
      </c>
      <c r="O913" s="122" t="s">
        <v>28</v>
      </c>
      <c r="P913" s="122"/>
    </row>
    <row r="914" spans="1:16" s="19" customFormat="1" ht="15" hidden="1" thickBot="1">
      <c r="A914" s="114"/>
      <c r="B914" s="152" t="s">
        <v>1008</v>
      </c>
      <c r="C914" s="130" t="s">
        <v>42</v>
      </c>
      <c r="D914" s="130" t="s">
        <v>1132</v>
      </c>
      <c r="E914" s="137"/>
      <c r="F914" s="132" t="s">
        <v>32</v>
      </c>
      <c r="G914" s="133">
        <v>0.64</v>
      </c>
      <c r="H914" s="133">
        <v>0.67</v>
      </c>
      <c r="I914" s="134">
        <v>300</v>
      </c>
      <c r="J914" s="135"/>
      <c r="K914" s="172">
        <f t="shared" si="13"/>
        <v>0</v>
      </c>
      <c r="L914" s="136" t="s">
        <v>1226</v>
      </c>
      <c r="M914" s="144" t="s">
        <v>28</v>
      </c>
      <c r="N914" s="136" t="s">
        <v>1141</v>
      </c>
      <c r="O914" s="122" t="s">
        <v>28</v>
      </c>
      <c r="P914" s="122"/>
    </row>
    <row r="915" spans="1:16" s="122" customFormat="1" ht="15" hidden="1" thickBot="1">
      <c r="A915" s="121"/>
      <c r="B915" s="152" t="s">
        <v>1009</v>
      </c>
      <c r="C915" s="130" t="s">
        <v>42</v>
      </c>
      <c r="D915" s="130" t="s">
        <v>1132</v>
      </c>
      <c r="E915" s="137"/>
      <c r="F915" s="132" t="s">
        <v>33</v>
      </c>
      <c r="G915" s="133">
        <v>0.92</v>
      </c>
      <c r="H915" s="133">
        <v>0.96</v>
      </c>
      <c r="I915" s="134">
        <v>200</v>
      </c>
      <c r="J915" s="135"/>
      <c r="K915" s="172">
        <f t="shared" si="13"/>
        <v>0</v>
      </c>
      <c r="L915" s="176" t="s">
        <v>1227</v>
      </c>
      <c r="M915" s="144" t="s">
        <v>28</v>
      </c>
      <c r="N915" s="136" t="s">
        <v>1141</v>
      </c>
      <c r="O915" s="122" t="s">
        <v>28</v>
      </c>
    </row>
    <row r="916" spans="1:16" s="122" customFormat="1" ht="15" hidden="1" thickBot="1">
      <c r="A916" s="121"/>
      <c r="B916" s="152" t="s">
        <v>1010</v>
      </c>
      <c r="C916" s="130" t="s">
        <v>42</v>
      </c>
      <c r="D916" s="130" t="s">
        <v>1132</v>
      </c>
      <c r="E916" s="137"/>
      <c r="F916" s="132" t="s">
        <v>73</v>
      </c>
      <c r="G916" s="133">
        <v>1.22</v>
      </c>
      <c r="H916" s="133">
        <v>1.28</v>
      </c>
      <c r="I916" s="134">
        <v>150</v>
      </c>
      <c r="J916" s="135"/>
      <c r="K916" s="172">
        <f t="shared" si="13"/>
        <v>0</v>
      </c>
      <c r="L916" s="176" t="s">
        <v>1227</v>
      </c>
      <c r="M916" s="144" t="s">
        <v>28</v>
      </c>
      <c r="N916" s="136" t="s">
        <v>1141</v>
      </c>
      <c r="O916" s="122" t="s">
        <v>28</v>
      </c>
    </row>
    <row r="917" spans="1:16" s="19" customFormat="1" ht="15" hidden="1" thickBot="1">
      <c r="A917" s="114"/>
      <c r="B917" s="152" t="s">
        <v>1011</v>
      </c>
      <c r="C917" s="130" t="s">
        <v>42</v>
      </c>
      <c r="D917" s="130" t="s">
        <v>1132</v>
      </c>
      <c r="E917" s="137"/>
      <c r="F917" s="132" t="s">
        <v>64</v>
      </c>
      <c r="G917" s="133">
        <v>1.39</v>
      </c>
      <c r="H917" s="133">
        <v>1.46</v>
      </c>
      <c r="I917" s="134">
        <v>125</v>
      </c>
      <c r="J917" s="135"/>
      <c r="K917" s="172">
        <f t="shared" si="13"/>
        <v>0</v>
      </c>
      <c r="L917" s="136" t="s">
        <v>1226</v>
      </c>
      <c r="M917" s="144" t="s">
        <v>28</v>
      </c>
      <c r="N917" s="136" t="s">
        <v>1141</v>
      </c>
      <c r="O917" s="122" t="s">
        <v>28</v>
      </c>
      <c r="P917" s="122"/>
    </row>
    <row r="918" spans="1:16" s="19" customFormat="1" ht="15" hidden="1" thickBot="1">
      <c r="A918" s="114"/>
      <c r="B918" s="152" t="s">
        <v>1012</v>
      </c>
      <c r="C918" s="130" t="s">
        <v>42</v>
      </c>
      <c r="D918" s="130" t="s">
        <v>1132</v>
      </c>
      <c r="E918" s="137"/>
      <c r="F918" s="132" t="s">
        <v>46</v>
      </c>
      <c r="G918" s="133">
        <v>1.6300000000000001</v>
      </c>
      <c r="H918" s="133">
        <v>1.71</v>
      </c>
      <c r="I918" s="134">
        <v>100</v>
      </c>
      <c r="J918" s="135"/>
      <c r="K918" s="172">
        <f t="shared" si="13"/>
        <v>0</v>
      </c>
      <c r="L918" s="136" t="s">
        <v>1226</v>
      </c>
      <c r="M918" s="144" t="s">
        <v>28</v>
      </c>
      <c r="N918" s="136" t="s">
        <v>1141</v>
      </c>
      <c r="O918" s="122" t="s">
        <v>28</v>
      </c>
      <c r="P918" s="122"/>
    </row>
    <row r="919" spans="1:16" s="19" customFormat="1" ht="15" thickBot="1">
      <c r="A919" s="114"/>
      <c r="B919" s="154" t="s">
        <v>1038</v>
      </c>
      <c r="C919" s="126" t="s">
        <v>1151</v>
      </c>
      <c r="D919" s="126" t="s">
        <v>423</v>
      </c>
      <c r="E919" s="125" t="s">
        <v>1147</v>
      </c>
      <c r="F919" s="36" t="s">
        <v>38</v>
      </c>
      <c r="G919" s="37">
        <v>0.92</v>
      </c>
      <c r="H919" s="37">
        <v>0.96</v>
      </c>
      <c r="I919" s="38">
        <v>350</v>
      </c>
      <c r="J919" s="128"/>
      <c r="K919" s="171">
        <f t="shared" si="13"/>
        <v>0</v>
      </c>
      <c r="L919" s="162" t="s">
        <v>1227</v>
      </c>
      <c r="M919" s="43" t="s">
        <v>28</v>
      </c>
      <c r="N919" s="41" t="s">
        <v>39</v>
      </c>
      <c r="O919" s="122" t="s">
        <v>28</v>
      </c>
      <c r="P919" s="122"/>
    </row>
    <row r="920" spans="1:16" s="122" customFormat="1" ht="15" hidden="1" thickBot="1">
      <c r="A920" s="121"/>
      <c r="B920" s="152" t="s">
        <v>1039</v>
      </c>
      <c r="C920" s="130" t="s">
        <v>1151</v>
      </c>
      <c r="D920" s="130" t="s">
        <v>423</v>
      </c>
      <c r="E920" s="131" t="s">
        <v>1147</v>
      </c>
      <c r="F920" s="132" t="s">
        <v>40</v>
      </c>
      <c r="G920" s="133">
        <v>1.18</v>
      </c>
      <c r="H920" s="133">
        <v>1.24</v>
      </c>
      <c r="I920" s="134">
        <v>250</v>
      </c>
      <c r="J920" s="135"/>
      <c r="K920" s="172">
        <f t="shared" si="13"/>
        <v>0</v>
      </c>
      <c r="L920" s="136" t="s">
        <v>1226</v>
      </c>
      <c r="M920" s="106" t="s">
        <v>28</v>
      </c>
      <c r="N920" s="136" t="s">
        <v>39</v>
      </c>
      <c r="O920" s="122" t="s">
        <v>28</v>
      </c>
    </row>
    <row r="921" spans="1:16" s="122" customFormat="1" ht="15" hidden="1" thickBot="1">
      <c r="A921" s="121"/>
      <c r="B921" s="152" t="s">
        <v>422</v>
      </c>
      <c r="C921" s="130" t="s">
        <v>1151</v>
      </c>
      <c r="D921" s="130" t="s">
        <v>423</v>
      </c>
      <c r="E921" s="131" t="s">
        <v>1147</v>
      </c>
      <c r="F921" s="132" t="s">
        <v>36</v>
      </c>
      <c r="G921" s="133">
        <v>1.52</v>
      </c>
      <c r="H921" s="133">
        <v>1.59</v>
      </c>
      <c r="I921" s="134">
        <v>175</v>
      </c>
      <c r="J921" s="135"/>
      <c r="K921" s="172">
        <f t="shared" ref="K921:K960" si="14">IF(J921&lt;5,H921*J921*I921,G921*J921*I921)</f>
        <v>0</v>
      </c>
      <c r="L921" s="136" t="s">
        <v>1226</v>
      </c>
      <c r="M921" s="106" t="s">
        <v>28</v>
      </c>
      <c r="N921" s="136" t="s">
        <v>39</v>
      </c>
      <c r="O921" s="122" t="s">
        <v>28</v>
      </c>
    </row>
    <row r="922" spans="1:16" s="122" customFormat="1" ht="15" hidden="1" thickBot="1">
      <c r="A922" s="121"/>
      <c r="B922" s="152" t="s">
        <v>528</v>
      </c>
      <c r="C922" s="130" t="s">
        <v>1151</v>
      </c>
      <c r="D922" s="130" t="s">
        <v>423</v>
      </c>
      <c r="E922" s="177" t="s">
        <v>1147</v>
      </c>
      <c r="F922" s="132" t="s">
        <v>51</v>
      </c>
      <c r="G922" s="133">
        <v>1.71</v>
      </c>
      <c r="H922" s="133">
        <v>1.8</v>
      </c>
      <c r="I922" s="134">
        <v>150</v>
      </c>
      <c r="J922" s="135"/>
      <c r="K922" s="172">
        <f t="shared" si="14"/>
        <v>0</v>
      </c>
      <c r="L922" s="176" t="s">
        <v>1228</v>
      </c>
      <c r="M922" s="106" t="s">
        <v>28</v>
      </c>
      <c r="N922" s="136" t="s">
        <v>39</v>
      </c>
      <c r="O922" s="122" t="s">
        <v>28</v>
      </c>
    </row>
    <row r="923" spans="1:16" s="122" customFormat="1" ht="15" hidden="1" thickBot="1">
      <c r="A923" s="121"/>
      <c r="B923" s="152" t="s">
        <v>1040</v>
      </c>
      <c r="C923" s="130" t="s">
        <v>1151</v>
      </c>
      <c r="D923" s="130" t="s">
        <v>423</v>
      </c>
      <c r="E923" s="177" t="s">
        <v>1147</v>
      </c>
      <c r="F923" s="132" t="s">
        <v>53</v>
      </c>
      <c r="G923" s="133">
        <v>1.8800000000000001</v>
      </c>
      <c r="H923" s="133">
        <v>1.97</v>
      </c>
      <c r="I923" s="134">
        <v>125</v>
      </c>
      <c r="J923" s="135"/>
      <c r="K923" s="172">
        <f t="shared" si="14"/>
        <v>0</v>
      </c>
      <c r="L923" s="176" t="s">
        <v>1228</v>
      </c>
      <c r="M923" s="106" t="s">
        <v>28</v>
      </c>
      <c r="N923" s="136" t="s">
        <v>39</v>
      </c>
      <c r="O923" s="122" t="s">
        <v>28</v>
      </c>
    </row>
    <row r="924" spans="1:16" s="19" customFormat="1" ht="15" thickBot="1">
      <c r="A924" s="114"/>
      <c r="B924" s="154" t="s">
        <v>568</v>
      </c>
      <c r="C924" s="126" t="s">
        <v>47</v>
      </c>
      <c r="D924" s="126" t="s">
        <v>1067</v>
      </c>
      <c r="E924" s="124" t="s">
        <v>1148</v>
      </c>
      <c r="F924" s="36" t="s">
        <v>30</v>
      </c>
      <c r="G924" s="37">
        <v>0.41000000000000003</v>
      </c>
      <c r="H924" s="37">
        <v>0.43</v>
      </c>
      <c r="I924" s="38">
        <v>400</v>
      </c>
      <c r="J924" s="128"/>
      <c r="K924" s="171">
        <f t="shared" si="14"/>
        <v>0</v>
      </c>
      <c r="L924" s="162" t="s">
        <v>1227</v>
      </c>
      <c r="M924" s="45" t="s">
        <v>28</v>
      </c>
      <c r="N924" s="41" t="s">
        <v>48</v>
      </c>
      <c r="O924" s="122" t="s">
        <v>28</v>
      </c>
      <c r="P924" s="122"/>
    </row>
    <row r="925" spans="1:16" s="19" customFormat="1" ht="15" thickBot="1">
      <c r="A925" s="114"/>
      <c r="B925" s="154" t="s">
        <v>567</v>
      </c>
      <c r="C925" s="126" t="s">
        <v>47</v>
      </c>
      <c r="D925" s="126" t="s">
        <v>1067</v>
      </c>
      <c r="E925" s="124" t="s">
        <v>1148</v>
      </c>
      <c r="F925" s="36" t="s">
        <v>230</v>
      </c>
      <c r="G925" s="37">
        <v>0.29000000000000004</v>
      </c>
      <c r="H925" s="37">
        <v>0.3</v>
      </c>
      <c r="I925" s="38">
        <v>500</v>
      </c>
      <c r="J925" s="128"/>
      <c r="K925" s="171">
        <f t="shared" si="14"/>
        <v>0</v>
      </c>
      <c r="L925" s="162" t="s">
        <v>1227</v>
      </c>
      <c r="M925" s="45" t="s">
        <v>28</v>
      </c>
      <c r="N925" s="41" t="s">
        <v>48</v>
      </c>
      <c r="O925" s="122" t="s">
        <v>28</v>
      </c>
      <c r="P925" s="122"/>
    </row>
    <row r="926" spans="1:16" s="19" customFormat="1" ht="15" hidden="1" thickBot="1">
      <c r="A926" s="114"/>
      <c r="B926" s="152" t="s">
        <v>569</v>
      </c>
      <c r="C926" s="130" t="s">
        <v>47</v>
      </c>
      <c r="D926" s="130" t="s">
        <v>1067</v>
      </c>
      <c r="E926" s="137" t="s">
        <v>1148</v>
      </c>
      <c r="F926" s="132" t="s">
        <v>32</v>
      </c>
      <c r="G926" s="133">
        <v>0.57000000000000006</v>
      </c>
      <c r="H926" s="133">
        <v>0.59</v>
      </c>
      <c r="I926" s="134">
        <v>300</v>
      </c>
      <c r="J926" s="135"/>
      <c r="K926" s="172">
        <f t="shared" si="14"/>
        <v>0</v>
      </c>
      <c r="L926" s="136" t="s">
        <v>1226</v>
      </c>
      <c r="M926" s="142" t="s">
        <v>28</v>
      </c>
      <c r="N926" s="136" t="s">
        <v>48</v>
      </c>
      <c r="O926" s="122" t="s">
        <v>28</v>
      </c>
      <c r="P926" s="122"/>
    </row>
    <row r="927" spans="1:16" s="19" customFormat="1" ht="15" hidden="1" thickBot="1">
      <c r="A927" s="114"/>
      <c r="B927" s="152" t="s">
        <v>570</v>
      </c>
      <c r="C927" s="130" t="s">
        <v>47</v>
      </c>
      <c r="D927" s="130" t="s">
        <v>1067</v>
      </c>
      <c r="E927" s="137" t="s">
        <v>1148</v>
      </c>
      <c r="F927" s="132" t="s">
        <v>33</v>
      </c>
      <c r="G927" s="133">
        <v>0.71</v>
      </c>
      <c r="H927" s="133">
        <v>0.74</v>
      </c>
      <c r="I927" s="134">
        <v>200</v>
      </c>
      <c r="J927" s="135"/>
      <c r="K927" s="172">
        <f t="shared" si="14"/>
        <v>0</v>
      </c>
      <c r="L927" s="136" t="s">
        <v>1226</v>
      </c>
      <c r="M927" s="142" t="s">
        <v>28</v>
      </c>
      <c r="N927" s="136" t="s">
        <v>48</v>
      </c>
      <c r="O927" s="122" t="s">
        <v>28</v>
      </c>
      <c r="P927" s="122"/>
    </row>
    <row r="928" spans="1:16" s="19" customFormat="1" ht="15" thickBot="1">
      <c r="A928" s="114"/>
      <c r="B928" s="153" t="s">
        <v>571</v>
      </c>
      <c r="C928" s="119" t="s">
        <v>47</v>
      </c>
      <c r="D928" s="119" t="s">
        <v>1067</v>
      </c>
      <c r="E928" s="124" t="s">
        <v>1148</v>
      </c>
      <c r="F928" s="36" t="s">
        <v>73</v>
      </c>
      <c r="G928" s="37">
        <v>0.76</v>
      </c>
      <c r="H928" s="37">
        <v>0.79</v>
      </c>
      <c r="I928" s="38">
        <v>150</v>
      </c>
      <c r="J928" s="39"/>
      <c r="K928" s="171">
        <f t="shared" si="14"/>
        <v>0</v>
      </c>
      <c r="L928" s="163" t="s">
        <v>1228</v>
      </c>
      <c r="M928" s="45" t="s">
        <v>28</v>
      </c>
      <c r="N928" s="41" t="s">
        <v>48</v>
      </c>
      <c r="O928" s="122" t="s">
        <v>28</v>
      </c>
      <c r="P928" s="122"/>
    </row>
    <row r="929" spans="1:16" s="19" customFormat="1" ht="15" hidden="1" thickBot="1">
      <c r="A929" s="114"/>
      <c r="B929" s="152" t="s">
        <v>424</v>
      </c>
      <c r="C929" s="130" t="s">
        <v>80</v>
      </c>
      <c r="D929" s="130" t="s">
        <v>425</v>
      </c>
      <c r="E929" s="143"/>
      <c r="F929" s="132" t="s">
        <v>32</v>
      </c>
      <c r="G929" s="133">
        <v>0.5</v>
      </c>
      <c r="H929" s="133">
        <v>0.52</v>
      </c>
      <c r="I929" s="134">
        <v>300</v>
      </c>
      <c r="J929" s="135"/>
      <c r="K929" s="172">
        <f t="shared" si="14"/>
        <v>0</v>
      </c>
      <c r="L929" s="136" t="s">
        <v>1226</v>
      </c>
      <c r="M929" s="107" t="s">
        <v>28</v>
      </c>
      <c r="N929" s="136" t="s">
        <v>37</v>
      </c>
      <c r="O929" s="122" t="s">
        <v>28</v>
      </c>
      <c r="P929" s="122"/>
    </row>
    <row r="930" spans="1:16" s="19" customFormat="1" ht="15" thickBot="1">
      <c r="A930" s="114"/>
      <c r="B930" s="153" t="s">
        <v>1062</v>
      </c>
      <c r="C930" s="119" t="s">
        <v>80</v>
      </c>
      <c r="D930" s="119" t="s">
        <v>425</v>
      </c>
      <c r="E930" s="115"/>
      <c r="F930" s="36" t="s">
        <v>33</v>
      </c>
      <c r="G930" s="37">
        <v>0.68</v>
      </c>
      <c r="H930" s="37">
        <v>0.71</v>
      </c>
      <c r="I930" s="38">
        <v>200</v>
      </c>
      <c r="J930" s="39"/>
      <c r="K930" s="171">
        <f t="shared" si="14"/>
        <v>0</v>
      </c>
      <c r="L930" s="162" t="s">
        <v>1227</v>
      </c>
      <c r="M930" s="107" t="s">
        <v>28</v>
      </c>
      <c r="N930" s="41" t="s">
        <v>37</v>
      </c>
      <c r="O930" s="122" t="s">
        <v>28</v>
      </c>
      <c r="P930" s="122"/>
    </row>
    <row r="931" spans="1:16" s="19" customFormat="1" ht="15" thickBot="1">
      <c r="A931" s="114"/>
      <c r="B931" s="153" t="s">
        <v>426</v>
      </c>
      <c r="C931" s="119" t="s">
        <v>80</v>
      </c>
      <c r="D931" s="119" t="s">
        <v>425</v>
      </c>
      <c r="E931" s="115"/>
      <c r="F931" s="36" t="s">
        <v>73</v>
      </c>
      <c r="G931" s="37">
        <v>0.86</v>
      </c>
      <c r="H931" s="37">
        <v>0.9</v>
      </c>
      <c r="I931" s="38">
        <v>150</v>
      </c>
      <c r="J931" s="39"/>
      <c r="K931" s="171">
        <f t="shared" si="14"/>
        <v>0</v>
      </c>
      <c r="L931" s="162" t="s">
        <v>1227</v>
      </c>
      <c r="M931" s="107" t="s">
        <v>28</v>
      </c>
      <c r="N931" s="41" t="s">
        <v>37</v>
      </c>
      <c r="O931" s="122" t="s">
        <v>28</v>
      </c>
      <c r="P931" s="122"/>
    </row>
    <row r="932" spans="1:16" s="19" customFormat="1" ht="15" thickBot="1">
      <c r="A932" s="114"/>
      <c r="B932" s="153" t="s">
        <v>722</v>
      </c>
      <c r="C932" s="119" t="s">
        <v>47</v>
      </c>
      <c r="D932" s="119" t="s">
        <v>1093</v>
      </c>
      <c r="E932" s="124" t="s">
        <v>1148</v>
      </c>
      <c r="F932" s="36" t="s">
        <v>30</v>
      </c>
      <c r="G932" s="37">
        <v>0.38</v>
      </c>
      <c r="H932" s="37">
        <v>0.39</v>
      </c>
      <c r="I932" s="38">
        <v>400</v>
      </c>
      <c r="J932" s="39"/>
      <c r="K932" s="171">
        <f t="shared" si="14"/>
        <v>0</v>
      </c>
      <c r="L932" s="162" t="s">
        <v>1227</v>
      </c>
      <c r="M932" s="46" t="s">
        <v>28</v>
      </c>
      <c r="N932" s="41" t="s">
        <v>65</v>
      </c>
      <c r="O932" s="122" t="s">
        <v>28</v>
      </c>
      <c r="P932" s="122"/>
    </row>
    <row r="933" spans="1:16" s="19" customFormat="1" ht="15" thickBot="1">
      <c r="A933" s="114"/>
      <c r="B933" s="153" t="s">
        <v>723</v>
      </c>
      <c r="C933" s="119" t="s">
        <v>47</v>
      </c>
      <c r="D933" s="119" t="s">
        <v>1093</v>
      </c>
      <c r="E933" s="124" t="s">
        <v>1148</v>
      </c>
      <c r="F933" s="36" t="s">
        <v>32</v>
      </c>
      <c r="G933" s="37">
        <v>0.52</v>
      </c>
      <c r="H933" s="37">
        <v>0.54</v>
      </c>
      <c r="I933" s="38">
        <v>300</v>
      </c>
      <c r="J933" s="39"/>
      <c r="K933" s="171">
        <f t="shared" si="14"/>
        <v>0</v>
      </c>
      <c r="L933" s="162" t="s">
        <v>1227</v>
      </c>
      <c r="M933" s="46" t="s">
        <v>28</v>
      </c>
      <c r="N933" s="41" t="s">
        <v>65</v>
      </c>
      <c r="O933" s="122" t="s">
        <v>28</v>
      </c>
      <c r="P933" s="122"/>
    </row>
    <row r="934" spans="1:16" s="19" customFormat="1" ht="15" thickBot="1">
      <c r="A934" s="114"/>
      <c r="B934" s="153" t="s">
        <v>724</v>
      </c>
      <c r="C934" s="119" t="s">
        <v>47</v>
      </c>
      <c r="D934" s="119" t="s">
        <v>1093</v>
      </c>
      <c r="E934" s="124" t="s">
        <v>1148</v>
      </c>
      <c r="F934" s="36" t="s">
        <v>33</v>
      </c>
      <c r="G934" s="37">
        <v>0.7</v>
      </c>
      <c r="H934" s="37">
        <v>0.73</v>
      </c>
      <c r="I934" s="38">
        <v>200</v>
      </c>
      <c r="J934" s="39"/>
      <c r="K934" s="171">
        <f t="shared" si="14"/>
        <v>0</v>
      </c>
      <c r="L934" s="162" t="s">
        <v>1227</v>
      </c>
      <c r="M934" s="46" t="s">
        <v>28</v>
      </c>
      <c r="N934" s="41" t="s">
        <v>65</v>
      </c>
      <c r="O934" s="122" t="s">
        <v>28</v>
      </c>
      <c r="P934" s="122"/>
    </row>
    <row r="935" spans="1:16" s="19" customFormat="1" ht="15" thickBot="1">
      <c r="A935" s="114"/>
      <c r="B935" s="153" t="s">
        <v>734</v>
      </c>
      <c r="C935" s="119" t="s">
        <v>283</v>
      </c>
      <c r="D935" s="119" t="s">
        <v>428</v>
      </c>
      <c r="E935" s="116"/>
      <c r="F935" s="36" t="s">
        <v>30</v>
      </c>
      <c r="G935" s="37">
        <v>0.52</v>
      </c>
      <c r="H935" s="37">
        <v>0.54</v>
      </c>
      <c r="I935" s="38">
        <v>400</v>
      </c>
      <c r="J935" s="39"/>
      <c r="K935" s="171">
        <f t="shared" si="14"/>
        <v>0</v>
      </c>
      <c r="L935" s="162" t="s">
        <v>1227</v>
      </c>
      <c r="M935" s="107" t="s">
        <v>28</v>
      </c>
      <c r="N935" s="41" t="s">
        <v>37</v>
      </c>
      <c r="O935" s="122" t="s">
        <v>28</v>
      </c>
      <c r="P935" s="122"/>
    </row>
    <row r="936" spans="1:16" s="19" customFormat="1" ht="15" hidden="1" thickBot="1">
      <c r="A936" s="114"/>
      <c r="B936" s="152" t="s">
        <v>735</v>
      </c>
      <c r="C936" s="130" t="s">
        <v>283</v>
      </c>
      <c r="D936" s="130" t="s">
        <v>428</v>
      </c>
      <c r="E936" s="137"/>
      <c r="F936" s="132" t="s">
        <v>32</v>
      </c>
      <c r="G936" s="133">
        <v>0.67</v>
      </c>
      <c r="H936" s="133">
        <v>0.7</v>
      </c>
      <c r="I936" s="134">
        <v>300</v>
      </c>
      <c r="J936" s="135"/>
      <c r="K936" s="172">
        <f t="shared" si="14"/>
        <v>0</v>
      </c>
      <c r="L936" s="136" t="s">
        <v>1226</v>
      </c>
      <c r="M936" s="107" t="s">
        <v>28</v>
      </c>
      <c r="N936" s="136" t="s">
        <v>37</v>
      </c>
      <c r="O936" s="122" t="s">
        <v>28</v>
      </c>
      <c r="P936" s="122"/>
    </row>
    <row r="937" spans="1:16" s="19" customFormat="1" ht="15" thickBot="1">
      <c r="A937" s="114"/>
      <c r="B937" s="153" t="s">
        <v>427</v>
      </c>
      <c r="C937" s="119" t="s">
        <v>283</v>
      </c>
      <c r="D937" s="119" t="s">
        <v>428</v>
      </c>
      <c r="E937" s="116"/>
      <c r="F937" s="36" t="s">
        <v>33</v>
      </c>
      <c r="G937" s="37">
        <v>0.81</v>
      </c>
      <c r="H937" s="37">
        <v>0.85</v>
      </c>
      <c r="I937" s="38">
        <v>200</v>
      </c>
      <c r="J937" s="39"/>
      <c r="K937" s="171">
        <f t="shared" si="14"/>
        <v>0</v>
      </c>
      <c r="L937" s="162" t="s">
        <v>1227</v>
      </c>
      <c r="M937" s="107" t="s">
        <v>28</v>
      </c>
      <c r="N937" s="41" t="s">
        <v>37</v>
      </c>
      <c r="O937" s="122" t="s">
        <v>28</v>
      </c>
      <c r="P937" s="122"/>
    </row>
    <row r="938" spans="1:16" s="19" customFormat="1" ht="15" thickBot="1">
      <c r="A938" s="114"/>
      <c r="B938" s="153" t="s">
        <v>429</v>
      </c>
      <c r="C938" s="119" t="s">
        <v>283</v>
      </c>
      <c r="D938" s="119" t="s">
        <v>428</v>
      </c>
      <c r="E938" s="116"/>
      <c r="F938" s="36" t="s">
        <v>73</v>
      </c>
      <c r="G938" s="37">
        <v>0.96</v>
      </c>
      <c r="H938" s="37">
        <v>1.01</v>
      </c>
      <c r="I938" s="38">
        <v>150</v>
      </c>
      <c r="J938" s="39"/>
      <c r="K938" s="171">
        <f t="shared" si="14"/>
        <v>0</v>
      </c>
      <c r="L938" s="162" t="s">
        <v>1227</v>
      </c>
      <c r="M938" s="107" t="s">
        <v>28</v>
      </c>
      <c r="N938" s="41" t="s">
        <v>37</v>
      </c>
      <c r="O938" s="122" t="s">
        <v>28</v>
      </c>
      <c r="P938" s="122"/>
    </row>
    <row r="939" spans="1:16" s="19" customFormat="1" ht="15" thickBot="1">
      <c r="A939" s="114"/>
      <c r="B939" s="153" t="s">
        <v>1308</v>
      </c>
      <c r="C939" s="164" t="s">
        <v>1391</v>
      </c>
      <c r="D939" s="164" t="s">
        <v>1365</v>
      </c>
      <c r="E939" s="165" t="s">
        <v>1369</v>
      </c>
      <c r="F939" s="36" t="s">
        <v>33</v>
      </c>
      <c r="G939" s="37">
        <v>1.1300000000000001</v>
      </c>
      <c r="H939" s="37">
        <v>1.17</v>
      </c>
      <c r="I939" s="38">
        <v>200</v>
      </c>
      <c r="J939" s="39"/>
      <c r="K939" s="171">
        <f t="shared" si="14"/>
        <v>0</v>
      </c>
      <c r="L939" s="162" t="s">
        <v>1227</v>
      </c>
      <c r="M939" s="111" t="s">
        <v>28</v>
      </c>
      <c r="N939" s="41" t="s">
        <v>56</v>
      </c>
      <c r="O939" s="122" t="s">
        <v>28</v>
      </c>
      <c r="P939" s="122"/>
    </row>
    <row r="940" spans="1:16" s="19" customFormat="1" ht="15" thickBot="1">
      <c r="A940" s="114"/>
      <c r="B940" s="153" t="s">
        <v>1309</v>
      </c>
      <c r="C940" s="164" t="s">
        <v>1151</v>
      </c>
      <c r="D940" s="164" t="s">
        <v>1366</v>
      </c>
      <c r="E940" s="165" t="s">
        <v>1369</v>
      </c>
      <c r="F940" s="36" t="s">
        <v>64</v>
      </c>
      <c r="G940" s="37">
        <v>1.8800000000000001</v>
      </c>
      <c r="H940" s="37">
        <v>1.97</v>
      </c>
      <c r="I940" s="38">
        <v>125</v>
      </c>
      <c r="J940" s="39"/>
      <c r="K940" s="171">
        <f t="shared" si="14"/>
        <v>0</v>
      </c>
      <c r="L940" s="162" t="s">
        <v>1227</v>
      </c>
      <c r="M940" s="107" t="s">
        <v>28</v>
      </c>
      <c r="N940" s="41" t="s">
        <v>37</v>
      </c>
      <c r="O940" s="122" t="s">
        <v>28</v>
      </c>
      <c r="P940" s="122"/>
    </row>
    <row r="941" spans="1:16" s="19" customFormat="1" ht="15" hidden="1" thickBot="1">
      <c r="A941" s="114"/>
      <c r="B941" s="152" t="s">
        <v>1013</v>
      </c>
      <c r="C941" s="130" t="s">
        <v>42</v>
      </c>
      <c r="D941" s="130" t="s">
        <v>431</v>
      </c>
      <c r="E941" s="131"/>
      <c r="F941" s="132" t="s">
        <v>30</v>
      </c>
      <c r="G941" s="133">
        <v>0.37</v>
      </c>
      <c r="H941" s="133">
        <v>0.38</v>
      </c>
      <c r="I941" s="134">
        <v>400</v>
      </c>
      <c r="J941" s="135"/>
      <c r="K941" s="172">
        <f t="shared" si="14"/>
        <v>0</v>
      </c>
      <c r="L941" s="136" t="s">
        <v>1226</v>
      </c>
      <c r="M941" s="144" t="s">
        <v>28</v>
      </c>
      <c r="N941" s="136" t="s">
        <v>44</v>
      </c>
      <c r="O941" s="122" t="s">
        <v>28</v>
      </c>
      <c r="P941" s="122"/>
    </row>
    <row r="942" spans="1:16" s="19" customFormat="1" ht="15" thickBot="1">
      <c r="A942" s="114"/>
      <c r="B942" s="153" t="s">
        <v>430</v>
      </c>
      <c r="C942" s="119" t="s">
        <v>42</v>
      </c>
      <c r="D942" s="119" t="s">
        <v>431</v>
      </c>
      <c r="E942" s="115"/>
      <c r="F942" s="36" t="s">
        <v>32</v>
      </c>
      <c r="G942" s="37">
        <v>0.57000000000000006</v>
      </c>
      <c r="H942" s="37">
        <v>0.59</v>
      </c>
      <c r="I942" s="38">
        <v>300</v>
      </c>
      <c r="J942" s="39"/>
      <c r="K942" s="171">
        <f t="shared" si="14"/>
        <v>0</v>
      </c>
      <c r="L942" s="162" t="s">
        <v>1227</v>
      </c>
      <c r="M942" s="44" t="s">
        <v>28</v>
      </c>
      <c r="N942" s="41" t="s">
        <v>44</v>
      </c>
      <c r="O942" s="122" t="s">
        <v>28</v>
      </c>
      <c r="P942" s="122"/>
    </row>
    <row r="943" spans="1:16" s="19" customFormat="1" ht="15" thickBot="1">
      <c r="A943" s="114"/>
      <c r="B943" s="153" t="s">
        <v>1014</v>
      </c>
      <c r="C943" s="119" t="s">
        <v>42</v>
      </c>
      <c r="D943" s="119" t="s">
        <v>431</v>
      </c>
      <c r="E943" s="115"/>
      <c r="F943" s="36" t="s">
        <v>33</v>
      </c>
      <c r="G943" s="37">
        <v>0.83</v>
      </c>
      <c r="H943" s="37">
        <v>0.87</v>
      </c>
      <c r="I943" s="38">
        <v>200</v>
      </c>
      <c r="J943" s="39"/>
      <c r="K943" s="171">
        <f t="shared" si="14"/>
        <v>0</v>
      </c>
      <c r="L943" s="162" t="s">
        <v>1227</v>
      </c>
      <c r="M943" s="44" t="s">
        <v>28</v>
      </c>
      <c r="N943" s="41" t="s">
        <v>44</v>
      </c>
      <c r="O943" s="122" t="s">
        <v>28</v>
      </c>
      <c r="P943" s="122"/>
    </row>
    <row r="944" spans="1:16" s="19" customFormat="1" ht="15" thickBot="1">
      <c r="A944" s="114"/>
      <c r="B944" s="153" t="s">
        <v>432</v>
      </c>
      <c r="C944" s="119" t="s">
        <v>42</v>
      </c>
      <c r="D944" s="119" t="s">
        <v>431</v>
      </c>
      <c r="E944" s="35"/>
      <c r="F944" s="36" t="s">
        <v>73</v>
      </c>
      <c r="G944" s="37">
        <v>1.1100000000000001</v>
      </c>
      <c r="H944" s="37">
        <v>1.1599999999999999</v>
      </c>
      <c r="I944" s="38">
        <v>150</v>
      </c>
      <c r="J944" s="39"/>
      <c r="K944" s="171">
        <f t="shared" si="14"/>
        <v>0</v>
      </c>
      <c r="L944" s="162" t="s">
        <v>1227</v>
      </c>
      <c r="M944" s="44" t="s">
        <v>28</v>
      </c>
      <c r="N944" s="41" t="s">
        <v>44</v>
      </c>
      <c r="O944" s="122" t="s">
        <v>28</v>
      </c>
      <c r="P944" s="122"/>
    </row>
    <row r="945" spans="1:16" s="19" customFormat="1" ht="15" thickBot="1">
      <c r="A945" s="114"/>
      <c r="B945" s="153" t="s">
        <v>433</v>
      </c>
      <c r="C945" s="119" t="s">
        <v>42</v>
      </c>
      <c r="D945" s="119" t="s">
        <v>431</v>
      </c>
      <c r="E945" s="35"/>
      <c r="F945" s="36" t="s">
        <v>64</v>
      </c>
      <c r="G945" s="37">
        <v>1.28</v>
      </c>
      <c r="H945" s="37">
        <v>1.34</v>
      </c>
      <c r="I945" s="38">
        <v>125</v>
      </c>
      <c r="J945" s="39"/>
      <c r="K945" s="171">
        <f t="shared" si="14"/>
        <v>0</v>
      </c>
      <c r="L945" s="162" t="s">
        <v>1227</v>
      </c>
      <c r="M945" s="44" t="s">
        <v>28</v>
      </c>
      <c r="N945" s="41" t="s">
        <v>44</v>
      </c>
      <c r="O945" s="122" t="s">
        <v>28</v>
      </c>
      <c r="P945" s="122"/>
    </row>
    <row r="946" spans="1:16" s="19" customFormat="1" ht="15" thickBot="1">
      <c r="A946" s="114"/>
      <c r="B946" s="154" t="s">
        <v>434</v>
      </c>
      <c r="C946" s="126" t="s">
        <v>42</v>
      </c>
      <c r="D946" s="126" t="s">
        <v>431</v>
      </c>
      <c r="E946" s="35"/>
      <c r="F946" s="36" t="s">
        <v>46</v>
      </c>
      <c r="G946" s="37">
        <v>1.44</v>
      </c>
      <c r="H946" s="37">
        <v>1.51</v>
      </c>
      <c r="I946" s="38">
        <v>100</v>
      </c>
      <c r="J946" s="128"/>
      <c r="K946" s="171">
        <f t="shared" si="14"/>
        <v>0</v>
      </c>
      <c r="L946" s="162" t="s">
        <v>1227</v>
      </c>
      <c r="M946" s="44" t="s">
        <v>28</v>
      </c>
      <c r="N946" s="41" t="s">
        <v>44</v>
      </c>
      <c r="O946" s="122" t="s">
        <v>28</v>
      </c>
      <c r="P946" s="122"/>
    </row>
    <row r="947" spans="1:16" s="19" customFormat="1" ht="15" hidden="1" thickBot="1">
      <c r="A947" s="114"/>
      <c r="B947" s="152" t="s">
        <v>726</v>
      </c>
      <c r="C947" s="130" t="s">
        <v>47</v>
      </c>
      <c r="D947" s="130" t="s">
        <v>436</v>
      </c>
      <c r="E947" s="137"/>
      <c r="F947" s="132" t="s">
        <v>30</v>
      </c>
      <c r="G947" s="133">
        <v>0.38</v>
      </c>
      <c r="H947" s="133">
        <v>0.39</v>
      </c>
      <c r="I947" s="134">
        <v>400</v>
      </c>
      <c r="J947" s="135"/>
      <c r="K947" s="172">
        <f t="shared" si="14"/>
        <v>0</v>
      </c>
      <c r="L947" s="136" t="s">
        <v>1226</v>
      </c>
      <c r="M947" s="105" t="s">
        <v>28</v>
      </c>
      <c r="N947" s="136" t="s">
        <v>31</v>
      </c>
      <c r="O947" s="122" t="s">
        <v>28</v>
      </c>
      <c r="P947" s="122"/>
    </row>
    <row r="948" spans="1:16" s="19" customFormat="1" ht="15" hidden="1" thickBot="1">
      <c r="A948" s="114"/>
      <c r="B948" s="152" t="s">
        <v>725</v>
      </c>
      <c r="C948" s="130" t="s">
        <v>47</v>
      </c>
      <c r="D948" s="130" t="s">
        <v>436</v>
      </c>
      <c r="E948" s="137"/>
      <c r="F948" s="132" t="s">
        <v>230</v>
      </c>
      <c r="G948" s="133">
        <v>0.27</v>
      </c>
      <c r="H948" s="133">
        <v>0.28000000000000003</v>
      </c>
      <c r="I948" s="134">
        <v>500</v>
      </c>
      <c r="J948" s="135"/>
      <c r="K948" s="172">
        <f t="shared" si="14"/>
        <v>0</v>
      </c>
      <c r="L948" s="136" t="s">
        <v>1226</v>
      </c>
      <c r="M948" s="105" t="s">
        <v>28</v>
      </c>
      <c r="N948" s="136" t="s">
        <v>31</v>
      </c>
      <c r="O948" s="122" t="s">
        <v>28</v>
      </c>
      <c r="P948" s="122"/>
    </row>
    <row r="949" spans="1:16" s="19" customFormat="1" ht="15" hidden="1" thickBot="1">
      <c r="A949" s="114"/>
      <c r="B949" s="152" t="s">
        <v>435</v>
      </c>
      <c r="C949" s="130" t="s">
        <v>47</v>
      </c>
      <c r="D949" s="130" t="s">
        <v>436</v>
      </c>
      <c r="E949" s="137"/>
      <c r="F949" s="132" t="s">
        <v>32</v>
      </c>
      <c r="G949" s="133">
        <v>0.51</v>
      </c>
      <c r="H949" s="133">
        <v>0.53</v>
      </c>
      <c r="I949" s="134">
        <v>300</v>
      </c>
      <c r="J949" s="135"/>
      <c r="K949" s="172">
        <f t="shared" si="14"/>
        <v>0</v>
      </c>
      <c r="L949" s="136" t="s">
        <v>1226</v>
      </c>
      <c r="M949" s="105" t="s">
        <v>28</v>
      </c>
      <c r="N949" s="136" t="s">
        <v>31</v>
      </c>
      <c r="O949" s="122" t="s">
        <v>28</v>
      </c>
      <c r="P949" s="122"/>
    </row>
    <row r="950" spans="1:16" s="19" customFormat="1" ht="15" thickBot="1">
      <c r="A950" s="114"/>
      <c r="B950" s="154" t="s">
        <v>437</v>
      </c>
      <c r="C950" s="126" t="s">
        <v>42</v>
      </c>
      <c r="D950" s="126" t="s">
        <v>438</v>
      </c>
      <c r="E950" s="125" t="s">
        <v>1147</v>
      </c>
      <c r="F950" s="36" t="s">
        <v>32</v>
      </c>
      <c r="G950" s="37">
        <v>0.66</v>
      </c>
      <c r="H950" s="37">
        <v>0.69000000000000006</v>
      </c>
      <c r="I950" s="38">
        <v>300</v>
      </c>
      <c r="J950" s="128"/>
      <c r="K950" s="171">
        <f t="shared" si="14"/>
        <v>0</v>
      </c>
      <c r="L950" s="162" t="s">
        <v>1227</v>
      </c>
      <c r="M950" s="42" t="s">
        <v>28</v>
      </c>
      <c r="N950" s="41" t="s">
        <v>37</v>
      </c>
      <c r="O950" s="122" t="s">
        <v>28</v>
      </c>
      <c r="P950" s="122"/>
    </row>
    <row r="951" spans="1:16" s="19" customFormat="1" ht="15" hidden="1" thickBot="1">
      <c r="A951" s="114"/>
      <c r="B951" s="152" t="s">
        <v>439</v>
      </c>
      <c r="C951" s="130" t="s">
        <v>42</v>
      </c>
      <c r="D951" s="130" t="s">
        <v>438</v>
      </c>
      <c r="E951" s="131" t="s">
        <v>1147</v>
      </c>
      <c r="F951" s="132" t="s">
        <v>33</v>
      </c>
      <c r="G951" s="133">
        <v>0.95</v>
      </c>
      <c r="H951" s="133">
        <v>0.99</v>
      </c>
      <c r="I951" s="134">
        <v>200</v>
      </c>
      <c r="J951" s="135"/>
      <c r="K951" s="172">
        <f t="shared" si="14"/>
        <v>0</v>
      </c>
      <c r="L951" s="136" t="s">
        <v>1226</v>
      </c>
      <c r="M951" s="107" t="s">
        <v>28</v>
      </c>
      <c r="N951" s="136" t="s">
        <v>37</v>
      </c>
      <c r="O951" s="122" t="s">
        <v>28</v>
      </c>
      <c r="P951" s="122"/>
    </row>
    <row r="952" spans="1:16" s="19" customFormat="1" ht="15" hidden="1" thickBot="1">
      <c r="A952" s="114"/>
      <c r="B952" s="152" t="s">
        <v>440</v>
      </c>
      <c r="C952" s="130" t="s">
        <v>42</v>
      </c>
      <c r="D952" s="130" t="s">
        <v>438</v>
      </c>
      <c r="E952" s="131" t="s">
        <v>1147</v>
      </c>
      <c r="F952" s="132" t="s">
        <v>73</v>
      </c>
      <c r="G952" s="133">
        <v>1.26</v>
      </c>
      <c r="H952" s="133">
        <v>1.32</v>
      </c>
      <c r="I952" s="134">
        <v>150</v>
      </c>
      <c r="J952" s="135"/>
      <c r="K952" s="172">
        <f t="shared" si="14"/>
        <v>0</v>
      </c>
      <c r="L952" s="136" t="s">
        <v>1226</v>
      </c>
      <c r="M952" s="107" t="s">
        <v>28</v>
      </c>
      <c r="N952" s="136" t="s">
        <v>37</v>
      </c>
      <c r="O952" s="122" t="s">
        <v>28</v>
      </c>
      <c r="P952" s="122"/>
    </row>
    <row r="953" spans="1:16" s="19" customFormat="1" ht="15" thickBot="1">
      <c r="A953" s="114"/>
      <c r="B953" s="153" t="s">
        <v>1015</v>
      </c>
      <c r="C953" s="119" t="s">
        <v>42</v>
      </c>
      <c r="D953" s="119" t="s">
        <v>438</v>
      </c>
      <c r="E953" s="125" t="s">
        <v>1147</v>
      </c>
      <c r="F953" s="36" t="s">
        <v>64</v>
      </c>
      <c r="G953" s="37">
        <v>1.47</v>
      </c>
      <c r="H953" s="37">
        <v>1.54</v>
      </c>
      <c r="I953" s="38">
        <v>125</v>
      </c>
      <c r="J953" s="39"/>
      <c r="K953" s="171">
        <f t="shared" si="14"/>
        <v>0</v>
      </c>
      <c r="L953" s="163" t="s">
        <v>1228</v>
      </c>
      <c r="M953" s="42" t="s">
        <v>28</v>
      </c>
      <c r="N953" s="41" t="s">
        <v>37</v>
      </c>
      <c r="O953" s="122" t="s">
        <v>28</v>
      </c>
      <c r="P953" s="122"/>
    </row>
    <row r="954" spans="1:16" s="19" customFormat="1" ht="15" hidden="1" thickBot="1">
      <c r="A954" s="114"/>
      <c r="B954" s="152" t="s">
        <v>1016</v>
      </c>
      <c r="C954" s="130" t="s">
        <v>42</v>
      </c>
      <c r="D954" s="130" t="s">
        <v>438</v>
      </c>
      <c r="E954" s="131" t="s">
        <v>1147</v>
      </c>
      <c r="F954" s="132" t="s">
        <v>46</v>
      </c>
      <c r="G954" s="133">
        <v>1.67</v>
      </c>
      <c r="H954" s="133">
        <v>1.75</v>
      </c>
      <c r="I954" s="134">
        <v>100</v>
      </c>
      <c r="J954" s="135"/>
      <c r="K954" s="172">
        <f t="shared" si="14"/>
        <v>0</v>
      </c>
      <c r="L954" s="136" t="s">
        <v>1226</v>
      </c>
      <c r="M954" s="107" t="s">
        <v>28</v>
      </c>
      <c r="N954" s="136" t="s">
        <v>37</v>
      </c>
      <c r="O954" s="122" t="s">
        <v>28</v>
      </c>
      <c r="P954" s="122"/>
    </row>
    <row r="955" spans="1:16" s="19" customFormat="1" ht="15" thickBot="1">
      <c r="A955" s="114"/>
      <c r="B955" s="153" t="s">
        <v>1017</v>
      </c>
      <c r="C955" s="119" t="s">
        <v>42</v>
      </c>
      <c r="D955" s="119" t="s">
        <v>438</v>
      </c>
      <c r="E955" s="125" t="s">
        <v>1147</v>
      </c>
      <c r="F955" s="36" t="s">
        <v>322</v>
      </c>
      <c r="G955" s="37">
        <v>1.83</v>
      </c>
      <c r="H955" s="37">
        <v>1.92</v>
      </c>
      <c r="I955" s="38">
        <v>75</v>
      </c>
      <c r="J955" s="39"/>
      <c r="K955" s="171">
        <f t="shared" si="14"/>
        <v>0</v>
      </c>
      <c r="L955" s="162" t="s">
        <v>1227</v>
      </c>
      <c r="M955" s="107" t="s">
        <v>28</v>
      </c>
      <c r="N955" s="41" t="s">
        <v>37</v>
      </c>
      <c r="O955" s="122" t="s">
        <v>28</v>
      </c>
      <c r="P955" s="122"/>
    </row>
    <row r="956" spans="1:16" s="19" customFormat="1" ht="15" hidden="1" thickBot="1">
      <c r="A956" s="114"/>
      <c r="B956" s="152" t="s">
        <v>441</v>
      </c>
      <c r="C956" s="130" t="s">
        <v>42</v>
      </c>
      <c r="D956" s="130" t="s">
        <v>442</v>
      </c>
      <c r="E956" s="137"/>
      <c r="F956" s="132" t="s">
        <v>32</v>
      </c>
      <c r="G956" s="133">
        <v>0.67</v>
      </c>
      <c r="H956" s="133">
        <v>0.7</v>
      </c>
      <c r="I956" s="134">
        <v>300</v>
      </c>
      <c r="J956" s="135"/>
      <c r="K956" s="172">
        <f t="shared" si="14"/>
        <v>0</v>
      </c>
      <c r="L956" s="136" t="s">
        <v>1226</v>
      </c>
      <c r="M956" s="151" t="s">
        <v>28</v>
      </c>
      <c r="N956" s="136" t="s">
        <v>280</v>
      </c>
      <c r="O956" s="122" t="s">
        <v>28</v>
      </c>
      <c r="P956" s="122"/>
    </row>
    <row r="957" spans="1:16" s="19" customFormat="1" ht="15" hidden="1" thickBot="1">
      <c r="A957" s="114"/>
      <c r="B957" s="152" t="s">
        <v>1018</v>
      </c>
      <c r="C957" s="130" t="s">
        <v>42</v>
      </c>
      <c r="D957" s="130" t="s">
        <v>442</v>
      </c>
      <c r="E957" s="137"/>
      <c r="F957" s="132" t="s">
        <v>33</v>
      </c>
      <c r="G957" s="133">
        <v>0.92</v>
      </c>
      <c r="H957" s="133">
        <v>0.96</v>
      </c>
      <c r="I957" s="134">
        <v>200</v>
      </c>
      <c r="J957" s="135"/>
      <c r="K957" s="172">
        <f t="shared" si="14"/>
        <v>0</v>
      </c>
      <c r="L957" s="136" t="s">
        <v>1226</v>
      </c>
      <c r="M957" s="151" t="s">
        <v>28</v>
      </c>
      <c r="N957" s="136" t="s">
        <v>280</v>
      </c>
      <c r="O957" s="122" t="s">
        <v>28</v>
      </c>
      <c r="P957" s="122"/>
    </row>
    <row r="958" spans="1:16" s="122" customFormat="1" ht="15" hidden="1" thickBot="1">
      <c r="A958" s="121"/>
      <c r="B958" s="152" t="s">
        <v>1019</v>
      </c>
      <c r="C958" s="130" t="s">
        <v>42</v>
      </c>
      <c r="D958" s="130" t="s">
        <v>442</v>
      </c>
      <c r="E958" s="137"/>
      <c r="F958" s="132" t="s">
        <v>73</v>
      </c>
      <c r="G958" s="133">
        <v>1.22</v>
      </c>
      <c r="H958" s="133">
        <v>1.28</v>
      </c>
      <c r="I958" s="134">
        <v>150</v>
      </c>
      <c r="J958" s="135"/>
      <c r="K958" s="172">
        <f t="shared" si="14"/>
        <v>0</v>
      </c>
      <c r="L958" s="136" t="s">
        <v>1226</v>
      </c>
      <c r="M958" s="151" t="s">
        <v>28</v>
      </c>
      <c r="N958" s="136" t="s">
        <v>280</v>
      </c>
      <c r="O958" s="122" t="s">
        <v>28</v>
      </c>
    </row>
    <row r="959" spans="1:16" s="19" customFormat="1" ht="15" thickBot="1">
      <c r="A959" s="114"/>
      <c r="B959" s="153" t="s">
        <v>443</v>
      </c>
      <c r="C959" s="119" t="s">
        <v>42</v>
      </c>
      <c r="D959" s="119" t="s">
        <v>442</v>
      </c>
      <c r="E959" s="120"/>
      <c r="F959" s="36" t="s">
        <v>64</v>
      </c>
      <c r="G959" s="37">
        <v>1.39</v>
      </c>
      <c r="H959" s="37">
        <v>1.46</v>
      </c>
      <c r="I959" s="38">
        <v>125</v>
      </c>
      <c r="J959" s="39"/>
      <c r="K959" s="171">
        <f t="shared" si="14"/>
        <v>0</v>
      </c>
      <c r="L959" s="163" t="s">
        <v>1228</v>
      </c>
      <c r="M959" s="49" t="s">
        <v>28</v>
      </c>
      <c r="N959" s="41" t="s">
        <v>280</v>
      </c>
      <c r="O959" s="122" t="s">
        <v>28</v>
      </c>
      <c r="P959" s="122"/>
    </row>
    <row r="960" spans="1:16" s="122" customFormat="1" ht="15" hidden="1" thickBot="1">
      <c r="A960" s="121"/>
      <c r="B960" s="173" t="s">
        <v>1310</v>
      </c>
      <c r="C960" s="174" t="s">
        <v>1151</v>
      </c>
      <c r="D960" s="174" t="s">
        <v>1367</v>
      </c>
      <c r="E960" s="175" t="s">
        <v>1369</v>
      </c>
      <c r="F960" s="132" t="s">
        <v>73</v>
      </c>
      <c r="G960" s="133">
        <v>1.71</v>
      </c>
      <c r="H960" s="133">
        <v>1.8</v>
      </c>
      <c r="I960" s="134">
        <v>150</v>
      </c>
      <c r="J960" s="138"/>
      <c r="K960" s="172">
        <f t="shared" si="14"/>
        <v>0</v>
      </c>
      <c r="L960" s="176" t="s">
        <v>1227</v>
      </c>
      <c r="M960" s="180" t="s">
        <v>28</v>
      </c>
      <c r="N960" s="136" t="s">
        <v>1387</v>
      </c>
      <c r="O960" s="122" t="s">
        <v>28</v>
      </c>
    </row>
    <row r="961" spans="1:16" s="7" customFormat="1">
      <c r="A961" s="34"/>
      <c r="B961" s="52" t="s">
        <v>446</v>
      </c>
      <c r="C961" s="123"/>
      <c r="D961" s="54" t="s">
        <v>447</v>
      </c>
      <c r="E961" s="53"/>
      <c r="F961" s="53"/>
      <c r="G961" s="53"/>
      <c r="H961" s="53"/>
      <c r="I961" s="53"/>
      <c r="J961" s="55" t="str">
        <f>IF(J962&gt;5,ROUNDUP(J962&gt;35,0),"")</f>
        <v/>
      </c>
      <c r="K961" s="56"/>
      <c r="L961" s="53"/>
      <c r="M961" s="56"/>
      <c r="N961" s="53"/>
      <c r="P961" s="122" t="s">
        <v>28</v>
      </c>
    </row>
    <row r="962" spans="1:16" s="7" customFormat="1">
      <c r="B962" s="52" t="s">
        <v>444</v>
      </c>
      <c r="C962" s="123"/>
      <c r="D962" s="54" t="s">
        <v>445</v>
      </c>
      <c r="E962" s="53"/>
      <c r="F962" s="53"/>
      <c r="G962" s="53"/>
      <c r="H962" s="53"/>
      <c r="I962" s="53"/>
      <c r="J962" s="55">
        <f>J9</f>
        <v>0</v>
      </c>
      <c r="K962" s="53"/>
      <c r="L962" s="53"/>
      <c r="M962" s="53"/>
      <c r="N962" s="53"/>
      <c r="P962" s="122" t="s">
        <v>28</v>
      </c>
    </row>
    <row r="963" spans="1:16" s="7" customFormat="1">
      <c r="B963" s="2"/>
      <c r="D963" s="4"/>
      <c r="E963" s="4"/>
      <c r="F963" s="5"/>
      <c r="G963" s="2"/>
      <c r="H963" s="2"/>
      <c r="I963" s="2"/>
      <c r="J963" s="2"/>
      <c r="K963" s="6"/>
      <c r="L963" s="6"/>
      <c r="M963" s="6"/>
    </row>
    <row r="964" spans="1:16" s="7" customFormat="1">
      <c r="A964" s="2"/>
      <c r="B964" s="2"/>
      <c r="C964" s="57" t="s">
        <v>448</v>
      </c>
      <c r="D964" s="4"/>
      <c r="E964" s="4"/>
      <c r="F964" s="5"/>
      <c r="G964" s="2"/>
      <c r="H964" s="2"/>
      <c r="I964" s="2"/>
      <c r="J964" s="2"/>
      <c r="K964" s="6"/>
      <c r="L964" s="6"/>
      <c r="N964" s="2"/>
    </row>
    <row r="965" spans="1:16" s="7" customFormat="1">
      <c r="A965" s="2"/>
      <c r="B965" s="2"/>
      <c r="C965" s="57" t="s">
        <v>449</v>
      </c>
      <c r="D965" s="4"/>
      <c r="E965" s="4"/>
      <c r="F965" s="5"/>
      <c r="G965" s="2"/>
      <c r="H965" s="2"/>
      <c r="I965" s="2"/>
      <c r="J965" s="2"/>
      <c r="K965" s="6"/>
      <c r="L965" s="6"/>
      <c r="N965" s="2"/>
    </row>
  </sheetData>
  <autoFilter ref="B24:N962" xr:uid="{00000000-0001-0000-0000-000000000000}">
    <filterColumn colId="0">
      <colorFilter dxfId="140" cellColor="0"/>
    </filterColumn>
  </autoFilter>
  <sortState xmlns:xlrd2="http://schemas.microsoft.com/office/spreadsheetml/2017/richdata2" ref="B25:O960">
    <sortCondition ref="D25:D960"/>
    <sortCondition ref="F25:F960"/>
  </sortState>
  <mergeCells count="12">
    <mergeCell ref="C22:J22"/>
    <mergeCell ref="L2:L4"/>
    <mergeCell ref="J7:K7"/>
    <mergeCell ref="J8:K8"/>
    <mergeCell ref="J9:K9"/>
    <mergeCell ref="J10:K10"/>
    <mergeCell ref="J11:K11"/>
    <mergeCell ref="J12:K12"/>
    <mergeCell ref="J13:K13"/>
    <mergeCell ref="J14:K14"/>
    <mergeCell ref="J15:K15"/>
    <mergeCell ref="E4:H4"/>
  </mergeCells>
  <conditionalFormatting sqref="A180:B182">
    <cfRule type="duplicateValues" dxfId="139" priority="18"/>
  </conditionalFormatting>
  <conditionalFormatting sqref="A217:B217">
    <cfRule type="duplicateValues" dxfId="138" priority="106"/>
  </conditionalFormatting>
  <conditionalFormatting sqref="A232:B234">
    <cfRule type="duplicateValues" dxfId="137" priority="98"/>
  </conditionalFormatting>
  <conditionalFormatting sqref="A315:B317">
    <cfRule type="duplicateValues" dxfId="136" priority="90"/>
  </conditionalFormatting>
  <conditionalFormatting sqref="A323:B323">
    <cfRule type="duplicateValues" dxfId="135" priority="82"/>
  </conditionalFormatting>
  <conditionalFormatting sqref="A412:B412">
    <cfRule type="duplicateValues" dxfId="134" priority="42"/>
  </conditionalFormatting>
  <conditionalFormatting sqref="A544:B545">
    <cfRule type="duplicateValues" dxfId="133" priority="10"/>
  </conditionalFormatting>
  <conditionalFormatting sqref="A598:B600">
    <cfRule type="duplicateValues" dxfId="132" priority="74"/>
  </conditionalFormatting>
  <conditionalFormatting sqref="A617:B619">
    <cfRule type="duplicateValues" dxfId="131" priority="123"/>
  </conditionalFormatting>
  <conditionalFormatting sqref="A655:B655">
    <cfRule type="duplicateValues" dxfId="130" priority="66"/>
  </conditionalFormatting>
  <conditionalFormatting sqref="A666:B667">
    <cfRule type="duplicateValues" dxfId="129" priority="34"/>
  </conditionalFormatting>
  <conditionalFormatting sqref="A681:B681">
    <cfRule type="duplicateValues" dxfId="128" priority="58"/>
  </conditionalFormatting>
  <conditionalFormatting sqref="A698:B698">
    <cfRule type="duplicateValues" dxfId="127" priority="26"/>
  </conditionalFormatting>
  <conditionalFormatting sqref="A728:B728">
    <cfRule type="duplicateValues" dxfId="126" priority="114"/>
  </conditionalFormatting>
  <conditionalFormatting sqref="A729:B782 A620:B654 A1:B179 A218:B231 A318:B322 A324:B411 A601:B616 A656:B665 A682:B697 A413:B543 A668:B680 A699:B727 A183:B216 A546:B597 A235:B314 A787:B960 A966:B1048576">
    <cfRule type="duplicateValues" dxfId="125" priority="458"/>
  </conditionalFormatting>
  <conditionalFormatting sqref="A783:B786">
    <cfRule type="duplicateValues" dxfId="124" priority="50"/>
  </conditionalFormatting>
  <conditionalFormatting sqref="A961:B965">
    <cfRule type="duplicateValues" dxfId="123" priority="2"/>
  </conditionalFormatting>
  <conditionalFormatting sqref="B1:B960 B966:B1048576">
    <cfRule type="duplicateValues" dxfId="122" priority="122"/>
  </conditionalFormatting>
  <conditionalFormatting sqref="B180:B182">
    <cfRule type="duplicateValues" dxfId="121" priority="19"/>
    <cfRule type="duplicateValues" dxfId="120" priority="22"/>
    <cfRule type="duplicateValues" dxfId="119" priority="23"/>
    <cfRule type="duplicateValues" dxfId="118" priority="24"/>
    <cfRule type="duplicateValues" dxfId="117" priority="25"/>
    <cfRule type="duplicateValues" dxfId="116" priority="21"/>
    <cfRule type="duplicateValues" dxfId="115" priority="20"/>
  </conditionalFormatting>
  <conditionalFormatting sqref="B217">
    <cfRule type="duplicateValues" dxfId="114" priority="108"/>
    <cfRule type="duplicateValues" dxfId="113" priority="107"/>
    <cfRule type="duplicateValues" dxfId="112" priority="109"/>
    <cfRule type="duplicateValues" dxfId="111" priority="110"/>
    <cfRule type="duplicateValues" dxfId="110" priority="111"/>
    <cfRule type="duplicateValues" dxfId="109" priority="112"/>
    <cfRule type="duplicateValues" dxfId="108" priority="113"/>
  </conditionalFormatting>
  <conditionalFormatting sqref="B232:B234">
    <cfRule type="duplicateValues" dxfId="107" priority="105"/>
    <cfRule type="duplicateValues" dxfId="106" priority="104"/>
    <cfRule type="duplicateValues" dxfId="105" priority="101"/>
    <cfRule type="duplicateValues" dxfId="104" priority="100"/>
    <cfRule type="duplicateValues" dxfId="103" priority="99"/>
    <cfRule type="duplicateValues" dxfId="102" priority="102"/>
    <cfRule type="duplicateValues" dxfId="101" priority="103"/>
  </conditionalFormatting>
  <conditionalFormatting sqref="B315:B317">
    <cfRule type="duplicateValues" dxfId="100" priority="92"/>
    <cfRule type="duplicateValues" dxfId="99" priority="91"/>
    <cfRule type="duplicateValues" dxfId="98" priority="96"/>
    <cfRule type="duplicateValues" dxfId="97" priority="97"/>
    <cfRule type="duplicateValues" dxfId="96" priority="95"/>
    <cfRule type="duplicateValues" dxfId="95" priority="94"/>
    <cfRule type="duplicateValues" dxfId="94" priority="93"/>
  </conditionalFormatting>
  <conditionalFormatting sqref="B323">
    <cfRule type="duplicateValues" dxfId="93" priority="87"/>
    <cfRule type="duplicateValues" dxfId="92" priority="86"/>
    <cfRule type="duplicateValues" dxfId="91" priority="85"/>
    <cfRule type="duplicateValues" dxfId="90" priority="84"/>
    <cfRule type="duplicateValues" dxfId="89" priority="88"/>
    <cfRule type="duplicateValues" dxfId="88" priority="83"/>
    <cfRule type="duplicateValues" dxfId="87" priority="89"/>
  </conditionalFormatting>
  <conditionalFormatting sqref="B412">
    <cfRule type="duplicateValues" dxfId="86" priority="47"/>
    <cfRule type="duplicateValues" dxfId="85" priority="48"/>
    <cfRule type="duplicateValues" dxfId="84" priority="49"/>
    <cfRule type="duplicateValues" dxfId="83" priority="46"/>
    <cfRule type="duplicateValues" dxfId="82" priority="45"/>
    <cfRule type="duplicateValues" dxfId="81" priority="44"/>
    <cfRule type="duplicateValues" dxfId="80" priority="43"/>
  </conditionalFormatting>
  <conditionalFormatting sqref="B544:B545">
    <cfRule type="duplicateValues" dxfId="79" priority="14"/>
    <cfRule type="duplicateValues" dxfId="78" priority="11"/>
    <cfRule type="duplicateValues" dxfId="77" priority="13"/>
    <cfRule type="duplicateValues" dxfId="76" priority="12"/>
    <cfRule type="duplicateValues" dxfId="75" priority="17"/>
    <cfRule type="duplicateValues" dxfId="74" priority="16"/>
    <cfRule type="duplicateValues" dxfId="73" priority="15"/>
  </conditionalFormatting>
  <conditionalFormatting sqref="B598:B600">
    <cfRule type="duplicateValues" dxfId="72" priority="81"/>
    <cfRule type="duplicateValues" dxfId="71" priority="80"/>
    <cfRule type="duplicateValues" dxfId="70" priority="79"/>
    <cfRule type="duplicateValues" dxfId="69" priority="75"/>
    <cfRule type="duplicateValues" dxfId="68" priority="76"/>
    <cfRule type="duplicateValues" dxfId="67" priority="77"/>
    <cfRule type="duplicateValues" dxfId="66" priority="78"/>
  </conditionalFormatting>
  <conditionalFormatting sqref="B617:B619">
    <cfRule type="duplicateValues" dxfId="65" priority="124"/>
    <cfRule type="duplicateValues" dxfId="64" priority="125"/>
    <cfRule type="duplicateValues" dxfId="63" priority="126"/>
    <cfRule type="duplicateValues" dxfId="62" priority="127"/>
    <cfRule type="duplicateValues" dxfId="61" priority="128"/>
    <cfRule type="duplicateValues" dxfId="60" priority="129"/>
    <cfRule type="duplicateValues" dxfId="59" priority="130"/>
  </conditionalFormatting>
  <conditionalFormatting sqref="B620:B654 B25:B179 B729:B782 B218:B231 B318:B322 B324:B411 B601:B616 B656:B665 B682:B697 B787:B880 B413:B543 B668:B680 B699:B727 B183:B216 B546:B597 B235:B314">
    <cfRule type="duplicateValues" dxfId="58" priority="490"/>
    <cfRule type="duplicateValues" dxfId="57" priority="491"/>
  </conditionalFormatting>
  <conditionalFormatting sqref="B655">
    <cfRule type="duplicateValues" dxfId="56" priority="70"/>
    <cfRule type="duplicateValues" dxfId="55" priority="71"/>
    <cfRule type="duplicateValues" dxfId="54" priority="72"/>
    <cfRule type="duplicateValues" dxfId="53" priority="73"/>
    <cfRule type="duplicateValues" dxfId="52" priority="67"/>
    <cfRule type="duplicateValues" dxfId="51" priority="68"/>
    <cfRule type="duplicateValues" dxfId="50" priority="69"/>
  </conditionalFormatting>
  <conditionalFormatting sqref="B666:B667">
    <cfRule type="duplicateValues" dxfId="49" priority="38"/>
    <cfRule type="duplicateValues" dxfId="48" priority="37"/>
    <cfRule type="duplicateValues" dxfId="47" priority="36"/>
    <cfRule type="duplicateValues" dxfId="46" priority="35"/>
    <cfRule type="duplicateValues" dxfId="45" priority="40"/>
    <cfRule type="duplicateValues" dxfId="44" priority="41"/>
    <cfRule type="duplicateValues" dxfId="43" priority="39"/>
  </conditionalFormatting>
  <conditionalFormatting sqref="B681">
    <cfRule type="duplicateValues" dxfId="42" priority="59"/>
    <cfRule type="duplicateValues" dxfId="41" priority="65"/>
    <cfRule type="duplicateValues" dxfId="40" priority="64"/>
    <cfRule type="duplicateValues" dxfId="39" priority="63"/>
    <cfRule type="duplicateValues" dxfId="38" priority="62"/>
    <cfRule type="duplicateValues" dxfId="37" priority="61"/>
    <cfRule type="duplicateValues" dxfId="36" priority="60"/>
  </conditionalFormatting>
  <conditionalFormatting sqref="B698">
    <cfRule type="duplicateValues" dxfId="35" priority="31"/>
    <cfRule type="duplicateValues" dxfId="34" priority="33"/>
    <cfRule type="duplicateValues" dxfId="33" priority="32"/>
    <cfRule type="duplicateValues" dxfId="32" priority="30"/>
    <cfRule type="duplicateValues" dxfId="31" priority="29"/>
    <cfRule type="duplicateValues" dxfId="30" priority="28"/>
    <cfRule type="duplicateValues" dxfId="29" priority="27"/>
  </conditionalFormatting>
  <conditionalFormatting sqref="B728">
    <cfRule type="duplicateValues" dxfId="28" priority="117"/>
    <cfRule type="duplicateValues" dxfId="27" priority="118"/>
    <cfRule type="duplicateValues" dxfId="26" priority="119"/>
    <cfRule type="duplicateValues" dxfId="25" priority="120"/>
    <cfRule type="duplicateValues" dxfId="24" priority="121"/>
    <cfRule type="duplicateValues" dxfId="23" priority="116"/>
    <cfRule type="duplicateValues" dxfId="22" priority="115"/>
  </conditionalFormatting>
  <conditionalFormatting sqref="B729:B782 B620:B654 B1:B179 B218:B231 B318:B322 B324:B411 B601:B616 B656:B665 B682:B697 B413:B543 B668:B680 B699:B727 B183:B216 B546:B597 B235:B314 B787:B960 B966:B1048576">
    <cfRule type="duplicateValues" dxfId="21" priority="459"/>
    <cfRule type="duplicateValues" dxfId="20" priority="460"/>
    <cfRule type="duplicateValues" dxfId="19" priority="461"/>
    <cfRule type="duplicateValues" dxfId="18" priority="462"/>
    <cfRule type="duplicateValues" dxfId="17" priority="463"/>
  </conditionalFormatting>
  <conditionalFormatting sqref="B783:B786">
    <cfRule type="duplicateValues" dxfId="16" priority="57"/>
    <cfRule type="duplicateValues" dxfId="15" priority="56"/>
    <cfRule type="duplicateValues" dxfId="14" priority="55"/>
    <cfRule type="duplicateValues" dxfId="13" priority="53"/>
    <cfRule type="duplicateValues" dxfId="12" priority="52"/>
    <cfRule type="duplicateValues" dxfId="11" priority="54"/>
    <cfRule type="duplicateValues" dxfId="10" priority="51"/>
  </conditionalFormatting>
  <conditionalFormatting sqref="B881:B960">
    <cfRule type="duplicateValues" dxfId="9" priority="9"/>
    <cfRule type="duplicateValues" dxfId="8" priority="8"/>
  </conditionalFormatting>
  <conditionalFormatting sqref="B961:B965">
    <cfRule type="duplicateValues" dxfId="7" priority="1"/>
    <cfRule type="duplicateValues" dxfId="6" priority="7"/>
    <cfRule type="duplicateValues" dxfId="5" priority="6"/>
    <cfRule type="duplicateValues" dxfId="4" priority="3"/>
    <cfRule type="duplicateValues" dxfId="3" priority="4"/>
    <cfRule type="duplicateValues" dxfId="2" priority="5"/>
  </conditionalFormatting>
  <conditionalFormatting sqref="G5">
    <cfRule type="containsText" dxfId="1" priority="154" operator="containsText" text="нет">
      <formula>NOT(ISERROR(SEARCH("нет",G5)))</formula>
    </cfRule>
    <cfRule type="iconSet" priority="155">
      <iconSet iconSet="3Symbols">
        <cfvo type="percent" val="0"/>
        <cfvo type="percent" val="33"/>
        <cfvo type="percent" val="67"/>
      </iconSet>
    </cfRule>
  </conditionalFormatting>
  <conditionalFormatting sqref="J8">
    <cfRule type="expression" dxfId="0" priority="149">
      <formula>EXACT($J$8,"Не выбрано!")</formula>
    </cfRule>
  </conditionalFormatting>
  <dataValidations count="4">
    <dataValidation type="list" allowBlank="1" showInputMessage="1" showErrorMessage="1" sqref="G5" xr:uid="{00000000-0002-0000-0000-000000000000}">
      <formula1>"да,нет"</formula1>
    </dataValidation>
    <dataValidation type="list" allowBlank="1" showInputMessage="1" showErrorMessage="1" sqref="WVO964974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K47470:L47470 JC47470 SY47470 ACU47470 AMQ47470 AWM47470 BGI47470 BQE47470 CAA47470 CJW47470 CTS47470 DDO47470 DNK47470 DXG47470 EHC47470 EQY47470 FAU47470 FKQ47470 FUM47470 GEI47470 GOE47470 GYA47470 HHW47470 HRS47470 IBO47470 ILK47470 IVG47470 JFC47470 JOY47470 JYU47470 KIQ47470 KSM47470 LCI47470 LME47470 LWA47470 MFW47470 MPS47470 MZO47470 NJK47470 NTG47470 ODC47470 OMY47470 OWU47470 PGQ47470 PQM47470 QAI47470 QKE47470 QUA47470 RDW47470 RNS47470 RXO47470 SHK47470 SRG47470 TBC47470 TKY47470 TUU47470 UEQ47470 UOM47470 UYI47470 VIE47470 VSA47470 WBW47470 WLS47470 WVO47470 K113006:L113006 JC113006 SY113006 ACU113006 AMQ113006 AWM113006 BGI113006 BQE113006 CAA113006 CJW113006 CTS113006 DDO113006 DNK113006 DXG113006 EHC113006 EQY113006 FAU113006 FKQ113006 FUM113006 GEI113006 GOE113006 GYA113006 HHW113006 HRS113006 IBO113006 ILK113006 IVG113006 JFC113006 JOY113006 JYU113006 KIQ113006 KSM113006 LCI113006 LME113006 LWA113006 MFW113006 MPS113006 MZO113006 NJK113006 NTG113006 ODC113006 OMY113006 OWU113006 PGQ113006 PQM113006 QAI113006 QKE113006 QUA113006 RDW113006 RNS113006 RXO113006 SHK113006 SRG113006 TBC113006 TKY113006 TUU113006 UEQ113006 UOM113006 UYI113006 VIE113006 VSA113006 WBW113006 WLS113006 WVO113006 K178542:L178542 JC178542 SY178542 ACU178542 AMQ178542 AWM178542 BGI178542 BQE178542 CAA178542 CJW178542 CTS178542 DDO178542 DNK178542 DXG178542 EHC178542 EQY178542 FAU178542 FKQ178542 FUM178542 GEI178542 GOE178542 GYA178542 HHW178542 HRS178542 IBO178542 ILK178542 IVG178542 JFC178542 JOY178542 JYU178542 KIQ178542 KSM178542 LCI178542 LME178542 LWA178542 MFW178542 MPS178542 MZO178542 NJK178542 NTG178542 ODC178542 OMY178542 OWU178542 PGQ178542 PQM178542 QAI178542 QKE178542 QUA178542 RDW178542 RNS178542 RXO178542 SHK178542 SRG178542 TBC178542 TKY178542 TUU178542 UEQ178542 UOM178542 UYI178542 VIE178542 VSA178542 WBW178542 WLS178542 WVO178542 K244078:L244078 JC244078 SY244078 ACU244078 AMQ244078 AWM244078 BGI244078 BQE244078 CAA244078 CJW244078 CTS244078 DDO244078 DNK244078 DXG244078 EHC244078 EQY244078 FAU244078 FKQ244078 FUM244078 GEI244078 GOE244078 GYA244078 HHW244078 HRS244078 IBO244078 ILK244078 IVG244078 JFC244078 JOY244078 JYU244078 KIQ244078 KSM244078 LCI244078 LME244078 LWA244078 MFW244078 MPS244078 MZO244078 NJK244078 NTG244078 ODC244078 OMY244078 OWU244078 PGQ244078 PQM244078 QAI244078 QKE244078 QUA244078 RDW244078 RNS244078 RXO244078 SHK244078 SRG244078 TBC244078 TKY244078 TUU244078 UEQ244078 UOM244078 UYI244078 VIE244078 VSA244078 WBW244078 WLS244078 WVO244078 K309614:L309614 JC309614 SY309614 ACU309614 AMQ309614 AWM309614 BGI309614 BQE309614 CAA309614 CJW309614 CTS309614 DDO309614 DNK309614 DXG309614 EHC309614 EQY309614 FAU309614 FKQ309614 FUM309614 GEI309614 GOE309614 GYA309614 HHW309614 HRS309614 IBO309614 ILK309614 IVG309614 JFC309614 JOY309614 JYU309614 KIQ309614 KSM309614 LCI309614 LME309614 LWA309614 MFW309614 MPS309614 MZO309614 NJK309614 NTG309614 ODC309614 OMY309614 OWU309614 PGQ309614 PQM309614 QAI309614 QKE309614 QUA309614 RDW309614 RNS309614 RXO309614 SHK309614 SRG309614 TBC309614 TKY309614 TUU309614 UEQ309614 UOM309614 UYI309614 VIE309614 VSA309614 WBW309614 WLS309614 WVO309614 K375150:L375150 JC375150 SY375150 ACU375150 AMQ375150 AWM375150 BGI375150 BQE375150 CAA375150 CJW375150 CTS375150 DDO375150 DNK375150 DXG375150 EHC375150 EQY375150 FAU375150 FKQ375150 FUM375150 GEI375150 GOE375150 GYA375150 HHW375150 HRS375150 IBO375150 ILK375150 IVG375150 JFC375150 JOY375150 JYU375150 KIQ375150 KSM375150 LCI375150 LME375150 LWA375150 MFW375150 MPS375150 MZO375150 NJK375150 NTG375150 ODC375150 OMY375150 OWU375150 PGQ375150 PQM375150 QAI375150 QKE375150 QUA375150 RDW375150 RNS375150 RXO375150 SHK375150 SRG375150 TBC375150 TKY375150 TUU375150 UEQ375150 UOM375150 UYI375150 VIE375150 VSA375150 WBW375150 WLS375150 WVO375150 K440686:L440686 JC440686 SY440686 ACU440686 AMQ440686 AWM440686 BGI440686 BQE440686 CAA440686 CJW440686 CTS440686 DDO440686 DNK440686 DXG440686 EHC440686 EQY440686 FAU440686 FKQ440686 FUM440686 GEI440686 GOE440686 GYA440686 HHW440686 HRS440686 IBO440686 ILK440686 IVG440686 JFC440686 JOY440686 JYU440686 KIQ440686 KSM440686 LCI440686 LME440686 LWA440686 MFW440686 MPS440686 MZO440686 NJK440686 NTG440686 ODC440686 OMY440686 OWU440686 PGQ440686 PQM440686 QAI440686 QKE440686 QUA440686 RDW440686 RNS440686 RXO440686 SHK440686 SRG440686 TBC440686 TKY440686 TUU440686 UEQ440686 UOM440686 UYI440686 VIE440686 VSA440686 WBW440686 WLS440686 WVO440686 K506222:L506222 JC506222 SY506222 ACU506222 AMQ506222 AWM506222 BGI506222 BQE506222 CAA506222 CJW506222 CTS506222 DDO506222 DNK506222 DXG506222 EHC506222 EQY506222 FAU506222 FKQ506222 FUM506222 GEI506222 GOE506222 GYA506222 HHW506222 HRS506222 IBO506222 ILK506222 IVG506222 JFC506222 JOY506222 JYU506222 KIQ506222 KSM506222 LCI506222 LME506222 LWA506222 MFW506222 MPS506222 MZO506222 NJK506222 NTG506222 ODC506222 OMY506222 OWU506222 PGQ506222 PQM506222 QAI506222 QKE506222 QUA506222 RDW506222 RNS506222 RXO506222 SHK506222 SRG506222 TBC506222 TKY506222 TUU506222 UEQ506222 UOM506222 UYI506222 VIE506222 VSA506222 WBW506222 WLS506222 WVO506222 K571758:L571758 JC571758 SY571758 ACU571758 AMQ571758 AWM571758 BGI571758 BQE571758 CAA571758 CJW571758 CTS571758 DDO571758 DNK571758 DXG571758 EHC571758 EQY571758 FAU571758 FKQ571758 FUM571758 GEI571758 GOE571758 GYA571758 HHW571758 HRS571758 IBO571758 ILK571758 IVG571758 JFC571758 JOY571758 JYU571758 KIQ571758 KSM571758 LCI571758 LME571758 LWA571758 MFW571758 MPS571758 MZO571758 NJK571758 NTG571758 ODC571758 OMY571758 OWU571758 PGQ571758 PQM571758 QAI571758 QKE571758 QUA571758 RDW571758 RNS571758 RXO571758 SHK571758 SRG571758 TBC571758 TKY571758 TUU571758 UEQ571758 UOM571758 UYI571758 VIE571758 VSA571758 WBW571758 WLS571758 WVO571758 K637294:L637294 JC637294 SY637294 ACU637294 AMQ637294 AWM637294 BGI637294 BQE637294 CAA637294 CJW637294 CTS637294 DDO637294 DNK637294 DXG637294 EHC637294 EQY637294 FAU637294 FKQ637294 FUM637294 GEI637294 GOE637294 GYA637294 HHW637294 HRS637294 IBO637294 ILK637294 IVG637294 JFC637294 JOY637294 JYU637294 KIQ637294 KSM637294 LCI637294 LME637294 LWA637294 MFW637294 MPS637294 MZO637294 NJK637294 NTG637294 ODC637294 OMY637294 OWU637294 PGQ637294 PQM637294 QAI637294 QKE637294 QUA637294 RDW637294 RNS637294 RXO637294 SHK637294 SRG637294 TBC637294 TKY637294 TUU637294 UEQ637294 UOM637294 UYI637294 VIE637294 VSA637294 WBW637294 WLS637294 WVO637294 K702830:L702830 JC702830 SY702830 ACU702830 AMQ702830 AWM702830 BGI702830 BQE702830 CAA702830 CJW702830 CTS702830 DDO702830 DNK702830 DXG702830 EHC702830 EQY702830 FAU702830 FKQ702830 FUM702830 GEI702830 GOE702830 GYA702830 HHW702830 HRS702830 IBO702830 ILK702830 IVG702830 JFC702830 JOY702830 JYU702830 KIQ702830 KSM702830 LCI702830 LME702830 LWA702830 MFW702830 MPS702830 MZO702830 NJK702830 NTG702830 ODC702830 OMY702830 OWU702830 PGQ702830 PQM702830 QAI702830 QKE702830 QUA702830 RDW702830 RNS702830 RXO702830 SHK702830 SRG702830 TBC702830 TKY702830 TUU702830 UEQ702830 UOM702830 UYI702830 VIE702830 VSA702830 WBW702830 WLS702830 WVO702830 K768366:L768366 JC768366 SY768366 ACU768366 AMQ768366 AWM768366 BGI768366 BQE768366 CAA768366 CJW768366 CTS768366 DDO768366 DNK768366 DXG768366 EHC768366 EQY768366 FAU768366 FKQ768366 FUM768366 GEI768366 GOE768366 GYA768366 HHW768366 HRS768366 IBO768366 ILK768366 IVG768366 JFC768366 JOY768366 JYU768366 KIQ768366 KSM768366 LCI768366 LME768366 LWA768366 MFW768366 MPS768366 MZO768366 NJK768366 NTG768366 ODC768366 OMY768366 OWU768366 PGQ768366 PQM768366 QAI768366 QKE768366 QUA768366 RDW768366 RNS768366 RXO768366 SHK768366 SRG768366 TBC768366 TKY768366 TUU768366 UEQ768366 UOM768366 UYI768366 VIE768366 VSA768366 WBW768366 WLS768366 WVO768366 K833902:L833902 JC833902 SY833902 ACU833902 AMQ833902 AWM833902 BGI833902 BQE833902 CAA833902 CJW833902 CTS833902 DDO833902 DNK833902 DXG833902 EHC833902 EQY833902 FAU833902 FKQ833902 FUM833902 GEI833902 GOE833902 GYA833902 HHW833902 HRS833902 IBO833902 ILK833902 IVG833902 JFC833902 JOY833902 JYU833902 KIQ833902 KSM833902 LCI833902 LME833902 LWA833902 MFW833902 MPS833902 MZO833902 NJK833902 NTG833902 ODC833902 OMY833902 OWU833902 PGQ833902 PQM833902 QAI833902 QKE833902 QUA833902 RDW833902 RNS833902 RXO833902 SHK833902 SRG833902 TBC833902 TKY833902 TUU833902 UEQ833902 UOM833902 UYI833902 VIE833902 VSA833902 WBW833902 WLS833902 WVO833902 K899438:L899438 JC899438 SY899438 ACU899438 AMQ899438 AWM899438 BGI899438 BQE899438 CAA899438 CJW899438 CTS899438 DDO899438 DNK899438 DXG899438 EHC899438 EQY899438 FAU899438 FKQ899438 FUM899438 GEI899438 GOE899438 GYA899438 HHW899438 HRS899438 IBO899438 ILK899438 IVG899438 JFC899438 JOY899438 JYU899438 KIQ899438 KSM899438 LCI899438 LME899438 LWA899438 MFW899438 MPS899438 MZO899438 NJK899438 NTG899438 ODC899438 OMY899438 OWU899438 PGQ899438 PQM899438 QAI899438 QKE899438 QUA899438 RDW899438 RNS899438 RXO899438 SHK899438 SRG899438 TBC899438 TKY899438 TUU899438 UEQ899438 UOM899438 UYI899438 VIE899438 VSA899438 WBW899438 WLS899438 WVO899438 K964974:L964974 JC964974 SY964974 ACU964974 AMQ964974 AWM964974 BGI964974 BQE964974 CAA964974 CJW964974 CTS964974 DDO964974 DNK964974 DXG964974 EHC964974 EQY964974 FAU964974 FKQ964974 FUM964974 GEI964974 GOE964974 GYA964974 HHW964974 HRS964974 IBO964974 ILK964974 IVG964974 JFC964974 JOY964974 JYU964974 KIQ964974 KSM964974 LCI964974 LME964974 LWA964974 MFW964974 MPS964974 MZO964974 NJK964974 NTG964974 ODC964974 OMY964974 OWU964974 PGQ964974 PQM964974 QAI964974 QKE964974 QUA964974 RDW964974 RNS964974 RXO964974 SHK964974 SRG964974 TBC964974 TKY964974 TUU964974 UEQ964974 UOM964974 UYI964974 VIE964974 VSA964974 WBW964974 WLS964974" xr:uid="{00000000-0002-0000-0000-000001000000}">
      <formula1>"6-7 неделя (5-14 февраля),12 неделя (16-22 марта)"</formula1>
    </dataValidation>
    <dataValidation type="list" allowBlank="1" showInputMessage="1" showErrorMessage="1" sqref="J8:K8" xr:uid="{00000000-0002-0000-0000-000002000000}">
      <formula1>"Не выбрано!,11-12 неделя 2026 (9-20 марта),15 неделя 2026 (6-10 апреля)"</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_x000a_Также, выберите желаемый период выдачи заказа." sqref="J25:J880" xr:uid="{00000000-0002-0000-0000-000003000000}">
      <formula1>$G$5&lt;&gt;"нет"</formula1>
    </dataValidation>
  </dataValidations>
  <hyperlinks>
    <hyperlink ref="E4" location="'Условия работы'!A1" display="&gt;&gt;&gt; Условия работы &lt;&lt;&lt;" xr:uid="{00000000-0004-0000-0000-000000000000}"/>
    <hyperlink ref="L5" r:id="rId1"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H114"/>
  <sheetViews>
    <sheetView showGridLines="0" zoomScaleNormal="100" workbookViewId="0"/>
  </sheetViews>
  <sheetFormatPr defaultColWidth="9.109375" defaultRowHeight="14.4"/>
  <cols>
    <col min="1" max="1" width="3.33203125" style="61" customWidth="1"/>
    <col min="2" max="2" width="5.88671875" style="61" customWidth="1"/>
    <col min="3" max="15" width="9.109375" style="61"/>
    <col min="16" max="16" width="10" style="61" customWidth="1"/>
    <col min="17" max="16384" width="9.109375" style="61"/>
  </cols>
  <sheetData>
    <row r="1" spans="2:16" ht="15" thickTop="1">
      <c r="B1" s="58"/>
      <c r="C1" s="59"/>
      <c r="D1" s="59"/>
      <c r="E1" s="59"/>
      <c r="F1" s="59"/>
      <c r="G1" s="59"/>
      <c r="H1" s="59"/>
      <c r="I1" s="59"/>
      <c r="J1" s="59"/>
      <c r="K1" s="59"/>
      <c r="L1" s="59"/>
      <c r="M1" s="59"/>
      <c r="N1" s="59"/>
      <c r="O1" s="59"/>
      <c r="P1" s="60"/>
    </row>
    <row r="2" spans="2:16">
      <c r="B2" s="62"/>
      <c r="P2" s="63"/>
    </row>
    <row r="3" spans="2:16">
      <c r="B3" s="62"/>
      <c r="P3" s="63"/>
    </row>
    <row r="4" spans="2:16">
      <c r="B4" s="62"/>
      <c r="P4" s="63"/>
    </row>
    <row r="5" spans="2:16">
      <c r="B5" s="62"/>
      <c r="P5" s="63"/>
    </row>
    <row r="6" spans="2:16" s="66" customFormat="1" ht="16.5" customHeight="1">
      <c r="B6" s="64"/>
      <c r="C6" s="65"/>
      <c r="P6" s="67"/>
    </row>
    <row r="7" spans="2:16" s="68" customFormat="1" ht="12" customHeight="1">
      <c r="B7" s="64"/>
      <c r="C7" s="65"/>
      <c r="P7" s="69"/>
    </row>
    <row r="8" spans="2:16" ht="12" customHeight="1">
      <c r="B8" s="62"/>
      <c r="C8" s="65"/>
      <c r="P8" s="63"/>
    </row>
    <row r="9" spans="2:16" ht="12" customHeight="1">
      <c r="B9" s="70"/>
      <c r="C9" s="65"/>
      <c r="P9" s="63"/>
    </row>
    <row r="10" spans="2:16" ht="12" customHeight="1">
      <c r="B10" s="70"/>
      <c r="C10" s="65"/>
      <c r="P10" s="63"/>
    </row>
    <row r="11" spans="2:16" ht="16.5" customHeight="1">
      <c r="B11" s="62"/>
      <c r="P11" s="63"/>
    </row>
    <row r="12" spans="2:16" ht="20.25" customHeight="1">
      <c r="B12" s="62"/>
      <c r="P12" s="63"/>
    </row>
    <row r="13" spans="2:16" s="73" customFormat="1" ht="17.25" customHeight="1">
      <c r="B13" s="71" t="s">
        <v>450</v>
      </c>
      <c r="C13" s="72" t="s">
        <v>451</v>
      </c>
      <c r="D13" s="72"/>
      <c r="E13" s="72"/>
      <c r="F13" s="72"/>
      <c r="G13" s="72"/>
      <c r="H13" s="72"/>
      <c r="I13" s="72"/>
      <c r="J13" s="72"/>
      <c r="K13" s="72"/>
      <c r="L13" s="72"/>
      <c r="M13" s="72"/>
      <c r="N13" s="72"/>
      <c r="P13" s="74"/>
    </row>
    <row r="14" spans="2:16" s="79" customFormat="1" ht="15.6">
      <c r="B14" s="75" t="s">
        <v>452</v>
      </c>
      <c r="C14" s="76"/>
      <c r="D14" s="77"/>
      <c r="E14" s="77"/>
      <c r="F14" s="77"/>
      <c r="G14" s="77"/>
      <c r="H14" s="78" t="s">
        <v>453</v>
      </c>
      <c r="I14" s="76"/>
      <c r="J14" s="77"/>
      <c r="K14" s="77"/>
      <c r="L14" s="77"/>
      <c r="M14" s="77"/>
      <c r="N14" s="77"/>
      <c r="P14" s="80"/>
    </row>
    <row r="15" spans="2:16" s="79" customFormat="1">
      <c r="B15" s="81"/>
      <c r="C15" s="82" t="s">
        <v>454</v>
      </c>
      <c r="D15" s="77"/>
      <c r="E15" s="77"/>
      <c r="F15" s="77"/>
      <c r="G15" s="77"/>
      <c r="H15" s="83" t="s">
        <v>455</v>
      </c>
      <c r="I15" s="84" t="s">
        <v>456</v>
      </c>
      <c r="J15" s="77"/>
      <c r="K15" s="77"/>
      <c r="L15" s="77"/>
      <c r="M15" s="77"/>
      <c r="N15" s="77"/>
      <c r="P15" s="80"/>
    </row>
    <row r="16" spans="2:16" s="79" customFormat="1">
      <c r="B16" s="81"/>
      <c r="C16" s="82" t="s">
        <v>457</v>
      </c>
      <c r="D16" s="77"/>
      <c r="E16" s="77"/>
      <c r="F16" s="77"/>
      <c r="G16" s="77"/>
      <c r="H16" s="83" t="s">
        <v>455</v>
      </c>
      <c r="I16" s="84" t="s">
        <v>458</v>
      </c>
      <c r="J16" s="77"/>
      <c r="K16" s="77"/>
      <c r="L16" s="77"/>
      <c r="M16" s="77"/>
      <c r="N16" s="77"/>
      <c r="P16" s="80"/>
    </row>
    <row r="17" spans="2:22" s="79" customFormat="1">
      <c r="B17" s="81"/>
      <c r="C17" s="82" t="s">
        <v>459</v>
      </c>
      <c r="D17" s="77"/>
      <c r="E17" s="77"/>
      <c r="F17" s="77"/>
      <c r="G17" s="77"/>
      <c r="H17" s="83" t="s">
        <v>455</v>
      </c>
      <c r="I17" s="84" t="s">
        <v>460</v>
      </c>
      <c r="J17" s="77"/>
      <c r="K17" s="77"/>
      <c r="L17" s="77"/>
      <c r="M17" s="77"/>
      <c r="N17" s="77"/>
      <c r="P17" s="80"/>
    </row>
    <row r="18" spans="2:22" s="79" customFormat="1">
      <c r="B18" s="81"/>
      <c r="C18" s="82" t="s">
        <v>461</v>
      </c>
      <c r="D18" s="77"/>
      <c r="E18" s="77"/>
      <c r="F18" s="77"/>
      <c r="G18" s="77"/>
      <c r="H18" s="83" t="s">
        <v>455</v>
      </c>
      <c r="I18" s="84" t="s">
        <v>462</v>
      </c>
      <c r="J18" s="77"/>
      <c r="K18" s="77"/>
      <c r="L18" s="77"/>
      <c r="M18" s="77"/>
      <c r="N18" s="77"/>
      <c r="P18" s="80"/>
      <c r="V18" s="85"/>
    </row>
    <row r="19" spans="2:22">
      <c r="B19" s="86"/>
      <c r="C19" s="87"/>
      <c r="D19" s="87"/>
      <c r="E19" s="87"/>
      <c r="F19" s="87"/>
      <c r="G19" s="87"/>
      <c r="H19" s="87"/>
      <c r="I19" s="87"/>
      <c r="J19" s="87"/>
      <c r="K19" s="87"/>
      <c r="L19" s="87"/>
      <c r="M19" s="87"/>
      <c r="N19" s="87"/>
      <c r="P19" s="63"/>
    </row>
    <row r="20" spans="2:22" ht="15.6">
      <c r="B20" s="71" t="s">
        <v>450</v>
      </c>
      <c r="C20" s="72" t="s">
        <v>463</v>
      </c>
      <c r="D20" s="87"/>
      <c r="E20" s="87"/>
      <c r="F20" s="87"/>
      <c r="G20" s="87"/>
      <c r="H20" s="87"/>
      <c r="I20" s="87"/>
      <c r="J20" s="87"/>
      <c r="K20" s="87"/>
      <c r="L20" s="87"/>
      <c r="M20" s="87"/>
      <c r="N20" s="87"/>
      <c r="P20" s="63"/>
    </row>
    <row r="21" spans="2:22" s="79" customFormat="1">
      <c r="B21" s="81"/>
      <c r="C21" s="82" t="s">
        <v>464</v>
      </c>
      <c r="D21" s="77"/>
      <c r="E21" s="77"/>
      <c r="F21" s="77"/>
      <c r="G21" s="77"/>
      <c r="H21" s="83"/>
      <c r="I21" s="84"/>
      <c r="J21" s="77"/>
      <c r="K21" s="77"/>
      <c r="L21" s="77"/>
      <c r="M21" s="77"/>
      <c r="N21" s="77"/>
      <c r="P21" s="80"/>
    </row>
    <row r="22" spans="2:22">
      <c r="B22" s="86"/>
      <c r="C22" s="87"/>
      <c r="D22" s="87"/>
      <c r="E22" s="87"/>
      <c r="F22" s="87"/>
      <c r="G22" s="87"/>
      <c r="H22" s="87"/>
      <c r="I22" s="87"/>
      <c r="J22" s="87"/>
      <c r="K22" s="87"/>
      <c r="L22" s="87"/>
      <c r="M22" s="87"/>
      <c r="N22" s="87"/>
      <c r="P22" s="63"/>
    </row>
    <row r="23" spans="2:22">
      <c r="B23" s="88"/>
      <c r="P23" s="63"/>
    </row>
    <row r="24" spans="2:22">
      <c r="B24" s="88"/>
      <c r="P24" s="63"/>
    </row>
    <row r="25" spans="2:22">
      <c r="B25" s="88"/>
      <c r="P25" s="63"/>
    </row>
    <row r="26" spans="2:22" s="91" customFormat="1" ht="15.6">
      <c r="B26" s="89" t="s">
        <v>450</v>
      </c>
      <c r="C26" s="90" t="s">
        <v>465</v>
      </c>
      <c r="P26" s="92"/>
    </row>
    <row r="27" spans="2:22">
      <c r="B27" s="88"/>
      <c r="C27" s="82" t="s">
        <v>466</v>
      </c>
      <c r="P27" s="63"/>
    </row>
    <row r="28" spans="2:22">
      <c r="B28" s="88"/>
      <c r="C28" s="82" t="s">
        <v>467</v>
      </c>
      <c r="P28" s="63"/>
    </row>
    <row r="29" spans="2:22" s="91" customFormat="1" ht="15.6">
      <c r="B29" s="89" t="s">
        <v>450</v>
      </c>
      <c r="C29" s="90" t="s">
        <v>468</v>
      </c>
      <c r="P29" s="92"/>
    </row>
    <row r="30" spans="2:22" s="95" customFormat="1" ht="45" customHeight="1">
      <c r="B30" s="93" t="s">
        <v>450</v>
      </c>
      <c r="C30" s="198" t="s">
        <v>469</v>
      </c>
      <c r="D30" s="198"/>
      <c r="E30" s="198"/>
      <c r="F30" s="198"/>
      <c r="G30" s="198"/>
      <c r="H30" s="198"/>
      <c r="I30" s="198"/>
      <c r="J30" s="198"/>
      <c r="K30" s="198"/>
      <c r="L30" s="198"/>
      <c r="M30" s="198"/>
      <c r="N30" s="198"/>
      <c r="O30" s="198"/>
      <c r="P30" s="94"/>
    </row>
    <row r="31" spans="2:22">
      <c r="B31" s="88"/>
      <c r="C31" s="205" t="s">
        <v>470</v>
      </c>
      <c r="D31" s="205"/>
      <c r="E31" s="205"/>
      <c r="F31" s="205"/>
      <c r="G31" s="205"/>
      <c r="H31" s="205"/>
      <c r="I31" s="205"/>
      <c r="J31" s="205"/>
      <c r="K31" s="205"/>
      <c r="L31" s="205"/>
      <c r="M31" s="205"/>
      <c r="N31" s="205"/>
      <c r="O31" s="205"/>
      <c r="P31" s="63"/>
    </row>
    <row r="32" spans="2:22" ht="29.25" customHeight="1">
      <c r="B32" s="88"/>
      <c r="C32" s="209" t="s">
        <v>471</v>
      </c>
      <c r="D32" s="210"/>
      <c r="E32" s="210"/>
      <c r="F32" s="210"/>
      <c r="G32" s="210"/>
      <c r="H32" s="210"/>
      <c r="I32" s="210"/>
      <c r="J32" s="210"/>
      <c r="K32" s="210"/>
      <c r="L32" s="210"/>
      <c r="M32" s="210"/>
      <c r="N32" s="210"/>
      <c r="O32" s="210"/>
      <c r="P32" s="63"/>
    </row>
    <row r="33" spans="2:16" ht="30" customHeight="1">
      <c r="B33" s="88"/>
      <c r="C33" s="209" t="s">
        <v>472</v>
      </c>
      <c r="D33" s="209"/>
      <c r="E33" s="209"/>
      <c r="F33" s="209"/>
      <c r="G33" s="209"/>
      <c r="H33" s="209"/>
      <c r="I33" s="209"/>
      <c r="J33" s="209"/>
      <c r="K33" s="209"/>
      <c r="L33" s="209"/>
      <c r="M33" s="209"/>
      <c r="N33" s="209"/>
      <c r="O33" s="209"/>
      <c r="P33" s="63"/>
    </row>
    <row r="34" spans="2:16" ht="29.25" customHeight="1">
      <c r="B34" s="88"/>
      <c r="C34" s="205" t="s">
        <v>473</v>
      </c>
      <c r="D34" s="205"/>
      <c r="E34" s="205"/>
      <c r="F34" s="205"/>
      <c r="G34" s="205"/>
      <c r="H34" s="205"/>
      <c r="I34" s="205"/>
      <c r="J34" s="205"/>
      <c r="K34" s="205"/>
      <c r="L34" s="205"/>
      <c r="M34" s="205"/>
      <c r="N34" s="205"/>
      <c r="O34" s="205"/>
      <c r="P34" s="63"/>
    </row>
    <row r="35" spans="2:16" s="91" customFormat="1" ht="30.75" customHeight="1">
      <c r="B35" s="93" t="s">
        <v>450</v>
      </c>
      <c r="C35" s="198" t="s">
        <v>474</v>
      </c>
      <c r="D35" s="198"/>
      <c r="E35" s="198"/>
      <c r="F35" s="198"/>
      <c r="G35" s="198"/>
      <c r="H35" s="198"/>
      <c r="I35" s="198"/>
      <c r="J35" s="198"/>
      <c r="K35" s="198"/>
      <c r="L35" s="198"/>
      <c r="M35" s="198"/>
      <c r="N35" s="198"/>
      <c r="O35" s="198"/>
      <c r="P35" s="92"/>
    </row>
    <row r="36" spans="2:16" ht="29.25" customHeight="1">
      <c r="B36" s="88"/>
      <c r="C36" s="205" t="s">
        <v>475</v>
      </c>
      <c r="D36" s="205"/>
      <c r="E36" s="205"/>
      <c r="F36" s="205"/>
      <c r="G36" s="205"/>
      <c r="H36" s="205"/>
      <c r="I36" s="205"/>
      <c r="J36" s="205"/>
      <c r="K36" s="205"/>
      <c r="L36" s="205"/>
      <c r="M36" s="205"/>
      <c r="N36" s="205"/>
      <c r="O36" s="205"/>
      <c r="P36" s="63"/>
    </row>
    <row r="37" spans="2:16" ht="29.25" customHeight="1">
      <c r="B37" s="88"/>
      <c r="C37" s="205" t="s">
        <v>476</v>
      </c>
      <c r="D37" s="205"/>
      <c r="E37" s="205"/>
      <c r="F37" s="205"/>
      <c r="G37" s="205"/>
      <c r="H37" s="205"/>
      <c r="I37" s="205"/>
      <c r="J37" s="205"/>
      <c r="K37" s="205"/>
      <c r="L37" s="205"/>
      <c r="M37" s="205"/>
      <c r="N37" s="205"/>
      <c r="O37" s="205"/>
      <c r="P37" s="63"/>
    </row>
    <row r="38" spans="2:16" s="91" customFormat="1" ht="30.75" customHeight="1">
      <c r="B38" s="93" t="s">
        <v>450</v>
      </c>
      <c r="C38" s="198" t="s">
        <v>477</v>
      </c>
      <c r="D38" s="198"/>
      <c r="E38" s="198"/>
      <c r="F38" s="198"/>
      <c r="G38" s="198"/>
      <c r="H38" s="198"/>
      <c r="I38" s="198"/>
      <c r="J38" s="198"/>
      <c r="K38" s="198"/>
      <c r="L38" s="198"/>
      <c r="M38" s="198"/>
      <c r="N38" s="198"/>
      <c r="O38" s="198"/>
      <c r="P38" s="92"/>
    </row>
    <row r="39" spans="2:16">
      <c r="B39" s="88"/>
      <c r="C39" s="96"/>
      <c r="D39" s="96"/>
      <c r="E39" s="96"/>
      <c r="F39" s="96"/>
      <c r="G39" s="96"/>
      <c r="H39" s="96"/>
      <c r="I39" s="96"/>
      <c r="J39" s="96"/>
      <c r="K39" s="96"/>
      <c r="L39" s="96"/>
      <c r="M39" s="96"/>
      <c r="N39" s="96"/>
      <c r="O39" s="96"/>
      <c r="P39" s="63"/>
    </row>
    <row r="40" spans="2:16">
      <c r="B40" s="88"/>
      <c r="C40" s="96"/>
      <c r="D40" s="96"/>
      <c r="E40" s="96"/>
      <c r="F40" s="96"/>
      <c r="G40" s="96"/>
      <c r="H40" s="96"/>
      <c r="I40" s="96"/>
      <c r="J40" s="96"/>
      <c r="K40" s="96"/>
      <c r="L40" s="96"/>
      <c r="M40" s="96"/>
      <c r="N40" s="96"/>
      <c r="O40" s="96"/>
      <c r="P40" s="63"/>
    </row>
    <row r="41" spans="2:16">
      <c r="B41" s="88"/>
      <c r="C41" s="96"/>
      <c r="D41" s="96"/>
      <c r="E41" s="96"/>
      <c r="F41" s="96"/>
      <c r="G41" s="96"/>
      <c r="H41" s="96"/>
      <c r="I41" s="96"/>
      <c r="J41" s="96"/>
      <c r="K41" s="96"/>
      <c r="L41" s="96"/>
      <c r="M41" s="96"/>
      <c r="N41" s="96"/>
      <c r="O41" s="96"/>
      <c r="P41" s="63"/>
    </row>
    <row r="42" spans="2:16" ht="28.5" customHeight="1">
      <c r="B42" s="93" t="s">
        <v>450</v>
      </c>
      <c r="C42" s="198" t="s">
        <v>478</v>
      </c>
      <c r="D42" s="198"/>
      <c r="E42" s="198"/>
      <c r="F42" s="198"/>
      <c r="G42" s="198"/>
      <c r="H42" s="198"/>
      <c r="I42" s="198"/>
      <c r="J42" s="198"/>
      <c r="K42" s="198"/>
      <c r="L42" s="198"/>
      <c r="M42" s="198"/>
      <c r="N42" s="198"/>
      <c r="O42" s="198"/>
      <c r="P42" s="63"/>
    </row>
    <row r="43" spans="2:16" s="95" customFormat="1" ht="30" customHeight="1">
      <c r="B43" s="93" t="s">
        <v>450</v>
      </c>
      <c r="C43" s="198" t="s">
        <v>479</v>
      </c>
      <c r="D43" s="198"/>
      <c r="E43" s="198"/>
      <c r="F43" s="198"/>
      <c r="G43" s="198"/>
      <c r="H43" s="198"/>
      <c r="I43" s="198"/>
      <c r="J43" s="198"/>
      <c r="K43" s="198"/>
      <c r="L43" s="198"/>
      <c r="M43" s="198"/>
      <c r="N43" s="198"/>
      <c r="O43" s="198"/>
      <c r="P43" s="94"/>
    </row>
    <row r="44" spans="2:16" ht="30" customHeight="1">
      <c r="B44" s="88"/>
      <c r="C44" s="205" t="s">
        <v>480</v>
      </c>
      <c r="D44" s="205"/>
      <c r="E44" s="205"/>
      <c r="F44" s="205"/>
      <c r="G44" s="205"/>
      <c r="H44" s="205"/>
      <c r="I44" s="205"/>
      <c r="J44" s="205"/>
      <c r="K44" s="205"/>
      <c r="L44" s="205"/>
      <c r="M44" s="205"/>
      <c r="N44" s="205"/>
      <c r="O44" s="205"/>
      <c r="P44" s="63"/>
    </row>
    <row r="45" spans="2:16" ht="29.25" customHeight="1">
      <c r="B45" s="88"/>
      <c r="C45" s="205" t="s">
        <v>481</v>
      </c>
      <c r="D45" s="205"/>
      <c r="E45" s="205"/>
      <c r="F45" s="205"/>
      <c r="G45" s="205"/>
      <c r="H45" s="205"/>
      <c r="I45" s="205"/>
      <c r="J45" s="205"/>
      <c r="K45" s="205"/>
      <c r="L45" s="205"/>
      <c r="M45" s="205"/>
      <c r="N45" s="205"/>
      <c r="O45" s="205"/>
      <c r="P45" s="63"/>
    </row>
    <row r="46" spans="2:16" s="95" customFormat="1" ht="15">
      <c r="B46" s="93" t="s">
        <v>450</v>
      </c>
      <c r="C46" s="198" t="s">
        <v>482</v>
      </c>
      <c r="D46" s="198"/>
      <c r="E46" s="198"/>
      <c r="F46" s="198"/>
      <c r="G46" s="198"/>
      <c r="H46" s="198"/>
      <c r="I46" s="198"/>
      <c r="J46" s="198"/>
      <c r="K46" s="198"/>
      <c r="L46" s="198"/>
      <c r="M46" s="198"/>
      <c r="N46" s="198"/>
      <c r="O46" s="198"/>
      <c r="P46" s="94"/>
    </row>
    <row r="47" spans="2:16" ht="44.25" customHeight="1">
      <c r="B47" s="88"/>
      <c r="C47" s="205" t="s">
        <v>483</v>
      </c>
      <c r="D47" s="205"/>
      <c r="E47" s="205"/>
      <c r="F47" s="205"/>
      <c r="G47" s="205"/>
      <c r="H47" s="205"/>
      <c r="I47" s="205"/>
      <c r="J47" s="205"/>
      <c r="K47" s="205"/>
      <c r="L47" s="205"/>
      <c r="M47" s="205"/>
      <c r="N47" s="205"/>
      <c r="O47" s="205"/>
      <c r="P47" s="63"/>
    </row>
    <row r="48" spans="2:16" s="95" customFormat="1" ht="15">
      <c r="B48" s="93" t="s">
        <v>450</v>
      </c>
      <c r="C48" s="198" t="s">
        <v>484</v>
      </c>
      <c r="D48" s="198"/>
      <c r="E48" s="198"/>
      <c r="F48" s="198"/>
      <c r="G48" s="198"/>
      <c r="H48" s="198"/>
      <c r="I48" s="198"/>
      <c r="J48" s="198"/>
      <c r="K48" s="198"/>
      <c r="L48" s="198"/>
      <c r="M48" s="198"/>
      <c r="N48" s="198"/>
      <c r="O48" s="198"/>
      <c r="P48" s="94"/>
    </row>
    <row r="49" spans="2:16" ht="29.25" customHeight="1">
      <c r="B49" s="88"/>
      <c r="C49" s="205" t="s">
        <v>485</v>
      </c>
      <c r="D49" s="205"/>
      <c r="E49" s="205"/>
      <c r="F49" s="205"/>
      <c r="G49" s="205"/>
      <c r="H49" s="205"/>
      <c r="I49" s="205"/>
      <c r="J49" s="205"/>
      <c r="K49" s="205"/>
      <c r="L49" s="205"/>
      <c r="M49" s="205"/>
      <c r="N49" s="205"/>
      <c r="O49" s="205"/>
      <c r="P49" s="63"/>
    </row>
    <row r="50" spans="2:16" s="95" customFormat="1" ht="47.25" customHeight="1">
      <c r="B50" s="93" t="s">
        <v>450</v>
      </c>
      <c r="C50" s="207" t="s">
        <v>486</v>
      </c>
      <c r="D50" s="207"/>
      <c r="E50" s="207"/>
      <c r="F50" s="207"/>
      <c r="G50" s="207"/>
      <c r="H50" s="207"/>
      <c r="I50" s="207"/>
      <c r="J50" s="207"/>
      <c r="K50" s="207"/>
      <c r="L50" s="207"/>
      <c r="M50" s="207"/>
      <c r="N50" s="207"/>
      <c r="O50" s="207"/>
      <c r="P50" s="94"/>
    </row>
    <row r="51" spans="2:16" ht="30.75" customHeight="1">
      <c r="B51" s="88"/>
      <c r="C51" s="205" t="s">
        <v>487</v>
      </c>
      <c r="D51" s="205"/>
      <c r="E51" s="205"/>
      <c r="F51" s="205"/>
      <c r="G51" s="205"/>
      <c r="H51" s="205"/>
      <c r="I51" s="205"/>
      <c r="J51" s="205"/>
      <c r="K51" s="205"/>
      <c r="L51" s="205"/>
      <c r="M51" s="205"/>
      <c r="N51" s="205"/>
      <c r="O51" s="205"/>
      <c r="P51" s="63"/>
    </row>
    <row r="52" spans="2:16" ht="30.75" customHeight="1">
      <c r="B52" s="88"/>
      <c r="C52" s="205" t="s">
        <v>488</v>
      </c>
      <c r="D52" s="205"/>
      <c r="E52" s="205"/>
      <c r="F52" s="205"/>
      <c r="G52" s="205"/>
      <c r="H52" s="205"/>
      <c r="I52" s="205"/>
      <c r="J52" s="205"/>
      <c r="K52" s="205"/>
      <c r="L52" s="205"/>
      <c r="M52" s="205"/>
      <c r="N52" s="205"/>
      <c r="O52" s="205"/>
      <c r="P52" s="63"/>
    </row>
    <row r="53" spans="2:16" ht="30.75" customHeight="1">
      <c r="B53" s="88"/>
      <c r="C53" s="205" t="s">
        <v>489</v>
      </c>
      <c r="D53" s="205"/>
      <c r="E53" s="205"/>
      <c r="F53" s="205"/>
      <c r="G53" s="205"/>
      <c r="H53" s="205"/>
      <c r="I53" s="205"/>
      <c r="J53" s="205"/>
      <c r="K53" s="205"/>
      <c r="L53" s="205"/>
      <c r="M53" s="205"/>
      <c r="N53" s="205"/>
      <c r="O53" s="205"/>
      <c r="P53" s="63"/>
    </row>
    <row r="54" spans="2:16" ht="42" customHeight="1">
      <c r="B54" s="93" t="s">
        <v>450</v>
      </c>
      <c r="C54" s="198" t="s">
        <v>490</v>
      </c>
      <c r="D54" s="198"/>
      <c r="E54" s="198"/>
      <c r="F54" s="198"/>
      <c r="G54" s="198"/>
      <c r="H54" s="198"/>
      <c r="I54" s="198"/>
      <c r="J54" s="198"/>
      <c r="K54" s="198"/>
      <c r="L54" s="198"/>
      <c r="M54" s="198"/>
      <c r="N54" s="198"/>
      <c r="O54" s="198"/>
      <c r="P54" s="63"/>
    </row>
    <row r="55" spans="2:16">
      <c r="B55" s="88"/>
      <c r="C55" s="205"/>
      <c r="D55" s="205"/>
      <c r="E55" s="205"/>
      <c r="F55" s="205"/>
      <c r="G55" s="205"/>
      <c r="H55" s="205"/>
      <c r="I55" s="205"/>
      <c r="J55" s="205"/>
      <c r="K55" s="205"/>
      <c r="L55" s="205"/>
      <c r="M55" s="205"/>
      <c r="N55" s="205"/>
      <c r="O55" s="205"/>
      <c r="P55" s="63"/>
    </row>
    <row r="56" spans="2:16">
      <c r="B56" s="88"/>
      <c r="C56" s="96"/>
      <c r="D56" s="96"/>
      <c r="E56" s="96"/>
      <c r="F56" s="96"/>
      <c r="G56" s="96"/>
      <c r="H56" s="96"/>
      <c r="I56" s="96"/>
      <c r="J56" s="96"/>
      <c r="K56" s="96"/>
      <c r="L56" s="96"/>
      <c r="M56" s="96"/>
      <c r="N56" s="96"/>
      <c r="O56" s="96"/>
      <c r="P56" s="63"/>
    </row>
    <row r="57" spans="2:16">
      <c r="B57" s="88"/>
      <c r="C57" s="96"/>
      <c r="D57" s="96"/>
      <c r="E57" s="96"/>
      <c r="F57" s="96"/>
      <c r="G57" s="96"/>
      <c r="H57" s="96"/>
      <c r="I57" s="96"/>
      <c r="J57" s="96"/>
      <c r="K57" s="96"/>
      <c r="L57" s="96"/>
      <c r="M57" s="96"/>
      <c r="N57" s="96"/>
      <c r="O57" s="96"/>
      <c r="P57" s="63"/>
    </row>
    <row r="58" spans="2:16">
      <c r="B58" s="88"/>
      <c r="C58" s="96"/>
      <c r="D58" s="96"/>
      <c r="E58" s="96"/>
      <c r="F58" s="96"/>
      <c r="G58" s="96"/>
      <c r="H58" s="96"/>
      <c r="I58" s="96"/>
      <c r="J58" s="96"/>
      <c r="K58" s="96"/>
      <c r="L58" s="96"/>
      <c r="M58" s="96"/>
      <c r="N58" s="96"/>
      <c r="O58" s="96"/>
      <c r="P58" s="63"/>
    </row>
    <row r="59" spans="2:16" ht="38.25" customHeight="1">
      <c r="B59" s="93" t="s">
        <v>450</v>
      </c>
      <c r="C59" s="201" t="s">
        <v>516</v>
      </c>
      <c r="D59" s="201"/>
      <c r="E59" s="201"/>
      <c r="F59" s="201"/>
      <c r="G59" s="201"/>
      <c r="H59" s="201"/>
      <c r="I59" s="201"/>
      <c r="J59" s="201"/>
      <c r="K59" s="201"/>
      <c r="L59" s="201"/>
      <c r="M59" s="201"/>
      <c r="N59" s="201"/>
      <c r="O59" s="201"/>
      <c r="P59" s="63"/>
    </row>
    <row r="60" spans="2:16" ht="64.5" customHeight="1">
      <c r="B60" s="93" t="s">
        <v>450</v>
      </c>
      <c r="C60" s="201" t="s">
        <v>491</v>
      </c>
      <c r="D60" s="201"/>
      <c r="E60" s="201"/>
      <c r="F60" s="201"/>
      <c r="G60" s="201"/>
      <c r="H60" s="201"/>
      <c r="I60" s="201"/>
      <c r="J60" s="201"/>
      <c r="K60" s="201"/>
      <c r="L60" s="201"/>
      <c r="M60" s="201"/>
      <c r="N60" s="201"/>
      <c r="O60" s="201"/>
      <c r="P60" s="63"/>
    </row>
    <row r="61" spans="2:16" ht="12.75" customHeight="1">
      <c r="B61" s="88"/>
      <c r="C61" s="96"/>
      <c r="D61" s="96"/>
      <c r="E61" s="96"/>
      <c r="F61" s="96"/>
      <c r="G61" s="96"/>
      <c r="H61" s="96"/>
      <c r="I61" s="96"/>
      <c r="J61" s="96"/>
      <c r="K61" s="96"/>
      <c r="L61" s="96"/>
      <c r="M61" s="96"/>
      <c r="N61" s="96"/>
      <c r="O61" s="96"/>
      <c r="P61" s="63"/>
    </row>
    <row r="62" spans="2:16">
      <c r="B62" s="88"/>
      <c r="P62" s="63"/>
    </row>
    <row r="63" spans="2:16">
      <c r="B63" s="88"/>
      <c r="P63" s="63"/>
    </row>
    <row r="64" spans="2:16">
      <c r="B64" s="88"/>
      <c r="P64" s="63"/>
    </row>
    <row r="65" spans="2:16" ht="17.25" customHeight="1">
      <c r="B65" s="93" t="s">
        <v>450</v>
      </c>
      <c r="C65" s="207" t="s">
        <v>492</v>
      </c>
      <c r="D65" s="207"/>
      <c r="E65" s="207"/>
      <c r="F65" s="207"/>
      <c r="G65" s="207"/>
      <c r="H65" s="207"/>
      <c r="I65" s="207"/>
      <c r="J65" s="207"/>
      <c r="K65" s="207"/>
      <c r="L65" s="207"/>
      <c r="M65" s="207"/>
      <c r="N65" s="207"/>
      <c r="O65" s="207"/>
      <c r="P65" s="63"/>
    </row>
    <row r="66" spans="2:16" ht="15" customHeight="1">
      <c r="B66" s="88"/>
      <c r="C66" s="208" t="s">
        <v>493</v>
      </c>
      <c r="D66" s="208"/>
      <c r="E66" s="208"/>
      <c r="F66" s="208"/>
      <c r="G66" s="208"/>
      <c r="H66" s="208"/>
      <c r="I66" s="208"/>
      <c r="J66" s="208"/>
      <c r="K66" s="208"/>
      <c r="L66" s="208"/>
      <c r="M66" s="208"/>
      <c r="N66" s="208"/>
      <c r="O66" s="208"/>
      <c r="P66" s="63"/>
    </row>
    <row r="67" spans="2:16" ht="15" customHeight="1">
      <c r="B67" s="88"/>
      <c r="C67" s="208" t="s">
        <v>494</v>
      </c>
      <c r="D67" s="208"/>
      <c r="E67" s="208"/>
      <c r="F67" s="208"/>
      <c r="G67" s="208"/>
      <c r="H67" s="208"/>
      <c r="I67" s="208"/>
      <c r="J67" s="208"/>
      <c r="K67" s="208"/>
      <c r="L67" s="208"/>
      <c r="M67" s="208"/>
      <c r="N67" s="208"/>
      <c r="O67" s="208"/>
      <c r="P67" s="63"/>
    </row>
    <row r="68" spans="2:16" ht="15" customHeight="1">
      <c r="B68" s="88"/>
      <c r="C68" s="208" t="s">
        <v>495</v>
      </c>
      <c r="D68" s="208"/>
      <c r="E68" s="208"/>
      <c r="F68" s="208"/>
      <c r="G68" s="208"/>
      <c r="H68" s="208"/>
      <c r="I68" s="208"/>
      <c r="J68" s="208"/>
      <c r="K68" s="208"/>
      <c r="L68" s="208"/>
      <c r="M68" s="208"/>
      <c r="N68" s="208"/>
      <c r="O68" s="208"/>
      <c r="P68" s="63"/>
    </row>
    <row r="69" spans="2:16" ht="31.5" customHeight="1">
      <c r="B69" s="93" t="s">
        <v>450</v>
      </c>
      <c r="C69" s="198" t="s">
        <v>496</v>
      </c>
      <c r="D69" s="198"/>
      <c r="E69" s="198"/>
      <c r="F69" s="198"/>
      <c r="G69" s="198"/>
      <c r="H69" s="198"/>
      <c r="I69" s="198"/>
      <c r="J69" s="198"/>
      <c r="K69" s="198"/>
      <c r="L69" s="198"/>
      <c r="M69" s="198"/>
      <c r="N69" s="198"/>
      <c r="O69" s="198"/>
      <c r="P69" s="63"/>
    </row>
    <row r="70" spans="2:16" ht="31.5" customHeight="1">
      <c r="B70" s="93"/>
      <c r="C70" s="205" t="s">
        <v>497</v>
      </c>
      <c r="D70" s="205"/>
      <c r="E70" s="205"/>
      <c r="F70" s="205"/>
      <c r="G70" s="205"/>
      <c r="H70" s="205"/>
      <c r="I70" s="205"/>
      <c r="J70" s="205"/>
      <c r="K70" s="205"/>
      <c r="L70" s="205"/>
      <c r="M70" s="205"/>
      <c r="N70" s="205"/>
      <c r="O70" s="205"/>
      <c r="P70" s="63"/>
    </row>
    <row r="71" spans="2:16" ht="29.25" customHeight="1">
      <c r="B71" s="93"/>
      <c r="C71" s="205" t="s">
        <v>498</v>
      </c>
      <c r="D71" s="205"/>
      <c r="E71" s="205"/>
      <c r="F71" s="205"/>
      <c r="G71" s="205"/>
      <c r="H71" s="205"/>
      <c r="I71" s="205"/>
      <c r="J71" s="205"/>
      <c r="K71" s="205"/>
      <c r="L71" s="205"/>
      <c r="M71" s="205"/>
      <c r="N71" s="205"/>
      <c r="O71" s="205"/>
      <c r="P71" s="63"/>
    </row>
    <row r="72" spans="2:16">
      <c r="B72" s="88"/>
      <c r="C72" s="205" t="s">
        <v>499</v>
      </c>
      <c r="D72" s="205"/>
      <c r="E72" s="205"/>
      <c r="F72" s="205"/>
      <c r="G72" s="205"/>
      <c r="H72" s="205"/>
      <c r="I72" s="205"/>
      <c r="J72" s="205"/>
      <c r="K72" s="205"/>
      <c r="L72" s="205"/>
      <c r="M72" s="205"/>
      <c r="N72" s="205"/>
      <c r="O72" s="205"/>
      <c r="P72" s="63"/>
    </row>
    <row r="73" spans="2:16">
      <c r="B73" s="88"/>
      <c r="C73" s="96"/>
      <c r="D73" s="96"/>
      <c r="E73" s="96"/>
      <c r="F73" s="96"/>
      <c r="G73" s="96"/>
      <c r="H73" s="96"/>
      <c r="I73" s="96"/>
      <c r="J73" s="96"/>
      <c r="K73" s="96"/>
      <c r="L73" s="96"/>
      <c r="M73" s="96"/>
      <c r="N73" s="96"/>
      <c r="O73" s="96"/>
      <c r="P73" s="63"/>
    </row>
    <row r="74" spans="2:16">
      <c r="B74" s="88"/>
      <c r="C74" s="96"/>
      <c r="D74" s="96"/>
      <c r="E74" s="96"/>
      <c r="F74" s="96"/>
      <c r="G74" s="96"/>
      <c r="H74" s="96"/>
      <c r="I74" s="96"/>
      <c r="J74" s="96"/>
      <c r="K74" s="96"/>
      <c r="L74" s="96"/>
      <c r="M74" s="96"/>
      <c r="N74" s="96"/>
      <c r="O74" s="96"/>
      <c r="P74" s="63"/>
    </row>
    <row r="75" spans="2:16">
      <c r="B75" s="88"/>
      <c r="C75" s="96"/>
      <c r="D75" s="96"/>
      <c r="E75" s="96"/>
      <c r="F75" s="96"/>
      <c r="G75" s="96"/>
      <c r="H75" s="96"/>
      <c r="I75" s="96"/>
      <c r="J75" s="96"/>
      <c r="K75" s="96"/>
      <c r="L75" s="96"/>
      <c r="M75" s="96"/>
      <c r="N75" s="96"/>
      <c r="O75" s="96"/>
      <c r="P75" s="63"/>
    </row>
    <row r="76" spans="2:16">
      <c r="B76" s="88"/>
      <c r="C76" s="96"/>
      <c r="D76" s="96"/>
      <c r="E76" s="96"/>
      <c r="F76" s="96"/>
      <c r="G76" s="96"/>
      <c r="H76" s="96"/>
      <c r="I76" s="96"/>
      <c r="J76" s="96"/>
      <c r="K76" s="96"/>
      <c r="L76" s="96"/>
      <c r="M76" s="96"/>
      <c r="N76" s="96"/>
      <c r="O76" s="96"/>
      <c r="P76" s="63"/>
    </row>
    <row r="77" spans="2:16" s="99" customFormat="1" ht="45" customHeight="1">
      <c r="B77" s="97" t="s">
        <v>450</v>
      </c>
      <c r="C77" s="206" t="s">
        <v>500</v>
      </c>
      <c r="D77" s="206"/>
      <c r="E77" s="206"/>
      <c r="F77" s="206"/>
      <c r="G77" s="206"/>
      <c r="H77" s="206"/>
      <c r="I77" s="206"/>
      <c r="J77" s="206"/>
      <c r="K77" s="206"/>
      <c r="L77" s="206"/>
      <c r="M77" s="206"/>
      <c r="N77" s="206"/>
      <c r="O77" s="206"/>
      <c r="P77" s="98"/>
    </row>
    <row r="78" spans="2:16" s="99" customFormat="1" ht="29.25" customHeight="1">
      <c r="B78" s="97"/>
      <c r="C78" s="199" t="s">
        <v>501</v>
      </c>
      <c r="D78" s="199"/>
      <c r="E78" s="199"/>
      <c r="F78" s="199"/>
      <c r="G78" s="199"/>
      <c r="H78" s="199"/>
      <c r="I78" s="199"/>
      <c r="J78" s="199"/>
      <c r="K78" s="199"/>
      <c r="L78" s="199"/>
      <c r="M78" s="199"/>
      <c r="N78" s="199"/>
      <c r="O78" s="199"/>
      <c r="P78" s="98"/>
    </row>
    <row r="79" spans="2:16" s="99" customFormat="1" ht="15">
      <c r="B79" s="97" t="s">
        <v>450</v>
      </c>
      <c r="C79" s="201" t="s">
        <v>502</v>
      </c>
      <c r="D79" s="201"/>
      <c r="E79" s="201"/>
      <c r="F79" s="201"/>
      <c r="G79" s="201"/>
      <c r="H79" s="201"/>
      <c r="I79" s="201"/>
      <c r="J79" s="201"/>
      <c r="K79" s="201"/>
      <c r="L79" s="201"/>
      <c r="M79" s="201"/>
      <c r="N79" s="201"/>
      <c r="O79" s="201"/>
      <c r="P79" s="98"/>
    </row>
    <row r="80" spans="2:16" s="99" customFormat="1" ht="15">
      <c r="B80" s="97"/>
      <c r="C80" s="199" t="s">
        <v>503</v>
      </c>
      <c r="D80" s="199"/>
      <c r="E80" s="199"/>
      <c r="F80" s="199"/>
      <c r="G80" s="199"/>
      <c r="H80" s="199"/>
      <c r="I80" s="199"/>
      <c r="J80" s="199"/>
      <c r="K80" s="199"/>
      <c r="L80" s="199"/>
      <c r="M80" s="199"/>
      <c r="N80" s="199"/>
      <c r="O80" s="199"/>
      <c r="P80" s="98"/>
    </row>
    <row r="81" spans="2:60" s="99" customFormat="1" ht="59.25" customHeight="1">
      <c r="B81" s="97"/>
      <c r="C81" s="199" t="s">
        <v>504</v>
      </c>
      <c r="D81" s="199"/>
      <c r="E81" s="199"/>
      <c r="F81" s="199"/>
      <c r="G81" s="199"/>
      <c r="H81" s="199"/>
      <c r="I81" s="199"/>
      <c r="J81" s="199"/>
      <c r="K81" s="199"/>
      <c r="L81" s="199"/>
      <c r="M81" s="199"/>
      <c r="N81" s="199"/>
      <c r="O81" s="199"/>
      <c r="P81" s="98"/>
      <c r="S81" s="200"/>
      <c r="T81" s="200"/>
      <c r="U81" s="200"/>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c r="AZ81" s="200"/>
      <c r="BA81" s="200"/>
      <c r="BB81" s="200"/>
      <c r="BC81" s="200"/>
      <c r="BD81" s="200"/>
      <c r="BE81" s="200"/>
      <c r="BF81" s="200"/>
      <c r="BG81" s="200"/>
      <c r="BH81" s="200"/>
    </row>
    <row r="82" spans="2:60" s="99" customFormat="1">
      <c r="B82" s="100"/>
      <c r="C82" s="199" t="s">
        <v>505</v>
      </c>
      <c r="D82" s="199"/>
      <c r="E82" s="199"/>
      <c r="F82" s="199"/>
      <c r="G82" s="199"/>
      <c r="H82" s="199"/>
      <c r="I82" s="199"/>
      <c r="J82" s="199"/>
      <c r="K82" s="199"/>
      <c r="L82" s="199"/>
      <c r="M82" s="199"/>
      <c r="N82" s="199"/>
      <c r="O82" s="199"/>
      <c r="P82" s="98"/>
      <c r="S82" s="200"/>
      <c r="T82" s="200"/>
      <c r="U82" s="200"/>
      <c r="V82" s="200"/>
      <c r="W82" s="200"/>
      <c r="X82" s="200"/>
      <c r="Y82" s="200"/>
      <c r="Z82" s="200"/>
      <c r="AA82" s="200"/>
      <c r="AB82" s="200"/>
      <c r="AC82" s="200"/>
      <c r="AD82" s="200"/>
      <c r="AE82" s="200"/>
      <c r="AF82" s="200"/>
      <c r="AG82" s="200"/>
      <c r="AH82" s="200"/>
      <c r="AI82" s="200"/>
      <c r="AJ82" s="200"/>
      <c r="AK82" s="200"/>
      <c r="AL82" s="200"/>
      <c r="AM82" s="200"/>
      <c r="AN82" s="200"/>
      <c r="AO82" s="200"/>
      <c r="AP82" s="200"/>
      <c r="AQ82" s="200"/>
      <c r="AR82" s="200"/>
      <c r="AS82" s="200"/>
      <c r="AT82" s="200"/>
      <c r="AU82" s="200"/>
      <c r="AV82" s="200"/>
      <c r="AW82" s="200"/>
      <c r="AX82" s="200"/>
      <c r="AY82" s="200"/>
      <c r="AZ82" s="200"/>
      <c r="BA82" s="200"/>
      <c r="BB82" s="200"/>
      <c r="BC82" s="200"/>
      <c r="BD82" s="200"/>
      <c r="BE82" s="200"/>
      <c r="BF82" s="200"/>
      <c r="BG82" s="200"/>
      <c r="BH82" s="200"/>
    </row>
    <row r="83" spans="2:60" s="99" customFormat="1">
      <c r="B83" s="100"/>
      <c r="C83" s="202" t="s">
        <v>506</v>
      </c>
      <c r="D83" s="202"/>
      <c r="E83" s="202"/>
      <c r="F83" s="202"/>
      <c r="G83" s="202"/>
      <c r="H83" s="202"/>
      <c r="I83" s="202"/>
      <c r="J83" s="202"/>
      <c r="K83" s="202"/>
      <c r="L83" s="202"/>
      <c r="M83" s="202"/>
      <c r="N83" s="202"/>
      <c r="O83" s="202"/>
      <c r="P83" s="98"/>
      <c r="S83" s="200"/>
      <c r="T83" s="200"/>
      <c r="U83" s="200"/>
      <c r="V83" s="200"/>
      <c r="W83" s="200"/>
      <c r="X83" s="200"/>
      <c r="Y83" s="200"/>
      <c r="Z83" s="200"/>
      <c r="AA83" s="200"/>
      <c r="AB83" s="200"/>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00"/>
      <c r="AY83" s="200"/>
      <c r="AZ83" s="200"/>
      <c r="BA83" s="200"/>
      <c r="BB83" s="200"/>
      <c r="BC83" s="200"/>
      <c r="BD83" s="200"/>
      <c r="BE83" s="200"/>
      <c r="BF83" s="200"/>
      <c r="BG83" s="200"/>
      <c r="BH83" s="200"/>
    </row>
    <row r="84" spans="2:60" s="99" customFormat="1">
      <c r="B84" s="100"/>
      <c r="C84" s="202" t="s">
        <v>507</v>
      </c>
      <c r="D84" s="202"/>
      <c r="E84" s="202"/>
      <c r="F84" s="202"/>
      <c r="G84" s="202"/>
      <c r="H84" s="202"/>
      <c r="I84" s="202"/>
      <c r="J84" s="202"/>
      <c r="K84" s="202"/>
      <c r="L84" s="202"/>
      <c r="M84" s="202"/>
      <c r="N84" s="202"/>
      <c r="O84" s="202"/>
      <c r="P84" s="98"/>
      <c r="S84" s="200" t="s">
        <v>508</v>
      </c>
      <c r="T84" s="200"/>
      <c r="U84" s="200"/>
      <c r="V84" s="200"/>
      <c r="W84" s="200"/>
      <c r="X84" s="200"/>
      <c r="Y84" s="200"/>
      <c r="Z84" s="200"/>
      <c r="AA84" s="200"/>
      <c r="AB84" s="200"/>
      <c r="AC84" s="200"/>
      <c r="AD84" s="200"/>
      <c r="AE84" s="200"/>
      <c r="AF84" s="200"/>
      <c r="AG84" s="200"/>
      <c r="AH84" s="200"/>
      <c r="AI84" s="200"/>
      <c r="AJ84" s="200"/>
      <c r="AK84" s="200"/>
      <c r="AL84" s="200"/>
      <c r="AM84" s="200"/>
      <c r="AN84" s="200"/>
      <c r="AO84" s="200"/>
      <c r="AP84" s="200"/>
      <c r="AQ84" s="200"/>
      <c r="AR84" s="200"/>
      <c r="AS84" s="200"/>
      <c r="AT84" s="200"/>
      <c r="AU84" s="200"/>
      <c r="AV84" s="200"/>
      <c r="AW84" s="200"/>
      <c r="AX84" s="200"/>
      <c r="AY84" s="200"/>
      <c r="AZ84" s="200"/>
      <c r="BA84" s="200"/>
      <c r="BB84" s="200"/>
      <c r="BC84" s="200"/>
      <c r="BD84" s="200"/>
      <c r="BE84" s="200"/>
      <c r="BF84" s="200"/>
      <c r="BG84" s="200"/>
      <c r="BH84" s="200"/>
    </row>
    <row r="85" spans="2:60" s="99" customFormat="1">
      <c r="B85" s="100"/>
      <c r="C85" s="203" t="s">
        <v>509</v>
      </c>
      <c r="D85" s="204"/>
      <c r="E85" s="204"/>
      <c r="F85" s="204"/>
      <c r="G85" s="204"/>
      <c r="H85" s="204"/>
      <c r="I85" s="204"/>
      <c r="J85" s="204"/>
      <c r="K85" s="204"/>
      <c r="L85" s="204"/>
      <c r="M85" s="204"/>
      <c r="N85" s="204"/>
      <c r="O85" s="204"/>
      <c r="P85" s="98"/>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200"/>
      <c r="AQ85" s="200"/>
      <c r="AR85" s="200"/>
      <c r="AS85" s="200"/>
      <c r="AT85" s="200"/>
      <c r="AU85" s="200"/>
      <c r="AV85" s="200"/>
      <c r="AW85" s="200"/>
      <c r="AX85" s="200"/>
      <c r="AY85" s="200"/>
      <c r="AZ85" s="200"/>
      <c r="BA85" s="200"/>
      <c r="BB85" s="200"/>
      <c r="BC85" s="200"/>
      <c r="BD85" s="200"/>
      <c r="BE85" s="200"/>
      <c r="BF85" s="200"/>
      <c r="BG85" s="200"/>
      <c r="BH85" s="200"/>
    </row>
    <row r="86" spans="2:60" s="99" customFormat="1" ht="30.75" customHeight="1">
      <c r="B86" s="100"/>
      <c r="C86" s="199" t="s">
        <v>510</v>
      </c>
      <c r="D86" s="199"/>
      <c r="E86" s="199"/>
      <c r="F86" s="199"/>
      <c r="G86" s="199"/>
      <c r="H86" s="199"/>
      <c r="I86" s="199"/>
      <c r="J86" s="199"/>
      <c r="K86" s="199"/>
      <c r="L86" s="199"/>
      <c r="M86" s="199"/>
      <c r="N86" s="199"/>
      <c r="O86" s="199"/>
      <c r="P86" s="98"/>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0"/>
      <c r="AR86" s="200"/>
      <c r="AS86" s="200"/>
      <c r="AT86" s="200"/>
      <c r="AU86" s="200"/>
      <c r="AV86" s="200"/>
      <c r="AW86" s="200"/>
      <c r="AX86" s="200"/>
      <c r="AY86" s="200"/>
      <c r="AZ86" s="200"/>
      <c r="BA86" s="200"/>
      <c r="BB86" s="200"/>
      <c r="BC86" s="200"/>
      <c r="BD86" s="200"/>
      <c r="BE86" s="200"/>
      <c r="BF86" s="200"/>
      <c r="BG86" s="200"/>
      <c r="BH86" s="200"/>
    </row>
    <row r="87" spans="2:60" s="99" customFormat="1">
      <c r="B87" s="100"/>
      <c r="C87" s="199" t="s">
        <v>511</v>
      </c>
      <c r="D87" s="199"/>
      <c r="E87" s="199"/>
      <c r="F87" s="199"/>
      <c r="G87" s="199"/>
      <c r="H87" s="199"/>
      <c r="I87" s="199"/>
      <c r="J87" s="199"/>
      <c r="K87" s="199"/>
      <c r="L87" s="199"/>
      <c r="M87" s="199"/>
      <c r="N87" s="199"/>
      <c r="O87" s="199"/>
      <c r="P87" s="98"/>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c r="BF87" s="200"/>
      <c r="BG87" s="200"/>
      <c r="BH87" s="200"/>
    </row>
    <row r="88" spans="2:60" s="99" customFormat="1" ht="45" customHeight="1">
      <c r="B88" s="97" t="s">
        <v>450</v>
      </c>
      <c r="C88" s="201" t="s">
        <v>512</v>
      </c>
      <c r="D88" s="201"/>
      <c r="E88" s="201"/>
      <c r="F88" s="201"/>
      <c r="G88" s="201"/>
      <c r="H88" s="201"/>
      <c r="I88" s="201"/>
      <c r="J88" s="201"/>
      <c r="K88" s="201"/>
      <c r="L88" s="201"/>
      <c r="M88" s="201"/>
      <c r="N88" s="201"/>
      <c r="O88" s="201"/>
      <c r="P88" s="98"/>
    </row>
    <row r="89" spans="2:60" s="99" customFormat="1" ht="30" customHeight="1">
      <c r="B89" s="100"/>
      <c r="C89" s="199" t="s">
        <v>513</v>
      </c>
      <c r="D89" s="199"/>
      <c r="E89" s="199"/>
      <c r="F89" s="199"/>
      <c r="G89" s="199"/>
      <c r="H89" s="199"/>
      <c r="I89" s="199"/>
      <c r="J89" s="199"/>
      <c r="K89" s="199"/>
      <c r="L89" s="199"/>
      <c r="M89" s="199"/>
      <c r="N89" s="199"/>
      <c r="O89" s="199"/>
      <c r="P89" s="98"/>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0"/>
      <c r="BH89" s="200"/>
    </row>
    <row r="90" spans="2:60" s="99" customFormat="1" ht="45" customHeight="1">
      <c r="B90" s="100"/>
      <c r="C90" s="199" t="s">
        <v>514</v>
      </c>
      <c r="D90" s="199"/>
      <c r="E90" s="199"/>
      <c r="F90" s="199"/>
      <c r="G90" s="199"/>
      <c r="H90" s="199"/>
      <c r="I90" s="199"/>
      <c r="J90" s="199"/>
      <c r="K90" s="199"/>
      <c r="L90" s="199"/>
      <c r="M90" s="199"/>
      <c r="N90" s="199"/>
      <c r="O90" s="199"/>
      <c r="P90" s="98"/>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00"/>
      <c r="BB90" s="200"/>
      <c r="BC90" s="200"/>
      <c r="BD90" s="200"/>
      <c r="BE90" s="200"/>
      <c r="BF90" s="200"/>
      <c r="BG90" s="200"/>
      <c r="BH90" s="200"/>
    </row>
    <row r="91" spans="2:60">
      <c r="B91" s="88"/>
      <c r="C91" s="96"/>
      <c r="D91" s="96"/>
      <c r="E91" s="96"/>
      <c r="F91" s="96"/>
      <c r="G91" s="96"/>
      <c r="H91" s="96"/>
      <c r="I91" s="96"/>
      <c r="J91" s="96"/>
      <c r="K91" s="96"/>
      <c r="L91" s="96"/>
      <c r="M91" s="96"/>
      <c r="N91" s="96"/>
      <c r="O91" s="96"/>
      <c r="P91" s="63"/>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row>
    <row r="92" spans="2:60">
      <c r="B92" s="88"/>
      <c r="C92" s="96"/>
      <c r="D92" s="96"/>
      <c r="E92" s="96"/>
      <c r="F92" s="96"/>
      <c r="G92" s="96"/>
      <c r="H92" s="96"/>
      <c r="I92" s="96"/>
      <c r="J92" s="96"/>
      <c r="K92" s="96"/>
      <c r="L92" s="96"/>
      <c r="M92" s="96"/>
      <c r="N92" s="96"/>
      <c r="O92" s="96"/>
      <c r="P92" s="63"/>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row>
    <row r="93" spans="2:60">
      <c r="B93" s="88"/>
      <c r="C93" s="96"/>
      <c r="D93" s="96"/>
      <c r="E93" s="96"/>
      <c r="F93" s="96"/>
      <c r="G93" s="96"/>
      <c r="H93" s="96"/>
      <c r="I93" s="96"/>
      <c r="J93" s="96"/>
      <c r="K93" s="96"/>
      <c r="L93" s="96"/>
      <c r="M93" s="96"/>
      <c r="N93" s="96"/>
      <c r="O93" s="96"/>
      <c r="P93" s="63"/>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row>
    <row r="94" spans="2:60">
      <c r="B94" s="88"/>
      <c r="C94" s="96"/>
      <c r="D94" s="96"/>
      <c r="E94" s="96"/>
      <c r="F94" s="96"/>
      <c r="G94" s="96"/>
      <c r="H94" s="96"/>
      <c r="I94" s="96"/>
      <c r="J94" s="96"/>
      <c r="K94" s="96"/>
      <c r="L94" s="96"/>
      <c r="M94" s="96"/>
      <c r="N94" s="96"/>
      <c r="O94" s="96"/>
      <c r="P94" s="63"/>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row>
    <row r="95" spans="2:60" ht="15">
      <c r="B95" s="93" t="s">
        <v>450</v>
      </c>
      <c r="C95" s="198" t="s">
        <v>515</v>
      </c>
      <c r="D95" s="198"/>
      <c r="E95" s="198"/>
      <c r="F95" s="198"/>
      <c r="G95" s="198"/>
      <c r="H95" s="198"/>
      <c r="I95" s="198"/>
      <c r="J95" s="198"/>
      <c r="K95" s="198"/>
      <c r="L95" s="198"/>
      <c r="M95" s="198"/>
      <c r="N95" s="198"/>
      <c r="O95" s="198"/>
      <c r="P95" s="63"/>
    </row>
    <row r="96" spans="2:60">
      <c r="B96" s="62"/>
      <c r="P96" s="63"/>
    </row>
    <row r="97" spans="2:16">
      <c r="B97" s="62"/>
      <c r="P97" s="63"/>
    </row>
    <row r="98" spans="2:16">
      <c r="B98" s="62"/>
      <c r="P98" s="63"/>
    </row>
    <row r="99" spans="2:16">
      <c r="B99" s="62"/>
      <c r="P99" s="63"/>
    </row>
    <row r="100" spans="2:16">
      <c r="B100" s="62"/>
      <c r="P100" s="63"/>
    </row>
    <row r="101" spans="2:16">
      <c r="B101" s="62"/>
      <c r="P101" s="63"/>
    </row>
    <row r="102" spans="2:16">
      <c r="B102" s="62"/>
      <c r="P102" s="63"/>
    </row>
    <row r="103" spans="2:16">
      <c r="B103" s="62"/>
      <c r="P103" s="63"/>
    </row>
    <row r="104" spans="2:16">
      <c r="B104" s="62"/>
      <c r="P104" s="63"/>
    </row>
    <row r="105" spans="2:16">
      <c r="B105" s="62"/>
      <c r="P105" s="63"/>
    </row>
    <row r="106" spans="2:16">
      <c r="B106" s="62"/>
      <c r="P106" s="63"/>
    </row>
    <row r="107" spans="2:16">
      <c r="B107" s="62"/>
      <c r="P107" s="63"/>
    </row>
    <row r="108" spans="2:16">
      <c r="B108" s="62"/>
      <c r="P108" s="63"/>
    </row>
    <row r="109" spans="2:16">
      <c r="B109" s="62"/>
      <c r="P109" s="63"/>
    </row>
    <row r="110" spans="2:16">
      <c r="B110" s="62"/>
      <c r="P110" s="63"/>
    </row>
    <row r="111" spans="2:16">
      <c r="B111" s="62"/>
      <c r="P111" s="63"/>
    </row>
    <row r="112" spans="2:16">
      <c r="B112" s="62"/>
      <c r="P112" s="63"/>
    </row>
    <row r="113" spans="2:16" ht="15" thickBot="1">
      <c r="B113" s="102"/>
      <c r="C113" s="103"/>
      <c r="D113" s="103"/>
      <c r="E113" s="103"/>
      <c r="F113" s="103"/>
      <c r="G113" s="103"/>
      <c r="H113" s="103"/>
      <c r="I113" s="103"/>
      <c r="J113" s="103"/>
      <c r="K113" s="103"/>
      <c r="L113" s="103"/>
      <c r="M113" s="103"/>
      <c r="N113" s="103"/>
      <c r="O113" s="103"/>
      <c r="P113" s="104"/>
    </row>
    <row r="114" spans="2:16" ht="15" thickTop="1"/>
  </sheetData>
  <mergeCells count="57">
    <mergeCell ref="C35:O35"/>
    <mergeCell ref="C30:O30"/>
    <mergeCell ref="C31:O31"/>
    <mergeCell ref="C32:O32"/>
    <mergeCell ref="C33:O33"/>
    <mergeCell ref="C34:O34"/>
    <mergeCell ref="C50:O50"/>
    <mergeCell ref="C36:O36"/>
    <mergeCell ref="C37:O37"/>
    <mergeCell ref="C38:O38"/>
    <mergeCell ref="C42:O42"/>
    <mergeCell ref="C43:O43"/>
    <mergeCell ref="C44:O44"/>
    <mergeCell ref="C45:O45"/>
    <mergeCell ref="C46:O46"/>
    <mergeCell ref="C47:O47"/>
    <mergeCell ref="C48:O48"/>
    <mergeCell ref="C49:O49"/>
    <mergeCell ref="C69:O69"/>
    <mergeCell ref="C51:O51"/>
    <mergeCell ref="C52:O52"/>
    <mergeCell ref="C53:O53"/>
    <mergeCell ref="C54:O54"/>
    <mergeCell ref="C55:O55"/>
    <mergeCell ref="C59:O59"/>
    <mergeCell ref="C60:O60"/>
    <mergeCell ref="C65:O65"/>
    <mergeCell ref="C66:O66"/>
    <mergeCell ref="C67:O67"/>
    <mergeCell ref="C68:O68"/>
    <mergeCell ref="C83:O83"/>
    <mergeCell ref="S83:BH83"/>
    <mergeCell ref="C70:O70"/>
    <mergeCell ref="C71:O71"/>
    <mergeCell ref="C72:O72"/>
    <mergeCell ref="C77:O77"/>
    <mergeCell ref="C78:O78"/>
    <mergeCell ref="C79:O79"/>
    <mergeCell ref="C80:O80"/>
    <mergeCell ref="C81:O81"/>
    <mergeCell ref="S81:BH81"/>
    <mergeCell ref="C82:O82"/>
    <mergeCell ref="S82:BH82"/>
    <mergeCell ref="C84:O84"/>
    <mergeCell ref="S84:BH84"/>
    <mergeCell ref="C85:O85"/>
    <mergeCell ref="S85:BH85"/>
    <mergeCell ref="C86:O86"/>
    <mergeCell ref="S86:BH86"/>
    <mergeCell ref="C95:O95"/>
    <mergeCell ref="C87:O87"/>
    <mergeCell ref="S87:BH87"/>
    <mergeCell ref="C88:O88"/>
    <mergeCell ref="C89:O89"/>
    <mergeCell ref="S89:BH89"/>
    <mergeCell ref="C90:O90"/>
    <mergeCell ref="S90:BH9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dcterms:created xsi:type="dcterms:W3CDTF">2024-10-07T01:25:59Z</dcterms:created>
  <dcterms:modified xsi:type="dcterms:W3CDTF">2026-02-06T13:07:32Z</dcterms:modified>
</cp:coreProperties>
</file>