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n1k\YandexDisk\АНДРЕЙ\PlantMarket\Актуальные предложения\"/>
    </mc:Choice>
  </mc:AlternateContent>
  <xr:revisionPtr revIDLastSave="0" documentId="13_ncr:1_{7693A992-CF31-42C2-BBCF-F12885ECBF03}" xr6:coauthVersionLast="47" xr6:coauthVersionMax="47" xr10:uidLastSave="{00000000-0000-0000-0000-000000000000}"/>
  <bookViews>
    <workbookView xWindow="-28920" yWindow="-2475" windowWidth="29040" windowHeight="15720" xr2:uid="{428CD98B-BF23-4FBC-B7E0-E9726C0309DB}"/>
  </bookViews>
  <sheets>
    <sheet name="2026" sheetId="1" r:id="rId1"/>
    <sheet name="Условия работы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16_неделя_2021">#REF!</definedName>
    <definedName name="_xlnm._FilterDatabase" localSheetId="0" hidden="1">'2026'!$B$31:$W$491</definedName>
    <definedName name="ALVPRX" localSheetId="0">#REF!</definedName>
    <definedName name="ALVPRX" localSheetId="1">#REF!</definedName>
    <definedName name="ALVPRX">#REF!</definedName>
    <definedName name="art" localSheetId="0">#REF!</definedName>
    <definedName name="art" localSheetId="1">#REF!</definedName>
    <definedName name="art">#REF!</definedName>
    <definedName name="ast">#REF!</definedName>
    <definedName name="astkl">#REF!</definedName>
    <definedName name="astsk">#REF!</definedName>
    <definedName name="astsklad">#REF!</definedName>
    <definedName name="bron">#REF!</definedName>
    <definedName name="cher" localSheetId="0">#REF!</definedName>
    <definedName name="cher" localSheetId="1">#REF!</definedName>
    <definedName name="cher">#REF!</definedName>
    <definedName name="cheras">#REF!</definedName>
    <definedName name="chercher">#REF!</definedName>
    <definedName name="cherhug">#REF!</definedName>
    <definedName name="cherp">#REF!</definedName>
    <definedName name="cherr">#REF!</definedName>
    <definedName name="chertab">#REF!</definedName>
    <definedName name="CHUR">#REF!</definedName>
    <definedName name="clem" localSheetId="0">#REF!</definedName>
    <definedName name="clem" localSheetId="1">#REF!</definedName>
    <definedName name="clem">#REF!</definedName>
    <definedName name="clemat" localSheetId="0">#REF!</definedName>
    <definedName name="clemat" localSheetId="1">#REF!</definedName>
    <definedName name="clemat">#REF!</definedName>
    <definedName name="clemlem" localSheetId="0">#REF!</definedName>
    <definedName name="clemlem" localSheetId="1">#REF!</definedName>
    <definedName name="clemlem">#REF!</definedName>
    <definedName name="clemtab" localSheetId="0">#REF!</definedName>
    <definedName name="clemtab" localSheetId="1">#REF!</definedName>
    <definedName name="clemtab">#REF!</definedName>
    <definedName name="COMPALV" localSheetId="0">#REF!</definedName>
    <definedName name="COMPALV" localSheetId="1">#REF!</definedName>
    <definedName name="COMPALV">#REF!</definedName>
    <definedName name="dost">#REF!</definedName>
    <definedName name="Excel_BuiltIn_Print_Area_2" localSheetId="0">#REF!</definedName>
    <definedName name="Excel_BuiltIn_Print_Area_2" localSheetId="1">#REF!</definedName>
    <definedName name="Excel_BuiltIn_Print_Area_2">#REF!</definedName>
    <definedName name="Excel_BuiltIn_Print_Area_2_1" localSheetId="0">#REF!</definedName>
    <definedName name="Excel_BuiltIn_Print_Area_2_1" localSheetId="1">#REF!</definedName>
    <definedName name="Excel_BuiltIn_Print_Area_2_1">#REF!</definedName>
    <definedName name="Excel_BuiltIn_Print_Area_2_1_1" localSheetId="0">#REF!</definedName>
    <definedName name="Excel_BuiltIn_Print_Area_2_1_1" localSheetId="1">#REF!</definedName>
    <definedName name="Excel_BuiltIn_Print_Area_2_1_1">#REF!</definedName>
    <definedName name="fff">#REF!</definedName>
    <definedName name="ffive">#REF!</definedName>
    <definedName name="fin">[1]Лист2!$A$1:$C$339</definedName>
    <definedName name="final">[1]Лист2!$A$2:$B$339</definedName>
    <definedName name="five">#REF!</definedName>
    <definedName name="form" localSheetId="0">#REF!</definedName>
    <definedName name="form" localSheetId="1">#REF!</definedName>
    <definedName name="form">#REF!</definedName>
    <definedName name="ger">#REF!</definedName>
    <definedName name="hg">#REF!</definedName>
    <definedName name="hgn">#REF!</definedName>
    <definedName name="hoog">#REF!</definedName>
    <definedName name="hostjan" localSheetId="0">#REF!</definedName>
    <definedName name="hostjan" localSheetId="1">#REF!</definedName>
    <definedName name="hostjan">#REF!</definedName>
    <definedName name="hug">#REF!</definedName>
    <definedName name="hugeh">#REF!</definedName>
    <definedName name="hugen">#REF!</definedName>
    <definedName name="hugenfeb" localSheetId="0">#REF!</definedName>
    <definedName name="hugenfeb" localSheetId="1">#REF!</definedName>
    <definedName name="hugenfeb">#REF!</definedName>
    <definedName name="hugenhgn">#REF!</definedName>
    <definedName name="hugenjan" localSheetId="0">#REF!</definedName>
    <definedName name="hugenjan" localSheetId="1">#REF!</definedName>
    <definedName name="hugenjan">#REF!</definedName>
    <definedName name="hugg">#REF!</definedName>
    <definedName name="huggen">#REF!</definedName>
    <definedName name="huggg">#REF!</definedName>
    <definedName name="huhughug">#REF!</definedName>
    <definedName name="HYDNUM" localSheetId="0">#REF!</definedName>
    <definedName name="HYDNUM" localSheetId="1">#REF!</definedName>
    <definedName name="HYDNUM">#REF!</definedName>
    <definedName name="klast">#REF!</definedName>
    <definedName name="klem" localSheetId="0">#REF!</definedName>
    <definedName name="klem">#REF!</definedName>
    <definedName name="klematisjan" localSheetId="0">#REF!</definedName>
    <definedName name="klematisjan" localSheetId="1">#REF!</definedName>
    <definedName name="klematisjan">#REF!</definedName>
    <definedName name="klient">#REF!</definedName>
    <definedName name="lem" localSheetId="0">'2026'!$B$32:$W$116</definedName>
    <definedName name="liljan" localSheetId="0">#REF!</definedName>
    <definedName name="liljan" localSheetId="1">#REF!</definedName>
    <definedName name="liljan">#REF!</definedName>
    <definedName name="lodold">#REF!</definedName>
    <definedName name="neg">#REF!</definedName>
    <definedName name="negot">#REF!</definedName>
    <definedName name="newheko">'[2]рабочий 2022'!$A$10:$L$1012</definedName>
    <definedName name="newhugen">#REF!</definedName>
    <definedName name="nid">#REF!</definedName>
    <definedName name="nl">#REF!</definedName>
    <definedName name="nlkl">#REF!</definedName>
    <definedName name="notready">#REF!</definedName>
    <definedName name="now">#REF!</definedName>
    <definedName name="otkaz">#REF!</definedName>
    <definedName name="PDXCOMP" localSheetId="0">#REF!</definedName>
    <definedName name="PDXCOMP" localSheetId="1">#REF!</definedName>
    <definedName name="PDXCOMP">#REF!</definedName>
    <definedName name="PDXSPR" localSheetId="0">[3]PDX!#REF!</definedName>
    <definedName name="PDXSPR" localSheetId="1">[3]PDX!#REF!</definedName>
    <definedName name="PDXSPR">[4]PDX!#REF!</definedName>
    <definedName name="peon">#REF!</definedName>
    <definedName name="peon2">#REF!</definedName>
    <definedName name="peonn">[5]Лист2!$A$1:$IV$65536</definedName>
    <definedName name="pion">#REF!</definedName>
    <definedName name="pionn">#REF!</definedName>
    <definedName name="pionprice" localSheetId="0">#REF!</definedName>
    <definedName name="pionprice" localSheetId="1">#REF!</definedName>
    <definedName name="pionprice">#REF!</definedName>
    <definedName name="pips">#REF!</definedName>
    <definedName name="piu">#REF!</definedName>
    <definedName name="poinjan" localSheetId="0">#REF!</definedName>
    <definedName name="poinjan" localSheetId="1">#REF!</definedName>
    <definedName name="poinjan">#REF!</definedName>
    <definedName name="ppp">#REF!</definedName>
    <definedName name="price">#REF!</definedName>
    <definedName name="prov">#REF!</definedName>
    <definedName name="ROYAL" localSheetId="0">#REF!</definedName>
    <definedName name="ROYAL" localSheetId="1">#REF!</definedName>
    <definedName name="ROYAL">#REF!</definedName>
    <definedName name="rus">#REF!</definedName>
    <definedName name="saj">#REF!</definedName>
    <definedName name="sajaj">#REF!</definedName>
    <definedName name="sajj">#REF!</definedName>
    <definedName name="sajjan" localSheetId="0">#REF!</definedName>
    <definedName name="sajjan" localSheetId="1">#REF!</definedName>
    <definedName name="sajjan">#REF!</definedName>
    <definedName name="sale">#REF!</definedName>
    <definedName name="salemore">#REF!</definedName>
    <definedName name="sk">#REF!</definedName>
    <definedName name="sklad">#REF!</definedName>
    <definedName name="ssaj">#REF!</definedName>
    <definedName name="st" localSheetId="0">#REF!</definedName>
    <definedName name="st" localSheetId="1">#REF!</definedName>
    <definedName name="st">#REF!</definedName>
    <definedName name="stk">#REF!</definedName>
    <definedName name="stock" localSheetId="0">#REF!</definedName>
    <definedName name="stock" localSheetId="1">#REF!</definedName>
    <definedName name="stock">#REF!</definedName>
    <definedName name="stock_" localSheetId="0">#REF!</definedName>
    <definedName name="stock_" localSheetId="1">#REF!</definedName>
    <definedName name="stock_">#REF!</definedName>
    <definedName name="stok" localSheetId="0">#REF!</definedName>
    <definedName name="stok">#REF!</definedName>
    <definedName name="stst">#REF!</definedName>
    <definedName name="tab" localSheetId="0">#REF!</definedName>
    <definedName name="tab" localSheetId="1">#REF!</definedName>
    <definedName name="tab">#REF!</definedName>
    <definedName name="tabhug">#REF!</definedName>
    <definedName name="table" localSheetId="0">#REF!</definedName>
    <definedName name="table" localSheetId="1">#REF!</definedName>
    <definedName name="table">#REF!</definedName>
    <definedName name="table1" localSheetId="0">#REF!</definedName>
    <definedName name="table1" localSheetId="1">#REF!</definedName>
    <definedName name="table1">#REF!</definedName>
    <definedName name="table101" localSheetId="0">#REF!</definedName>
    <definedName name="table101" localSheetId="1">#REF!</definedName>
    <definedName name="table101">#REF!</definedName>
    <definedName name="table11" localSheetId="0">#REF!</definedName>
    <definedName name="table11" localSheetId="1">#REF!</definedName>
    <definedName name="table11">#REF!</definedName>
    <definedName name="tabletab">#REF!</definedName>
    <definedName name="tabt" localSheetId="0">#REF!</definedName>
    <definedName name="tabt" localSheetId="1">#REF!</definedName>
    <definedName name="tabt">#REF!</definedName>
    <definedName name="tabtab" localSheetId="0">#REF!</definedName>
    <definedName name="tabtab" localSheetId="1">#REF!</definedName>
    <definedName name="tabtab">#REF!</definedName>
    <definedName name="tabtabt">#REF!</definedName>
    <definedName name="threefive">#REF!</definedName>
    <definedName name="twothree">#REF!</definedName>
    <definedName name="usp">#REF!</definedName>
    <definedName name="артикулы">#REF!</definedName>
    <definedName name="зкщмм">#REF!</definedName>
    <definedName name="курс">'[6]шаблон рабочий'!$DB$5</definedName>
    <definedName name="Склады" localSheetId="0">#REF!</definedName>
    <definedName name="Склады" localSheetId="1">#REF!</definedName>
    <definedName name="Склады">#REF!</definedName>
    <definedName name="условия">#REF!</definedName>
    <definedName name="ыещл" localSheetId="0">#REF!</definedName>
    <definedName name="ыещл">#REF!</definedName>
    <definedName name="ылдфв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19" i="1" l="1"/>
  <c r="H219" i="1"/>
  <c r="N219" i="1" s="1"/>
  <c r="M214" i="1"/>
  <c r="H214" i="1"/>
  <c r="N214" i="1" s="1"/>
  <c r="M146" i="1"/>
  <c r="H146" i="1"/>
  <c r="N146" i="1" s="1"/>
  <c r="M105" i="1"/>
  <c r="H105" i="1"/>
  <c r="N105" i="1" s="1"/>
  <c r="M64" i="1"/>
  <c r="H64" i="1"/>
  <c r="N64" i="1" s="1"/>
  <c r="M63" i="1"/>
  <c r="H63" i="1"/>
  <c r="N63" i="1" s="1"/>
  <c r="M59" i="1"/>
  <c r="H59" i="1"/>
  <c r="N59" i="1" s="1"/>
  <c r="M48" i="1"/>
  <c r="H48" i="1"/>
  <c r="N48" i="1" s="1"/>
  <c r="M360" i="1" l="1"/>
  <c r="H360" i="1"/>
  <c r="N360" i="1" s="1"/>
  <c r="D30" i="1"/>
  <c r="N488" i="1"/>
  <c r="G488" i="1"/>
  <c r="M488" i="1" s="1"/>
  <c r="M487" i="1"/>
  <c r="H487" i="1"/>
  <c r="N487" i="1" s="1"/>
  <c r="M486" i="1"/>
  <c r="H486" i="1"/>
  <c r="N486" i="1" s="1"/>
  <c r="N485" i="1"/>
  <c r="G485" i="1"/>
  <c r="M485" i="1" s="1"/>
  <c r="M484" i="1"/>
  <c r="H484" i="1"/>
  <c r="N484" i="1" s="1"/>
  <c r="M483" i="1"/>
  <c r="H483" i="1"/>
  <c r="N483" i="1" s="1"/>
  <c r="M482" i="1"/>
  <c r="H482" i="1"/>
  <c r="N482" i="1" s="1"/>
  <c r="N481" i="1"/>
  <c r="G481" i="1"/>
  <c r="M481" i="1" s="1"/>
  <c r="M480" i="1"/>
  <c r="H480" i="1"/>
  <c r="N480" i="1" s="1"/>
  <c r="N479" i="1"/>
  <c r="G479" i="1"/>
  <c r="M479" i="1" s="1"/>
  <c r="M478" i="1"/>
  <c r="H478" i="1"/>
  <c r="N478" i="1" s="1"/>
  <c r="M477" i="1"/>
  <c r="H477" i="1"/>
  <c r="N477" i="1" s="1"/>
  <c r="M476" i="1"/>
  <c r="H476" i="1"/>
  <c r="N476" i="1" s="1"/>
  <c r="M475" i="1"/>
  <c r="H475" i="1"/>
  <c r="N475" i="1" s="1"/>
  <c r="M474" i="1"/>
  <c r="H474" i="1"/>
  <c r="N474" i="1" s="1"/>
  <c r="M473" i="1"/>
  <c r="H473" i="1"/>
  <c r="N473" i="1" s="1"/>
  <c r="M472" i="1"/>
  <c r="H472" i="1"/>
  <c r="N472" i="1" s="1"/>
  <c r="M471" i="1"/>
  <c r="H471" i="1"/>
  <c r="N471" i="1" s="1"/>
  <c r="M470" i="1"/>
  <c r="H470" i="1"/>
  <c r="N470" i="1" s="1"/>
  <c r="M469" i="1"/>
  <c r="H469" i="1"/>
  <c r="N469" i="1" s="1"/>
  <c r="M468" i="1"/>
  <c r="H468" i="1"/>
  <c r="N468" i="1" s="1"/>
  <c r="N467" i="1"/>
  <c r="G467" i="1"/>
  <c r="M467" i="1" s="1"/>
  <c r="M466" i="1"/>
  <c r="H466" i="1"/>
  <c r="N466" i="1" s="1"/>
  <c r="M465" i="1"/>
  <c r="H465" i="1"/>
  <c r="N465" i="1" s="1"/>
  <c r="M464" i="1"/>
  <c r="H464" i="1"/>
  <c r="N464" i="1" s="1"/>
  <c r="M463" i="1"/>
  <c r="H463" i="1"/>
  <c r="N463" i="1" s="1"/>
  <c r="M462" i="1"/>
  <c r="H462" i="1"/>
  <c r="N462" i="1" s="1"/>
  <c r="M461" i="1"/>
  <c r="H461" i="1"/>
  <c r="N461" i="1" s="1"/>
  <c r="M460" i="1"/>
  <c r="H460" i="1"/>
  <c r="N460" i="1" s="1"/>
  <c r="N459" i="1"/>
  <c r="G459" i="1"/>
  <c r="M459" i="1" s="1"/>
  <c r="M458" i="1"/>
  <c r="H458" i="1"/>
  <c r="N458" i="1" s="1"/>
  <c r="N457" i="1"/>
  <c r="G457" i="1"/>
  <c r="M457" i="1" s="1"/>
  <c r="M456" i="1"/>
  <c r="H456" i="1"/>
  <c r="N456" i="1" s="1"/>
  <c r="M455" i="1"/>
  <c r="H455" i="1"/>
  <c r="N455" i="1" s="1"/>
  <c r="M454" i="1"/>
  <c r="H454" i="1"/>
  <c r="N454" i="1" s="1"/>
  <c r="M453" i="1"/>
  <c r="H453" i="1"/>
  <c r="N453" i="1" s="1"/>
  <c r="N452" i="1"/>
  <c r="G452" i="1"/>
  <c r="M452" i="1" s="1"/>
  <c r="M451" i="1"/>
  <c r="H451" i="1"/>
  <c r="N451" i="1" s="1"/>
  <c r="M450" i="1"/>
  <c r="H450" i="1"/>
  <c r="N450" i="1" s="1"/>
  <c r="M449" i="1"/>
  <c r="H449" i="1"/>
  <c r="N449" i="1" s="1"/>
  <c r="N448" i="1"/>
  <c r="G448" i="1"/>
  <c r="M448" i="1" s="1"/>
  <c r="M447" i="1"/>
  <c r="H447" i="1"/>
  <c r="N447" i="1" s="1"/>
  <c r="M446" i="1"/>
  <c r="H446" i="1"/>
  <c r="N446" i="1" s="1"/>
  <c r="M445" i="1"/>
  <c r="H445" i="1"/>
  <c r="N445" i="1" s="1"/>
  <c r="N444" i="1"/>
  <c r="G444" i="1"/>
  <c r="M444" i="1" s="1"/>
  <c r="M443" i="1"/>
  <c r="H443" i="1"/>
  <c r="N443" i="1" s="1"/>
  <c r="N442" i="1"/>
  <c r="G442" i="1"/>
  <c r="M442" i="1" s="1"/>
  <c r="M441" i="1"/>
  <c r="H441" i="1"/>
  <c r="N441" i="1" s="1"/>
  <c r="N440" i="1"/>
  <c r="G440" i="1"/>
  <c r="M440" i="1" s="1"/>
  <c r="M439" i="1"/>
  <c r="H439" i="1"/>
  <c r="N439" i="1" s="1"/>
  <c r="M438" i="1"/>
  <c r="H438" i="1"/>
  <c r="N438" i="1" s="1"/>
  <c r="M437" i="1"/>
  <c r="H437" i="1"/>
  <c r="N437" i="1" s="1"/>
  <c r="N436" i="1"/>
  <c r="G436" i="1"/>
  <c r="M436" i="1" s="1"/>
  <c r="M435" i="1"/>
  <c r="H435" i="1"/>
  <c r="N435" i="1" s="1"/>
  <c r="M434" i="1"/>
  <c r="H434" i="1"/>
  <c r="N434" i="1" s="1"/>
  <c r="M433" i="1"/>
  <c r="H433" i="1"/>
  <c r="N433" i="1" s="1"/>
  <c r="N432" i="1"/>
  <c r="G432" i="1"/>
  <c r="M432" i="1" s="1"/>
  <c r="M431" i="1"/>
  <c r="H431" i="1"/>
  <c r="N431" i="1" s="1"/>
  <c r="M430" i="1"/>
  <c r="H430" i="1"/>
  <c r="N430" i="1" s="1"/>
  <c r="N429" i="1"/>
  <c r="G429" i="1"/>
  <c r="M429" i="1" s="1"/>
  <c r="M428" i="1"/>
  <c r="H428" i="1"/>
  <c r="N428" i="1" s="1"/>
  <c r="M427" i="1"/>
  <c r="H427" i="1"/>
  <c r="N427" i="1" s="1"/>
  <c r="M426" i="1"/>
  <c r="H426" i="1"/>
  <c r="N426" i="1" s="1"/>
  <c r="N425" i="1"/>
  <c r="G425" i="1"/>
  <c r="M425" i="1" s="1"/>
  <c r="M424" i="1"/>
  <c r="H424" i="1"/>
  <c r="N424" i="1" s="1"/>
  <c r="N423" i="1"/>
  <c r="G423" i="1"/>
  <c r="M423" i="1" s="1"/>
  <c r="N422" i="1"/>
  <c r="G422" i="1"/>
  <c r="M422" i="1" s="1"/>
  <c r="M421" i="1"/>
  <c r="H421" i="1"/>
  <c r="N421" i="1" s="1"/>
  <c r="M420" i="1"/>
  <c r="H420" i="1"/>
  <c r="N420" i="1" s="1"/>
  <c r="M419" i="1"/>
  <c r="H419" i="1"/>
  <c r="N419" i="1" s="1"/>
  <c r="M418" i="1"/>
  <c r="H418" i="1"/>
  <c r="N418" i="1" s="1"/>
  <c r="M417" i="1"/>
  <c r="H417" i="1"/>
  <c r="N417" i="1" s="1"/>
  <c r="M416" i="1"/>
  <c r="H416" i="1"/>
  <c r="N416" i="1" s="1"/>
  <c r="M415" i="1"/>
  <c r="H415" i="1"/>
  <c r="N415" i="1" s="1"/>
  <c r="M414" i="1"/>
  <c r="H414" i="1"/>
  <c r="N414" i="1" s="1"/>
  <c r="N413" i="1"/>
  <c r="G413" i="1"/>
  <c r="M413" i="1" s="1"/>
  <c r="M412" i="1"/>
  <c r="H412" i="1"/>
  <c r="N412" i="1" s="1"/>
  <c r="M411" i="1"/>
  <c r="H411" i="1"/>
  <c r="N411" i="1" s="1"/>
  <c r="M410" i="1"/>
  <c r="H410" i="1"/>
  <c r="N410" i="1" s="1"/>
  <c r="M409" i="1"/>
  <c r="H409" i="1"/>
  <c r="N409" i="1" s="1"/>
  <c r="M408" i="1"/>
  <c r="H408" i="1"/>
  <c r="N408" i="1" s="1"/>
  <c r="N407" i="1"/>
  <c r="G407" i="1"/>
  <c r="M407" i="1" s="1"/>
  <c r="M406" i="1"/>
  <c r="H406" i="1"/>
  <c r="N406" i="1" s="1"/>
  <c r="N405" i="1"/>
  <c r="G405" i="1"/>
  <c r="M405" i="1" s="1"/>
  <c r="M404" i="1"/>
  <c r="H404" i="1"/>
  <c r="N404" i="1" s="1"/>
  <c r="M403" i="1"/>
  <c r="H403" i="1"/>
  <c r="N403" i="1" s="1"/>
  <c r="M402" i="1"/>
  <c r="H402" i="1"/>
  <c r="N402" i="1" s="1"/>
  <c r="N401" i="1"/>
  <c r="G401" i="1"/>
  <c r="M401" i="1" s="1"/>
  <c r="M400" i="1"/>
  <c r="H400" i="1"/>
  <c r="N400" i="1" s="1"/>
  <c r="N399" i="1"/>
  <c r="G399" i="1"/>
  <c r="M399" i="1" s="1"/>
  <c r="M398" i="1"/>
  <c r="H398" i="1"/>
  <c r="N398" i="1" s="1"/>
  <c r="N397" i="1"/>
  <c r="G397" i="1"/>
  <c r="M397" i="1" s="1"/>
  <c r="M396" i="1"/>
  <c r="H396" i="1"/>
  <c r="N396" i="1" s="1"/>
  <c r="N395" i="1"/>
  <c r="G395" i="1"/>
  <c r="M395" i="1" s="1"/>
  <c r="M394" i="1"/>
  <c r="H394" i="1"/>
  <c r="N394" i="1" s="1"/>
  <c r="M393" i="1"/>
  <c r="H393" i="1"/>
  <c r="N393" i="1" s="1"/>
  <c r="M392" i="1"/>
  <c r="H392" i="1"/>
  <c r="N392" i="1" s="1"/>
  <c r="M391" i="1"/>
  <c r="H391" i="1"/>
  <c r="N391" i="1" s="1"/>
  <c r="M390" i="1"/>
  <c r="H390" i="1"/>
  <c r="N390" i="1" s="1"/>
  <c r="M389" i="1"/>
  <c r="H389" i="1"/>
  <c r="N389" i="1" s="1"/>
  <c r="M388" i="1"/>
  <c r="H388" i="1"/>
  <c r="N388" i="1" s="1"/>
  <c r="M387" i="1"/>
  <c r="H387" i="1"/>
  <c r="N387" i="1" s="1"/>
  <c r="M386" i="1"/>
  <c r="H386" i="1"/>
  <c r="N386" i="1" s="1"/>
  <c r="N385" i="1"/>
  <c r="G385" i="1"/>
  <c r="M385" i="1" s="1"/>
  <c r="M384" i="1"/>
  <c r="H384" i="1"/>
  <c r="N384" i="1" s="1"/>
  <c r="N383" i="1"/>
  <c r="G383" i="1"/>
  <c r="M383" i="1" s="1"/>
  <c r="N382" i="1"/>
  <c r="G382" i="1"/>
  <c r="M382" i="1" s="1"/>
  <c r="M381" i="1"/>
  <c r="H381" i="1"/>
  <c r="N381" i="1" s="1"/>
  <c r="M380" i="1"/>
  <c r="H380" i="1"/>
  <c r="N380" i="1" s="1"/>
  <c r="N379" i="1"/>
  <c r="G379" i="1"/>
  <c r="M379" i="1" s="1"/>
  <c r="M378" i="1"/>
  <c r="H378" i="1"/>
  <c r="N378" i="1" s="1"/>
  <c r="M377" i="1"/>
  <c r="H377" i="1"/>
  <c r="N377" i="1" s="1"/>
  <c r="N376" i="1"/>
  <c r="G376" i="1"/>
  <c r="M376" i="1" s="1"/>
  <c r="M375" i="1"/>
  <c r="H375" i="1"/>
  <c r="N375" i="1" s="1"/>
  <c r="M374" i="1"/>
  <c r="H374" i="1"/>
  <c r="N374" i="1" s="1"/>
  <c r="M373" i="1"/>
  <c r="H373" i="1"/>
  <c r="N373" i="1" s="1"/>
  <c r="M372" i="1"/>
  <c r="H372" i="1"/>
  <c r="N372" i="1" s="1"/>
  <c r="M371" i="1"/>
  <c r="H371" i="1"/>
  <c r="N371" i="1" s="1"/>
  <c r="N370" i="1"/>
  <c r="G370" i="1"/>
  <c r="M370" i="1" s="1"/>
  <c r="N369" i="1"/>
  <c r="G369" i="1"/>
  <c r="M369" i="1" s="1"/>
  <c r="M368" i="1"/>
  <c r="H368" i="1"/>
  <c r="N368" i="1" s="1"/>
  <c r="M367" i="1"/>
  <c r="H367" i="1"/>
  <c r="N367" i="1" s="1"/>
  <c r="M366" i="1"/>
  <c r="H366" i="1"/>
  <c r="N366" i="1" s="1"/>
  <c r="M365" i="1"/>
  <c r="H365" i="1"/>
  <c r="N365" i="1" s="1"/>
  <c r="N364" i="1"/>
  <c r="G364" i="1"/>
  <c r="M364" i="1" s="1"/>
  <c r="M363" i="1"/>
  <c r="H363" i="1"/>
  <c r="N363" i="1" s="1"/>
  <c r="M362" i="1"/>
  <c r="H362" i="1"/>
  <c r="N362" i="1" s="1"/>
  <c r="M361" i="1"/>
  <c r="H361" i="1"/>
  <c r="N361" i="1" s="1"/>
  <c r="M359" i="1"/>
  <c r="H359" i="1"/>
  <c r="N359" i="1" s="1"/>
  <c r="M358" i="1"/>
  <c r="H358" i="1"/>
  <c r="N358" i="1" s="1"/>
  <c r="N357" i="1"/>
  <c r="G357" i="1"/>
  <c r="M357" i="1" s="1"/>
  <c r="N356" i="1"/>
  <c r="G356" i="1"/>
  <c r="M356" i="1" s="1"/>
  <c r="M355" i="1"/>
  <c r="H355" i="1"/>
  <c r="N355" i="1" s="1"/>
  <c r="M354" i="1"/>
  <c r="H354" i="1"/>
  <c r="N354" i="1" s="1"/>
  <c r="N353" i="1"/>
  <c r="G353" i="1"/>
  <c r="M353" i="1" s="1"/>
  <c r="M352" i="1"/>
  <c r="H352" i="1"/>
  <c r="N352" i="1" s="1"/>
  <c r="N351" i="1"/>
  <c r="G351" i="1"/>
  <c r="M351" i="1" s="1"/>
  <c r="M350" i="1"/>
  <c r="H350" i="1"/>
  <c r="N350" i="1" s="1"/>
  <c r="M349" i="1"/>
  <c r="H349" i="1"/>
  <c r="N349" i="1" s="1"/>
  <c r="N348" i="1"/>
  <c r="G348" i="1"/>
  <c r="M348" i="1" s="1"/>
  <c r="N347" i="1"/>
  <c r="G347" i="1"/>
  <c r="M347" i="1" s="1"/>
  <c r="N346" i="1"/>
  <c r="G346" i="1"/>
  <c r="M346" i="1" s="1"/>
  <c r="M345" i="1"/>
  <c r="H345" i="1"/>
  <c r="N345" i="1" s="1"/>
  <c r="N344" i="1"/>
  <c r="G344" i="1"/>
  <c r="M344" i="1" s="1"/>
  <c r="M343" i="1"/>
  <c r="H343" i="1"/>
  <c r="N343" i="1" s="1"/>
  <c r="N342" i="1"/>
  <c r="G342" i="1"/>
  <c r="M342" i="1" s="1"/>
  <c r="M341" i="1"/>
  <c r="H341" i="1"/>
  <c r="N341" i="1" s="1"/>
  <c r="M340" i="1"/>
  <c r="H340" i="1"/>
  <c r="N340" i="1" s="1"/>
  <c r="N339" i="1"/>
  <c r="G339" i="1"/>
  <c r="M339" i="1" s="1"/>
  <c r="M338" i="1"/>
  <c r="H338" i="1"/>
  <c r="N338" i="1" s="1"/>
  <c r="M337" i="1"/>
  <c r="H337" i="1"/>
  <c r="N337" i="1" s="1"/>
  <c r="M336" i="1"/>
  <c r="H336" i="1"/>
  <c r="N336" i="1" s="1"/>
  <c r="N335" i="1"/>
  <c r="G335" i="1"/>
  <c r="M335" i="1" s="1"/>
  <c r="M334" i="1"/>
  <c r="H334" i="1"/>
  <c r="N334" i="1" s="1"/>
  <c r="M333" i="1"/>
  <c r="H333" i="1"/>
  <c r="N333" i="1" s="1"/>
  <c r="N332" i="1"/>
  <c r="G332" i="1"/>
  <c r="M332" i="1" s="1"/>
  <c r="N331" i="1"/>
  <c r="G331" i="1"/>
  <c r="M331" i="1" s="1"/>
  <c r="M330" i="1"/>
  <c r="H330" i="1"/>
  <c r="N330" i="1" s="1"/>
  <c r="M329" i="1"/>
  <c r="H329" i="1"/>
  <c r="N329" i="1" s="1"/>
  <c r="M328" i="1"/>
  <c r="H328" i="1"/>
  <c r="N328" i="1" s="1"/>
  <c r="M327" i="1"/>
  <c r="H327" i="1"/>
  <c r="N327" i="1" s="1"/>
  <c r="M326" i="1"/>
  <c r="H326" i="1"/>
  <c r="N326" i="1" s="1"/>
  <c r="M325" i="1"/>
  <c r="H325" i="1"/>
  <c r="N325" i="1" s="1"/>
  <c r="M324" i="1"/>
  <c r="H324" i="1"/>
  <c r="N324" i="1" s="1"/>
  <c r="N323" i="1"/>
  <c r="G323" i="1"/>
  <c r="M323" i="1" s="1"/>
  <c r="M322" i="1"/>
  <c r="H322" i="1"/>
  <c r="N322" i="1" s="1"/>
  <c r="M321" i="1"/>
  <c r="H321" i="1"/>
  <c r="N321" i="1" s="1"/>
  <c r="M320" i="1"/>
  <c r="H320" i="1"/>
  <c r="N320" i="1" s="1"/>
  <c r="N319" i="1"/>
  <c r="G319" i="1"/>
  <c r="M319" i="1" s="1"/>
  <c r="M318" i="1"/>
  <c r="H318" i="1"/>
  <c r="N318" i="1" s="1"/>
  <c r="M317" i="1"/>
  <c r="H317" i="1"/>
  <c r="N317" i="1" s="1"/>
  <c r="M316" i="1"/>
  <c r="H316" i="1"/>
  <c r="N316" i="1" s="1"/>
  <c r="N315" i="1"/>
  <c r="G315" i="1"/>
  <c r="M315" i="1" s="1"/>
  <c r="N314" i="1"/>
  <c r="G314" i="1"/>
  <c r="M314" i="1" s="1"/>
  <c r="M313" i="1"/>
  <c r="H313" i="1"/>
  <c r="N313" i="1" s="1"/>
  <c r="N312" i="1"/>
  <c r="G312" i="1"/>
  <c r="M312" i="1" s="1"/>
  <c r="M311" i="1"/>
  <c r="H311" i="1"/>
  <c r="N311" i="1" s="1"/>
  <c r="M310" i="1"/>
  <c r="H310" i="1"/>
  <c r="N310" i="1" s="1"/>
  <c r="M309" i="1"/>
  <c r="H309" i="1"/>
  <c r="N309" i="1" s="1"/>
  <c r="M308" i="1"/>
  <c r="H308" i="1"/>
  <c r="N308" i="1" s="1"/>
  <c r="M307" i="1"/>
  <c r="H307" i="1"/>
  <c r="N307" i="1" s="1"/>
  <c r="N306" i="1"/>
  <c r="G306" i="1"/>
  <c r="M306" i="1" s="1"/>
  <c r="M304" i="1"/>
  <c r="H304" i="1"/>
  <c r="N304" i="1" s="1"/>
  <c r="M303" i="1"/>
  <c r="H303" i="1"/>
  <c r="N303" i="1" s="1"/>
  <c r="M302" i="1"/>
  <c r="H302" i="1"/>
  <c r="N302" i="1" s="1"/>
  <c r="M301" i="1"/>
  <c r="H301" i="1"/>
  <c r="N301" i="1" s="1"/>
  <c r="M300" i="1"/>
  <c r="H300" i="1"/>
  <c r="N300" i="1" s="1"/>
  <c r="M299" i="1"/>
  <c r="H299" i="1"/>
  <c r="N299" i="1" s="1"/>
  <c r="M298" i="1"/>
  <c r="H298" i="1"/>
  <c r="N298" i="1" s="1"/>
  <c r="M297" i="1"/>
  <c r="H297" i="1"/>
  <c r="N297" i="1" s="1"/>
  <c r="M296" i="1"/>
  <c r="H296" i="1"/>
  <c r="N296" i="1" s="1"/>
  <c r="M295" i="1"/>
  <c r="H295" i="1"/>
  <c r="N295" i="1" s="1"/>
  <c r="M294" i="1"/>
  <c r="H294" i="1"/>
  <c r="N294" i="1" s="1"/>
  <c r="M293" i="1"/>
  <c r="H293" i="1"/>
  <c r="N293" i="1" s="1"/>
  <c r="M292" i="1"/>
  <c r="H292" i="1"/>
  <c r="N292" i="1" s="1"/>
  <c r="M291" i="1"/>
  <c r="H291" i="1"/>
  <c r="N291" i="1" s="1"/>
  <c r="M290" i="1"/>
  <c r="H290" i="1"/>
  <c r="N290" i="1" s="1"/>
  <c r="M289" i="1"/>
  <c r="H289" i="1"/>
  <c r="N289" i="1" s="1"/>
  <c r="M288" i="1"/>
  <c r="H288" i="1"/>
  <c r="N288" i="1" s="1"/>
  <c r="M287" i="1"/>
  <c r="H287" i="1"/>
  <c r="N287" i="1" s="1"/>
  <c r="M286" i="1"/>
  <c r="H286" i="1"/>
  <c r="N286" i="1" s="1"/>
  <c r="M285" i="1"/>
  <c r="H285" i="1"/>
  <c r="N285" i="1" s="1"/>
  <c r="M284" i="1"/>
  <c r="H284" i="1"/>
  <c r="N284" i="1" s="1"/>
  <c r="M283" i="1"/>
  <c r="H283" i="1"/>
  <c r="N283" i="1" s="1"/>
  <c r="M282" i="1"/>
  <c r="H282" i="1"/>
  <c r="N282" i="1" s="1"/>
  <c r="M281" i="1"/>
  <c r="H281" i="1"/>
  <c r="N281" i="1" s="1"/>
  <c r="M280" i="1"/>
  <c r="H280" i="1"/>
  <c r="N280" i="1" s="1"/>
  <c r="M279" i="1"/>
  <c r="H279" i="1"/>
  <c r="N279" i="1" s="1"/>
  <c r="M278" i="1"/>
  <c r="H278" i="1"/>
  <c r="N278" i="1" s="1"/>
  <c r="M277" i="1"/>
  <c r="H277" i="1"/>
  <c r="N277" i="1" s="1"/>
  <c r="M276" i="1"/>
  <c r="H276" i="1"/>
  <c r="N276" i="1" s="1"/>
  <c r="M275" i="1"/>
  <c r="H275" i="1"/>
  <c r="N275" i="1" s="1"/>
  <c r="M274" i="1"/>
  <c r="H274" i="1"/>
  <c r="N274" i="1" s="1"/>
  <c r="M273" i="1"/>
  <c r="H273" i="1"/>
  <c r="N273" i="1" s="1"/>
  <c r="M272" i="1"/>
  <c r="H272" i="1"/>
  <c r="N272" i="1" s="1"/>
  <c r="M271" i="1"/>
  <c r="H271" i="1"/>
  <c r="N271" i="1" s="1"/>
  <c r="M270" i="1"/>
  <c r="H270" i="1"/>
  <c r="N270" i="1" s="1"/>
  <c r="M269" i="1"/>
  <c r="H269" i="1"/>
  <c r="N269" i="1" s="1"/>
  <c r="M268" i="1"/>
  <c r="H268" i="1"/>
  <c r="N268" i="1" s="1"/>
  <c r="M267" i="1"/>
  <c r="H267" i="1"/>
  <c r="N267" i="1" s="1"/>
  <c r="M266" i="1"/>
  <c r="H266" i="1"/>
  <c r="N266" i="1" s="1"/>
  <c r="M265" i="1"/>
  <c r="H265" i="1"/>
  <c r="N265" i="1" s="1"/>
  <c r="M264" i="1"/>
  <c r="H264" i="1"/>
  <c r="N264" i="1" s="1"/>
  <c r="M263" i="1"/>
  <c r="H263" i="1"/>
  <c r="N263" i="1" s="1"/>
  <c r="M262" i="1"/>
  <c r="H262" i="1"/>
  <c r="N262" i="1" s="1"/>
  <c r="M261" i="1"/>
  <c r="H261" i="1"/>
  <c r="N261" i="1" s="1"/>
  <c r="M260" i="1"/>
  <c r="H260" i="1"/>
  <c r="N260" i="1" s="1"/>
  <c r="M259" i="1"/>
  <c r="H259" i="1"/>
  <c r="N259" i="1" s="1"/>
  <c r="M258" i="1"/>
  <c r="H258" i="1"/>
  <c r="N258" i="1" s="1"/>
  <c r="M257" i="1"/>
  <c r="H257" i="1"/>
  <c r="N257" i="1" s="1"/>
  <c r="M256" i="1"/>
  <c r="H256" i="1"/>
  <c r="N256" i="1" s="1"/>
  <c r="M255" i="1"/>
  <c r="H255" i="1"/>
  <c r="N255" i="1" s="1"/>
  <c r="M254" i="1"/>
  <c r="H254" i="1"/>
  <c r="N254" i="1" s="1"/>
  <c r="M253" i="1"/>
  <c r="H253" i="1"/>
  <c r="N253" i="1" s="1"/>
  <c r="M252" i="1"/>
  <c r="H252" i="1"/>
  <c r="N252" i="1" s="1"/>
  <c r="M251" i="1"/>
  <c r="H251" i="1"/>
  <c r="N251" i="1" s="1"/>
  <c r="M250" i="1"/>
  <c r="H250" i="1"/>
  <c r="N250" i="1" s="1"/>
  <c r="M249" i="1"/>
  <c r="H249" i="1"/>
  <c r="N249" i="1" s="1"/>
  <c r="M248" i="1"/>
  <c r="H248" i="1"/>
  <c r="N248" i="1" s="1"/>
  <c r="M247" i="1"/>
  <c r="H247" i="1"/>
  <c r="N247" i="1" s="1"/>
  <c r="M246" i="1"/>
  <c r="H246" i="1"/>
  <c r="N246" i="1" s="1"/>
  <c r="M245" i="1"/>
  <c r="H245" i="1"/>
  <c r="N245" i="1" s="1"/>
  <c r="M244" i="1"/>
  <c r="H244" i="1"/>
  <c r="N244" i="1" s="1"/>
  <c r="M243" i="1"/>
  <c r="H243" i="1"/>
  <c r="N243" i="1" s="1"/>
  <c r="M242" i="1"/>
  <c r="H242" i="1"/>
  <c r="N242" i="1" s="1"/>
  <c r="M241" i="1"/>
  <c r="H241" i="1"/>
  <c r="N241" i="1" s="1"/>
  <c r="M240" i="1"/>
  <c r="H240" i="1"/>
  <c r="N240" i="1" s="1"/>
  <c r="M239" i="1"/>
  <c r="H239" i="1"/>
  <c r="N239" i="1" s="1"/>
  <c r="M238" i="1"/>
  <c r="H238" i="1"/>
  <c r="N238" i="1" s="1"/>
  <c r="M237" i="1"/>
  <c r="H237" i="1"/>
  <c r="N237" i="1" s="1"/>
  <c r="M236" i="1"/>
  <c r="H236" i="1"/>
  <c r="N236" i="1" s="1"/>
  <c r="M235" i="1"/>
  <c r="H235" i="1"/>
  <c r="N235" i="1" s="1"/>
  <c r="M234" i="1"/>
  <c r="H234" i="1"/>
  <c r="N234" i="1" s="1"/>
  <c r="M233" i="1"/>
  <c r="H233" i="1"/>
  <c r="N233" i="1" s="1"/>
  <c r="M232" i="1"/>
  <c r="H232" i="1"/>
  <c r="N232" i="1" s="1"/>
  <c r="M231" i="1"/>
  <c r="H231" i="1"/>
  <c r="N231" i="1" s="1"/>
  <c r="M230" i="1"/>
  <c r="H230" i="1"/>
  <c r="N230" i="1" s="1"/>
  <c r="M229" i="1"/>
  <c r="H229" i="1"/>
  <c r="N229" i="1" s="1"/>
  <c r="M228" i="1"/>
  <c r="H228" i="1"/>
  <c r="N228" i="1" s="1"/>
  <c r="M227" i="1"/>
  <c r="H227" i="1"/>
  <c r="N227" i="1" s="1"/>
  <c r="M226" i="1"/>
  <c r="H226" i="1"/>
  <c r="N226" i="1" s="1"/>
  <c r="M225" i="1"/>
  <c r="H225" i="1"/>
  <c r="N225" i="1" s="1"/>
  <c r="M224" i="1"/>
  <c r="H224" i="1"/>
  <c r="N224" i="1" s="1"/>
  <c r="M223" i="1"/>
  <c r="H223" i="1"/>
  <c r="N223" i="1" s="1"/>
  <c r="M222" i="1"/>
  <c r="H222" i="1"/>
  <c r="N222" i="1" s="1"/>
  <c r="M221" i="1"/>
  <c r="H221" i="1"/>
  <c r="N221" i="1" s="1"/>
  <c r="M220" i="1"/>
  <c r="H220" i="1"/>
  <c r="N220" i="1" s="1"/>
  <c r="M218" i="1"/>
  <c r="H218" i="1"/>
  <c r="N218" i="1" s="1"/>
  <c r="M217" i="1"/>
  <c r="H217" i="1"/>
  <c r="N217" i="1" s="1"/>
  <c r="M216" i="1"/>
  <c r="H216" i="1"/>
  <c r="N216" i="1" s="1"/>
  <c r="M215" i="1"/>
  <c r="H215" i="1"/>
  <c r="N215" i="1" s="1"/>
  <c r="M213" i="1"/>
  <c r="H213" i="1"/>
  <c r="N213" i="1" s="1"/>
  <c r="M212" i="1"/>
  <c r="H212" i="1"/>
  <c r="N212" i="1" s="1"/>
  <c r="M211" i="1"/>
  <c r="H211" i="1"/>
  <c r="N211" i="1" s="1"/>
  <c r="M210" i="1"/>
  <c r="H210" i="1"/>
  <c r="N210" i="1" s="1"/>
  <c r="M209" i="1"/>
  <c r="H209" i="1"/>
  <c r="N209" i="1" s="1"/>
  <c r="M208" i="1"/>
  <c r="H208" i="1"/>
  <c r="N208" i="1" s="1"/>
  <c r="M207" i="1"/>
  <c r="H207" i="1"/>
  <c r="N207" i="1" s="1"/>
  <c r="M206" i="1"/>
  <c r="H206" i="1"/>
  <c r="N206" i="1" s="1"/>
  <c r="M205" i="1"/>
  <c r="H205" i="1"/>
  <c r="N205" i="1" s="1"/>
  <c r="M204" i="1"/>
  <c r="H204" i="1"/>
  <c r="N204" i="1" s="1"/>
  <c r="M203" i="1"/>
  <c r="H203" i="1"/>
  <c r="N203" i="1" s="1"/>
  <c r="M202" i="1"/>
  <c r="H202" i="1"/>
  <c r="N202" i="1" s="1"/>
  <c r="M201" i="1"/>
  <c r="H201" i="1"/>
  <c r="N201" i="1" s="1"/>
  <c r="M200" i="1"/>
  <c r="H200" i="1"/>
  <c r="N200" i="1" s="1"/>
  <c r="M199" i="1"/>
  <c r="H199" i="1"/>
  <c r="N199" i="1" s="1"/>
  <c r="M198" i="1"/>
  <c r="H198" i="1"/>
  <c r="N198" i="1" s="1"/>
  <c r="M197" i="1"/>
  <c r="H197" i="1"/>
  <c r="N197" i="1" s="1"/>
  <c r="M196" i="1"/>
  <c r="H196" i="1"/>
  <c r="N196" i="1" s="1"/>
  <c r="M195" i="1"/>
  <c r="H195" i="1"/>
  <c r="N195" i="1" s="1"/>
  <c r="M194" i="1"/>
  <c r="H194" i="1"/>
  <c r="N194" i="1" s="1"/>
  <c r="M193" i="1"/>
  <c r="H193" i="1"/>
  <c r="N193" i="1" s="1"/>
  <c r="M192" i="1"/>
  <c r="H192" i="1"/>
  <c r="N192" i="1" s="1"/>
  <c r="M191" i="1"/>
  <c r="H191" i="1"/>
  <c r="N191" i="1" s="1"/>
  <c r="M190" i="1"/>
  <c r="H190" i="1"/>
  <c r="N190" i="1" s="1"/>
  <c r="M189" i="1"/>
  <c r="H189" i="1"/>
  <c r="N189" i="1" s="1"/>
  <c r="M188" i="1"/>
  <c r="H188" i="1"/>
  <c r="N188" i="1" s="1"/>
  <c r="M187" i="1"/>
  <c r="H187" i="1"/>
  <c r="N187" i="1" s="1"/>
  <c r="M186" i="1"/>
  <c r="H186" i="1"/>
  <c r="N186" i="1" s="1"/>
  <c r="M185" i="1"/>
  <c r="H185" i="1"/>
  <c r="N185" i="1" s="1"/>
  <c r="M184" i="1"/>
  <c r="H184" i="1"/>
  <c r="N184" i="1" s="1"/>
  <c r="M183" i="1"/>
  <c r="H183" i="1"/>
  <c r="N183" i="1" s="1"/>
  <c r="M182" i="1"/>
  <c r="H182" i="1"/>
  <c r="N182" i="1" s="1"/>
  <c r="M181" i="1"/>
  <c r="H181" i="1"/>
  <c r="N181" i="1" s="1"/>
  <c r="M180" i="1"/>
  <c r="H180" i="1"/>
  <c r="N180" i="1" s="1"/>
  <c r="M179" i="1"/>
  <c r="H179" i="1"/>
  <c r="N179" i="1" s="1"/>
  <c r="M178" i="1"/>
  <c r="H178" i="1"/>
  <c r="N178" i="1" s="1"/>
  <c r="M177" i="1"/>
  <c r="H177" i="1"/>
  <c r="N177" i="1" s="1"/>
  <c r="M176" i="1"/>
  <c r="H176" i="1"/>
  <c r="N176" i="1" s="1"/>
  <c r="M175" i="1"/>
  <c r="H175" i="1"/>
  <c r="N175" i="1" s="1"/>
  <c r="M174" i="1"/>
  <c r="H174" i="1"/>
  <c r="N174" i="1" s="1"/>
  <c r="M173" i="1"/>
  <c r="H173" i="1"/>
  <c r="N173" i="1" s="1"/>
  <c r="M172" i="1"/>
  <c r="H172" i="1"/>
  <c r="N172" i="1" s="1"/>
  <c r="M171" i="1"/>
  <c r="H171" i="1"/>
  <c r="N171" i="1" s="1"/>
  <c r="M170" i="1"/>
  <c r="H170" i="1"/>
  <c r="N170" i="1" s="1"/>
  <c r="M169" i="1"/>
  <c r="H169" i="1"/>
  <c r="N169" i="1" s="1"/>
  <c r="M168" i="1"/>
  <c r="H168" i="1"/>
  <c r="N168" i="1" s="1"/>
  <c r="M167" i="1"/>
  <c r="H167" i="1"/>
  <c r="N167" i="1" s="1"/>
  <c r="M166" i="1"/>
  <c r="H166" i="1"/>
  <c r="N166" i="1" s="1"/>
  <c r="M165" i="1"/>
  <c r="H165" i="1"/>
  <c r="N165" i="1" s="1"/>
  <c r="M164" i="1"/>
  <c r="H164" i="1"/>
  <c r="N164" i="1" s="1"/>
  <c r="M163" i="1"/>
  <c r="H163" i="1"/>
  <c r="N163" i="1" s="1"/>
  <c r="M162" i="1"/>
  <c r="H162" i="1"/>
  <c r="N162" i="1" s="1"/>
  <c r="M161" i="1"/>
  <c r="H161" i="1"/>
  <c r="N161" i="1" s="1"/>
  <c r="M160" i="1"/>
  <c r="H160" i="1"/>
  <c r="N160" i="1" s="1"/>
  <c r="M159" i="1"/>
  <c r="H159" i="1"/>
  <c r="N159" i="1" s="1"/>
  <c r="M158" i="1"/>
  <c r="H158" i="1"/>
  <c r="N158" i="1" s="1"/>
  <c r="M157" i="1"/>
  <c r="H157" i="1"/>
  <c r="N157" i="1" s="1"/>
  <c r="M156" i="1"/>
  <c r="H156" i="1"/>
  <c r="N156" i="1" s="1"/>
  <c r="M155" i="1"/>
  <c r="H155" i="1"/>
  <c r="N155" i="1" s="1"/>
  <c r="M154" i="1"/>
  <c r="H154" i="1"/>
  <c r="N154" i="1" s="1"/>
  <c r="M153" i="1"/>
  <c r="H153" i="1"/>
  <c r="N153" i="1" s="1"/>
  <c r="M152" i="1"/>
  <c r="H152" i="1"/>
  <c r="N152" i="1" s="1"/>
  <c r="M151" i="1"/>
  <c r="H151" i="1"/>
  <c r="N151" i="1" s="1"/>
  <c r="M150" i="1"/>
  <c r="H150" i="1"/>
  <c r="N150" i="1" s="1"/>
  <c r="M149" i="1"/>
  <c r="H149" i="1"/>
  <c r="N149" i="1" s="1"/>
  <c r="M148" i="1"/>
  <c r="H148" i="1"/>
  <c r="N148" i="1" s="1"/>
  <c r="M147" i="1"/>
  <c r="H147" i="1"/>
  <c r="N147" i="1" s="1"/>
  <c r="M145" i="1"/>
  <c r="H145" i="1"/>
  <c r="N145" i="1" s="1"/>
  <c r="M144" i="1"/>
  <c r="H144" i="1"/>
  <c r="N144" i="1" s="1"/>
  <c r="M143" i="1"/>
  <c r="H143" i="1"/>
  <c r="N143" i="1" s="1"/>
  <c r="M142" i="1"/>
  <c r="H142" i="1"/>
  <c r="N142" i="1" s="1"/>
  <c r="M141" i="1"/>
  <c r="H141" i="1"/>
  <c r="N141" i="1" s="1"/>
  <c r="M140" i="1"/>
  <c r="H140" i="1"/>
  <c r="N140" i="1" s="1"/>
  <c r="M139" i="1"/>
  <c r="H139" i="1"/>
  <c r="N139" i="1" s="1"/>
  <c r="M138" i="1"/>
  <c r="H138" i="1"/>
  <c r="N138" i="1" s="1"/>
  <c r="M137" i="1"/>
  <c r="H137" i="1"/>
  <c r="N137" i="1" s="1"/>
  <c r="M136" i="1"/>
  <c r="H136" i="1"/>
  <c r="N136" i="1" s="1"/>
  <c r="M135" i="1"/>
  <c r="H135" i="1"/>
  <c r="N135" i="1" s="1"/>
  <c r="M134" i="1"/>
  <c r="H134" i="1"/>
  <c r="N134" i="1" s="1"/>
  <c r="M133" i="1"/>
  <c r="H133" i="1"/>
  <c r="N133" i="1" s="1"/>
  <c r="M132" i="1"/>
  <c r="H132" i="1"/>
  <c r="N132" i="1" s="1"/>
  <c r="M131" i="1"/>
  <c r="H131" i="1"/>
  <c r="N131" i="1" s="1"/>
  <c r="M130" i="1"/>
  <c r="H130" i="1"/>
  <c r="N130" i="1" s="1"/>
  <c r="M129" i="1"/>
  <c r="H129" i="1"/>
  <c r="N129" i="1" s="1"/>
  <c r="M128" i="1"/>
  <c r="H128" i="1"/>
  <c r="N128" i="1" s="1"/>
  <c r="M127" i="1"/>
  <c r="H127" i="1"/>
  <c r="N127" i="1" s="1"/>
  <c r="M126" i="1"/>
  <c r="H126" i="1"/>
  <c r="N126" i="1" s="1"/>
  <c r="M125" i="1"/>
  <c r="H125" i="1"/>
  <c r="N125" i="1" s="1"/>
  <c r="M124" i="1"/>
  <c r="H124" i="1"/>
  <c r="N124" i="1" s="1"/>
  <c r="M123" i="1"/>
  <c r="H123" i="1"/>
  <c r="N123" i="1" s="1"/>
  <c r="M122" i="1"/>
  <c r="H122" i="1"/>
  <c r="N122" i="1" s="1"/>
  <c r="M121" i="1"/>
  <c r="H121" i="1"/>
  <c r="N121" i="1" s="1"/>
  <c r="M120" i="1"/>
  <c r="H120" i="1"/>
  <c r="N120" i="1" s="1"/>
  <c r="M119" i="1"/>
  <c r="H119" i="1"/>
  <c r="N119" i="1" s="1"/>
  <c r="M118" i="1"/>
  <c r="H118" i="1"/>
  <c r="N118" i="1" s="1"/>
  <c r="M117" i="1"/>
  <c r="H117" i="1"/>
  <c r="N117" i="1" s="1"/>
  <c r="M116" i="1"/>
  <c r="H116" i="1"/>
  <c r="N116" i="1" s="1"/>
  <c r="M115" i="1"/>
  <c r="H115" i="1"/>
  <c r="N115" i="1" s="1"/>
  <c r="M114" i="1"/>
  <c r="H114" i="1"/>
  <c r="N114" i="1" s="1"/>
  <c r="M113" i="1"/>
  <c r="H113" i="1"/>
  <c r="N113" i="1" s="1"/>
  <c r="M112" i="1"/>
  <c r="H112" i="1"/>
  <c r="N112" i="1" s="1"/>
  <c r="M111" i="1"/>
  <c r="H111" i="1"/>
  <c r="N111" i="1" s="1"/>
  <c r="M110" i="1"/>
  <c r="H110" i="1"/>
  <c r="N110" i="1" s="1"/>
  <c r="M109" i="1"/>
  <c r="H109" i="1"/>
  <c r="N109" i="1" s="1"/>
  <c r="M108" i="1"/>
  <c r="H108" i="1"/>
  <c r="N108" i="1" s="1"/>
  <c r="M107" i="1"/>
  <c r="H107" i="1"/>
  <c r="N107" i="1" s="1"/>
  <c r="M106" i="1"/>
  <c r="H106" i="1"/>
  <c r="N106" i="1" s="1"/>
  <c r="M104" i="1"/>
  <c r="H104" i="1"/>
  <c r="N104" i="1" s="1"/>
  <c r="M103" i="1"/>
  <c r="H103" i="1"/>
  <c r="N103" i="1" s="1"/>
  <c r="M102" i="1"/>
  <c r="H102" i="1"/>
  <c r="N102" i="1" s="1"/>
  <c r="M101" i="1"/>
  <c r="H101" i="1"/>
  <c r="N101" i="1" s="1"/>
  <c r="M100" i="1"/>
  <c r="H100" i="1"/>
  <c r="N100" i="1" s="1"/>
  <c r="M99" i="1"/>
  <c r="H99" i="1"/>
  <c r="N99" i="1" s="1"/>
  <c r="M98" i="1"/>
  <c r="H98" i="1"/>
  <c r="N98" i="1" s="1"/>
  <c r="M97" i="1"/>
  <c r="H97" i="1"/>
  <c r="N97" i="1" s="1"/>
  <c r="M96" i="1"/>
  <c r="H96" i="1"/>
  <c r="N96" i="1" s="1"/>
  <c r="M95" i="1"/>
  <c r="H95" i="1"/>
  <c r="N95" i="1" s="1"/>
  <c r="M94" i="1"/>
  <c r="H94" i="1"/>
  <c r="N94" i="1" s="1"/>
  <c r="M93" i="1"/>
  <c r="H93" i="1"/>
  <c r="N93" i="1" s="1"/>
  <c r="M92" i="1"/>
  <c r="H92" i="1"/>
  <c r="N92" i="1" s="1"/>
  <c r="M91" i="1"/>
  <c r="H91" i="1"/>
  <c r="N91" i="1" s="1"/>
  <c r="M90" i="1"/>
  <c r="H90" i="1"/>
  <c r="N90" i="1" s="1"/>
  <c r="M89" i="1"/>
  <c r="H89" i="1"/>
  <c r="N89" i="1" s="1"/>
  <c r="M88" i="1"/>
  <c r="H88" i="1"/>
  <c r="N88" i="1" s="1"/>
  <c r="M87" i="1"/>
  <c r="H87" i="1"/>
  <c r="N87" i="1" s="1"/>
  <c r="M86" i="1"/>
  <c r="H86" i="1"/>
  <c r="N86" i="1" s="1"/>
  <c r="M85" i="1"/>
  <c r="H85" i="1"/>
  <c r="N85" i="1" s="1"/>
  <c r="M84" i="1"/>
  <c r="H84" i="1"/>
  <c r="N84" i="1" s="1"/>
  <c r="M83" i="1"/>
  <c r="H83" i="1"/>
  <c r="N83" i="1" s="1"/>
  <c r="M82" i="1"/>
  <c r="H82" i="1"/>
  <c r="N82" i="1" s="1"/>
  <c r="M81" i="1"/>
  <c r="H81" i="1"/>
  <c r="N81" i="1" s="1"/>
  <c r="M80" i="1"/>
  <c r="H80" i="1"/>
  <c r="N80" i="1" s="1"/>
  <c r="M79" i="1"/>
  <c r="H79" i="1"/>
  <c r="N79" i="1" s="1"/>
  <c r="M78" i="1"/>
  <c r="H78" i="1"/>
  <c r="N78" i="1" s="1"/>
  <c r="M77" i="1"/>
  <c r="H77" i="1"/>
  <c r="N77" i="1" s="1"/>
  <c r="M76" i="1"/>
  <c r="H76" i="1"/>
  <c r="N76" i="1" s="1"/>
  <c r="M75" i="1"/>
  <c r="H75" i="1"/>
  <c r="N75" i="1" s="1"/>
  <c r="M74" i="1"/>
  <c r="H74" i="1"/>
  <c r="N74" i="1" s="1"/>
  <c r="M73" i="1"/>
  <c r="H73" i="1"/>
  <c r="N73" i="1" s="1"/>
  <c r="M72" i="1"/>
  <c r="H72" i="1"/>
  <c r="N72" i="1" s="1"/>
  <c r="M71" i="1"/>
  <c r="H71" i="1"/>
  <c r="N71" i="1" s="1"/>
  <c r="M70" i="1"/>
  <c r="H70" i="1"/>
  <c r="N70" i="1" s="1"/>
  <c r="M69" i="1"/>
  <c r="H69" i="1"/>
  <c r="N69" i="1" s="1"/>
  <c r="M68" i="1"/>
  <c r="H68" i="1"/>
  <c r="N68" i="1" s="1"/>
  <c r="M67" i="1"/>
  <c r="H67" i="1"/>
  <c r="N67" i="1" s="1"/>
  <c r="M66" i="1"/>
  <c r="H66" i="1"/>
  <c r="N66" i="1" s="1"/>
  <c r="M65" i="1"/>
  <c r="H65" i="1"/>
  <c r="N65" i="1" s="1"/>
  <c r="M62" i="1"/>
  <c r="H62" i="1"/>
  <c r="N62" i="1" s="1"/>
  <c r="M61" i="1"/>
  <c r="H61" i="1"/>
  <c r="N61" i="1" s="1"/>
  <c r="M60" i="1"/>
  <c r="H60" i="1"/>
  <c r="N60" i="1" s="1"/>
  <c r="M58" i="1"/>
  <c r="H58" i="1"/>
  <c r="N58" i="1" s="1"/>
  <c r="M57" i="1"/>
  <c r="H57" i="1"/>
  <c r="N57" i="1" s="1"/>
  <c r="M56" i="1"/>
  <c r="H56" i="1"/>
  <c r="N56" i="1" s="1"/>
  <c r="M55" i="1"/>
  <c r="H55" i="1"/>
  <c r="N55" i="1" s="1"/>
  <c r="M54" i="1"/>
  <c r="H54" i="1"/>
  <c r="N54" i="1" s="1"/>
  <c r="M53" i="1"/>
  <c r="H53" i="1"/>
  <c r="N53" i="1" s="1"/>
  <c r="M52" i="1"/>
  <c r="H52" i="1"/>
  <c r="N52" i="1" s="1"/>
  <c r="M51" i="1"/>
  <c r="H51" i="1"/>
  <c r="N51" i="1" s="1"/>
  <c r="M50" i="1"/>
  <c r="H50" i="1"/>
  <c r="N50" i="1" s="1"/>
  <c r="M49" i="1"/>
  <c r="H49" i="1"/>
  <c r="N49" i="1" s="1"/>
  <c r="M47" i="1"/>
  <c r="H47" i="1"/>
  <c r="N47" i="1" s="1"/>
  <c r="M46" i="1"/>
  <c r="H46" i="1"/>
  <c r="N46" i="1" s="1"/>
  <c r="M45" i="1"/>
  <c r="H45" i="1"/>
  <c r="N45" i="1" s="1"/>
  <c r="M44" i="1"/>
  <c r="H44" i="1"/>
  <c r="N44" i="1" s="1"/>
  <c r="M43" i="1"/>
  <c r="H43" i="1"/>
  <c r="N43" i="1" s="1"/>
  <c r="M42" i="1"/>
  <c r="H42" i="1"/>
  <c r="N42" i="1" s="1"/>
  <c r="M41" i="1"/>
  <c r="H41" i="1"/>
  <c r="N41" i="1" s="1"/>
  <c r="M40" i="1"/>
  <c r="H40" i="1"/>
  <c r="N40" i="1" s="1"/>
  <c r="M39" i="1"/>
  <c r="H39" i="1"/>
  <c r="N39" i="1" s="1"/>
  <c r="M38" i="1"/>
  <c r="H38" i="1"/>
  <c r="N38" i="1" s="1"/>
  <c r="M37" i="1"/>
  <c r="H37" i="1"/>
  <c r="N37" i="1" s="1"/>
  <c r="M36" i="1"/>
  <c r="H36" i="1"/>
  <c r="N36" i="1" s="1"/>
  <c r="M35" i="1"/>
  <c r="H35" i="1"/>
  <c r="N35" i="1" s="1"/>
  <c r="M34" i="1"/>
  <c r="H34" i="1"/>
  <c r="N34" i="1" s="1"/>
  <c r="M33" i="1"/>
  <c r="H33" i="1"/>
  <c r="N33" i="1" s="1"/>
  <c r="O12" i="1"/>
  <c r="O11" i="1"/>
  <c r="Q11" i="1" s="1"/>
  <c r="O10" i="1"/>
  <c r="L490" i="1" s="1"/>
  <c r="L489" i="1" l="1"/>
  <c r="L491" i="1" s="1"/>
  <c r="O14" i="1"/>
  <c r="O13" i="1"/>
  <c r="O15" i="1" l="1"/>
  <c r="O17" i="1" l="1"/>
  <c r="O16" i="1"/>
  <c r="O18" i="1"/>
  <c r="O19" i="1" l="1"/>
</calcChain>
</file>

<file path=xl/sharedStrings.xml><?xml version="1.0" encoding="utf-8"?>
<sst xmlns="http://schemas.openxmlformats.org/spreadsheetml/2006/main" count="6337" uniqueCount="1233">
  <si>
    <t>Подпишитесь на наш телеграм-канал, чтобы всегда быть в курсе последних новостей, предложений и акций:</t>
  </si>
  <si>
    <t>Клематисы 2026</t>
  </si>
  <si>
    <t xml:space="preserve">          Перед оформлением заказа, пожалуйста, ознакомьтесь с условиями работы и подтвердите своё согласие с ними:</t>
  </si>
  <si>
    <t>&gt;&gt;&gt; Условия работы &lt;&lt;&lt;</t>
  </si>
  <si>
    <t>https://t.me/plantmarket_russia</t>
  </si>
  <si>
    <t>с условиями работы ознакомлен</t>
  </si>
  <si>
    <t>нет</t>
  </si>
  <si>
    <r>
      <t xml:space="preserve">Адрес склада: </t>
    </r>
    <r>
      <rPr>
        <sz val="11"/>
        <color indexed="8"/>
        <rFont val="Arial"/>
        <family val="2"/>
        <charset val="204"/>
      </rPr>
      <t>Владимирская область, Киржачский район, пос. Знаменское</t>
    </r>
  </si>
  <si>
    <t>Курс ЦБ РФ+9₽</t>
  </si>
  <si>
    <t>Производство: Европа, Россия</t>
  </si>
  <si>
    <t>Не выбрано!</t>
  </si>
  <si>
    <t>← Выберите период поставки</t>
  </si>
  <si>
    <t xml:space="preserve"> </t>
  </si>
  <si>
    <r>
      <rPr>
        <b/>
        <sz val="11"/>
        <color theme="1"/>
        <rFont val="Arial"/>
        <family val="2"/>
        <charset val="204"/>
      </rPr>
      <t>Выдача заказов</t>
    </r>
    <r>
      <rPr>
        <sz val="11"/>
        <color theme="1"/>
        <rFont val="Arial"/>
        <family val="2"/>
        <charset val="204"/>
      </rPr>
      <t xml:space="preserve">: </t>
    </r>
  </si>
  <si>
    <t>ОКС, Кол-во, шт</t>
  </si>
  <si>
    <t>Р7, Кол-во, шт</t>
  </si>
  <si>
    <t>Р9, Кол-во, шт</t>
  </si>
  <si>
    <t>Важно! На 41, 43 и 7-9 неделях доступны к выдаче только часть позиций - они отмечены в столбце N таблицы</t>
  </si>
  <si>
    <t>Сумма за европейские клематисы</t>
  </si>
  <si>
    <r>
      <rPr>
        <b/>
        <sz val="11"/>
        <rFont val="Arial"/>
        <family val="2"/>
        <charset val="204"/>
      </rPr>
      <t xml:space="preserve">Общий минимальный заказ: </t>
    </r>
    <r>
      <rPr>
        <sz val="11"/>
        <rFont val="Arial"/>
        <family val="2"/>
        <charset val="204"/>
      </rPr>
      <t>500 €. При заказе от 300 € применяется торговая надбавка 10%</t>
    </r>
  </si>
  <si>
    <t>Сумма за российские клематисы</t>
  </si>
  <si>
    <t>P7 (NL):</t>
  </si>
  <si>
    <r>
      <t>минимальный заказ на сорт 20 шт;</t>
    </r>
    <r>
      <rPr>
        <b/>
        <sz val="11"/>
        <rFont val="Arial"/>
        <family val="2"/>
        <charset val="204"/>
      </rPr>
      <t xml:space="preserve"> общий заказ на группу должен быть кратен 40 шт</t>
    </r>
  </si>
  <si>
    <t>Предварительная сумма заказа без скидки</t>
  </si>
  <si>
    <t>тара - пластиковый ящик 60х40х25 см; бесплатно</t>
  </si>
  <si>
    <t>Скидка или надбавка за объем</t>
  </si>
  <si>
    <t>растения подстрижены до высоты ±5 см</t>
  </si>
  <si>
    <t>Сумма скидки/наценки за европейские клематисы</t>
  </si>
  <si>
    <t>P9 (PL):</t>
  </si>
  <si>
    <t>минимальный заказ на сорт 24 шт;</t>
  </si>
  <si>
    <t>Сумма скидки/наценки за российские клематисы</t>
  </si>
  <si>
    <t>Итоговая сумма заказа</t>
  </si>
  <si>
    <t>ОКС (NL, PL):</t>
  </si>
  <si>
    <t>минимальный заказ на сорт 25 штук;</t>
  </si>
  <si>
    <t>тара - гофрокороб 40х60х30; бесплатно</t>
  </si>
  <si>
    <t>Оплата производится в рублях по курсу = ЦБ РФ+9₽ на момент зачисления денежных средств на наш р/сч</t>
  </si>
  <si>
    <t>Система скидок: при заказе более более 1000 евро -1%, более 1500 евро -2%; более 3000 евро -3%, более 4000 евро -4%; более 6000 евро -5%</t>
  </si>
  <si>
    <t>Тара - гофрокороб 40х60х30; бесплатно</t>
  </si>
  <si>
    <t>Бесплатная доставка до ближайшего к нашему складу терминала ТК: ПЭК, ЖелДорЭкспедиция, Вера-1.</t>
  </si>
  <si>
    <t>Дорогие партнеры, мы делаем всё возможное, чтобы как можно лучше обеспечить вас качественным посадочным материалом.
И хотим честно вас предупредить, что при сильном изменении ситуации на рынке и в мире, которые могут повлечь за собой удорожание стоимости Транспортной перевозки и/или КДП, мы оставляем за собой право пересмотреть цены и условия по настоящему предложению в любое время до момента передачи вам товара.</t>
  </si>
  <si>
    <t>Артикул</t>
  </si>
  <si>
    <t>Сорт</t>
  </si>
  <si>
    <t>Корневая система</t>
  </si>
  <si>
    <t xml:space="preserve">Цена, € </t>
  </si>
  <si>
    <t>Цена, ₽</t>
  </si>
  <si>
    <t>Производство</t>
  </si>
  <si>
    <t>Кратность заказа</t>
  </si>
  <si>
    <r>
      <t xml:space="preserve">Заказ, шт
</t>
    </r>
    <r>
      <rPr>
        <sz val="11"/>
        <color theme="1"/>
        <rFont val="Arial"/>
        <family val="2"/>
      </rPr>
      <t>↓</t>
    </r>
  </si>
  <si>
    <t xml:space="preserve">Сумма, €  </t>
  </si>
  <si>
    <t xml:space="preserve">Сумма, ₽ </t>
  </si>
  <si>
    <t>Выдача</t>
  </si>
  <si>
    <t>Подтверждение</t>
  </si>
  <si>
    <t>Группа обрезки</t>
  </si>
  <si>
    <t>Цвет</t>
  </si>
  <si>
    <t>Высота, см</t>
  </si>
  <si>
    <t>Размер цветка (d, см)</t>
  </si>
  <si>
    <t>Период цветения</t>
  </si>
  <si>
    <t>Селекционер</t>
  </si>
  <si>
    <t>Группа</t>
  </si>
  <si>
    <t>*</t>
  </si>
  <si>
    <t>Клематисы с ОКС</t>
  </si>
  <si>
    <t>59-14-0181</t>
  </si>
  <si>
    <t>евро</t>
  </si>
  <si>
    <t>Ai-Nor</t>
  </si>
  <si>
    <t>ОКС A</t>
  </si>
  <si>
    <t>новое в предложении</t>
  </si>
  <si>
    <t>EU</t>
  </si>
  <si>
    <t>10-12 недели 2026</t>
  </si>
  <si>
    <t>в теч. 3-х дней после внесения аванса</t>
  </si>
  <si>
    <t>59-14-0182</t>
  </si>
  <si>
    <t>Akafuji</t>
  </si>
  <si>
    <t>II</t>
  </si>
  <si>
    <t>малиновый</t>
  </si>
  <si>
    <t>10-14</t>
  </si>
  <si>
    <t>май-июнь/август-сентябрь</t>
  </si>
  <si>
    <t>T.Oikawa</t>
  </si>
  <si>
    <t>Patens</t>
  </si>
  <si>
    <t>59-14-0183</t>
  </si>
  <si>
    <t>Akaishi</t>
  </si>
  <si>
    <t>фиолетово-розовый</t>
  </si>
  <si>
    <t>13-15</t>
  </si>
  <si>
    <t>Sakata no Tane</t>
  </si>
  <si>
    <t>87-58-0187</t>
  </si>
  <si>
    <t>Alba Luxureans</t>
  </si>
  <si>
    <t>после 17.11.2025</t>
  </si>
  <si>
    <t>III</t>
  </si>
  <si>
    <t>зелёный</t>
  </si>
  <si>
    <t>5-12</t>
  </si>
  <si>
    <t>июль-август</t>
  </si>
  <si>
    <t xml:space="preserve">John Veitch </t>
  </si>
  <si>
    <t>Viticella</t>
  </si>
  <si>
    <t>87-45-0236</t>
  </si>
  <si>
    <t>Albina Plena</t>
  </si>
  <si>
    <t>княжик</t>
  </si>
  <si>
    <t>7-12 недели 2026</t>
  </si>
  <si>
    <t>I</t>
  </si>
  <si>
    <t>белый</t>
  </si>
  <si>
    <t>6-8</t>
  </si>
  <si>
    <t>июнь-сентябрь</t>
  </si>
  <si>
    <t>Magnus Johnson</t>
  </si>
  <si>
    <t>Atragene</t>
  </si>
  <si>
    <t>87-45-0002</t>
  </si>
  <si>
    <t>Aljonushka</t>
  </si>
  <si>
    <t>фиолетовый</t>
  </si>
  <si>
    <t>7-8</t>
  </si>
  <si>
    <t>июнь-август</t>
  </si>
  <si>
    <t>A N Volosenko-Valenis &amp; M A Beskaravainaja</t>
  </si>
  <si>
    <t>Integrifolia</t>
  </si>
  <si>
    <t>87-45-0215</t>
  </si>
  <si>
    <t>Alpina</t>
  </si>
  <si>
    <t>5-6</t>
  </si>
  <si>
    <t>май-июнь</t>
  </si>
  <si>
    <t>87-45-0003</t>
  </si>
  <si>
    <t>Andromeda</t>
  </si>
  <si>
    <t>15-20</t>
  </si>
  <si>
    <t>Ken Pyne</t>
  </si>
  <si>
    <t>59-14-0546</t>
  </si>
  <si>
    <t>Anna's Choice</t>
  </si>
  <si>
    <t>new 2025</t>
  </si>
  <si>
    <t>87-45-0004</t>
  </si>
  <si>
    <t>Arabella</t>
  </si>
  <si>
    <t>синий</t>
  </si>
  <si>
    <t>5-7</t>
  </si>
  <si>
    <t>июль-сентябрь</t>
  </si>
  <si>
    <t>Barry Fretwell</t>
  </si>
  <si>
    <t>87-45-0152</t>
  </si>
  <si>
    <t>Asao</t>
  </si>
  <si>
    <t>розовый</t>
  </si>
  <si>
    <t>Kasushige Ozawa</t>
  </si>
  <si>
    <t>87-45-0005</t>
  </si>
  <si>
    <t>Ashva</t>
  </si>
  <si>
    <t>хит</t>
  </si>
  <si>
    <t>87-58-0196</t>
  </si>
  <si>
    <t>Astra Nova=Zo09085</t>
  </si>
  <si>
    <t>фиолетово-белый</t>
  </si>
  <si>
    <t>5-8</t>
  </si>
  <si>
    <t>J. van Zoest B.V.</t>
  </si>
  <si>
    <t>59-14-0467</t>
  </si>
  <si>
    <t>Baltic Waves</t>
  </si>
  <si>
    <t>new 2024</t>
  </si>
  <si>
    <t>сиреневый</t>
  </si>
  <si>
    <t>160-180</t>
  </si>
  <si>
    <t>24-28</t>
  </si>
  <si>
    <t>май-июль/сентябрь-октябрь</t>
  </si>
  <si>
    <t>Szczepan Marczynski</t>
  </si>
  <si>
    <t>87-45-0006</t>
  </si>
  <si>
    <t>Baltyk</t>
  </si>
  <si>
    <t>12-14</t>
  </si>
  <si>
    <t>Stefan Franczak</t>
  </si>
  <si>
    <t>87-45-0007</t>
  </si>
  <si>
    <t>Barbara Jackman</t>
  </si>
  <si>
    <t>фиолетово-красный</t>
  </si>
  <si>
    <t>12-18</t>
  </si>
  <si>
    <t>Rowland Jackman</t>
  </si>
  <si>
    <t>87-58-0199</t>
  </si>
  <si>
    <t>87-58-0389</t>
  </si>
  <si>
    <t>Beauty of Worchester</t>
  </si>
  <si>
    <t>12-15</t>
  </si>
  <si>
    <t>Richard Smith &amp; Co</t>
  </si>
  <si>
    <t>87-45-0237</t>
  </si>
  <si>
    <t>Bees Jubilee</t>
  </si>
  <si>
    <t>15-18</t>
  </si>
  <si>
    <t>Bees Ltd Nurseries</t>
  </si>
  <si>
    <t>59-14-0397</t>
  </si>
  <si>
    <t>Betty Corning</t>
  </si>
  <si>
    <t>59-14-0273</t>
  </si>
  <si>
    <t>Birthday Girl</t>
  </si>
  <si>
    <t>сиреневый с малиновой полосой</t>
  </si>
  <si>
    <t>10-13</t>
  </si>
  <si>
    <t>87-58-0204</t>
  </si>
  <si>
    <t>Blue Belle</t>
  </si>
  <si>
    <t>87-58-0508</t>
  </si>
  <si>
    <t>Blue Diamond=Zo15269</t>
  </si>
  <si>
    <t>голубой</t>
  </si>
  <si>
    <t>10-12</t>
  </si>
  <si>
    <t>май-июнь/июль-сентябрь</t>
  </si>
  <si>
    <t>87-45-0216</t>
  </si>
  <si>
    <t>Blue Eclipce</t>
  </si>
  <si>
    <t>250-300</t>
  </si>
  <si>
    <t>14</t>
  </si>
  <si>
    <t>май-август</t>
  </si>
  <si>
    <t>Vince &amp; Sylvia Denny</t>
  </si>
  <si>
    <t>59-14-0190</t>
  </si>
  <si>
    <t>Blue Explosion</t>
  </si>
  <si>
    <t>87-45-0155</t>
  </si>
  <si>
    <t>Blue Light</t>
  </si>
  <si>
    <t>11-15</t>
  </si>
  <si>
    <t>87-58-0206</t>
  </si>
  <si>
    <t>87-58-0210</t>
  </si>
  <si>
    <t>Blue River=Zoblueriver</t>
  </si>
  <si>
    <t>87-45-0239</t>
  </si>
  <si>
    <t>Broughton Bride</t>
  </si>
  <si>
    <t>белый с красной крапинкой</t>
  </si>
  <si>
    <t>300-400</t>
  </si>
  <si>
    <t>апрель-май/июнь-июль</t>
  </si>
  <si>
    <t>87-45-0217</t>
  </si>
  <si>
    <t>Brunette</t>
  </si>
  <si>
    <t>4-5</t>
  </si>
  <si>
    <t>59-14-0398</t>
  </si>
  <si>
    <t>Carmencita</t>
  </si>
  <si>
    <t>красный</t>
  </si>
  <si>
    <t>59-14-0557</t>
  </si>
  <si>
    <t>Chalcedony</t>
  </si>
  <si>
    <t>ОКС B</t>
  </si>
  <si>
    <t>59-14-0193</t>
  </si>
  <si>
    <t>Change of Heart</t>
  </si>
  <si>
    <t>светло-сиреневый</t>
  </si>
  <si>
    <t>59-14-0387</t>
  </si>
  <si>
    <t>Cloudburst</t>
  </si>
  <si>
    <t>87-45-0218</t>
  </si>
  <si>
    <t>Columella</t>
  </si>
  <si>
    <t>3-5</t>
  </si>
  <si>
    <t>87-45-0015</t>
  </si>
  <si>
    <t>Comtesse de Bouchaud</t>
  </si>
  <si>
    <t>10-15</t>
  </si>
  <si>
    <t>май-сентябрь</t>
  </si>
  <si>
    <t>F. Morel</t>
  </si>
  <si>
    <t>Jackmanii</t>
  </si>
  <si>
    <t>59-14-0280</t>
  </si>
  <si>
    <t>Copernicus</t>
  </si>
  <si>
    <t>87-58-0393</t>
  </si>
  <si>
    <t>Countess of Lovelace</t>
  </si>
  <si>
    <t>G Jackman &amp; Son</t>
  </si>
  <si>
    <t>87-45-0208</t>
  </si>
  <si>
    <t>Cragside</t>
  </si>
  <si>
    <t>Edmund Phillips</t>
  </si>
  <si>
    <t>87-58-0217</t>
  </si>
  <si>
    <t>Dancing Queen=Zodaque</t>
  </si>
  <si>
    <t>светло-розовый</t>
  </si>
  <si>
    <t>87-58-0218</t>
  </si>
  <si>
    <t>Dancing Smile=Zodasmi</t>
  </si>
  <si>
    <t>бело-розовый</t>
  </si>
  <si>
    <t>87-45-0117</t>
  </si>
  <si>
    <t>Daniel Deronda</t>
  </si>
  <si>
    <t>сине-фиолетовый</t>
  </si>
  <si>
    <t>15-22</t>
  </si>
  <si>
    <t>Charles Noble</t>
  </si>
  <si>
    <t>59-14-0197</t>
  </si>
  <si>
    <t>Danuta</t>
  </si>
  <si>
    <t>87-58-0396</t>
  </si>
  <si>
    <t>Denny's Double</t>
  </si>
  <si>
    <t>87-45-0017</t>
  </si>
  <si>
    <t>Destiny</t>
  </si>
  <si>
    <t>7-10</t>
  </si>
  <si>
    <t>Willem Straver</t>
  </si>
  <si>
    <t>59-14-0198</t>
  </si>
  <si>
    <t>Diamond Ball</t>
  </si>
  <si>
    <t>59-14-0282</t>
  </si>
  <si>
    <t>87-58-0226</t>
  </si>
  <si>
    <t>Dorothy Walton</t>
  </si>
  <si>
    <t>8-10</t>
  </si>
  <si>
    <t>87-45-0019</t>
  </si>
  <si>
    <t>Dr Ruppel</t>
  </si>
  <si>
    <t>Ruppel</t>
  </si>
  <si>
    <t>87-58-0399</t>
  </si>
  <si>
    <t>Duchess of Albany</t>
  </si>
  <si>
    <t>6-7</t>
  </si>
  <si>
    <t>A.G. Jackman</t>
  </si>
  <si>
    <t>Texensis</t>
  </si>
  <si>
    <t>87-45-0020</t>
  </si>
  <si>
    <t>Duchess of Edinburgh</t>
  </si>
  <si>
    <t>87-45-0021</t>
  </si>
  <si>
    <t>Dutch Sky</t>
  </si>
  <si>
    <t>87-58-0232</t>
  </si>
  <si>
    <t>Emilia Plater</t>
  </si>
  <si>
    <t>87-45-0023</t>
  </si>
  <si>
    <t>Ernest Markham</t>
  </si>
  <si>
    <t>87-45-0024</t>
  </si>
  <si>
    <t>Etoile de Malicorne</t>
  </si>
  <si>
    <t>II или III</t>
  </si>
  <si>
    <t>A. Girault</t>
  </si>
  <si>
    <t>87-45-0156</t>
  </si>
  <si>
    <t>Etoile Nacree</t>
  </si>
  <si>
    <t>бледно-розовый</t>
  </si>
  <si>
    <t>Masayoshi Okuboo</t>
  </si>
  <si>
    <t>87-45-0025</t>
  </si>
  <si>
    <t>Etoile Violette</t>
  </si>
  <si>
    <t>Francisque Morel</t>
  </si>
  <si>
    <t>87-45-0243</t>
  </si>
  <si>
    <t>Eximia</t>
  </si>
  <si>
    <t>200-250</t>
  </si>
  <si>
    <t>апрель-май</t>
  </si>
  <si>
    <t>59-14-0547</t>
  </si>
  <si>
    <t>Expander</t>
  </si>
  <si>
    <t>integrifolia</t>
  </si>
  <si>
    <t>59-14-0401</t>
  </si>
  <si>
    <t>Fairy Bells</t>
  </si>
  <si>
    <t>лилово-розовый</t>
  </si>
  <si>
    <t>июнь-июль/авгуcт-сентябрь</t>
  </si>
  <si>
    <t>59-14-0458</t>
  </si>
  <si>
    <t>Fairy Slippers</t>
  </si>
  <si>
    <t>нежно-розовый</t>
  </si>
  <si>
    <t>59-14-0403</t>
  </si>
  <si>
    <t>Fairydust</t>
  </si>
  <si>
    <t>Spring Valley Greenhouse Inc</t>
  </si>
  <si>
    <t>59-14-0288</t>
  </si>
  <si>
    <t>Fay</t>
  </si>
  <si>
    <t>150-200</t>
  </si>
  <si>
    <t>87-45-0026</t>
  </si>
  <si>
    <t>Firefly</t>
  </si>
  <si>
    <t>59-14-0289</t>
  </si>
  <si>
    <t>First Light</t>
  </si>
  <si>
    <t>100-150</t>
  </si>
  <si>
    <t>59-14-0459</t>
  </si>
  <si>
    <t>First Love</t>
  </si>
  <si>
    <t>87-58-0469</t>
  </si>
  <si>
    <t>Fond Memories</t>
  </si>
  <si>
    <t>бело-фиолетовый</t>
  </si>
  <si>
    <t>12-17</t>
  </si>
  <si>
    <t>G. Tolver</t>
  </si>
  <si>
    <t>Florida</t>
  </si>
  <si>
    <t>87-45-0245</t>
  </si>
  <si>
    <t>Frances Rivis</t>
  </si>
  <si>
    <t>6-9</t>
  </si>
  <si>
    <t>Sir Cedric Morris</t>
  </si>
  <si>
    <t>59-14-0548</t>
  </si>
  <si>
    <t>Fryderyk Chopin</t>
  </si>
  <si>
    <t>87-45-0027</t>
  </si>
  <si>
    <t>Fujimusume</t>
  </si>
  <si>
    <t xml:space="preserve">II </t>
  </si>
  <si>
    <t>Seejuuroo Arai</t>
  </si>
  <si>
    <t>87-45-0029</t>
  </si>
  <si>
    <t>Fuyu-No-Tabi</t>
  </si>
  <si>
    <t>16-18</t>
  </si>
  <si>
    <t>Masako Takeuchi</t>
  </si>
  <si>
    <t>87-45-0246</t>
  </si>
  <si>
    <t>General Sikorski</t>
  </si>
  <si>
    <t>20-25</t>
  </si>
  <si>
    <t>Vladislav Noll</t>
  </si>
  <si>
    <t>87-45-0141</t>
  </si>
  <si>
    <t>Gipsy Queen</t>
  </si>
  <si>
    <t>темно-фиолетовый</t>
  </si>
  <si>
    <t>8-17</t>
  </si>
  <si>
    <t>Cripps &amp; Son</t>
  </si>
  <si>
    <t>87-45-0030</t>
  </si>
  <si>
    <t>Girenas</t>
  </si>
  <si>
    <t>L Bakevicius</t>
  </si>
  <si>
    <t>87-58-0585</t>
  </si>
  <si>
    <t>Glorious Day=Zo23020</t>
  </si>
  <si>
    <t>июль-октябрь</t>
  </si>
  <si>
    <t>87-58-0586</t>
  </si>
  <si>
    <t>Glorious Red=Zo23015</t>
  </si>
  <si>
    <t>59-14-0460</t>
  </si>
  <si>
    <t>Gravetye Beauty</t>
  </si>
  <si>
    <t>5-9</t>
  </si>
  <si>
    <t>59-14-0573</t>
  </si>
  <si>
    <t>59-14-0441</t>
  </si>
  <si>
    <t>Grunwald</t>
  </si>
  <si>
    <t>июнь-октябрь</t>
  </si>
  <si>
    <t>59-14-0549</t>
  </si>
  <si>
    <t>Grzes</t>
  </si>
  <si>
    <t>87-45-0031</t>
  </si>
  <si>
    <t>Guernsey Cream</t>
  </si>
  <si>
    <t>Raymond Evison</t>
  </si>
  <si>
    <t>87-58-0247</t>
  </si>
  <si>
    <t>H.F. Young</t>
  </si>
  <si>
    <t>Walter Pennell</t>
  </si>
  <si>
    <t>59-14-0205</t>
  </si>
  <si>
    <t>87-45-0032</t>
  </si>
  <si>
    <t>Hagley Hybrid</t>
  </si>
  <si>
    <t>Percy Picton</t>
  </si>
  <si>
    <t>87-58-0251</t>
  </si>
  <si>
    <t>Hakuookan</t>
  </si>
  <si>
    <t>59-14-0208</t>
  </si>
  <si>
    <t>Halina Noll</t>
  </si>
  <si>
    <t>14-18</t>
  </si>
  <si>
    <t>87-58-0253</t>
  </si>
  <si>
    <t>Hania</t>
  </si>
  <si>
    <t>87-45-0034</t>
  </si>
  <si>
    <t>Heather Herschell</t>
  </si>
  <si>
    <t xml:space="preserve">III </t>
  </si>
  <si>
    <t>май-октябрь</t>
  </si>
  <si>
    <t>87-45-0219</t>
  </si>
  <si>
    <t>Helsingborg</t>
  </si>
  <si>
    <t xml:space="preserve">I </t>
  </si>
  <si>
    <t>200-400</t>
  </si>
  <si>
    <t>май</t>
  </si>
  <si>
    <t>Tage Lundell</t>
  </si>
  <si>
    <t>87-45-0035</t>
  </si>
  <si>
    <t>Henryi</t>
  </si>
  <si>
    <t>87-58-0407</t>
  </si>
  <si>
    <t>Hoshi-no-Flamenco</t>
  </si>
  <si>
    <t>15-17</t>
  </si>
  <si>
    <t>Minoru Hoshino</t>
  </si>
  <si>
    <t>59-14-0296</t>
  </si>
  <si>
    <t>Hot Kisses</t>
  </si>
  <si>
    <t>59-14-0405</t>
  </si>
  <si>
    <t>Hot Love</t>
  </si>
  <si>
    <t>пурпурный</t>
  </si>
  <si>
    <t>100-140</t>
  </si>
  <si>
    <t>июнь-июль-авгуcт</t>
  </si>
  <si>
    <t>87-45-0036</t>
  </si>
  <si>
    <t>Huldine</t>
  </si>
  <si>
    <t>87-58-0408</t>
  </si>
  <si>
    <t>Hybrida Sieboldii</t>
  </si>
  <si>
    <t>светло-голубой</t>
  </si>
  <si>
    <t>B Droog</t>
  </si>
  <si>
    <t>87-45-0220</t>
  </si>
  <si>
    <t>Imke</t>
  </si>
  <si>
    <t>200-300</t>
  </si>
  <si>
    <t>апрель-июнь</t>
  </si>
  <si>
    <t>Imke Bunk</t>
  </si>
  <si>
    <t>59-14-0298</t>
  </si>
  <si>
    <t>Innocent Blush</t>
  </si>
  <si>
    <t>59-14-0178</t>
  </si>
  <si>
    <t>Innocent Glance</t>
  </si>
  <si>
    <t>14-16</t>
  </si>
  <si>
    <t>59-14-0461</t>
  </si>
  <si>
    <t>Isago</t>
  </si>
  <si>
    <t>Susumu Nibune</t>
  </si>
  <si>
    <t>87-58-0266</t>
  </si>
  <si>
    <t>Ivan Olsson</t>
  </si>
  <si>
    <t>бело-голубой</t>
  </si>
  <si>
    <t>8-14</t>
  </si>
  <si>
    <t>87-45-0038</t>
  </si>
  <si>
    <t>фиолетово-синий</t>
  </si>
  <si>
    <t>George Jackman Jr</t>
  </si>
  <si>
    <t>59-14-0212</t>
  </si>
  <si>
    <t>Jan III Sobieski</t>
  </si>
  <si>
    <t>13-18</t>
  </si>
  <si>
    <t>59-14-0301</t>
  </si>
  <si>
    <t>87-45-0040</t>
  </si>
  <si>
    <t>Jan Pawel II=John Paul II</t>
  </si>
  <si>
    <t>87-45-0210</t>
  </si>
  <si>
    <t>Jiska</t>
  </si>
  <si>
    <t>Pieter Zwijnenburg</t>
  </si>
  <si>
    <t>87-58-0273</t>
  </si>
  <si>
    <t>John Howells=Zojohnhowells</t>
  </si>
  <si>
    <t>Wim Snoeijer</t>
  </si>
  <si>
    <t>59-14-0551</t>
  </si>
  <si>
    <t>Joyful Heart</t>
  </si>
  <si>
    <t>87-58-0581</t>
  </si>
  <si>
    <t>Julka</t>
  </si>
  <si>
    <t>фиолетовый с красной полосой по центру лепестка</t>
  </si>
  <si>
    <t>87-45-0042</t>
  </si>
  <si>
    <t>Justa</t>
  </si>
  <si>
    <t>87-45-0221</t>
  </si>
  <si>
    <t>Jutta</t>
  </si>
  <si>
    <t>8-9</t>
  </si>
  <si>
    <t>Finn Rosholm</t>
  </si>
  <si>
    <t>87-45-0043</t>
  </si>
  <si>
    <t>Juuli</t>
  </si>
  <si>
    <t>8-12</t>
  </si>
  <si>
    <t>Uno Kivistik</t>
  </si>
  <si>
    <t>59-14-0406</t>
  </si>
  <si>
    <t>Kacper</t>
  </si>
  <si>
    <t>59-14-0179</t>
  </si>
  <si>
    <t>Kaiser</t>
  </si>
  <si>
    <t>F Miyata &amp; K Miyazaki</t>
  </si>
  <si>
    <t>87-58-0474</t>
  </si>
  <si>
    <t>Kathleen Dunford</t>
  </si>
  <si>
    <t>светло-фиолетовый</t>
  </si>
  <si>
    <t>июнь-июль/август-сентябрь</t>
  </si>
  <si>
    <t>Jim Fisk</t>
  </si>
  <si>
    <t>59-14-0216</t>
  </si>
  <si>
    <t>Kohana</t>
  </si>
  <si>
    <t>бело-зеленый</t>
  </si>
  <si>
    <t>87-45-0046</t>
  </si>
  <si>
    <t>Kosmiczeskaja Melodija</t>
  </si>
  <si>
    <t>красно-коричневый</t>
  </si>
  <si>
    <t>59-14-0408</t>
  </si>
  <si>
    <t>Krolowa Bona</t>
  </si>
  <si>
    <t>9-12</t>
  </si>
  <si>
    <t>июнь-июль/авгут-сентябрь</t>
  </si>
  <si>
    <t>59-14-0462</t>
  </si>
  <si>
    <t>Kryspina</t>
  </si>
  <si>
    <t>87-58-0417</t>
  </si>
  <si>
    <t>Lady Betty Balfour</t>
  </si>
  <si>
    <t>10-16</t>
  </si>
  <si>
    <t>87-58-0277</t>
  </si>
  <si>
    <t>Lasurstern</t>
  </si>
  <si>
    <t>Goos &amp; Koenemann</t>
  </si>
  <si>
    <t>59-14-0411</t>
  </si>
  <si>
    <t>Lech Kaczyński</t>
  </si>
  <si>
    <t>12-16</t>
  </si>
  <si>
    <t>87-58-0279</t>
  </si>
  <si>
    <t>Liberty=Zo08095</t>
  </si>
  <si>
    <t>87-45-0222</t>
  </si>
  <si>
    <t>Little Mermaid</t>
  </si>
  <si>
    <t>Takashi Watanabe</t>
  </si>
  <si>
    <t>87-58-0283</t>
  </si>
  <si>
    <t>Lucky Charm=Z009067</t>
  </si>
  <si>
    <t>белый с розовой полосой</t>
  </si>
  <si>
    <t>87-45-0160</t>
  </si>
  <si>
    <t>Luther Burbank</t>
  </si>
  <si>
    <t>14-20</t>
  </si>
  <si>
    <t>A N Volosenko-Valenis</t>
  </si>
  <si>
    <t>87-45-0047</t>
  </si>
  <si>
    <t>Madame Edouard Andre</t>
  </si>
  <si>
    <t>Veillard</t>
  </si>
  <si>
    <t>87-45-0256</t>
  </si>
  <si>
    <t>Madame Julia Correvon</t>
  </si>
  <si>
    <t>5-10</t>
  </si>
  <si>
    <t>87-45-0048</t>
  </si>
  <si>
    <t>Madame Le Coultre</t>
  </si>
  <si>
    <t>F.J. Grootendorst</t>
  </si>
  <si>
    <t>Lanuginosa</t>
  </si>
  <si>
    <t>87-58-0286</t>
  </si>
  <si>
    <t>Margaret Hunt</t>
  </si>
  <si>
    <t>87-58-0587</t>
  </si>
  <si>
    <t>Maria Cornelia</t>
  </si>
  <si>
    <t>59-14-0412</t>
  </si>
  <si>
    <t>Maria Kaczynska</t>
  </si>
  <si>
    <t>87-58-0423</t>
  </si>
  <si>
    <t>Mary Rose</t>
  </si>
  <si>
    <t>2-6</t>
  </si>
  <si>
    <t>59-14-0414</t>
  </si>
  <si>
    <t>Matka Siedliska</t>
  </si>
  <si>
    <t>59-14-0574</t>
  </si>
  <si>
    <t>59-14-0415</t>
  </si>
  <si>
    <t>Mazowsze</t>
  </si>
  <si>
    <t>бордовый бархатный</t>
  </si>
  <si>
    <t>59-14-0220</t>
  </si>
  <si>
    <t>Mazurek</t>
  </si>
  <si>
    <t>59-14-0310</t>
  </si>
  <si>
    <t>59-14-0311</t>
  </si>
  <si>
    <t>Mazury=Crater Lake</t>
  </si>
  <si>
    <t>59-14-0394</t>
  </si>
  <si>
    <t>Midori</t>
  </si>
  <si>
    <t>зеленый</t>
  </si>
  <si>
    <t>май-июнь/август-октябрь</t>
  </si>
  <si>
    <t>Masaaki Kurata</t>
  </si>
  <si>
    <t>87-45-0051</t>
  </si>
  <si>
    <t>Mikelite</t>
  </si>
  <si>
    <t>87-45-0052</t>
  </si>
  <si>
    <t>Minister</t>
  </si>
  <si>
    <t>87-45-0053</t>
  </si>
  <si>
    <t>Miss Bateman</t>
  </si>
  <si>
    <t>59-14-0222</t>
  </si>
  <si>
    <t>Moniuszko</t>
  </si>
  <si>
    <t>18-20</t>
  </si>
  <si>
    <t>59-14-0446</t>
  </si>
  <si>
    <t>Monte Cassino</t>
  </si>
  <si>
    <t xml:space="preserve">бордовый </t>
  </si>
  <si>
    <t>16-20</t>
  </si>
  <si>
    <t>59-14-0447</t>
  </si>
  <si>
    <t>Morning Sky</t>
  </si>
  <si>
    <t>87-45-0055</t>
  </si>
  <si>
    <t>Mrs Cholmondeley</t>
  </si>
  <si>
    <t>12-20</t>
  </si>
  <si>
    <t>май-июнь/ август-сентябрь</t>
  </si>
  <si>
    <t>87-58-0425</t>
  </si>
  <si>
    <t>Mrs N. Thompson</t>
  </si>
  <si>
    <t>фиолетовый с красной полосой</t>
  </si>
  <si>
    <t>250</t>
  </si>
  <si>
    <t>87-58-0426</t>
  </si>
  <si>
    <t>Mrs Spencer Castle</t>
  </si>
  <si>
    <t>87-45-0057</t>
  </si>
  <si>
    <t>Multi Blue</t>
  </si>
  <si>
    <t>Bouter &amp; Zoon</t>
  </si>
  <si>
    <t>87-58-0477</t>
  </si>
  <si>
    <t>Multi Pink=ST17333</t>
  </si>
  <si>
    <t>Nursery van der Starre, Boskoop</t>
  </si>
  <si>
    <t>59-14-0224</t>
  </si>
  <si>
    <t>My Beauty</t>
  </si>
  <si>
    <t>июнь/август</t>
  </si>
  <si>
    <t>59-14-0180</t>
  </si>
  <si>
    <t>My Darling</t>
  </si>
  <si>
    <t>18-23</t>
  </si>
  <si>
    <t>май-июль/сентябрь</t>
  </si>
  <si>
    <t>59-14-0552</t>
  </si>
  <si>
    <t>Mystic River</t>
  </si>
  <si>
    <t>87-45-0059</t>
  </si>
  <si>
    <t>Negritjanka</t>
  </si>
  <si>
    <t>M I Orlov</t>
  </si>
  <si>
    <t>87-45-0060</t>
  </si>
  <si>
    <t>Nelly Moser</t>
  </si>
  <si>
    <t>май-июнь/ июль-сентябрь</t>
  </si>
  <si>
    <t>Moser et Fils</t>
  </si>
  <si>
    <t>59-14-0469</t>
  </si>
  <si>
    <t>Neonka</t>
  </si>
  <si>
    <t>59-14-0225</t>
  </si>
  <si>
    <t>Night Veil</t>
  </si>
  <si>
    <t>7,5-9</t>
  </si>
  <si>
    <t>Masashi Iino</t>
  </si>
  <si>
    <t>87-45-0223</t>
  </si>
  <si>
    <t>Niobe</t>
  </si>
  <si>
    <t>87-58-0429</t>
  </si>
  <si>
    <t>87-45-0261</t>
  </si>
  <si>
    <t>Ocean Pearl</t>
  </si>
  <si>
    <t/>
  </si>
  <si>
    <t>87-45-0063</t>
  </si>
  <si>
    <t>Omoshiro</t>
  </si>
  <si>
    <t>Hiroshi Hayakawa</t>
  </si>
  <si>
    <t>59-14-0448</t>
  </si>
  <si>
    <t>Once More</t>
  </si>
  <si>
    <t>59-14-0227</t>
  </si>
  <si>
    <t>Pamiat Serdtsa</t>
  </si>
  <si>
    <t>M A Beskaravainaja</t>
  </si>
  <si>
    <t>87-45-0164</t>
  </si>
  <si>
    <t>Pamina</t>
  </si>
  <si>
    <t>Mr &amp; Mrs C Terry</t>
  </si>
  <si>
    <t>87-58-0433</t>
  </si>
  <si>
    <t>Paradiso=Zo11154</t>
  </si>
  <si>
    <t>87-45-0211</t>
  </si>
  <si>
    <t>Paul Farges=Summer Snow</t>
  </si>
  <si>
    <t>M A Beskaravainaja &amp; A N Volosenko-Valenis</t>
  </si>
  <si>
    <t>Vitalba</t>
  </si>
  <si>
    <t>59-14-0416</t>
  </si>
  <si>
    <t>Perida</t>
  </si>
  <si>
    <t>87-45-0257</t>
  </si>
  <si>
    <t>Perle d'Azur</t>
  </si>
  <si>
    <t>87-58-0434</t>
  </si>
  <si>
    <t>Pernille=Zo09113</t>
  </si>
  <si>
    <t>бело-сиреневый</t>
  </si>
  <si>
    <t>87-58-0305</t>
  </si>
  <si>
    <t>Picotee=Zo09124</t>
  </si>
  <si>
    <t>87-45-0064</t>
  </si>
  <si>
    <t>Piilu</t>
  </si>
  <si>
    <t>6-12</t>
  </si>
  <si>
    <t>59-14-0230</t>
  </si>
  <si>
    <t>Pink Beauty</t>
  </si>
  <si>
    <t>11-17</t>
  </si>
  <si>
    <t>87-45-0044</t>
  </si>
  <si>
    <t>Pink Champagne=Kakio</t>
  </si>
  <si>
    <t>розовый с малиновой полосой</t>
  </si>
  <si>
    <t>87-45-0143</t>
  </si>
  <si>
    <t>Pink Fantasy</t>
  </si>
  <si>
    <t>Fisk's Clematis Nursery, Suffolk</t>
  </si>
  <si>
    <t>87-45-0224</t>
  </si>
  <si>
    <t>Pink Flamingo</t>
  </si>
  <si>
    <t>87-58-0480</t>
  </si>
  <si>
    <t>Pink Passion=Z012325</t>
  </si>
  <si>
    <t>87-45-0262</t>
  </si>
  <si>
    <t>Pink Princess</t>
  </si>
  <si>
    <t>59-14-0417</t>
  </si>
  <si>
    <t>Pistachio Cake</t>
  </si>
  <si>
    <t>кремово-зеленый с розовым краем</t>
  </si>
  <si>
    <t>87-45-0226</t>
  </si>
  <si>
    <t xml:space="preserve">Plum Beauty=Pruinina </t>
  </si>
  <si>
    <t>87-45-0065</t>
  </si>
  <si>
    <t>Polish Spirit</t>
  </si>
  <si>
    <t>59-14-0553</t>
  </si>
  <si>
    <t>Polka</t>
  </si>
  <si>
    <t>87-45-0066</t>
  </si>
  <si>
    <t>Prince Charles</t>
  </si>
  <si>
    <t>8-15</t>
  </si>
  <si>
    <t>Alister Keay</t>
  </si>
  <si>
    <t>87-58-0436</t>
  </si>
  <si>
    <t>87-58-0312</t>
  </si>
  <si>
    <t>Princess Diana</t>
  </si>
  <si>
    <t>87-58-0311</t>
  </si>
  <si>
    <t>Princess Kate=Zoprika</t>
  </si>
  <si>
    <t>4-6</t>
  </si>
  <si>
    <t>87-45-0067</t>
  </si>
  <si>
    <t>Princess of Wales</t>
  </si>
  <si>
    <t>июнь/август-сентябрь</t>
  </si>
  <si>
    <t>87-45-0225</t>
  </si>
  <si>
    <t>Propertius</t>
  </si>
  <si>
    <t>87-45-0068</t>
  </si>
  <si>
    <t>Proteus</t>
  </si>
  <si>
    <t>87-58-0313</t>
  </si>
  <si>
    <t>Purpurea Plena Elegans</t>
  </si>
  <si>
    <t>5</t>
  </si>
  <si>
    <t>59-14-0234</t>
  </si>
  <si>
    <t>87-45-0069</t>
  </si>
  <si>
    <t>Ragamuffin</t>
  </si>
  <si>
    <t>87-45-0070</t>
  </si>
  <si>
    <t>Rahvarinne</t>
  </si>
  <si>
    <t>красно-пурпурный</t>
  </si>
  <si>
    <t>59-14-0471</t>
  </si>
  <si>
    <t>Raspberry Cream</t>
  </si>
  <si>
    <t>59-14-0235</t>
  </si>
  <si>
    <t>Rasputin</t>
  </si>
  <si>
    <t>W Straver</t>
  </si>
  <si>
    <t>87-58-0318</t>
  </si>
  <si>
    <t>Red Star</t>
  </si>
  <si>
    <t>87-58-0438</t>
  </si>
  <si>
    <t>Rhapsody</t>
  </si>
  <si>
    <t>87-58-0320</t>
  </si>
  <si>
    <t>Roguchi</t>
  </si>
  <si>
    <t>59-14-0237</t>
  </si>
  <si>
    <t>Roko-Kolla</t>
  </si>
  <si>
    <t>87-58-0323</t>
  </si>
  <si>
    <t>Rosalyn=Zo09087</t>
  </si>
  <si>
    <t>4</t>
  </si>
  <si>
    <t>87-58-0483</t>
  </si>
  <si>
    <t>Rosamunde</t>
  </si>
  <si>
    <t>малиново-розовый</t>
  </si>
  <si>
    <t>87-45-0073</t>
  </si>
  <si>
    <t>Rouge Cardinal</t>
  </si>
  <si>
    <t>A Girault</t>
  </si>
  <si>
    <t>87-58-0325</t>
  </si>
  <si>
    <t>Rubra</t>
  </si>
  <si>
    <t>87-45-0228</t>
  </si>
  <si>
    <t>Ruby</t>
  </si>
  <si>
    <t>май-июнь/июль-август</t>
  </si>
  <si>
    <t>87-58-0439</t>
  </si>
  <si>
    <t>Ruriokoshi</t>
  </si>
  <si>
    <t>87-45-0075</t>
  </si>
  <si>
    <t>Ruutel</t>
  </si>
  <si>
    <t>рубиново-красный</t>
  </si>
  <si>
    <t>59-14-0472</t>
  </si>
  <si>
    <t>Scarlet Windmill</t>
  </si>
  <si>
    <t>59-14-0333</t>
  </si>
  <si>
    <t>Sen-no-kaze</t>
  </si>
  <si>
    <t>59-14-0419</t>
  </si>
  <si>
    <t>Skyfall</t>
  </si>
  <si>
    <t>59-14-0554</t>
  </si>
  <si>
    <t>Slowianka</t>
  </si>
  <si>
    <t>87-45-0125</t>
  </si>
  <si>
    <t>Snow Queen</t>
  </si>
  <si>
    <t>май-июнь/ август-октябрь</t>
  </si>
  <si>
    <t>W S Callick</t>
  </si>
  <si>
    <t>59-14-0338</t>
  </si>
  <si>
    <t>Solidarnosc</t>
  </si>
  <si>
    <t>59-14-0243</t>
  </si>
  <si>
    <t>Solina</t>
  </si>
  <si>
    <t>9-15</t>
  </si>
  <si>
    <t>87-45-0013</t>
  </si>
  <si>
    <t>Souvenir du Capitaine Thuilleaux</t>
  </si>
  <si>
    <t>10-20</t>
  </si>
  <si>
    <t>май-июнь/ сентябрь-октябрь</t>
  </si>
  <si>
    <t>J. Thuilleaux</t>
  </si>
  <si>
    <t>87-45-0229</t>
  </si>
  <si>
    <t>Sparkler</t>
  </si>
  <si>
    <t>87-58-0334</t>
  </si>
  <si>
    <t>Star of India</t>
  </si>
  <si>
    <t>59-14-0245</t>
  </si>
  <si>
    <t>Stasik</t>
  </si>
  <si>
    <t>87-45-0253</t>
  </si>
  <si>
    <t>59-14-0341</t>
  </si>
  <si>
    <t>Stellar</t>
  </si>
  <si>
    <t>3-4</t>
  </si>
  <si>
    <t>Flammula</t>
  </si>
  <si>
    <t>59-14-0449</t>
  </si>
  <si>
    <t>Strawberry Fields</t>
  </si>
  <si>
    <t>150-170</t>
  </si>
  <si>
    <t>87-58-0486</t>
  </si>
  <si>
    <t>Super Cute=Zo09122</t>
  </si>
  <si>
    <t>300</t>
  </si>
  <si>
    <t>59-14-0555</t>
  </si>
  <si>
    <t>Sweet Morning</t>
  </si>
  <si>
    <t>59-14-0422</t>
  </si>
  <si>
    <t>Sweet Summer Love</t>
  </si>
  <si>
    <t>3-4,5</t>
  </si>
  <si>
    <t>59-14-0556</t>
  </si>
  <si>
    <t>Sweet Wave</t>
  </si>
  <si>
    <t>87-58-0440</t>
  </si>
  <si>
    <t>Sylvia Denny</t>
  </si>
  <si>
    <t>июнь/август- сентябрь</t>
  </si>
  <si>
    <t>Stephen Denny</t>
  </si>
  <si>
    <t>87-45-0254</t>
  </si>
  <si>
    <t>87-58-0593</t>
  </si>
  <si>
    <t>Taiga</t>
  </si>
  <si>
    <t>фиолетово-желтый</t>
  </si>
  <si>
    <t>8-16</t>
  </si>
  <si>
    <t>M Udagawa</t>
  </si>
  <si>
    <t>87-58-0344</t>
  </si>
  <si>
    <t>Temptation=Zotemp</t>
  </si>
  <si>
    <t>87-45-0230</t>
  </si>
  <si>
    <t>Terniflora</t>
  </si>
  <si>
    <t>2,5-5</t>
  </si>
  <si>
    <t>август-сентябрь</t>
  </si>
  <si>
    <t>87-58-0443</t>
  </si>
  <si>
    <t>The Bride</t>
  </si>
  <si>
    <t>87-45-0078</t>
  </si>
  <si>
    <t>The First Lady</t>
  </si>
  <si>
    <t>Arthur H Steffen Jr</t>
  </si>
  <si>
    <t>59-14-0424</t>
  </si>
  <si>
    <t>The Heroes of Warsaw</t>
  </si>
  <si>
    <t>Szczepan Marczynski, Анна Маевская-Савка, Анна Куницкая (Vitro Gen)</t>
  </si>
  <si>
    <t>87-45-0079</t>
  </si>
  <si>
    <t>The President</t>
  </si>
  <si>
    <t>13-20</t>
  </si>
  <si>
    <t>июнь-июль/август</t>
  </si>
  <si>
    <t>87-45-0080</t>
  </si>
  <si>
    <t>The Vagabond</t>
  </si>
  <si>
    <t>июнь-июль/август-октябрь</t>
  </si>
  <si>
    <t>87-45-0081</t>
  </si>
  <si>
    <t>Tie Dye</t>
  </si>
  <si>
    <t>июнь-июль</t>
  </si>
  <si>
    <t>J P van Laeken</t>
  </si>
  <si>
    <t>87-45-0082</t>
  </si>
  <si>
    <t>Tudor</t>
  </si>
  <si>
    <t>7-12</t>
  </si>
  <si>
    <t>87-45-0167</t>
  </si>
  <si>
    <t>Valge Daam</t>
  </si>
  <si>
    <t>87-58-0448</t>
  </si>
  <si>
    <t>Venosa Violacea</t>
  </si>
  <si>
    <t>9-14</t>
  </si>
  <si>
    <t>Lemoine et Fils</t>
  </si>
  <si>
    <t>59-14-0247</t>
  </si>
  <si>
    <t>87-58-0449</t>
  </si>
  <si>
    <t>Veronica's Choice</t>
  </si>
  <si>
    <t>87-58-0352</t>
  </si>
  <si>
    <t>Victoria</t>
  </si>
  <si>
    <t>87-45-0083</t>
  </si>
  <si>
    <t>Ville de Lyon</t>
  </si>
  <si>
    <t>6-15</t>
  </si>
  <si>
    <t>87-45-0084</t>
  </si>
  <si>
    <t>Viola</t>
  </si>
  <si>
    <t>87-58-0451</t>
  </si>
  <si>
    <t>87-45-0085</t>
  </si>
  <si>
    <t>Violet Elizabeth</t>
  </si>
  <si>
    <t>розово-белый</t>
  </si>
  <si>
    <t>май-июль/август-сентябрь</t>
  </si>
  <si>
    <t>59-14-0249</t>
  </si>
  <si>
    <t>Vistula</t>
  </si>
  <si>
    <t>87-45-0168</t>
  </si>
  <si>
    <t>Vitiwester=Burning Love</t>
  </si>
  <si>
    <t>Ton Hannink</t>
  </si>
  <si>
    <t>59-14-0427</t>
  </si>
  <si>
    <t>Viva Polonia</t>
  </si>
  <si>
    <t>87-45-0087</t>
  </si>
  <si>
    <t>Voluceau</t>
  </si>
  <si>
    <t>59-14-0356</t>
  </si>
  <si>
    <t>Vyvyan Pennell</t>
  </si>
  <si>
    <t>59-14-0355</t>
  </si>
  <si>
    <t>87-45-0146</t>
  </si>
  <si>
    <t>Wada's Primrose</t>
  </si>
  <si>
    <t>10-18</t>
  </si>
  <si>
    <t>87-45-0231</t>
  </si>
  <si>
    <t>фиолетовый с малиновой полосой</t>
  </si>
  <si>
    <t>87-45-0147</t>
  </si>
  <si>
    <t>Warszawska Nike</t>
  </si>
  <si>
    <t>пурпурно-фиолетовый</t>
  </si>
  <si>
    <t>87-58-0357</t>
  </si>
  <si>
    <t>Westerplatte</t>
  </si>
  <si>
    <t>июнь-июль/сентябрь</t>
  </si>
  <si>
    <t>87-58-0464</t>
  </si>
  <si>
    <t>White Arabella=Zo14089</t>
  </si>
  <si>
    <t>59-14-0444</t>
  </si>
  <si>
    <t>White Prince Charles</t>
  </si>
  <si>
    <t>59-14-0428</t>
  </si>
  <si>
    <t>Wildfire</t>
  </si>
  <si>
    <t>сине-красный</t>
  </si>
  <si>
    <t>87-45-0212</t>
  </si>
  <si>
    <t>William Kenneth</t>
  </si>
  <si>
    <t>87-45-0233</t>
  </si>
  <si>
    <t>Willy</t>
  </si>
  <si>
    <t>87-45-0097</t>
  </si>
  <si>
    <t>Xerxes=Elsa Spath</t>
  </si>
  <si>
    <t>14-23</t>
  </si>
  <si>
    <t>87-45-0149</t>
  </si>
  <si>
    <t>Yukikomachi</t>
  </si>
  <si>
    <t>Chieko Kurasawa</t>
  </si>
  <si>
    <t>87-58-0363</t>
  </si>
  <si>
    <t>Yukiokoshi</t>
  </si>
  <si>
    <t>87-58-0364</t>
  </si>
  <si>
    <t>Yvette Houry</t>
  </si>
  <si>
    <t>Houry</t>
  </si>
  <si>
    <t>59-14-0473</t>
  </si>
  <si>
    <t>Zosia</t>
  </si>
  <si>
    <t>Клематисы в Р7-Р9</t>
  </si>
  <si>
    <t>59-14-0026/п</t>
  </si>
  <si>
    <t>руб</t>
  </si>
  <si>
    <t>Flammula mandshurica</t>
  </si>
  <si>
    <t>P9</t>
  </si>
  <si>
    <t>41 и 43 недели 2025; 7-12 недели 2026</t>
  </si>
  <si>
    <t>87-58-0010</t>
  </si>
  <si>
    <t>P7</t>
  </si>
  <si>
    <t>59-14-0001</t>
  </si>
  <si>
    <t>87-58-0012</t>
  </si>
  <si>
    <t>87-58-0013</t>
  </si>
  <si>
    <t>59-14-0558</t>
  </si>
  <si>
    <t>46-318-2220</t>
  </si>
  <si>
    <t>RUS</t>
  </si>
  <si>
    <t>87-58-0016</t>
  </si>
  <si>
    <t>aromatica</t>
  </si>
  <si>
    <t>46-318-2223</t>
  </si>
  <si>
    <t>59-14-0485/п</t>
  </si>
  <si>
    <t>87-58-0018</t>
  </si>
  <si>
    <t>87-58-0501</t>
  </si>
  <si>
    <t>87-58-0021</t>
  </si>
  <si>
    <t>Baby Star=Zobast</t>
  </si>
  <si>
    <t>46-318-2207</t>
  </si>
  <si>
    <t>87-58-0023</t>
  </si>
  <si>
    <t>87-58-0551</t>
  </si>
  <si>
    <t>Bellissima=Zo10075</t>
  </si>
  <si>
    <t>87-58-0025</t>
  </si>
  <si>
    <t>Blekitny Aniol=Blue Angel</t>
  </si>
  <si>
    <t>46-318-2211</t>
  </si>
  <si>
    <t>87-58-0557</t>
  </si>
  <si>
    <t>87-58-0027</t>
  </si>
  <si>
    <t>87-58-0028</t>
  </si>
  <si>
    <t>Blue Ocean=Zo09045</t>
  </si>
  <si>
    <t>87-58-0029</t>
  </si>
  <si>
    <t>Blue Pirouette=Zobluepi</t>
  </si>
  <si>
    <t>темно-синий</t>
  </si>
  <si>
    <t>87-58-0030</t>
  </si>
  <si>
    <t>59-14-0559</t>
  </si>
  <si>
    <t>Blue Surprise</t>
  </si>
  <si>
    <t>59-14-0003</t>
  </si>
  <si>
    <t>Cecile</t>
  </si>
  <si>
    <t>46-318-2215</t>
  </si>
  <si>
    <t>59-14-0430/п</t>
  </si>
  <si>
    <t>59-14-0560</t>
  </si>
  <si>
    <t>Constance</t>
  </si>
  <si>
    <t>59-14-0489</t>
  </si>
  <si>
    <t>59-14-0490/п</t>
  </si>
  <si>
    <t>Crispa Angel</t>
  </si>
  <si>
    <t>viorna Viorna</t>
  </si>
  <si>
    <t>87-58-0034</t>
  </si>
  <si>
    <t>Dancing Dorien=Zodado</t>
  </si>
  <si>
    <t>87-58-0035</t>
  </si>
  <si>
    <t>Dancing King=Zodaki</t>
  </si>
  <si>
    <t>87-58-0036</t>
  </si>
  <si>
    <t>46-318-2224</t>
  </si>
  <si>
    <t>87-58-0038</t>
  </si>
  <si>
    <t>Darius</t>
  </si>
  <si>
    <t>87-58-0039</t>
  </si>
  <si>
    <t>Dark Eyes</t>
  </si>
  <si>
    <t>46-318-2225</t>
  </si>
  <si>
    <t>87-58-0043</t>
  </si>
  <si>
    <t>46-318-2226</t>
  </si>
  <si>
    <t>87-58-0385</t>
  </si>
  <si>
    <t>46-318-2227</t>
  </si>
  <si>
    <t>46-318-2228</t>
  </si>
  <si>
    <t>46-318-2212</t>
  </si>
  <si>
    <t>87-58-0051</t>
  </si>
  <si>
    <t>59-14-0561</t>
  </si>
  <si>
    <t>87-58-0054/п</t>
  </si>
  <si>
    <t>Fascination</t>
  </si>
  <si>
    <t>87-58-0054</t>
  </si>
  <si>
    <t>46-318-2229</t>
  </si>
  <si>
    <t>59-14-0562</t>
  </si>
  <si>
    <t>Floral Dance</t>
  </si>
  <si>
    <t>87-58-0523</t>
  </si>
  <si>
    <t>Forever Friends=Zofofri</t>
  </si>
  <si>
    <t>59-14-0258/п</t>
  </si>
  <si>
    <t>Freda</t>
  </si>
  <si>
    <t>montana</t>
  </si>
  <si>
    <t>46-318-2208</t>
  </si>
  <si>
    <t>87-58-0059</t>
  </si>
  <si>
    <t>59-14-0162</t>
  </si>
  <si>
    <t>Golden Dream</t>
  </si>
  <si>
    <t>87-58-0524</t>
  </si>
  <si>
    <t>Green Passion=Zo11050</t>
  </si>
  <si>
    <t>59-14-0563</t>
  </si>
  <si>
    <t>87-58-0063</t>
  </si>
  <si>
    <t>46-318-2231</t>
  </si>
  <si>
    <t>87-58-0065</t>
  </si>
  <si>
    <t>59-14-0496</t>
  </si>
  <si>
    <t>Hakuree</t>
  </si>
  <si>
    <t>50-100</t>
  </si>
  <si>
    <t>59-14-0497</t>
  </si>
  <si>
    <t>Hanajima</t>
  </si>
  <si>
    <t>30-70</t>
  </si>
  <si>
    <t>87-58-0066</t>
  </si>
  <si>
    <t>Happy Birthday=Zohapbi</t>
  </si>
  <si>
    <t>6-10</t>
  </si>
  <si>
    <t xml:space="preserve">Wim Snoeijer </t>
  </si>
  <si>
    <t>46-318-2221</t>
  </si>
  <si>
    <t>46-318-2232</t>
  </si>
  <si>
    <t>87-58-0068</t>
  </si>
  <si>
    <t>Hudson River=Z006137</t>
  </si>
  <si>
    <t>87-58-0069</t>
  </si>
  <si>
    <t>87-58-0386</t>
  </si>
  <si>
    <t>Isabella=Zo12220</t>
  </si>
  <si>
    <t>87-58-0375</t>
  </si>
  <si>
    <t>87-58-0076</t>
  </si>
  <si>
    <t>Jackmanii Purpurea=Zojapur</t>
  </si>
  <si>
    <t>46-318-2233</t>
  </si>
  <si>
    <t>James Mason</t>
  </si>
  <si>
    <t>87-58-0077</t>
  </si>
  <si>
    <t>Jan Fopma</t>
  </si>
  <si>
    <t>87-58-0078</t>
  </si>
  <si>
    <t>87-58-0079/п</t>
  </si>
  <si>
    <t>87-58-0079</t>
  </si>
  <si>
    <t>87-58-0081</t>
  </si>
  <si>
    <t>46-318-2222</t>
  </si>
  <si>
    <t>59-14-0442/п</t>
  </si>
  <si>
    <t>59-14-0564</t>
  </si>
  <si>
    <t>Kiri Te Kanawa</t>
  </si>
  <si>
    <t>59-14-0154/п</t>
  </si>
  <si>
    <t>Krakowiak=Pink Mink</t>
  </si>
  <si>
    <t>59-14-0010</t>
  </si>
  <si>
    <t>Lagoon</t>
  </si>
  <si>
    <t>59-14-0011</t>
  </si>
  <si>
    <t>Lemon Beauty</t>
  </si>
  <si>
    <t>59-14-0012</t>
  </si>
  <si>
    <t>Lemon Dream</t>
  </si>
  <si>
    <t>желтый</t>
  </si>
  <si>
    <t>10-11</t>
  </si>
  <si>
    <t>87-58-0019</t>
  </si>
  <si>
    <t>59-14-0506</t>
  </si>
  <si>
    <t>Little Artist</t>
  </si>
  <si>
    <t>20-50</t>
  </si>
  <si>
    <t>K Sugimoto</t>
  </si>
  <si>
    <t>87-58-0092</t>
  </si>
  <si>
    <t>87-58-0094</t>
  </si>
  <si>
    <t>Louise Rowe</t>
  </si>
  <si>
    <t>Jean Rowe</t>
  </si>
  <si>
    <t>87-58-0096</t>
  </si>
  <si>
    <t>59-14-0508</t>
  </si>
  <si>
    <t>Luminous Dusk</t>
  </si>
  <si>
    <t>7</t>
  </si>
  <si>
    <t>59-14-0509/п</t>
  </si>
  <si>
    <t>Luminous Snow</t>
  </si>
  <si>
    <t>7-9</t>
  </si>
  <si>
    <t>59-14-0509</t>
  </si>
  <si>
    <t>46-318-2216</t>
  </si>
  <si>
    <t>59-14-0565</t>
  </si>
  <si>
    <t>46-318-2209</t>
  </si>
  <si>
    <t>87-58-0102</t>
  </si>
  <si>
    <t>Mary-Claire</t>
  </si>
  <si>
    <t>май-июнь/ сентябрь</t>
  </si>
  <si>
    <t>46-318-2234</t>
  </si>
  <si>
    <t>59-14-0080</t>
  </si>
  <si>
    <t>59-14-0081</t>
  </si>
  <si>
    <t>59-14-0566</t>
  </si>
  <si>
    <t>Moonlight</t>
  </si>
  <si>
    <t>59-14-0133/п</t>
  </si>
  <si>
    <t>87-58-0113</t>
  </si>
  <si>
    <t>46-318-2235</t>
  </si>
  <si>
    <t>59-14-0085</t>
  </si>
  <si>
    <t>87-58-0560</t>
  </si>
  <si>
    <t>59-14-0261</t>
  </si>
  <si>
    <t>87-58-0374</t>
  </si>
  <si>
    <t>Myosotis=Zo08159</t>
  </si>
  <si>
    <t>87-58-0116</t>
  </si>
  <si>
    <t>59-14-0436/п</t>
  </si>
  <si>
    <t>87-58-0117</t>
  </si>
  <si>
    <t>59-14-0567</t>
  </si>
  <si>
    <t>87-58-0373</t>
  </si>
  <si>
    <t>Palette=Zo08111</t>
  </si>
  <si>
    <t>59-14-0015</t>
  </si>
  <si>
    <t>Pamela Jackman</t>
  </si>
  <si>
    <t>59-14-0515</t>
  </si>
  <si>
    <t>Panther</t>
  </si>
  <si>
    <t>87-58-0458</t>
  </si>
  <si>
    <t>87-58-0459</t>
  </si>
  <si>
    <t>87-58-0121</t>
  </si>
  <si>
    <t>46-318-2237</t>
  </si>
  <si>
    <t>46-318-2238</t>
  </si>
  <si>
    <t>59-14-0016</t>
  </si>
  <si>
    <t>Pink Dream</t>
  </si>
  <si>
    <t>46-318-2217</t>
  </si>
  <si>
    <t>87-58-0491</t>
  </si>
  <si>
    <t>59-14-0568</t>
  </si>
  <si>
    <t>Pink Surprise</t>
  </si>
  <si>
    <t>59-14-0018</t>
  </si>
  <si>
    <t>Pink Swing</t>
  </si>
  <si>
    <t>46-318-2214</t>
  </si>
  <si>
    <t>87-58-0372</t>
  </si>
  <si>
    <t>59-14-0569</t>
  </si>
  <si>
    <t>46-318-2218</t>
  </si>
  <si>
    <t>87-58-0460</t>
  </si>
  <si>
    <t>Prince William=Zo08171</t>
  </si>
  <si>
    <t>87-58-0126</t>
  </si>
  <si>
    <t>87-58-0596</t>
  </si>
  <si>
    <t>46-318-2239</t>
  </si>
  <si>
    <t>87-58-0572</t>
  </si>
  <si>
    <t>Proud Mary=Zo18179</t>
  </si>
  <si>
    <t>59-14-0019</t>
  </si>
  <si>
    <t>Purple Dream</t>
  </si>
  <si>
    <t>59-14-0519</t>
  </si>
  <si>
    <t>Purple Surprise</t>
  </si>
  <si>
    <t>87-58-0129/п</t>
  </si>
  <si>
    <t>87-58-0129</t>
  </si>
  <si>
    <t>46-318-2219</t>
  </si>
  <si>
    <t>87-58-0461</t>
  </si>
  <si>
    <t>Red Passion=Zo11056</t>
  </si>
  <si>
    <t>59-14-0033/п</t>
  </si>
  <si>
    <t>87-58-0138</t>
  </si>
  <si>
    <t>59-14-0139</t>
  </si>
  <si>
    <t>87-58-0167</t>
  </si>
  <si>
    <t>Rubromarginata</t>
  </si>
  <si>
    <t>2-4</t>
  </si>
  <si>
    <t>T Cripps</t>
  </si>
  <si>
    <t>46-318-2241</t>
  </si>
  <si>
    <t>87-58-0143</t>
  </si>
  <si>
    <t>87-58-0145</t>
  </si>
  <si>
    <t>Shin-shigyoku</t>
  </si>
  <si>
    <t xml:space="preserve">фиолетовый </t>
  </si>
  <si>
    <t>87-58-0146</t>
  </si>
  <si>
    <t>Shirayakihime</t>
  </si>
  <si>
    <t>13-16</t>
  </si>
  <si>
    <t>46-318-2242</t>
  </si>
  <si>
    <t>87-58-0148</t>
  </si>
  <si>
    <t>87-58-0031</t>
  </si>
  <si>
    <t>87-58-0497</t>
  </si>
  <si>
    <t>Spotlight=Zo08160</t>
  </si>
  <si>
    <t>май-июнь/ июль-август</t>
  </si>
  <si>
    <t>87-58-0150</t>
  </si>
  <si>
    <t>Star River=Zostarri</t>
  </si>
  <si>
    <t>46-318-2243</t>
  </si>
  <si>
    <t>59-14-0021</t>
  </si>
  <si>
    <t>Stolwijk Gold</t>
  </si>
  <si>
    <t>87-58-0538/п</t>
  </si>
  <si>
    <t>Sunny Sky=Zosusk</t>
  </si>
  <si>
    <t>87-58-0538</t>
  </si>
  <si>
    <t>87-58-0154</t>
  </si>
  <si>
    <t>Sunset</t>
  </si>
  <si>
    <t>10-17</t>
  </si>
  <si>
    <t>Arthur H Steffen</t>
  </si>
  <si>
    <t>87-58-0562</t>
  </si>
  <si>
    <t>87-58-0155</t>
  </si>
  <si>
    <t>Super Nova=Zo09088</t>
  </si>
  <si>
    <t>59-14-0570</t>
  </si>
  <si>
    <t>87-58-0156</t>
  </si>
  <si>
    <t>59-14-0571</t>
  </si>
  <si>
    <t>87-45-0150/п</t>
  </si>
  <si>
    <t>87-45-0150</t>
  </si>
  <si>
    <t>87-58-0159</t>
  </si>
  <si>
    <t>красно-фиолетовый</t>
  </si>
  <si>
    <t>87-58-0163</t>
  </si>
  <si>
    <t>87-58-0165</t>
  </si>
  <si>
    <t>87-58-0168</t>
  </si>
  <si>
    <t>87-58-0576</t>
  </si>
  <si>
    <t>Twinkle=Zotwi</t>
  </si>
  <si>
    <t>4-7</t>
  </si>
  <si>
    <t>59-14-0265</t>
  </si>
  <si>
    <t>Utopia</t>
  </si>
  <si>
    <t>florida</t>
  </si>
  <si>
    <t>87-58-0171</t>
  </si>
  <si>
    <t>87-58-0173</t>
  </si>
  <si>
    <t>59-14-0572</t>
  </si>
  <si>
    <t>Violet Surprise</t>
  </si>
  <si>
    <t>87-58-0573</t>
  </si>
  <si>
    <t>Viva La Vida=Zo18197</t>
  </si>
  <si>
    <t>59-14-0111/п</t>
  </si>
  <si>
    <t>87-58-0175</t>
  </si>
  <si>
    <t>46-318-2244</t>
  </si>
  <si>
    <t>59-14-0113</t>
  </si>
  <si>
    <t>87-58-0179</t>
  </si>
  <si>
    <t>87-58-0500</t>
  </si>
  <si>
    <t>46-318-2245</t>
  </si>
  <si>
    <t>87-58-0462</t>
  </si>
  <si>
    <t>Wonderful=Zo09073</t>
  </si>
  <si>
    <t>87-58-0183</t>
  </si>
  <si>
    <t>59-14-0483/п</t>
  </si>
  <si>
    <t>УТ-00003772</t>
  </si>
  <si>
    <t>Ящик пластиковый</t>
  </si>
  <si>
    <t>УТ-00106969</t>
  </si>
  <si>
    <t>Гофрокороб 60х40х30</t>
  </si>
  <si>
    <t>УТ-00141262</t>
  </si>
  <si>
    <t>Поддон (1200x800) до 1500кг</t>
  </si>
  <si>
    <t>zakaz@plantmarket.ru</t>
  </si>
  <si>
    <t>www.plantmarket.ru</t>
  </si>
  <si>
    <t>✓</t>
  </si>
  <si>
    <t xml:space="preserve"> Для оформления договорных документов:</t>
  </si>
  <si>
    <r>
      <t xml:space="preserve">          </t>
    </r>
    <r>
      <rPr>
        <i/>
        <u/>
        <sz val="12"/>
        <color rgb="FF3A3A3A"/>
        <rFont val="Bahnschrift SemiLight SemiConde"/>
        <family val="2"/>
        <charset val="204"/>
      </rPr>
      <t>Индивидуальным предпринимателям:</t>
    </r>
  </si>
  <si>
    <r>
      <t xml:space="preserve">          </t>
    </r>
    <r>
      <rPr>
        <i/>
        <u/>
        <sz val="12"/>
        <color rgb="FF3A3A3A"/>
        <rFont val="Bahnschrift SemiLight SemiConde"/>
        <family val="2"/>
        <charset val="204"/>
      </rPr>
      <t>Юридическим лицам:</t>
    </r>
  </si>
  <si>
    <t>● Копию свидетельства ЕГРИП</t>
  </si>
  <si>
    <t>●</t>
  </si>
  <si>
    <t>Копию Устава</t>
  </si>
  <si>
    <t>● Копию ИНН</t>
  </si>
  <si>
    <t>Копию выписки из ЕГРЮЛ</t>
  </si>
  <si>
    <t>● Копию паспорта</t>
  </si>
  <si>
    <t>Копию уведомления УСН или ЕНВД</t>
  </si>
  <si>
    <t>● Копию уведомления УСН или ЕНВД</t>
  </si>
  <si>
    <t>Карточку с реквизитами предприятия</t>
  </si>
  <si>
    <t>Для обеспечения высокого сервиса обслуживания и правильного понимания Ваших потребностей:</t>
  </si>
  <si>
    <t>● Заполненную Анкету клиента</t>
  </si>
  <si>
    <t xml:space="preserve">Заказ должен быть заполнен в форме настоящего Прайс-листа и: </t>
  </si>
  <si>
    <t>●  Соответствовать его требованиям к общему минимальному заказу</t>
  </si>
  <si>
    <t>●  Соответствовать его требованиям к минимальному заказу / кратности на сорт</t>
  </si>
  <si>
    <t>Бронирование заказа осуществляется исключительно после внесения аванса для бронирования</t>
  </si>
  <si>
    <t>Бронирование и предварительные подтверждения по заказам предоставляются до момента выпуска Производителем готовой продукции на основании его прогнозных данных. В процессе производства эти данные могут неоднократно изменяться по независящим от Производителя причинам (пример: погодные катаклизмы)</t>
  </si>
  <si>
    <t xml:space="preserve">●  Исходя из этой информации Вам необходимо принять решение о сроках размещения заказа: </t>
  </si>
  <si>
    <t>- разместить заказ заранее и иметь возможность бронирования максимально широкого ассортимента продукции, но быть готовым к тому, что информация о первоначальном подтверждении по заказу может меняться</t>
  </si>
  <si>
    <t>-  разместить заказ ближе к дате отгрузки из доступного на тот момент стока (как правило, небольшого по ассортименту), но сразу получить более стабильное подтверждение</t>
  </si>
  <si>
    <t>●  Информация о возможных сроках предоставления подтверждений указывается в Прайс-листе. Она может отличаться для разных товарных позиций одного Прайс-листа.</t>
  </si>
  <si>
    <t>В связи с динамично меняющимися свободными остатками часть заказа или заказ полностью могут быть не подтверждены</t>
  </si>
  <si>
    <t>●  Чем больше времени проходит с момента выставления счета на оплату до момента поступления оплаты на наш р/счет, тем выше вероятность неподтверждений</t>
  </si>
  <si>
    <t>●  В случае неподтверждения заказа мы возвращаем аванс, либо, при Вашем согласии, взамен неподтвержденных сортов предлагаем  замены</t>
  </si>
  <si>
    <t xml:space="preserve">После внесения аванса для бронирования, частичный или полный отказ от заказа по Вашей инициативе не возможны. </t>
  </si>
  <si>
    <t>На протяжения всего периода работы мы будем информировать Вас обо всех изменениях, связанных с исполнением заказа</t>
  </si>
  <si>
    <t xml:space="preserve">Информация о вместимости, количестве и габаритах тары в Прайс-листе указаны исходя из расчетных данных Производителя. По факту сборки заказа эти параметры могут быть изменены. </t>
  </si>
  <si>
    <t>●  Соответственно, при изменении количества тары, габаритов тары или вместимости в тару будет изменена стоимость связанных с ней услуг по доставке, хранению и прочих</t>
  </si>
  <si>
    <t>●  При изменениях количества тары, габаритов тары, вместимости в тару и стоимости связанных с ней услуг, образовавшихся по факту сборки заказа, Вы не вправе требовать от нас исполнения заказа основанного на расчетных данных</t>
  </si>
  <si>
    <t>Вам необходимо своевременно и в полном объеме производить все оплаты по заказу</t>
  </si>
  <si>
    <t>●  В случае нарушения сроков оплаты по заказу, предусмотренных условиями Прайс-листа, мы оставляем за собой право аннулировать Ваш заказ и направить товар в свободную продажу. Возврат внесенных по заказу авансов будет произведен в течение 10 дней после полной реализации заказа за минусом понесенных нами затрат на доставку, сборку, хранение и прочих</t>
  </si>
  <si>
    <t>Мы уведомим Вас о дате готовности Товара к отгрузке</t>
  </si>
  <si>
    <t>●  Вам будет необходимо осуществить приемку Товара оговоренным способом в срок, не превышающий 3-х рабочих дней с момента уведомления.</t>
  </si>
  <si>
    <t>Товары отгружаются с нашего склада на условиях самовывоза или путем доставки до терминалов ТК (ПЭК, Желдор, Вера-1) бесплатно, а также до терминала любой другой ТК на Ваш выбор согласно установленным тарифам (уточняйте у менеджеров).</t>
  </si>
  <si>
    <t>●  Во избежание длительного ожидания получения заказа в очереди, отгрузка товаров с нашего склада производится на основании Графика отгрузки</t>
  </si>
  <si>
    <t>●  Включение заказа в график отгрузки производится после полной его оплаты и, в случае необходимости доставки заказа до терминала транспортной компании, после предоставления Вами Доверенности на право передачи заказа в транспортную компанию.</t>
  </si>
  <si>
    <t>●  График отгрузки утверждается не позднее 14:00 дня предшествующего отгрузке. Поэтому при оплате заказа или предоставлении доверенности после 14:00 заказ может быть включен в График отгрузки не ранее, чем через один рабочий день.</t>
  </si>
  <si>
    <t>Мы не несем ответственности за частичную недопоставку заказа, вызванную неурожаем, либо гибелью растений по причине рисков хранения у Производителя, а также рисков связанных с изъятием сотрудниками таможни образцов товара для взятия проб в целях фитосанитарного контроля</t>
  </si>
  <si>
    <t>При долгом хранении клематисы с ОКС начинают прорастать (в конце марта-апреле). Посадка пророщенных корней увеличивает отпад. Чтобы этого избежать, необходимо забирать клематисы вовремя - в сроки, указанные в прайс-листе.</t>
  </si>
  <si>
    <t>Клематисы в Р7 из блока "Специальный ассортимент из европейского питомника" поставляется на листе.</t>
  </si>
  <si>
    <t xml:space="preserve">При заказе клематисов Р7, из общее количество должно составлять число, кратное 40 шт. </t>
  </si>
  <si>
    <t>Отправка клематисов в контейнерах Р7 и Р9 без поддона производится строго с обрешеткой для их сохранности. Без обрешетки возможна отправка только на поддоне.</t>
  </si>
  <si>
    <t>Мы предоставляем услуги по доставке заказов:</t>
  </si>
  <si>
    <t>●  До адреса Покупателя (По Москве и МО)</t>
  </si>
  <si>
    <t>●  До терминала любой транспортной компании:         - бесплатно до ТК: ПЭК, Желдор, Вера-1.</t>
  </si>
  <si>
    <t xml:space="preserve">                                                                                              - согласно установленным тарифам: до терминала любой другой ТК на Ваш выбор.</t>
  </si>
  <si>
    <t>Вы самостоятельно выбираете транспортную компанию, определяете условия доставки заказа транспортной компанией в пункт назначения и направляете нам четкое задание на передачу груза в форме Доверенности</t>
  </si>
  <si>
    <t>●  Мы осуществляем передачу товара в транспортную компанию строго в соответствии с требованиями, указанными Вами в бланке доверенности</t>
  </si>
  <si>
    <t>●  Право собственности на Товар и риск случайной гибели переходят к Вам с момента передачи нами Товара в транспортную компанию</t>
  </si>
  <si>
    <t>● Мы не несем ответственности за потерю качества товара в период его доставки транспортной компанией</t>
  </si>
  <si>
    <t>Если мы передаем Товар, собранный в закрытую тару (в упаковке Производителя) или Вы физически не имеете возможности произвести детальную приемку Товара при его отгрузке, то имеете право в течение 3-х рабочих дней с момента получения Товара, сообщить нам об обнаруженных недостатках путем предъявления претензии</t>
  </si>
  <si>
    <t>● Претензия должна быть составлена в письменном виде по установленной нами форме. Шаблон формы претензии мы высылаем по запросу</t>
  </si>
  <si>
    <t>Мы принимаем к рассмотрению претензии:</t>
  </si>
  <si>
    <t>● только подтвержденные фотографиями каждой единицы Товара и тары</t>
  </si>
  <si>
    <t>●  к качеству и/или количеству поставленного товара по его состоянию на момент получения и не принимаем и не рассматриваем претензии к гибели товара случившейся в процессе Вашей производственной деятельности по выращиванию/доращиванию готовой продукции (исключения составляют претензии к пересорту, которые можно выявить только на определенных этапах роста растений).</t>
  </si>
  <si>
    <t xml:space="preserve">●  если совокупная сумма в ней по качеству и количеству, превышает: </t>
  </si>
  <si>
    <t xml:space="preserve">  - 4% от общей суммы поставленной партии Товара при заказе до 4500 евро / до 300 000 руб</t>
  </si>
  <si>
    <t xml:space="preserve">  - 3% от общей суммы поставленной партии Товара при заказе от 4501 до 10000 евро / от 300 001 до 700 000 руб</t>
  </si>
  <si>
    <t xml:space="preserve">  </t>
  </si>
  <si>
    <t>- 2% от общей суммы поставленной партии Товара при заказе свыше 10000 евро / свыше 700 000 руб от общей суммы поставленной партии Товара</t>
  </si>
  <si>
    <t>● при предоставлении документов, подтверждающих перевозку с соблюдением необходимого температурного режима (при нахождении товара в пути более 4-х суток)</t>
  </si>
  <si>
    <t>● при соблюдении Вами сроков получения Товара с нашего склада</t>
  </si>
  <si>
    <t>Мы обязаны рассмотреть претензию в течение 30 рабочих дней с момента ее получения. В случае, если рассмотрение претензии зависит от решения сторонних организаций (производителя Товара, транспортной компании и т.п.) срок рассмотрения претензии может быть увеличен</t>
  </si>
  <si>
    <t>● в случае принятия претензии на бракованный товар, Вам необходимо будет произвести его возврат в наш адрес за свой счет в течение 14 календарных дней с момента принятия претензии, если не будут согласованы иные способы решения</t>
  </si>
  <si>
    <t>● в случае удовлетворения претензии производителем на Товар, стоимость которого была рассчитана путем калькуляции стоимости растений и стоимости доставки, мы произведем компенсацию только стоимость растений, без учёта доставки и прочих накладных расходов</t>
  </si>
  <si>
    <t>Понедельник - пятница   с 9:00 до 18:00</t>
  </si>
  <si>
    <t>Задаток при бронировании: 50%; доплата 50% за 3 недели до выдачи</t>
  </si>
  <si>
    <t>59-14-0575</t>
  </si>
  <si>
    <t>Golden Surprise</t>
  </si>
  <si>
    <t>new 2026</t>
  </si>
  <si>
    <t>Barbara</t>
  </si>
  <si>
    <t>59-14-0269</t>
  </si>
  <si>
    <t>Blue Ice Cream</t>
  </si>
  <si>
    <t>59-14-0578</t>
  </si>
  <si>
    <t>Bride's Bouquet</t>
  </si>
  <si>
    <t>59-14-0579</t>
  </si>
  <si>
    <t>59-14-0580</t>
  </si>
  <si>
    <t>Friendship</t>
  </si>
  <si>
    <t>59-14-0581</t>
  </si>
  <si>
    <t>Just Lucky</t>
  </si>
  <si>
    <t>59-14-0582</t>
  </si>
  <si>
    <t>Pink Horizon</t>
  </si>
  <si>
    <t>59-14-0583</t>
  </si>
  <si>
    <t>Polaris</t>
  </si>
  <si>
    <t>59-14-0584</t>
  </si>
  <si>
    <t>❌</t>
  </si>
  <si>
    <t>Доступно к заказу</t>
  </si>
  <si>
    <t>◔</t>
  </si>
  <si>
    <t>◑</t>
  </si>
  <si>
    <t>⬤</t>
  </si>
  <si>
    <t>100-120</t>
  </si>
  <si>
    <t>июнь-июль, сентябрь</t>
  </si>
  <si>
    <t>средний</t>
  </si>
  <si>
    <t>большой</t>
  </si>
  <si>
    <t>100-130</t>
  </si>
  <si>
    <t>июнь, октябрь</t>
  </si>
  <si>
    <t>июнь-июль, октябрь</t>
  </si>
  <si>
    <t>июнь</t>
  </si>
  <si>
    <t xml:space="preserve"> - 7-12 недели 2026 (9 февраля-20 марта). Приём заказов до 28.02.2026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</si>
</sst>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₽&quot;_-;\-* #,##0.00\ &quot;₽&quot;_-;_-* &quot;-&quot;??\ &quot;₽&quot;_-;_-@_-"/>
    <numFmt numFmtId="164" formatCode="_-* #,##0.00\ [$₽-419]_-;\-* #,##0.00\ [$₽-419]_-;_-* &quot;-&quot;??\ [$₽-419]_-;_-@_-"/>
    <numFmt numFmtId="165" formatCode="_-* #,##0.00\ [$€-1]_-;\-* #,##0.00\ [$€-1]_-;_-* &quot;-&quot;??\ [$€-1]_-;_-@_-"/>
    <numFmt numFmtId="166" formatCode="#,##0.00_р_."/>
    <numFmt numFmtId="167" formatCode="#,##0.00\ [$€-1]"/>
    <numFmt numFmtId="168" formatCode="#,##0\ &quot;₽&quot;"/>
  </numFmts>
  <fonts count="85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9"/>
      <color theme="0"/>
      <name val="Arial"/>
      <family val="2"/>
    </font>
    <font>
      <sz val="11"/>
      <color theme="1"/>
      <name val="Arial"/>
      <family val="2"/>
      <charset val="204"/>
    </font>
    <font>
      <sz val="10"/>
      <color indexed="8"/>
      <name val="Arial"/>
      <family val="2"/>
      <charset val="204"/>
    </font>
    <font>
      <b/>
      <sz val="11"/>
      <color rgb="FF00972D"/>
      <name val="Arial"/>
      <family val="2"/>
    </font>
    <font>
      <sz val="9"/>
      <color theme="1"/>
      <name val="Arial"/>
      <family val="2"/>
    </font>
    <font>
      <sz val="28"/>
      <color rgb="FF000000"/>
      <name val="Arial"/>
      <family val="2"/>
      <charset val="204"/>
    </font>
    <font>
      <b/>
      <sz val="28"/>
      <color rgb="FF000000"/>
      <name val="Arial"/>
      <family val="2"/>
      <charset val="204"/>
    </font>
    <font>
      <sz val="12"/>
      <color rgb="FF000000"/>
      <name val="ArialMT"/>
      <family val="2"/>
      <charset val="204"/>
    </font>
    <font>
      <b/>
      <sz val="10"/>
      <name val="Arial"/>
      <family val="2"/>
      <charset val="204"/>
    </font>
    <font>
      <b/>
      <sz val="11"/>
      <name val="Calibri"/>
      <family val="2"/>
      <charset val="204"/>
      <scheme val="minor"/>
    </font>
    <font>
      <b/>
      <u/>
      <sz val="11"/>
      <color rgb="FFFF0000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b/>
      <u/>
      <sz val="11"/>
      <color theme="10"/>
      <name val="Calibri"/>
      <family val="2"/>
      <charset val="204"/>
      <scheme val="minor"/>
    </font>
    <font>
      <sz val="8"/>
      <name val="Arial"/>
      <family val="2"/>
      <charset val="204"/>
    </font>
    <font>
      <sz val="11"/>
      <name val="Arial"/>
      <family val="2"/>
      <charset val="204"/>
    </font>
    <font>
      <sz val="11"/>
      <color indexed="8"/>
      <name val="Arial"/>
      <family val="2"/>
      <charset val="204"/>
    </font>
    <font>
      <sz val="11"/>
      <color theme="1"/>
      <name val="Arial Narrow"/>
      <family val="2"/>
    </font>
    <font>
      <sz val="10"/>
      <name val="Courier"/>
      <family val="1"/>
    </font>
    <font>
      <sz val="11"/>
      <name val="Arial"/>
      <family val="2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  <charset val="204"/>
    </font>
    <font>
      <b/>
      <sz val="11"/>
      <name val="Arial"/>
      <family val="2"/>
    </font>
    <font>
      <b/>
      <sz val="11"/>
      <color theme="1"/>
      <name val="Arial"/>
      <family val="2"/>
      <charset val="204"/>
    </font>
    <font>
      <b/>
      <sz val="11"/>
      <color rgb="FFFF0000"/>
      <name val="Arial"/>
      <family val="2"/>
      <charset val="204"/>
    </font>
    <font>
      <b/>
      <sz val="11"/>
      <color theme="4" tint="-0.499984740745262"/>
      <name val="Arial"/>
      <family val="2"/>
      <charset val="204"/>
    </font>
    <font>
      <sz val="11"/>
      <color theme="1"/>
      <name val="Arial Narrow"/>
      <family val="2"/>
      <charset val="204"/>
    </font>
    <font>
      <b/>
      <sz val="11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1"/>
      <color theme="1"/>
      <name val="Arial Narrow"/>
      <family val="2"/>
    </font>
    <font>
      <sz val="10"/>
      <color rgb="FFFF0000"/>
      <name val="Arial"/>
      <family val="2"/>
      <charset val="204"/>
    </font>
    <font>
      <i/>
      <sz val="9"/>
      <color theme="1"/>
      <name val="Arial"/>
      <family val="2"/>
    </font>
    <font>
      <sz val="12"/>
      <color theme="1"/>
      <name val="Charcoal CY"/>
      <family val="2"/>
      <charset val="204"/>
    </font>
    <font>
      <sz val="11"/>
      <color theme="1"/>
      <name val="Arial"/>
      <family val="2"/>
    </font>
    <font>
      <i/>
      <sz val="9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10"/>
      <name val="Arial"/>
      <family val="2"/>
      <charset val="204"/>
    </font>
    <font>
      <b/>
      <i/>
      <sz val="7"/>
      <color rgb="FF7030A0"/>
      <name val="Arial"/>
      <family val="2"/>
      <charset val="204"/>
    </font>
    <font>
      <b/>
      <sz val="10"/>
      <color theme="0" tint="-0.499984740745262"/>
      <name val="Arial"/>
      <family val="2"/>
      <charset val="204"/>
    </font>
    <font>
      <b/>
      <sz val="8"/>
      <name val="Arial"/>
      <family val="2"/>
      <charset val="204"/>
    </font>
    <font>
      <b/>
      <sz val="8"/>
      <color rgb="FF006600"/>
      <name val="Arial"/>
      <family val="2"/>
      <charset val="204"/>
    </font>
    <font>
      <b/>
      <i/>
      <sz val="7"/>
      <color rgb="FF006600"/>
      <name val="Arial"/>
      <family val="2"/>
      <charset val="204"/>
    </font>
    <font>
      <b/>
      <i/>
      <sz val="7"/>
      <color theme="8" tint="-0.249977111117893"/>
      <name val="Arial"/>
      <family val="2"/>
      <charset val="204"/>
    </font>
    <font>
      <b/>
      <i/>
      <sz val="7"/>
      <color rgb="FFFF0000"/>
      <name val="Arial"/>
      <family val="2"/>
      <charset val="204"/>
    </font>
    <font>
      <sz val="10.5"/>
      <color theme="1"/>
      <name val="Arial"/>
      <family val="2"/>
      <charset val="204"/>
    </font>
    <font>
      <sz val="10.5"/>
      <color theme="1"/>
      <name val="Arial"/>
      <family val="2"/>
    </font>
    <font>
      <b/>
      <sz val="10.5"/>
      <name val="Arial"/>
      <family val="2"/>
    </font>
    <font>
      <i/>
      <sz val="9"/>
      <color rgb="FF545454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i/>
      <sz val="14"/>
      <color rgb="FF336F3E"/>
      <name val="Algerian"/>
      <family val="5"/>
    </font>
    <font>
      <b/>
      <i/>
      <sz val="12"/>
      <color theme="1"/>
      <name val="Bahnschrift SemiLight SemiConde"/>
      <family val="2"/>
      <charset val="204"/>
    </font>
    <font>
      <b/>
      <sz val="12"/>
      <color theme="1"/>
      <name val="Bahnschrift SemiLight SemiConde"/>
      <family val="2"/>
      <charset val="204"/>
    </font>
    <font>
      <i/>
      <sz val="12"/>
      <color rgb="FF3A3A3A"/>
      <name val="Bahnschrift SemiLight SemiConde"/>
      <family val="2"/>
      <charset val="204"/>
    </font>
    <font>
      <i/>
      <u/>
      <sz val="12"/>
      <color rgb="FF3A3A3A"/>
      <name val="Bahnschrift SemiLight SemiConde"/>
      <family val="2"/>
      <charset val="204"/>
    </font>
    <font>
      <i/>
      <u/>
      <sz val="11"/>
      <color rgb="FF3A3A3A"/>
      <name val="Calibri"/>
      <family val="2"/>
      <charset val="204"/>
      <scheme val="minor"/>
    </font>
    <font>
      <i/>
      <sz val="11"/>
      <color rgb="FF3A3A3A"/>
      <name val="Calibri"/>
      <family val="2"/>
      <charset val="204"/>
      <scheme val="minor"/>
    </font>
    <font>
      <sz val="11"/>
      <color rgb="FF3A3A3A"/>
      <name val="Calibri"/>
      <family val="2"/>
      <charset val="204"/>
      <scheme val="minor"/>
    </font>
    <font>
      <i/>
      <sz val="11"/>
      <color rgb="FF3A3A3A"/>
      <name val="Bahnschrift SemiLight SemiConde"/>
      <family val="2"/>
      <charset val="204"/>
    </font>
    <font>
      <i/>
      <sz val="11"/>
      <color rgb="FF3A3A3A"/>
      <name val="Calibri"/>
      <family val="2"/>
      <charset val="204"/>
    </font>
    <font>
      <sz val="11"/>
      <color rgb="FF3A3A3A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i/>
      <sz val="11"/>
      <color rgb="FF3A3A3A"/>
      <name val="Bahnschrift SemiLight SemiConde"/>
      <family val="2"/>
      <charset val="204"/>
    </font>
    <font>
      <i/>
      <sz val="9"/>
      <color theme="0" tint="-0.499984740745262"/>
      <name val="Arial"/>
      <family val="2"/>
    </font>
    <font>
      <sz val="10"/>
      <color theme="0" tint="-0.499984740745262"/>
      <name val="Arial"/>
      <family val="2"/>
    </font>
    <font>
      <b/>
      <sz val="10"/>
      <color theme="0" tint="-0.499984740745262"/>
      <name val="Arial"/>
      <family val="2"/>
    </font>
    <font>
      <b/>
      <i/>
      <sz val="7"/>
      <color theme="0" tint="-0.499984740745262"/>
      <name val="Arial"/>
      <family val="2"/>
    </font>
    <font>
      <b/>
      <sz val="8"/>
      <color theme="0" tint="-0.499984740745262"/>
      <name val="Arial"/>
      <family val="2"/>
    </font>
    <font>
      <b/>
      <sz val="11"/>
      <color theme="0" tint="-0.499984740745262"/>
      <name val="Arial"/>
      <family val="2"/>
    </font>
    <font>
      <sz val="11"/>
      <color theme="0" tint="-0.499984740745262"/>
      <name val="Arial"/>
      <family val="2"/>
    </font>
    <font>
      <sz val="12"/>
      <name val="Arial"/>
      <family val="2"/>
      <charset val="204"/>
    </font>
    <font>
      <b/>
      <sz val="10"/>
      <name val="Arial"/>
      <family val="2"/>
    </font>
    <font>
      <b/>
      <i/>
      <sz val="7"/>
      <name val="Arial"/>
      <family val="2"/>
    </font>
    <font>
      <b/>
      <sz val="8"/>
      <name val="Arial"/>
      <family val="2"/>
    </font>
    <font>
      <b/>
      <i/>
      <sz val="7"/>
      <color rgb="FFFF0000"/>
      <name val="Arial"/>
      <family val="2"/>
    </font>
    <font>
      <sz val="16"/>
      <color rgb="FFFF0000"/>
      <name val="Arial"/>
      <family val="2"/>
      <charset val="204"/>
    </font>
    <font>
      <sz val="16"/>
      <color rgb="FFFF9900"/>
      <name val="Arial"/>
      <family val="2"/>
      <charset val="204"/>
    </font>
    <font>
      <sz val="14"/>
      <color rgb="FF008000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2F2C1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E2EFDA"/>
        <bgColor rgb="FFE2EFDA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rgb="FF207A24"/>
      </left>
      <right style="hair">
        <color rgb="FF207A24"/>
      </right>
      <top style="hair">
        <color rgb="FF207A24"/>
      </top>
      <bottom style="hair">
        <color rgb="FF207A2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</borders>
  <cellStyleXfs count="14">
    <xf numFmtId="0" fontId="0" fillId="0" borderId="0"/>
    <xf numFmtId="0" fontId="1" fillId="0" borderId="0"/>
    <xf numFmtId="0" fontId="6" fillId="0" borderId="0">
      <alignment vertical="top"/>
    </xf>
    <xf numFmtId="0" fontId="11" fillId="0" borderId="0"/>
    <xf numFmtId="0" fontId="3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7" fillId="0" borderId="0"/>
    <xf numFmtId="0" fontId="21" fillId="0" borderId="0"/>
    <xf numFmtId="0" fontId="23" fillId="0" borderId="0"/>
    <xf numFmtId="0" fontId="35" fillId="0" borderId="0"/>
    <xf numFmtId="0" fontId="1" fillId="0" borderId="0"/>
    <xf numFmtId="0" fontId="1" fillId="0" borderId="0"/>
    <xf numFmtId="0" fontId="17" fillId="0" borderId="0"/>
    <xf numFmtId="0" fontId="41" fillId="0" borderId="0"/>
  </cellStyleXfs>
  <cellXfs count="194">
    <xf numFmtId="0" fontId="0" fillId="0" borderId="0" xfId="0"/>
    <xf numFmtId="14" fontId="4" fillId="2" borderId="0" xfId="1" applyNumberFormat="1" applyFont="1" applyFill="1" applyAlignment="1" applyProtection="1">
      <alignment horizontal="center"/>
      <protection locked="0"/>
    </xf>
    <xf numFmtId="0" fontId="5" fillId="2" borderId="0" xfId="1" applyFont="1" applyFill="1" applyProtection="1">
      <protection locked="0"/>
    </xf>
    <xf numFmtId="0" fontId="5" fillId="2" borderId="0" xfId="1" applyFont="1" applyFill="1" applyAlignment="1" applyProtection="1">
      <alignment horizontal="center"/>
      <protection locked="0"/>
    </xf>
    <xf numFmtId="0" fontId="7" fillId="2" borderId="0" xfId="2" applyFont="1" applyFill="1" applyAlignment="1">
      <alignment horizontal="left" vertical="center"/>
    </xf>
    <xf numFmtId="0" fontId="8" fillId="2" borderId="0" xfId="1" applyFont="1" applyFill="1" applyAlignment="1" applyProtection="1">
      <alignment horizontal="center" vertical="top"/>
      <protection locked="0"/>
    </xf>
    <xf numFmtId="0" fontId="5" fillId="2" borderId="0" xfId="1" applyFont="1" applyFill="1" applyAlignment="1" applyProtection="1">
      <alignment vertical="top"/>
      <protection locked="0"/>
    </xf>
    <xf numFmtId="0" fontId="9" fillId="2" borderId="0" xfId="1" applyFont="1" applyFill="1" applyAlignment="1" applyProtection="1">
      <alignment vertical="top"/>
      <protection locked="0"/>
    </xf>
    <xf numFmtId="0" fontId="10" fillId="2" borderId="0" xfId="1" applyFont="1" applyFill="1" applyAlignment="1" applyProtection="1">
      <alignment vertical="top"/>
      <protection locked="0"/>
    </xf>
    <xf numFmtId="0" fontId="10" fillId="2" borderId="0" xfId="1" applyFont="1" applyFill="1" applyAlignment="1" applyProtection="1">
      <alignment horizontal="center" vertical="top"/>
      <protection locked="0"/>
    </xf>
    <xf numFmtId="0" fontId="5" fillId="2" borderId="0" xfId="1" applyFont="1" applyFill="1" applyAlignment="1" applyProtection="1">
      <alignment horizontal="center" vertical="top"/>
      <protection locked="0"/>
    </xf>
    <xf numFmtId="0" fontId="10" fillId="2" borderId="0" xfId="1" applyFont="1" applyFill="1" applyProtection="1">
      <protection locked="0"/>
    </xf>
    <xf numFmtId="0" fontId="13" fillId="2" borderId="0" xfId="1" applyFont="1" applyFill="1" applyAlignment="1" applyProtection="1">
      <alignment horizontal="left" vertical="center"/>
      <protection locked="0"/>
    </xf>
    <xf numFmtId="0" fontId="9" fillId="2" borderId="0" xfId="1" applyFont="1" applyFill="1" applyAlignment="1" applyProtection="1">
      <alignment horizontal="center" vertical="top"/>
      <protection locked="0"/>
    </xf>
    <xf numFmtId="0" fontId="13" fillId="2" borderId="0" xfId="1" applyFont="1" applyFill="1" applyAlignment="1" applyProtection="1">
      <alignment horizontal="center" vertical="center"/>
      <protection locked="0"/>
    </xf>
    <xf numFmtId="0" fontId="14" fillId="2" borderId="0" xfId="4" applyFont="1" applyFill="1" applyAlignment="1" applyProtection="1">
      <alignment vertical="center"/>
      <protection locked="0"/>
    </xf>
    <xf numFmtId="0" fontId="16" fillId="0" borderId="0" xfId="5" applyFont="1" applyAlignment="1" applyProtection="1">
      <alignment horizontal="left" vertical="top"/>
      <protection locked="0"/>
    </xf>
    <xf numFmtId="0" fontId="13" fillId="2" borderId="0" xfId="1" applyFont="1" applyFill="1" applyAlignment="1" applyProtection="1">
      <alignment horizontal="right" vertical="center" indent="1"/>
      <protection locked="0"/>
    </xf>
    <xf numFmtId="1" fontId="2" fillId="3" borderId="1" xfId="6" applyNumberFormat="1" applyFont="1" applyFill="1" applyBorder="1" applyAlignment="1">
      <alignment horizontal="center" vertical="center"/>
    </xf>
    <xf numFmtId="1" fontId="2" fillId="2" borderId="0" xfId="1" applyNumberFormat="1" applyFont="1" applyFill="1" applyAlignment="1">
      <alignment horizontal="center" vertical="center"/>
    </xf>
    <xf numFmtId="0" fontId="18" fillId="2" borderId="0" xfId="1" applyFont="1" applyFill="1" applyAlignment="1" applyProtection="1">
      <alignment horizontal="left" vertical="center"/>
      <protection locked="0"/>
    </xf>
    <xf numFmtId="164" fontId="20" fillId="4" borderId="1" xfId="1" applyNumberFormat="1" applyFont="1" applyFill="1" applyBorder="1" applyAlignment="1" applyProtection="1">
      <alignment vertical="center"/>
      <protection locked="0"/>
    </xf>
    <xf numFmtId="0" fontId="22" fillId="2" borderId="0" xfId="7" applyFont="1" applyFill="1" applyAlignment="1" applyProtection="1">
      <alignment horizontal="left" vertical="center" indent="1"/>
      <protection locked="0"/>
    </xf>
    <xf numFmtId="0" fontId="8" fillId="2" borderId="0" xfId="1" applyFont="1" applyFill="1" applyAlignment="1" applyProtection="1">
      <alignment horizontal="center"/>
      <protection locked="0"/>
    </xf>
    <xf numFmtId="0" fontId="24" fillId="4" borderId="1" xfId="8" applyFont="1" applyFill="1" applyBorder="1" applyAlignment="1">
      <alignment vertical="center"/>
    </xf>
    <xf numFmtId="0" fontId="25" fillId="0" borderId="0" xfId="8" applyFont="1" applyAlignment="1">
      <alignment horizontal="left" vertical="center" indent="1"/>
    </xf>
    <xf numFmtId="2" fontId="20" fillId="0" borderId="1" xfId="1" applyNumberFormat="1" applyFont="1" applyBorder="1" applyAlignment="1">
      <alignment vertical="center"/>
    </xf>
    <xf numFmtId="0" fontId="18" fillId="2" borderId="0" xfId="7" applyFont="1" applyFill="1" applyAlignment="1" applyProtection="1">
      <alignment horizontal="left" vertical="center" indent="1"/>
      <protection hidden="1"/>
    </xf>
    <xf numFmtId="0" fontId="27" fillId="2" borderId="0" xfId="1" applyFont="1" applyFill="1" applyAlignment="1" applyProtection="1">
      <alignment horizontal="right"/>
      <protection locked="0"/>
    </xf>
    <xf numFmtId="0" fontId="28" fillId="2" borderId="0" xfId="1" applyFont="1" applyFill="1" applyProtection="1">
      <protection locked="0"/>
    </xf>
    <xf numFmtId="165" fontId="29" fillId="0" borderId="1" xfId="1" applyNumberFormat="1" applyFont="1" applyBorder="1" applyAlignment="1">
      <alignment vertical="center"/>
    </xf>
    <xf numFmtId="44" fontId="29" fillId="0" borderId="1" xfId="1" applyNumberFormat="1" applyFont="1" applyBorder="1" applyAlignment="1">
      <alignment vertical="center"/>
    </xf>
    <xf numFmtId="0" fontId="5" fillId="2" borderId="0" xfId="1" applyFont="1" applyFill="1" applyAlignment="1" applyProtection="1">
      <alignment horizontal="right" indent="1"/>
      <protection locked="0"/>
    </xf>
    <xf numFmtId="0" fontId="18" fillId="2" borderId="0" xfId="1" applyFont="1" applyFill="1" applyProtection="1">
      <protection locked="0"/>
    </xf>
    <xf numFmtId="165" fontId="20" fillId="0" borderId="1" xfId="1" applyNumberFormat="1" applyFont="1" applyBorder="1" applyAlignment="1">
      <alignment vertical="center"/>
    </xf>
    <xf numFmtId="0" fontId="31" fillId="2" borderId="0" xfId="1" applyFont="1" applyFill="1" applyAlignment="1" applyProtection="1">
      <alignment horizontal="center"/>
      <protection locked="0"/>
    </xf>
    <xf numFmtId="9" fontId="20" fillId="0" borderId="1" xfId="1" applyNumberFormat="1" applyFont="1" applyBorder="1" applyAlignment="1">
      <alignment horizontal="right" vertical="center"/>
    </xf>
    <xf numFmtId="44" fontId="32" fillId="0" borderId="1" xfId="1" applyNumberFormat="1" applyFont="1" applyBorder="1" applyAlignment="1">
      <alignment vertical="center"/>
    </xf>
    <xf numFmtId="0" fontId="5" fillId="2" borderId="0" xfId="1" applyFont="1" applyFill="1" applyAlignment="1" applyProtection="1">
      <alignment horizontal="left"/>
      <protection locked="0"/>
    </xf>
    <xf numFmtId="44" fontId="32" fillId="0" borderId="0" xfId="1" applyNumberFormat="1" applyFont="1" applyAlignment="1">
      <alignment vertical="center"/>
    </xf>
    <xf numFmtId="0" fontId="5" fillId="2" borderId="0" xfId="2" applyFont="1" applyFill="1" applyAlignment="1" applyProtection="1">
      <alignment horizontal="left" vertical="center"/>
      <protection locked="0"/>
    </xf>
    <xf numFmtId="0" fontId="5" fillId="2" borderId="0" xfId="1" applyFont="1" applyFill="1" applyAlignment="1" applyProtection="1">
      <alignment horizontal="center"/>
      <protection hidden="1"/>
    </xf>
    <xf numFmtId="0" fontId="18" fillId="2" borderId="0" xfId="7" applyFont="1" applyFill="1" applyAlignment="1" applyProtection="1">
      <alignment horizontal="center" vertical="center"/>
      <protection locked="0"/>
    </xf>
    <xf numFmtId="0" fontId="5" fillId="2" borderId="0" xfId="8" applyFont="1" applyFill="1"/>
    <xf numFmtId="0" fontId="33" fillId="2" borderId="0" xfId="1" applyFont="1" applyFill="1" applyAlignment="1" applyProtection="1">
      <alignment horizontal="center"/>
      <protection locked="0"/>
    </xf>
    <xf numFmtId="0" fontId="27" fillId="0" borderId="0" xfId="3" applyFont="1" applyAlignment="1">
      <alignment horizontal="left" indent="1"/>
    </xf>
    <xf numFmtId="2" fontId="5" fillId="2" borderId="0" xfId="1" applyNumberFormat="1" applyFont="1" applyFill="1" applyAlignment="1" applyProtection="1">
      <alignment horizontal="center"/>
      <protection locked="0"/>
    </xf>
    <xf numFmtId="14" fontId="34" fillId="2" borderId="0" xfId="1" applyNumberFormat="1" applyFont="1" applyFill="1" applyAlignment="1" applyProtection="1">
      <alignment horizontal="center" vertical="top" wrapText="1"/>
      <protection locked="0"/>
    </xf>
    <xf numFmtId="0" fontId="22" fillId="4" borderId="1" xfId="9" applyFont="1" applyFill="1" applyBorder="1" applyAlignment="1">
      <alignment horizontal="left" vertical="top" wrapText="1"/>
    </xf>
    <xf numFmtId="0" fontId="22" fillId="4" borderId="1" xfId="9" applyFont="1" applyFill="1" applyBorder="1" applyAlignment="1">
      <alignment horizontal="center" vertical="top" wrapText="1"/>
    </xf>
    <xf numFmtId="0" fontId="22" fillId="4" borderId="2" xfId="9" applyFont="1" applyFill="1" applyBorder="1" applyAlignment="1">
      <alignment horizontal="center" vertical="top" wrapText="1"/>
    </xf>
    <xf numFmtId="0" fontId="25" fillId="4" borderId="2" xfId="9" applyFont="1" applyFill="1" applyBorder="1" applyAlignment="1">
      <alignment horizontal="center" vertical="top" wrapText="1"/>
    </xf>
    <xf numFmtId="0" fontId="30" fillId="5" borderId="3" xfId="10" applyFont="1" applyFill="1" applyBorder="1" applyAlignment="1">
      <alignment horizontal="center" vertical="top" wrapText="1"/>
    </xf>
    <xf numFmtId="0" fontId="5" fillId="2" borderId="0" xfId="1" applyFont="1" applyFill="1" applyAlignment="1" applyProtection="1">
      <alignment horizontal="center" wrapText="1"/>
      <protection locked="0"/>
    </xf>
    <xf numFmtId="0" fontId="5" fillId="2" borderId="0" xfId="1" applyFont="1" applyFill="1" applyAlignment="1" applyProtection="1">
      <alignment horizontal="left" wrapText="1"/>
      <protection locked="0"/>
    </xf>
    <xf numFmtId="0" fontId="37" fillId="2" borderId="0" xfId="1" applyFont="1" applyFill="1" applyAlignment="1" applyProtection="1">
      <alignment horizontal="center" vertical="center"/>
      <protection locked="0"/>
    </xf>
    <xf numFmtId="0" fontId="38" fillId="4" borderId="4" xfId="9" applyFont="1" applyFill="1" applyBorder="1" applyAlignment="1">
      <alignment horizontal="left" vertical="center" wrapText="1"/>
    </xf>
    <xf numFmtId="166" fontId="39" fillId="4" borderId="5" xfId="9" applyNumberFormat="1" applyFont="1" applyFill="1" applyBorder="1" applyAlignment="1">
      <alignment horizontal="left" vertical="center"/>
    </xf>
    <xf numFmtId="166" fontId="40" fillId="4" borderId="4" xfId="9" applyNumberFormat="1" applyFont="1" applyFill="1" applyBorder="1" applyAlignment="1">
      <alignment horizontal="center" vertical="center" wrapText="1"/>
    </xf>
    <xf numFmtId="0" fontId="38" fillId="4" borderId="4" xfId="9" applyFont="1" applyFill="1" applyBorder="1" applyAlignment="1">
      <alignment horizontal="center" vertical="center" wrapText="1"/>
    </xf>
    <xf numFmtId="0" fontId="41" fillId="4" borderId="4" xfId="9" applyFont="1" applyFill="1" applyBorder="1" applyAlignment="1" applyProtection="1">
      <alignment horizontal="center"/>
      <protection locked="0"/>
    </xf>
    <xf numFmtId="166" fontId="42" fillId="4" borderId="6" xfId="9" applyNumberFormat="1" applyFont="1" applyFill="1" applyBorder="1" applyAlignment="1">
      <alignment horizontal="left" vertical="center"/>
    </xf>
    <xf numFmtId="0" fontId="27" fillId="2" borderId="0" xfId="1" applyFont="1" applyFill="1" applyAlignment="1" applyProtection="1">
      <alignment vertical="center"/>
      <protection locked="0"/>
    </xf>
    <xf numFmtId="0" fontId="22" fillId="2" borderId="0" xfId="1" applyFont="1" applyFill="1" applyAlignment="1" applyProtection="1">
      <alignment vertical="center"/>
      <protection locked="0"/>
    </xf>
    <xf numFmtId="0" fontId="43" fillId="2" borderId="7" xfId="1" applyFont="1" applyFill="1" applyBorder="1" applyAlignment="1" applyProtection="1">
      <alignment horizontal="left" vertical="center"/>
      <protection locked="0"/>
    </xf>
    <xf numFmtId="0" fontId="12" fillId="2" borderId="1" xfId="1" applyFont="1" applyFill="1" applyBorder="1" applyAlignment="1">
      <alignment horizontal="left" vertical="center" indent="1"/>
    </xf>
    <xf numFmtId="0" fontId="41" fillId="2" borderId="1" xfId="1" applyFont="1" applyFill="1" applyBorder="1" applyAlignment="1" applyProtection="1">
      <alignment horizontal="center" vertical="center"/>
      <protection locked="0"/>
    </xf>
    <xf numFmtId="0" fontId="44" fillId="2" borderId="1" xfId="1" applyFont="1" applyFill="1" applyBorder="1" applyAlignment="1" applyProtection="1">
      <alignment horizontal="left" vertical="center"/>
      <protection locked="0"/>
    </xf>
    <xf numFmtId="167" fontId="12" fillId="2" borderId="1" xfId="1" applyNumberFormat="1" applyFont="1" applyFill="1" applyBorder="1" applyAlignment="1">
      <alignment horizontal="center" vertical="center"/>
    </xf>
    <xf numFmtId="168" fontId="45" fillId="2" borderId="1" xfId="1" applyNumberFormat="1" applyFont="1" applyFill="1" applyBorder="1" applyAlignment="1">
      <alignment horizontal="center" vertical="center"/>
    </xf>
    <xf numFmtId="0" fontId="41" fillId="2" borderId="1" xfId="1" applyFont="1" applyFill="1" applyBorder="1" applyAlignment="1">
      <alignment horizontal="center" vertical="center"/>
    </xf>
    <xf numFmtId="0" fontId="41" fillId="4" borderId="1" xfId="9" applyFont="1" applyFill="1" applyBorder="1" applyAlignment="1" applyProtection="1">
      <alignment horizontal="center" vertical="center"/>
      <protection locked="0"/>
    </xf>
    <xf numFmtId="165" fontId="41" fillId="2" borderId="1" xfId="1" applyNumberFormat="1" applyFont="1" applyFill="1" applyBorder="1" applyAlignment="1">
      <alignment horizontal="center" vertical="center"/>
    </xf>
    <xf numFmtId="44" fontId="41" fillId="2" borderId="1" xfId="1" applyNumberFormat="1" applyFont="1" applyFill="1" applyBorder="1" applyAlignment="1">
      <alignment horizontal="center" vertical="center"/>
    </xf>
    <xf numFmtId="165" fontId="46" fillId="2" borderId="1" xfId="1" applyNumberFormat="1" applyFont="1" applyFill="1" applyBorder="1" applyAlignment="1">
      <alignment horizontal="left" vertical="center"/>
    </xf>
    <xf numFmtId="165" fontId="47" fillId="2" borderId="1" xfId="1" applyNumberFormat="1" applyFont="1" applyFill="1" applyBorder="1" applyAlignment="1">
      <alignment horizontal="left" vertical="center"/>
    </xf>
    <xf numFmtId="0" fontId="41" fillId="2" borderId="1" xfId="1" applyFont="1" applyFill="1" applyBorder="1" applyAlignment="1" applyProtection="1">
      <alignment horizontal="left" vertical="center"/>
      <protection locked="0"/>
    </xf>
    <xf numFmtId="49" fontId="41" fillId="2" borderId="1" xfId="1" applyNumberFormat="1" applyFont="1" applyFill="1" applyBorder="1" applyAlignment="1" applyProtection="1">
      <alignment horizontal="center" vertical="center"/>
      <protection locked="0"/>
    </xf>
    <xf numFmtId="0" fontId="41" fillId="2" borderId="1" xfId="1" applyFont="1" applyFill="1" applyBorder="1" applyAlignment="1" applyProtection="1">
      <alignment horizontal="left" vertical="center" shrinkToFit="1"/>
      <protection locked="0"/>
    </xf>
    <xf numFmtId="0" fontId="18" fillId="2" borderId="0" xfId="1" applyFont="1" applyFill="1" applyAlignment="1" applyProtection="1">
      <alignment vertical="center"/>
      <protection locked="0"/>
    </xf>
    <xf numFmtId="0" fontId="48" fillId="2" borderId="1" xfId="1" applyFont="1" applyFill="1" applyBorder="1" applyAlignment="1" applyProtection="1">
      <alignment horizontal="left" vertical="center"/>
      <protection locked="0"/>
    </xf>
    <xf numFmtId="0" fontId="49" fillId="2" borderId="1" xfId="1" applyFont="1" applyFill="1" applyBorder="1" applyAlignment="1" applyProtection="1">
      <alignment horizontal="left" vertical="center"/>
      <protection locked="0"/>
    </xf>
    <xf numFmtId="0" fontId="50" fillId="2" borderId="1" xfId="1" applyFont="1" applyFill="1" applyBorder="1" applyAlignment="1" applyProtection="1">
      <alignment horizontal="left" vertical="center"/>
      <protection locked="0"/>
    </xf>
    <xf numFmtId="167" fontId="45" fillId="2" borderId="1" xfId="1" applyNumberFormat="1" applyFont="1" applyFill="1" applyBorder="1" applyAlignment="1">
      <alignment horizontal="center" vertical="center"/>
    </xf>
    <xf numFmtId="168" fontId="12" fillId="2" borderId="1" xfId="1" applyNumberFormat="1" applyFont="1" applyFill="1" applyBorder="1" applyAlignment="1">
      <alignment horizontal="center" vertical="center"/>
    </xf>
    <xf numFmtId="0" fontId="12" fillId="2" borderId="1" xfId="1" applyFont="1" applyFill="1" applyBorder="1" applyAlignment="1" applyProtection="1">
      <alignment horizontal="center" vertical="center"/>
      <protection locked="0"/>
    </xf>
    <xf numFmtId="0" fontId="12" fillId="2" borderId="1" xfId="1" applyFont="1" applyFill="1" applyBorder="1" applyAlignment="1">
      <alignment horizontal="center" vertical="center"/>
    </xf>
    <xf numFmtId="0" fontId="51" fillId="4" borderId="1" xfId="2" applyFont="1" applyFill="1" applyBorder="1" applyAlignment="1">
      <alignment vertical="center"/>
    </xf>
    <xf numFmtId="0" fontId="52" fillId="4" borderId="1" xfId="1" applyFont="1" applyFill="1" applyBorder="1" applyAlignment="1">
      <alignment horizontal="left" vertical="center" indent="1"/>
    </xf>
    <xf numFmtId="49" fontId="52" fillId="4" borderId="5" xfId="1" applyNumberFormat="1" applyFont="1" applyFill="1" applyBorder="1" applyAlignment="1">
      <alignment horizontal="center" vertical="center"/>
    </xf>
    <xf numFmtId="49" fontId="52" fillId="4" borderId="4" xfId="1" applyNumberFormat="1" applyFont="1" applyFill="1" applyBorder="1" applyAlignment="1">
      <alignment horizontal="center" vertical="center"/>
    </xf>
    <xf numFmtId="0" fontId="52" fillId="4" borderId="4" xfId="2" applyFont="1" applyFill="1" applyBorder="1" applyAlignment="1">
      <alignment horizontal="center" vertical="center"/>
    </xf>
    <xf numFmtId="0" fontId="52" fillId="4" borderId="6" xfId="2" applyFont="1" applyFill="1" applyBorder="1" applyAlignment="1">
      <alignment horizontal="center" vertical="center"/>
    </xf>
    <xf numFmtId="2" fontId="51" fillId="4" borderId="1" xfId="2" applyNumberFormat="1" applyFont="1" applyFill="1" applyBorder="1" applyAlignment="1">
      <alignment horizontal="center" vertical="center"/>
    </xf>
    <xf numFmtId="0" fontId="53" fillId="4" borderId="4" xfId="2" applyFont="1" applyFill="1" applyBorder="1" applyAlignment="1">
      <alignment horizontal="center" vertical="center"/>
    </xf>
    <xf numFmtId="2" fontId="51" fillId="4" borderId="4" xfId="2" applyNumberFormat="1" applyFont="1" applyFill="1" applyBorder="1" applyAlignment="1">
      <alignment horizontal="center" vertical="center"/>
    </xf>
    <xf numFmtId="165" fontId="52" fillId="4" borderId="4" xfId="2" applyNumberFormat="1" applyFont="1" applyFill="1" applyBorder="1" applyAlignment="1">
      <alignment horizontal="center" vertical="center"/>
    </xf>
    <xf numFmtId="2" fontId="52" fillId="4" borderId="4" xfId="2" applyNumberFormat="1" applyFont="1" applyFill="1" applyBorder="1" applyAlignment="1">
      <alignment horizontal="center" vertical="center"/>
    </xf>
    <xf numFmtId="2" fontId="52" fillId="4" borderId="6" xfId="2" applyNumberFormat="1" applyFont="1" applyFill="1" applyBorder="1" applyAlignment="1">
      <alignment horizontal="center" vertical="center"/>
    </xf>
    <xf numFmtId="0" fontId="1" fillId="2" borderId="0" xfId="1" applyFill="1"/>
    <xf numFmtId="0" fontId="1" fillId="0" borderId="8" xfId="10" applyBorder="1"/>
    <xf numFmtId="0" fontId="1" fillId="0" borderId="9" xfId="10" applyBorder="1"/>
    <xf numFmtId="0" fontId="1" fillId="0" borderId="10" xfId="10" applyBorder="1"/>
    <xf numFmtId="0" fontId="1" fillId="0" borderId="0" xfId="10"/>
    <xf numFmtId="0" fontId="1" fillId="0" borderId="11" xfId="10" applyBorder="1"/>
    <xf numFmtId="0" fontId="1" fillId="0" borderId="12" xfId="10" applyBorder="1"/>
    <xf numFmtId="0" fontId="54" fillId="0" borderId="11" xfId="10" applyFont="1" applyBorder="1"/>
    <xf numFmtId="0" fontId="54" fillId="0" borderId="0" xfId="10" applyFont="1"/>
    <xf numFmtId="0" fontId="55" fillId="0" borderId="0" xfId="10" applyFont="1"/>
    <xf numFmtId="0" fontId="55" fillId="0" borderId="12" xfId="10" applyFont="1" applyBorder="1"/>
    <xf numFmtId="0" fontId="56" fillId="0" borderId="0" xfId="10" applyFont="1"/>
    <xf numFmtId="0" fontId="56" fillId="0" borderId="12" xfId="10" applyFont="1" applyBorder="1"/>
    <xf numFmtId="0" fontId="57" fillId="0" borderId="11" xfId="10" applyFont="1" applyBorder="1"/>
    <xf numFmtId="0" fontId="58" fillId="6" borderId="11" xfId="10" applyFont="1" applyFill="1" applyBorder="1" applyAlignment="1">
      <alignment horizontal="right"/>
    </xf>
    <xf numFmtId="0" fontId="58" fillId="0" borderId="0" xfId="10" applyFont="1"/>
    <xf numFmtId="0" fontId="59" fillId="0" borderId="0" xfId="10" applyFont="1"/>
    <xf numFmtId="0" fontId="59" fillId="0" borderId="12" xfId="10" applyFont="1" applyBorder="1"/>
    <xf numFmtId="0" fontId="60" fillId="6" borderId="11" xfId="10" applyFont="1" applyFill="1" applyBorder="1" applyAlignment="1">
      <alignment horizontal="left"/>
    </xf>
    <xf numFmtId="0" fontId="62" fillId="0" borderId="0" xfId="10" applyFont="1"/>
    <xf numFmtId="0" fontId="63" fillId="0" borderId="0" xfId="10" applyFont="1"/>
    <xf numFmtId="0" fontId="60" fillId="0" borderId="0" xfId="10" applyFont="1" applyAlignment="1">
      <alignment horizontal="left"/>
    </xf>
    <xf numFmtId="0" fontId="64" fillId="0" borderId="0" xfId="10" applyFont="1"/>
    <xf numFmtId="0" fontId="64" fillId="0" borderId="12" xfId="10" applyFont="1" applyBorder="1"/>
    <xf numFmtId="0" fontId="63" fillId="6" borderId="11" xfId="10" applyFont="1" applyFill="1" applyBorder="1"/>
    <xf numFmtId="0" fontId="65" fillId="0" borderId="0" xfId="10" applyFont="1" applyAlignment="1">
      <alignment horizontal="left" indent="2"/>
    </xf>
    <xf numFmtId="0" fontId="66" fillId="0" borderId="0" xfId="10" applyFont="1" applyAlignment="1">
      <alignment horizontal="right"/>
    </xf>
    <xf numFmtId="0" fontId="65" fillId="0" borderId="0" xfId="10" applyFont="1" applyAlignment="1">
      <alignment horizontal="left"/>
    </xf>
    <xf numFmtId="0" fontId="67" fillId="0" borderId="0" xfId="10" applyFont="1" applyAlignment="1">
      <alignment vertical="center"/>
    </xf>
    <xf numFmtId="0" fontId="68" fillId="6" borderId="11" xfId="10" applyFont="1" applyFill="1" applyBorder="1"/>
    <xf numFmtId="0" fontId="68" fillId="0" borderId="0" xfId="10" applyFont="1"/>
    <xf numFmtId="0" fontId="1" fillId="6" borderId="11" xfId="10" applyFill="1" applyBorder="1"/>
    <xf numFmtId="0" fontId="59" fillId="6" borderId="11" xfId="10" applyFont="1" applyFill="1" applyBorder="1" applyAlignment="1">
      <alignment horizontal="right"/>
    </xf>
    <xf numFmtId="0" fontId="69" fillId="0" borderId="0" xfId="10" applyFont="1" applyAlignment="1">
      <alignment horizontal="left"/>
    </xf>
    <xf numFmtId="0" fontId="2" fillId="0" borderId="0" xfId="10" applyFont="1"/>
    <xf numFmtId="0" fontId="2" fillId="0" borderId="12" xfId="10" applyFont="1" applyBorder="1"/>
    <xf numFmtId="0" fontId="59" fillId="6" borderId="11" xfId="10" applyFont="1" applyFill="1" applyBorder="1" applyAlignment="1">
      <alignment horizontal="right" vertical="top"/>
    </xf>
    <xf numFmtId="0" fontId="69" fillId="0" borderId="0" xfId="10" applyFont="1" applyAlignment="1">
      <alignment horizontal="left" vertical="top" wrapText="1"/>
    </xf>
    <xf numFmtId="0" fontId="2" fillId="0" borderId="12" xfId="10" applyFont="1" applyBorder="1" applyAlignment="1">
      <alignment vertical="top"/>
    </xf>
    <xf numFmtId="0" fontId="2" fillId="0" borderId="0" xfId="10" applyFont="1" applyAlignment="1">
      <alignment vertical="top"/>
    </xf>
    <xf numFmtId="0" fontId="65" fillId="0" borderId="0" xfId="10" applyFont="1" applyAlignment="1">
      <alignment horizontal="left" vertical="top" wrapText="1" indent="2"/>
    </xf>
    <xf numFmtId="0" fontId="69" fillId="0" borderId="0" xfId="10" applyFont="1" applyAlignment="1">
      <alignment horizontal="left" vertical="top"/>
    </xf>
    <xf numFmtId="0" fontId="43" fillId="0" borderId="0" xfId="12" applyFont="1" applyAlignment="1">
      <alignment horizontal="left" vertical="top" wrapText="1"/>
    </xf>
    <xf numFmtId="0" fontId="1" fillId="0" borderId="13" xfId="10" applyBorder="1"/>
    <xf numFmtId="0" fontId="1" fillId="0" borderId="14" xfId="10" applyBorder="1"/>
    <xf numFmtId="0" fontId="1" fillId="0" borderId="15" xfId="10" applyBorder="1"/>
    <xf numFmtId="0" fontId="70" fillId="2" borderId="0" xfId="1" applyFont="1" applyFill="1" applyAlignment="1" applyProtection="1">
      <alignment horizontal="center" vertical="center"/>
      <protection locked="0"/>
    </xf>
    <xf numFmtId="0" fontId="72" fillId="2" borderId="1" xfId="1" applyFont="1" applyFill="1" applyBorder="1" applyAlignment="1">
      <alignment horizontal="left" vertical="center" indent="1"/>
    </xf>
    <xf numFmtId="0" fontId="71" fillId="2" borderId="1" xfId="1" applyFont="1" applyFill="1" applyBorder="1" applyAlignment="1" applyProtection="1">
      <alignment horizontal="center" vertical="center"/>
      <protection locked="0"/>
    </xf>
    <xf numFmtId="0" fontId="73" fillId="2" borderId="1" xfId="1" applyFont="1" applyFill="1" applyBorder="1" applyAlignment="1" applyProtection="1">
      <alignment horizontal="left" vertical="center"/>
      <protection locked="0"/>
    </xf>
    <xf numFmtId="167" fontId="72" fillId="2" borderId="1" xfId="1" applyNumberFormat="1" applyFont="1" applyFill="1" applyBorder="1" applyAlignment="1">
      <alignment horizontal="center" vertical="center"/>
    </xf>
    <xf numFmtId="168" fontId="72" fillId="2" borderId="1" xfId="1" applyNumberFormat="1" applyFont="1" applyFill="1" applyBorder="1" applyAlignment="1">
      <alignment horizontal="center" vertical="center"/>
    </xf>
    <xf numFmtId="0" fontId="71" fillId="2" borderId="1" xfId="1" applyFont="1" applyFill="1" applyBorder="1" applyAlignment="1">
      <alignment horizontal="center" vertical="center"/>
    </xf>
    <xf numFmtId="0" fontId="71" fillId="4" borderId="1" xfId="9" applyFont="1" applyFill="1" applyBorder="1" applyAlignment="1" applyProtection="1">
      <alignment horizontal="center" vertical="center"/>
      <protection locked="0"/>
    </xf>
    <xf numFmtId="165" fontId="71" fillId="2" borderId="1" xfId="1" applyNumberFormat="1" applyFont="1" applyFill="1" applyBorder="1" applyAlignment="1">
      <alignment horizontal="center" vertical="center"/>
    </xf>
    <xf numFmtId="44" fontId="71" fillId="2" borderId="1" xfId="1" applyNumberFormat="1" applyFont="1" applyFill="1" applyBorder="1" applyAlignment="1">
      <alignment horizontal="center" vertical="center"/>
    </xf>
    <xf numFmtId="165" fontId="74" fillId="2" borderId="1" xfId="1" applyNumberFormat="1" applyFont="1" applyFill="1" applyBorder="1" applyAlignment="1">
      <alignment horizontal="left" vertical="center"/>
    </xf>
    <xf numFmtId="0" fontId="71" fillId="2" borderId="1" xfId="1" applyFont="1" applyFill="1" applyBorder="1" applyAlignment="1" applyProtection="1">
      <alignment horizontal="left" vertical="center"/>
      <protection locked="0"/>
    </xf>
    <xf numFmtId="49" fontId="71" fillId="2" borderId="1" xfId="1" applyNumberFormat="1" applyFont="1" applyFill="1" applyBorder="1" applyAlignment="1" applyProtection="1">
      <alignment horizontal="center" vertical="center"/>
      <protection locked="0"/>
    </xf>
    <xf numFmtId="0" fontId="71" fillId="2" borderId="1" xfId="1" applyFont="1" applyFill="1" applyBorder="1" applyAlignment="1" applyProtection="1">
      <alignment horizontal="left" vertical="center" shrinkToFit="1"/>
      <protection locked="0"/>
    </xf>
    <xf numFmtId="0" fontId="75" fillId="2" borderId="0" xfId="1" applyFont="1" applyFill="1" applyAlignment="1" applyProtection="1">
      <alignment vertical="center"/>
      <protection locked="0"/>
    </xf>
    <xf numFmtId="0" fontId="76" fillId="2" borderId="0" xfId="1" applyFont="1" applyFill="1" applyAlignment="1" applyProtection="1">
      <alignment vertical="center"/>
      <protection locked="0"/>
    </xf>
    <xf numFmtId="0" fontId="72" fillId="2" borderId="1" xfId="1" applyFont="1" applyFill="1" applyBorder="1" applyAlignment="1" applyProtection="1">
      <alignment horizontal="center" vertical="center"/>
      <protection locked="0"/>
    </xf>
    <xf numFmtId="0" fontId="72" fillId="2" borderId="1" xfId="1" applyFont="1" applyFill="1" applyBorder="1" applyAlignment="1">
      <alignment horizontal="center" vertical="center"/>
    </xf>
    <xf numFmtId="0" fontId="77" fillId="4" borderId="4" xfId="9" applyFont="1" applyFill="1" applyBorder="1" applyAlignment="1">
      <alignment horizontal="left" vertical="center" wrapText="1"/>
    </xf>
    <xf numFmtId="0" fontId="71" fillId="2" borderId="7" xfId="1" applyFont="1" applyFill="1" applyBorder="1" applyAlignment="1" applyProtection="1">
      <alignment horizontal="left" vertical="center"/>
      <protection locked="0"/>
    </xf>
    <xf numFmtId="0" fontId="49" fillId="7" borderId="1" xfId="1" applyFont="1" applyFill="1" applyBorder="1" applyAlignment="1" applyProtection="1">
      <alignment horizontal="left" vertical="center"/>
      <protection locked="0"/>
    </xf>
    <xf numFmtId="0" fontId="71" fillId="0" borderId="1" xfId="13" applyFont="1" applyBorder="1" applyAlignment="1">
      <alignment horizontal="center" vertical="center"/>
    </xf>
    <xf numFmtId="0" fontId="41" fillId="2" borderId="7" xfId="1" applyFont="1" applyFill="1" applyBorder="1" applyAlignment="1" applyProtection="1">
      <alignment horizontal="left" vertical="center"/>
      <protection locked="0"/>
    </xf>
    <xf numFmtId="0" fontId="78" fillId="2" borderId="1" xfId="1" applyFont="1" applyFill="1" applyBorder="1" applyAlignment="1">
      <alignment horizontal="left" vertical="center" indent="1"/>
    </xf>
    <xf numFmtId="0" fontId="79" fillId="2" borderId="1" xfId="1" applyFont="1" applyFill="1" applyBorder="1" applyAlignment="1" applyProtection="1">
      <alignment horizontal="left" vertical="center"/>
      <protection locked="0"/>
    </xf>
    <xf numFmtId="167" fontId="78" fillId="2" borderId="1" xfId="1" applyNumberFormat="1" applyFont="1" applyFill="1" applyBorder="1" applyAlignment="1">
      <alignment horizontal="center" vertical="center"/>
    </xf>
    <xf numFmtId="168" fontId="78" fillId="2" borderId="1" xfId="1" applyNumberFormat="1" applyFont="1" applyFill="1" applyBorder="1" applyAlignment="1">
      <alignment horizontal="center" vertical="center"/>
    </xf>
    <xf numFmtId="165" fontId="80" fillId="2" borderId="1" xfId="1" applyNumberFormat="1" applyFont="1" applyFill="1" applyBorder="1" applyAlignment="1">
      <alignment horizontal="left" vertical="center"/>
    </xf>
    <xf numFmtId="0" fontId="25" fillId="2" borderId="0" xfId="1" applyFont="1" applyFill="1" applyAlignment="1" applyProtection="1">
      <alignment vertical="center"/>
      <protection locked="0"/>
    </xf>
    <xf numFmtId="0" fontId="81" fillId="2" borderId="1" xfId="1" applyFont="1" applyFill="1" applyBorder="1" applyAlignment="1" applyProtection="1">
      <alignment horizontal="left" vertical="center"/>
      <protection locked="0"/>
    </xf>
    <xf numFmtId="0" fontId="78" fillId="2" borderId="1" xfId="1" applyFont="1" applyFill="1" applyBorder="1" applyAlignment="1" applyProtection="1">
      <alignment horizontal="center" vertical="center"/>
      <protection locked="0"/>
    </xf>
    <xf numFmtId="0" fontId="78" fillId="2" borderId="1" xfId="1" applyFont="1" applyFill="1" applyBorder="1" applyAlignment="1">
      <alignment horizontal="center" vertical="center"/>
    </xf>
    <xf numFmtId="0" fontId="82" fillId="0" borderId="1" xfId="13" applyFont="1" applyBorder="1" applyAlignment="1">
      <alignment horizontal="center" vertical="center"/>
    </xf>
    <xf numFmtId="0" fontId="83" fillId="0" borderId="1" xfId="13" applyFont="1" applyBorder="1" applyAlignment="1">
      <alignment horizontal="center" vertical="center"/>
    </xf>
    <xf numFmtId="0" fontId="84" fillId="0" borderId="1" xfId="13" applyFont="1" applyBorder="1" applyAlignment="1">
      <alignment horizontal="center" vertical="center"/>
    </xf>
    <xf numFmtId="0" fontId="12" fillId="0" borderId="0" xfId="3" applyFont="1" applyAlignment="1" applyProtection="1">
      <alignment horizontal="left" vertical="top" wrapText="1"/>
      <protection locked="0"/>
    </xf>
    <xf numFmtId="0" fontId="12" fillId="4" borderId="0" xfId="7" applyFont="1" applyFill="1" applyAlignment="1" applyProtection="1">
      <alignment horizontal="left" vertical="top" wrapText="1"/>
      <protection locked="0"/>
    </xf>
    <xf numFmtId="0" fontId="65" fillId="0" borderId="0" xfId="10" applyFont="1" applyAlignment="1">
      <alignment horizontal="left" vertical="top" wrapText="1" indent="2"/>
    </xf>
    <xf numFmtId="0" fontId="69" fillId="0" borderId="0" xfId="10" applyFont="1" applyAlignment="1">
      <alignment horizontal="left" vertical="top" wrapText="1"/>
    </xf>
    <xf numFmtId="0" fontId="65" fillId="0" borderId="0" xfId="10" quotePrefix="1" applyFont="1" applyAlignment="1">
      <alignment horizontal="left" vertical="top" wrapText="1" indent="4"/>
    </xf>
    <xf numFmtId="0" fontId="65" fillId="0" borderId="0" xfId="10" applyFont="1" applyAlignment="1">
      <alignment horizontal="left" vertical="top" wrapText="1" indent="4"/>
    </xf>
    <xf numFmtId="0" fontId="69" fillId="0" borderId="0" xfId="11" applyFont="1" applyAlignment="1">
      <alignment horizontal="left" vertical="top" wrapText="1"/>
    </xf>
    <xf numFmtId="0" fontId="65" fillId="0" borderId="0" xfId="11" applyFont="1" applyAlignment="1">
      <alignment horizontal="left" vertical="top" wrapText="1" indent="2"/>
    </xf>
    <xf numFmtId="0" fontId="43" fillId="0" borderId="0" xfId="12" applyFont="1" applyAlignment="1">
      <alignment horizontal="left" vertical="top" wrapText="1"/>
    </xf>
    <xf numFmtId="0" fontId="65" fillId="0" borderId="0" xfId="10" applyFont="1" applyAlignment="1">
      <alignment horizontal="left" vertical="top" wrapText="1" indent="3"/>
    </xf>
    <xf numFmtId="0" fontId="43" fillId="0" borderId="7" xfId="1" applyFont="1" applyFill="1" applyBorder="1" applyAlignment="1" applyProtection="1">
      <alignment horizontal="left" vertical="center"/>
      <protection locked="0"/>
    </xf>
    <xf numFmtId="0" fontId="71" fillId="0" borderId="7" xfId="1" applyFont="1" applyFill="1" applyBorder="1" applyAlignment="1" applyProtection="1">
      <alignment horizontal="left" vertical="center"/>
      <protection locked="0"/>
    </xf>
    <xf numFmtId="0" fontId="77" fillId="0" borderId="4" xfId="9" applyFont="1" applyFill="1" applyBorder="1" applyAlignment="1">
      <alignment horizontal="left" vertical="center" wrapText="1"/>
    </xf>
    <xf numFmtId="0" fontId="41" fillId="0" borderId="7" xfId="1" applyFont="1" applyFill="1" applyBorder="1" applyAlignment="1" applyProtection="1">
      <alignment horizontal="left" vertical="center"/>
      <protection locked="0"/>
    </xf>
  </cellXfs>
  <cellStyles count="14">
    <cellStyle name="Гиперссылка 2" xfId="5" xr:uid="{BE007B7C-D798-4CBF-B1F1-4021098A5FE7}"/>
    <cellStyle name="Гиперссылка 2 2" xfId="4" xr:uid="{FD7ECC80-5162-4CA4-90C0-9C89CA8635A0}"/>
    <cellStyle name="Обычный" xfId="0" builtinId="0"/>
    <cellStyle name="Обычный 2 2 2 2" xfId="10" xr:uid="{0606D193-A8A5-40EF-AB19-7B16D45D0A51}"/>
    <cellStyle name="Обычный 2 2 2 3" xfId="3" xr:uid="{50BCF8A2-9C95-42B9-B22D-4E857C722581}"/>
    <cellStyle name="Обычный 2 2 3" xfId="8" xr:uid="{88EAFD2B-D866-4568-93ED-DB600E061415}"/>
    <cellStyle name="Обычный 2 2 6" xfId="2" xr:uid="{BC1ADF00-7077-4ED0-8321-26ED696787E3}"/>
    <cellStyle name="Обычный 3 2 2" xfId="13" xr:uid="{01156EB1-D5E6-4BDB-B137-316E2F69016A}"/>
    <cellStyle name="Обычный 3 2 2 2" xfId="11" xr:uid="{FAC304BB-0F09-44F1-BFFF-0663E97CEDCA}"/>
    <cellStyle name="Обычный 3 2 3" xfId="6" xr:uid="{15A3BA4D-BF87-4D61-AB32-E2D8DB156472}"/>
    <cellStyle name="Обычный 3 3" xfId="12" xr:uid="{25B8DA2D-70AC-49DE-B835-9E682F4EE9E2}"/>
    <cellStyle name="Обычный 5 2" xfId="1" xr:uid="{7546F958-8D00-4650-8A45-4962AD430651}"/>
    <cellStyle name="Обычный 5 2 3" xfId="9" xr:uid="{C48A0BAB-40BF-441A-B5E4-E08F5D4921DA}"/>
    <cellStyle name="Обычный_Лист1 2" xfId="7" xr:uid="{2A8C4E4E-2244-4DFF-B359-120E92209C9C}"/>
  </cellStyles>
  <dxfs count="8">
    <dxf>
      <fill>
        <patternFill patternType="solid">
          <fgColor auto="1"/>
          <bgColor indexed="65"/>
        </patternFill>
      </fill>
    </dxf>
    <dxf>
      <font>
        <b/>
        <i val="0"/>
      </font>
      <fill>
        <patternFill>
          <bgColor rgb="FFFF99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3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2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png"/><Relationship Id="rId3" Type="http://schemas.openxmlformats.org/officeDocument/2006/relationships/image" Target="../media/image5.png"/><Relationship Id="rId7" Type="http://schemas.openxmlformats.org/officeDocument/2006/relationships/image" Target="../media/image9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6" Type="http://schemas.openxmlformats.org/officeDocument/2006/relationships/image" Target="../media/image8.png"/><Relationship Id="rId5" Type="http://schemas.openxmlformats.org/officeDocument/2006/relationships/image" Target="../media/image7.png"/><Relationship Id="rId10" Type="http://schemas.openxmlformats.org/officeDocument/2006/relationships/image" Target="../media/image11.png"/><Relationship Id="rId4" Type="http://schemas.openxmlformats.org/officeDocument/2006/relationships/image" Target="../media/image6.png"/><Relationship Id="rId9" Type="http://schemas.microsoft.com/office/2007/relationships/hdphoto" Target="../media/hdphoto2.wdp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1552072</xdr:colOff>
      <xdr:row>0</xdr:row>
      <xdr:rowOff>207806</xdr:rowOff>
    </xdr:from>
    <xdr:ext cx="1142141" cy="1142023"/>
    <xdr:pic>
      <xdr:nvPicPr>
        <xdr:cNvPr id="2" name="Рисунок 1">
          <a:extLst>
            <a:ext uri="{FF2B5EF4-FFF2-40B4-BE49-F238E27FC236}">
              <a16:creationId xmlns:a16="http://schemas.microsoft.com/office/drawing/2014/main" id="{254A7610-65F3-4701-9F99-F6DAA1ABA5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19229" y="207806"/>
          <a:ext cx="1142141" cy="1142023"/>
        </a:xfrm>
        <a:prstGeom prst="rect">
          <a:avLst/>
        </a:prstGeom>
      </xdr:spPr>
    </xdr:pic>
    <xdr:clientData/>
  </xdr:oneCellAnchor>
  <xdr:twoCellAnchor>
    <xdr:from>
      <xdr:col>3</xdr:col>
      <xdr:colOff>54428</xdr:colOff>
      <xdr:row>1</xdr:row>
      <xdr:rowOff>152399</xdr:rowOff>
    </xdr:from>
    <xdr:to>
      <xdr:col>3</xdr:col>
      <xdr:colOff>1737666</xdr:colOff>
      <xdr:row>3</xdr:row>
      <xdr:rowOff>70757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3F92A641-4FF4-4AB1-A928-767D6D892E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colorTemperature colorTemp="5300"/>
                  </a14:imgEffect>
                  <a14:imgEffect>
                    <a14:saturation sat="66000"/>
                  </a14:imgEffect>
                  <a14:imgEffect>
                    <a14:brightnessContrast bright="-20000"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4542" y="397328"/>
          <a:ext cx="1683238" cy="5497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0</xdr:row>
      <xdr:rowOff>22151</xdr:rowOff>
    </xdr:from>
    <xdr:to>
      <xdr:col>15</xdr:col>
      <xdr:colOff>657225</xdr:colOff>
      <xdr:row>8</xdr:row>
      <xdr:rowOff>121832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6752896-20B3-4BD3-A820-3EFF0060F3C7}"/>
            </a:ext>
          </a:extLst>
        </xdr:cNvPr>
        <xdr:cNvSpPr txBox="1"/>
      </xdr:nvSpPr>
      <xdr:spPr>
        <a:xfrm>
          <a:off x="253093" y="22151"/>
          <a:ext cx="9542689" cy="1542038"/>
        </a:xfrm>
        <a:prstGeom prst="rect">
          <a:avLst/>
        </a:prstGeom>
        <a:solidFill>
          <a:srgbClr val="02392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r"/>
          <a:r>
            <a:rPr lang="ru-RU" sz="2000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Растения для профессионалов</a:t>
          </a:r>
        </a:p>
        <a:p>
          <a:pPr algn="l"/>
          <a: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Россия, Владимирская область, Киржачский район, пос. Знаменское</a:t>
          </a:r>
          <a:b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Тел.: 8 (495) 280-08-97</a:t>
          </a:r>
          <a:b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en-US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E-mail: zakaz@plantmarket.ru</a:t>
          </a:r>
          <a:b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Сайт: </a:t>
          </a:r>
          <a:r>
            <a:rPr lang="en-US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www.plantmarket.ru</a:t>
          </a:r>
          <a:endParaRPr lang="ru-RU" sz="1000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1</xdr:col>
      <xdr:colOff>30125</xdr:colOff>
      <xdr:row>10</xdr:row>
      <xdr:rowOff>12847</xdr:rowOff>
    </xdr:from>
    <xdr:to>
      <xdr:col>12</xdr:col>
      <xdr:colOff>593084</xdr:colOff>
      <xdr:row>11</xdr:row>
      <xdr:rowOff>248597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15259472-CBF5-4320-8AF8-7D88009360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4168" y="1760004"/>
          <a:ext cx="7508045" cy="442579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63</xdr:row>
      <xdr:rowOff>0</xdr:rowOff>
    </xdr:from>
    <xdr:to>
      <xdr:col>5</xdr:col>
      <xdr:colOff>171781</xdr:colOff>
      <xdr:row>65</xdr:row>
      <xdr:rowOff>123896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A1BF659C-AC48-46D6-8E39-DD8459D2E6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53093" y="16731343"/>
          <a:ext cx="2525817" cy="494010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75</xdr:row>
      <xdr:rowOff>0</xdr:rowOff>
    </xdr:from>
    <xdr:to>
      <xdr:col>6</xdr:col>
      <xdr:colOff>152813</xdr:colOff>
      <xdr:row>77</xdr:row>
      <xdr:rowOff>104842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7CD31375-5990-4B40-A7FD-A3BFC56727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53093" y="19610614"/>
          <a:ext cx="3159991" cy="474957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22</xdr:row>
      <xdr:rowOff>44302</xdr:rowOff>
    </xdr:from>
    <xdr:to>
      <xdr:col>13</xdr:col>
      <xdr:colOff>153409</xdr:colOff>
      <xdr:row>25</xdr:row>
      <xdr:rowOff>8491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749A77C7-8973-45FF-9AE1-6DD10BFD13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53093" y="4159102"/>
          <a:ext cx="7732587" cy="519360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38</xdr:row>
      <xdr:rowOff>11076</xdr:rowOff>
    </xdr:from>
    <xdr:to>
      <xdr:col>11</xdr:col>
      <xdr:colOff>458081</xdr:colOff>
      <xdr:row>40</xdr:row>
      <xdr:rowOff>163550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C87371EA-1B46-4F75-BBFA-C09F19D862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53093" y="8833947"/>
          <a:ext cx="6730974" cy="522589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93</xdr:row>
      <xdr:rowOff>0</xdr:rowOff>
    </xdr:from>
    <xdr:to>
      <xdr:col>9</xdr:col>
      <xdr:colOff>172121</xdr:colOff>
      <xdr:row>95</xdr:row>
      <xdr:rowOff>104843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098C8EB5-EF49-410A-878A-ABCB733D18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53093" y="25260300"/>
          <a:ext cx="5138728" cy="474957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98</xdr:row>
      <xdr:rowOff>161925</xdr:rowOff>
    </xdr:from>
    <xdr:to>
      <xdr:col>15</xdr:col>
      <xdr:colOff>647700</xdr:colOff>
      <xdr:row>114</xdr:row>
      <xdr:rowOff>95250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2BDE2683-FE35-45F1-A9E8-842CAB4F0D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143" y="26352954"/>
          <a:ext cx="9514114" cy="28942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114299</xdr:colOff>
      <xdr:row>0</xdr:row>
      <xdr:rowOff>50726</xdr:rowOff>
    </xdr:from>
    <xdr:to>
      <xdr:col>7</xdr:col>
      <xdr:colOff>5774</xdr:colOff>
      <xdr:row>4</xdr:row>
      <xdr:rowOff>162512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9B271D37-12FC-4A02-9F2D-F9DEA106BBB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>
          <a:extLst>
            <a:ext uri="{BEBA8EAE-BF5A-486C-A8C5-ECC9F3942E4B}">
              <a14:imgProps xmlns:a14="http://schemas.microsoft.com/office/drawing/2010/main">
                <a14:imgLayer r:embed="rId9">
                  <a14:imgEffect>
                    <a14:backgroundRemoval t="0" b="100000" l="0" r="100000">
                      <a14:foregroundMark x1="4782" y1="62343" x2="4782" y2="62343"/>
                      <a14:foregroundMark x1="13802" y1="69797" x2="13802" y2="69797"/>
                      <a14:foregroundMark x1="20470" y1="70378" x2="20470" y2="70378"/>
                      <a14:foregroundMark x1="28199" y1="72410" x2="28199" y2="72410"/>
                      <a14:foregroundMark x1="44094" y1="68151" x2="44094" y2="68151"/>
                      <a14:foregroundMark x1="62212" y1="70378" x2="62212" y2="70378"/>
                      <a14:foregroundMark x1="72370" y1="71442" x2="72370" y2="71442"/>
                      <a14:foregroundMark x1="76712" y1="63311" x2="76712" y2="63311"/>
                      <a14:foregroundMark x1="81132" y1="75992" x2="81132" y2="75992"/>
                      <a14:foregroundMark x1="86431" y1="73959" x2="86431" y2="73959"/>
                      <a14:foregroundMark x1="96071" y1="73959" x2="96071" y2="73959"/>
                      <a14:foregroundMark x1="74800" y1="23621" x2="74800" y2="23621"/>
                      <a14:foregroundMark x1="71336" y1="53824" x2="71336" y2="53824"/>
                      <a14:foregroundMark x1="72189" y1="48693" x2="72189" y2="48693"/>
                      <a14:foregroundMark x1="81313" y1="58374" x2="81313" y2="58374"/>
                      <a14:foregroundMark x1="70716" y1="58374" x2="70716" y2="58374"/>
                      <a14:foregroundMark x1="21427" y1="79477" x2="21427" y2="79477"/>
                      <a14:foregroundMark x1="64048" y1="79864" x2="64048" y2="79864"/>
                      <a14:backgroundMark x1="20057" y1="90223" x2="20057" y2="90223"/>
                      <a14:backgroundMark x1="62910" y1="89642" x2="62910" y2="89642"/>
                      <a14:backgroundMark x1="88524" y1="78896" x2="88524" y2="78896"/>
                      <a14:backgroundMark x1="32463" y1="23621" x2="32463" y2="23621"/>
                      <a14:backgroundMark x1="39571" y1="25944" x2="39571" y2="25944"/>
                      <a14:backgroundMark x1="37477" y1="48015" x2="38692" y2="46079"/>
                      <a14:backgroundMark x1="39752" y1="44143" x2="40967" y2="44143"/>
                      <a14:backgroundMark x1="42776" y1="43756" x2="43293" y2="44724"/>
                      <a14:backgroundMark x1="37219" y1="49661" x2="36960" y2="51597"/>
                      <a14:backgroundMark x1="30551" y1="39206" x2="31507" y2="43078"/>
                      <a14:backgroundMark x1="32024" y1="44434" x2="32799" y2="45111"/>
                      <a14:backgroundMark x1="33497" y1="45111" x2="34195" y2="43756"/>
                      <a14:backgroundMark x1="41561" y1="16457" x2="40786" y2="20039"/>
                      <a14:backgroundMark x1="39752" y1="32043" x2="40010" y2="35624"/>
                    </a14:backgroundRemoval>
                  </a14:imgEffect>
                </a14:imgLayer>
              </a14:imgProps>
            </a:ext>
          </a:extLst>
        </a:blip>
        <a:srcRect b="650"/>
        <a:stretch/>
      </xdr:blipFill>
      <xdr:spPr>
        <a:xfrm>
          <a:off x="348342" y="50726"/>
          <a:ext cx="3570846" cy="857457"/>
        </a:xfrm>
        <a:prstGeom prst="rect">
          <a:avLst/>
        </a:prstGeom>
      </xdr:spPr>
    </xdr:pic>
    <xdr:clientData/>
  </xdr:twoCellAnchor>
  <xdr:twoCellAnchor editAs="oneCell">
    <xdr:from>
      <xdr:col>1</xdr:col>
      <xdr:colOff>28575</xdr:colOff>
      <xdr:row>55</xdr:row>
      <xdr:rowOff>9525</xdr:rowOff>
    </xdr:from>
    <xdr:to>
      <xdr:col>10</xdr:col>
      <xdr:colOff>29310</xdr:colOff>
      <xdr:row>57</xdr:row>
      <xdr:rowOff>114368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918F4A94-329C-4625-BCF2-0A4BE67D3D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262618" y="14667139"/>
          <a:ext cx="5639535" cy="47495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88;&#1072;&#1073;&#1086;&#1090;&#1072;_&#1087;&#1083;&#1072;&#1085;&#1090;&#1084;&#1072;&#1088;&#1082;&#1077;&#1090;\&#1046;&#1072;&#1085;&#1085;&#1077;&#1090;\2021\&#1089;&#1077;&#1085;&#1090;&#1103;&#1073;&#1088;&#1100;\909\&#1050;&#1086;&#1087;&#1080;&#1103;%20paeonia_aut_2021%20(2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DChuzhinova/Documents/&#1055;&#1088;&#1072;&#1081;&#1089;-&#1083;&#1080;&#1089;&#1090;&#1099;/&#1050;&#1072;&#1089;&#1089;&#1077;&#1090;&#1099;/&#1056;&#1072;&#1073;&#1086;&#1095;&#1080;&#1077;%20&#1087;&#1088;&#1072;&#1081;&#1089;&#1099;/&#1050;&#1072;&#1089;&#1089;&#1077;&#1090;&#1099;%202021-2022%20&#1088;&#1072;&#1073;&#1086;&#1095;&#1080;&#1081;%20(&#1080;&#1090;&#1086;&#1075;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Chuzhinova/Downloads/Renault%20(2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DChuzhinova/Downloads/Renault%20(2)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treme/Desktop/&#1089;&#1077;&#1085;&#1090;&#1103;&#1073;&#1088;&#1100;%202021/&#1088;&#1072;&#1073;&#1086;&#1090;&#1072;%20&#1089;&#1077;&#1085;&#1090;&#1103;&#1073;&#1088;&#1100;%202021/&#1089;&#1077;&#1085;&#1090;&#1103;&#1073;&#1088;&#1100;/1709/&#1087;&#1080;&#1086;&#1085;&#1099;%20&#1089;&#1090;&#1086;&#1082;%201709.xls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&#1056;&#1072;&#1073;&#1086;&#1090;&#1072;\&#1055;&#1088;&#1072;&#1081;&#1089;-&#1083;&#1080;&#1089;&#1090;&#1099;\&#1050;&#1083;&#1077;&#1084;&#1072;&#1090;&#1080;&#1089;&#1099;\&#1050;&#1083;&#1077;&#1084;&#1072;&#1090;&#1080;&#1089;&#1099;%202026,%20&#1088;&#1072;&#1073;&#1086;&#1095;&#1080;&#1081;%202.0.xlsx" TargetMode="External"/><Relationship Id="rId1" Type="http://schemas.openxmlformats.org/officeDocument/2006/relationships/externalLinkPath" Target="file:///D:\&#1056;&#1072;&#1073;&#1086;&#1090;&#1072;\&#1055;&#1088;&#1072;&#1081;&#1089;-&#1083;&#1080;&#1089;&#1090;&#1099;\&#1050;&#1083;&#1077;&#1084;&#1072;&#1090;&#1080;&#1089;&#1099;\&#1050;&#1083;&#1077;&#1084;&#1072;&#1090;&#1080;&#1089;&#1099;%202026,%20&#1088;&#1072;&#1073;&#1086;&#1095;&#1080;&#1081;%202.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расчет"/>
      <sheetName val="Лист1"/>
      <sheetName val="Лист2"/>
      <sheetName val="проверка"/>
      <sheetName val="paeonia crates aut 2021"/>
      <sheetName val="Условия работы"/>
    </sheetNames>
    <sheetDataSet>
      <sheetData sheetId="0" refreshError="1"/>
      <sheetData sheetId="1" refreshError="1"/>
      <sheetData sheetId="2">
        <row r="1">
          <cell r="A1" t="str">
            <v>Артикул</v>
          </cell>
          <cell r="B1" t="str">
            <v>минус резерв</v>
          </cell>
          <cell r="C1" t="str">
            <v>минус резерв</v>
          </cell>
        </row>
        <row r="2">
          <cell r="A2" t="str">
            <v>87-104-0004</v>
          </cell>
          <cell r="B2">
            <v>0</v>
          </cell>
          <cell r="C2">
            <v>0</v>
          </cell>
        </row>
        <row r="3">
          <cell r="A3" t="str">
            <v>87-104-0005</v>
          </cell>
          <cell r="B3">
            <v>0</v>
          </cell>
          <cell r="C3">
            <v>0</v>
          </cell>
        </row>
        <row r="4">
          <cell r="A4" t="str">
            <v>87-104-0010</v>
          </cell>
          <cell r="B4">
            <v>30</v>
          </cell>
          <cell r="C4">
            <v>30</v>
          </cell>
        </row>
        <row r="5">
          <cell r="A5" t="str">
            <v>87-104-0017</v>
          </cell>
          <cell r="B5">
            <v>25</v>
          </cell>
          <cell r="C5">
            <v>25</v>
          </cell>
        </row>
        <row r="6">
          <cell r="A6" t="str">
            <v>87-104-0018</v>
          </cell>
          <cell r="B6">
            <v>25</v>
          </cell>
          <cell r="C6">
            <v>25</v>
          </cell>
        </row>
        <row r="7">
          <cell r="A7" t="str">
            <v>87-104-0038</v>
          </cell>
          <cell r="B7">
            <v>0</v>
          </cell>
          <cell r="C7">
            <v>0</v>
          </cell>
        </row>
        <row r="8">
          <cell r="A8" t="str">
            <v>87-104-0056</v>
          </cell>
          <cell r="B8">
            <v>0</v>
          </cell>
          <cell r="C8">
            <v>0</v>
          </cell>
        </row>
        <row r="9">
          <cell r="A9" t="str">
            <v>87-104-0057</v>
          </cell>
          <cell r="B9">
            <v>0</v>
          </cell>
          <cell r="C9">
            <v>0</v>
          </cell>
        </row>
        <row r="10">
          <cell r="A10" t="str">
            <v>87-104-0089</v>
          </cell>
          <cell r="B10">
            <v>0</v>
          </cell>
          <cell r="C10">
            <v>0</v>
          </cell>
        </row>
        <row r="11">
          <cell r="A11" t="str">
            <v>87-104-0139</v>
          </cell>
          <cell r="B11">
            <v>35</v>
          </cell>
          <cell r="C11">
            <v>35</v>
          </cell>
        </row>
        <row r="12">
          <cell r="A12" t="str">
            <v>87-104-0148</v>
          </cell>
          <cell r="B12">
            <v>25</v>
          </cell>
          <cell r="C12">
            <v>25</v>
          </cell>
        </row>
        <row r="13">
          <cell r="A13" t="str">
            <v>87-104-0152</v>
          </cell>
          <cell r="B13">
            <v>-15</v>
          </cell>
          <cell r="C13">
            <v>0</v>
          </cell>
        </row>
        <row r="14">
          <cell r="A14" t="str">
            <v>87-104-0154</v>
          </cell>
          <cell r="B14">
            <v>0</v>
          </cell>
          <cell r="C14">
            <v>0</v>
          </cell>
        </row>
        <row r="15">
          <cell r="A15" t="str">
            <v>87-104-0257</v>
          </cell>
          <cell r="B15">
            <v>50</v>
          </cell>
          <cell r="C15">
            <v>50</v>
          </cell>
        </row>
        <row r="16">
          <cell r="A16" t="str">
            <v>87-104-0258</v>
          </cell>
          <cell r="B16">
            <v>-15</v>
          </cell>
          <cell r="C16">
            <v>0</v>
          </cell>
        </row>
        <row r="17">
          <cell r="A17" t="str">
            <v>87-104-0273</v>
          </cell>
          <cell r="B17">
            <v>0</v>
          </cell>
          <cell r="C17">
            <v>0</v>
          </cell>
        </row>
        <row r="18">
          <cell r="A18" t="str">
            <v>87-104-0309</v>
          </cell>
          <cell r="B18">
            <v>15</v>
          </cell>
          <cell r="C18">
            <v>15</v>
          </cell>
        </row>
        <row r="19">
          <cell r="A19" t="str">
            <v>87-104-0321</v>
          </cell>
          <cell r="B19">
            <v>-15</v>
          </cell>
          <cell r="C19">
            <v>0</v>
          </cell>
        </row>
        <row r="20">
          <cell r="A20" t="str">
            <v>87-104-0360</v>
          </cell>
          <cell r="B20">
            <v>0</v>
          </cell>
          <cell r="C20">
            <v>0</v>
          </cell>
        </row>
        <row r="21">
          <cell r="A21" t="str">
            <v>87-104-0361</v>
          </cell>
          <cell r="B21">
            <v>140</v>
          </cell>
          <cell r="C21">
            <v>140</v>
          </cell>
        </row>
        <row r="22">
          <cell r="A22" t="str">
            <v>87-104-0362</v>
          </cell>
          <cell r="B22">
            <v>-55</v>
          </cell>
          <cell r="C22">
            <v>0</v>
          </cell>
        </row>
        <row r="23">
          <cell r="A23" t="str">
            <v>87-104-0363</v>
          </cell>
          <cell r="B23">
            <v>15</v>
          </cell>
          <cell r="C23">
            <v>15</v>
          </cell>
        </row>
        <row r="24">
          <cell r="A24" t="str">
            <v>87-104-0367</v>
          </cell>
          <cell r="B24">
            <v>40</v>
          </cell>
          <cell r="C24">
            <v>40</v>
          </cell>
        </row>
        <row r="25">
          <cell r="A25" t="str">
            <v>87-104-0404</v>
          </cell>
          <cell r="B25">
            <v>4</v>
          </cell>
          <cell r="C25">
            <v>4</v>
          </cell>
        </row>
        <row r="26">
          <cell r="A26" t="str">
            <v>87-104-0414</v>
          </cell>
          <cell r="B26">
            <v>20</v>
          </cell>
          <cell r="C26">
            <v>20</v>
          </cell>
        </row>
        <row r="27">
          <cell r="A27" t="str">
            <v>87-104-0417</v>
          </cell>
          <cell r="B27">
            <v>0</v>
          </cell>
          <cell r="C27">
            <v>0</v>
          </cell>
        </row>
        <row r="28">
          <cell r="A28" t="str">
            <v>87-104-0418</v>
          </cell>
          <cell r="B28">
            <v>0</v>
          </cell>
          <cell r="C28">
            <v>0</v>
          </cell>
        </row>
        <row r="29">
          <cell r="A29" t="str">
            <v>87-104-0433</v>
          </cell>
          <cell r="B29">
            <v>55</v>
          </cell>
          <cell r="C29">
            <v>55</v>
          </cell>
        </row>
        <row r="30">
          <cell r="A30" t="str">
            <v>87-104-0434</v>
          </cell>
          <cell r="B30">
            <v>25</v>
          </cell>
          <cell r="C30">
            <v>25</v>
          </cell>
        </row>
        <row r="31">
          <cell r="A31" t="str">
            <v>87-104-0442</v>
          </cell>
          <cell r="B31">
            <v>0</v>
          </cell>
          <cell r="C31">
            <v>0</v>
          </cell>
        </row>
        <row r="32">
          <cell r="A32" t="str">
            <v>87-104-0462</v>
          </cell>
          <cell r="B32">
            <v>-15</v>
          </cell>
          <cell r="C32">
            <v>0</v>
          </cell>
        </row>
        <row r="33">
          <cell r="A33" t="str">
            <v>87-104-0472</v>
          </cell>
          <cell r="B33">
            <v>60</v>
          </cell>
          <cell r="C33">
            <v>60</v>
          </cell>
        </row>
        <row r="34">
          <cell r="A34" t="str">
            <v>87-104-0473</v>
          </cell>
          <cell r="B34">
            <v>10</v>
          </cell>
          <cell r="C34">
            <v>10</v>
          </cell>
        </row>
        <row r="35">
          <cell r="A35" t="str">
            <v>87-104-0489</v>
          </cell>
          <cell r="B35">
            <v>0</v>
          </cell>
          <cell r="C35">
            <v>0</v>
          </cell>
        </row>
        <row r="36">
          <cell r="A36" t="str">
            <v>87-104-0491</v>
          </cell>
          <cell r="B36">
            <v>-20</v>
          </cell>
          <cell r="C36">
            <v>0</v>
          </cell>
        </row>
        <row r="37">
          <cell r="A37" t="str">
            <v>87-104-0492</v>
          </cell>
          <cell r="B37">
            <v>70</v>
          </cell>
          <cell r="C37">
            <v>70</v>
          </cell>
        </row>
        <row r="38">
          <cell r="A38" t="str">
            <v>87-104-0493</v>
          </cell>
          <cell r="B38">
            <v>-5</v>
          </cell>
          <cell r="C38">
            <v>0</v>
          </cell>
        </row>
        <row r="39">
          <cell r="A39" t="str">
            <v>87-104-0509</v>
          </cell>
          <cell r="B39">
            <v>0</v>
          </cell>
          <cell r="C39">
            <v>0</v>
          </cell>
        </row>
        <row r="40">
          <cell r="A40" t="str">
            <v>87-104-0519</v>
          </cell>
          <cell r="B40">
            <v>38</v>
          </cell>
          <cell r="C40">
            <v>38</v>
          </cell>
        </row>
        <row r="41">
          <cell r="A41" t="str">
            <v>87-104-0528</v>
          </cell>
          <cell r="B41">
            <v>95</v>
          </cell>
          <cell r="C41">
            <v>95</v>
          </cell>
        </row>
        <row r="42">
          <cell r="A42" t="str">
            <v>87-104-0529</v>
          </cell>
          <cell r="B42">
            <v>40</v>
          </cell>
          <cell r="C42">
            <v>40</v>
          </cell>
        </row>
        <row r="43">
          <cell r="A43" t="str">
            <v>87-104-0538</v>
          </cell>
          <cell r="B43">
            <v>60</v>
          </cell>
          <cell r="C43">
            <v>60</v>
          </cell>
        </row>
        <row r="44">
          <cell r="A44" t="str">
            <v>87-104-0539</v>
          </cell>
          <cell r="B44">
            <v>0</v>
          </cell>
          <cell r="C44">
            <v>0</v>
          </cell>
        </row>
        <row r="45">
          <cell r="A45" t="str">
            <v>87-104-0540</v>
          </cell>
          <cell r="B45">
            <v>0</v>
          </cell>
          <cell r="C45">
            <v>0</v>
          </cell>
        </row>
        <row r="46">
          <cell r="A46" t="str">
            <v>87-104-0556</v>
          </cell>
          <cell r="B46">
            <v>0</v>
          </cell>
          <cell r="C46">
            <v>0</v>
          </cell>
        </row>
        <row r="47">
          <cell r="A47" t="str">
            <v>87-104-0557</v>
          </cell>
          <cell r="B47">
            <v>60</v>
          </cell>
          <cell r="C47">
            <v>60</v>
          </cell>
        </row>
        <row r="48">
          <cell r="A48" t="str">
            <v>87-104-0583</v>
          </cell>
          <cell r="B48">
            <v>30</v>
          </cell>
          <cell r="C48">
            <v>30</v>
          </cell>
        </row>
        <row r="49">
          <cell r="A49" t="str">
            <v>87-104-0594</v>
          </cell>
          <cell r="B49">
            <v>40</v>
          </cell>
          <cell r="C49">
            <v>40</v>
          </cell>
        </row>
        <row r="50">
          <cell r="A50" t="str">
            <v>87-104-0595</v>
          </cell>
          <cell r="B50">
            <v>-20</v>
          </cell>
          <cell r="C50">
            <v>0</v>
          </cell>
        </row>
        <row r="51">
          <cell r="A51" t="str">
            <v>87-104-0596</v>
          </cell>
          <cell r="B51">
            <v>26</v>
          </cell>
          <cell r="C51">
            <v>26</v>
          </cell>
        </row>
        <row r="52">
          <cell r="A52" t="str">
            <v>87-104-0598</v>
          </cell>
          <cell r="B52">
            <v>70</v>
          </cell>
          <cell r="C52">
            <v>70</v>
          </cell>
        </row>
        <row r="53">
          <cell r="A53" t="str">
            <v>87-104-0599</v>
          </cell>
          <cell r="B53">
            <v>0</v>
          </cell>
          <cell r="C53">
            <v>0</v>
          </cell>
        </row>
        <row r="54">
          <cell r="A54" t="str">
            <v>87-104-0611</v>
          </cell>
          <cell r="B54">
            <v>-25</v>
          </cell>
          <cell r="C54">
            <v>0</v>
          </cell>
        </row>
        <row r="55">
          <cell r="A55" t="str">
            <v>87-104-0642</v>
          </cell>
          <cell r="B55">
            <v>82</v>
          </cell>
          <cell r="C55">
            <v>82</v>
          </cell>
        </row>
        <row r="56">
          <cell r="A56" t="str">
            <v>87-104-0643</v>
          </cell>
          <cell r="B56">
            <v>0</v>
          </cell>
          <cell r="C56">
            <v>0</v>
          </cell>
        </row>
        <row r="57">
          <cell r="A57" t="str">
            <v>87-104-0644</v>
          </cell>
          <cell r="B57">
            <v>0</v>
          </cell>
          <cell r="C57">
            <v>0</v>
          </cell>
        </row>
        <row r="58">
          <cell r="A58" t="str">
            <v>87-104-0645</v>
          </cell>
          <cell r="B58">
            <v>0</v>
          </cell>
          <cell r="C58">
            <v>0</v>
          </cell>
        </row>
        <row r="59">
          <cell r="A59" t="str">
            <v>87-104-0657</v>
          </cell>
          <cell r="B59">
            <v>-25</v>
          </cell>
          <cell r="C59">
            <v>0</v>
          </cell>
        </row>
        <row r="60">
          <cell r="A60" t="str">
            <v>87-104-0677</v>
          </cell>
          <cell r="B60">
            <v>15</v>
          </cell>
          <cell r="C60">
            <v>15</v>
          </cell>
        </row>
        <row r="61">
          <cell r="A61" t="str">
            <v>87-104-0689</v>
          </cell>
          <cell r="B61">
            <v>0</v>
          </cell>
          <cell r="C61">
            <v>0</v>
          </cell>
        </row>
        <row r="62">
          <cell r="A62" t="str">
            <v>87-104-0703</v>
          </cell>
          <cell r="B62">
            <v>20</v>
          </cell>
          <cell r="C62">
            <v>20</v>
          </cell>
        </row>
        <row r="63">
          <cell r="A63" t="str">
            <v>87-104-0705</v>
          </cell>
          <cell r="B63">
            <v>90</v>
          </cell>
          <cell r="C63">
            <v>90</v>
          </cell>
        </row>
        <row r="64">
          <cell r="A64" t="str">
            <v>87-104-0711</v>
          </cell>
          <cell r="B64">
            <v>20</v>
          </cell>
          <cell r="C64">
            <v>20</v>
          </cell>
        </row>
        <row r="65">
          <cell r="A65" t="str">
            <v>87-104-0745</v>
          </cell>
          <cell r="B65">
            <v>5</v>
          </cell>
          <cell r="C65">
            <v>5</v>
          </cell>
        </row>
        <row r="66">
          <cell r="A66" t="str">
            <v>87-104-0764</v>
          </cell>
          <cell r="B66">
            <v>0</v>
          </cell>
          <cell r="C66">
            <v>0</v>
          </cell>
        </row>
        <row r="67">
          <cell r="A67" t="str">
            <v>87-104-0766</v>
          </cell>
          <cell r="B67">
            <v>0</v>
          </cell>
          <cell r="C67">
            <v>0</v>
          </cell>
        </row>
        <row r="68">
          <cell r="A68" t="str">
            <v>87-104-0786</v>
          </cell>
          <cell r="B68">
            <v>-10</v>
          </cell>
          <cell r="C68">
            <v>0</v>
          </cell>
        </row>
        <row r="69">
          <cell r="A69" t="str">
            <v>87-104-0957</v>
          </cell>
          <cell r="B69">
            <v>0</v>
          </cell>
          <cell r="C69">
            <v>0</v>
          </cell>
        </row>
        <row r="70">
          <cell r="A70" t="str">
            <v>87-107-0091</v>
          </cell>
          <cell r="B70">
            <v>0</v>
          </cell>
          <cell r="C70">
            <v>0</v>
          </cell>
        </row>
        <row r="71">
          <cell r="A71" t="str">
            <v>87-107-0092</v>
          </cell>
          <cell r="B71">
            <v>0</v>
          </cell>
          <cell r="C71">
            <v>0</v>
          </cell>
        </row>
        <row r="72">
          <cell r="A72" t="str">
            <v>87-107-0099</v>
          </cell>
          <cell r="B72">
            <v>1</v>
          </cell>
          <cell r="C72">
            <v>1</v>
          </cell>
        </row>
        <row r="73">
          <cell r="A73" t="str">
            <v>87-107-0100</v>
          </cell>
          <cell r="B73">
            <v>65</v>
          </cell>
          <cell r="C73">
            <v>65</v>
          </cell>
        </row>
        <row r="74">
          <cell r="A74" t="str">
            <v>87-107-0101</v>
          </cell>
          <cell r="B74">
            <v>50</v>
          </cell>
          <cell r="C74">
            <v>50</v>
          </cell>
        </row>
        <row r="75">
          <cell r="A75" t="str">
            <v>87-107-0125</v>
          </cell>
          <cell r="B75">
            <v>-10</v>
          </cell>
          <cell r="C75">
            <v>0</v>
          </cell>
        </row>
        <row r="76">
          <cell r="A76" t="str">
            <v>87-107-0128</v>
          </cell>
          <cell r="B76">
            <v>120</v>
          </cell>
          <cell r="C76">
            <v>120</v>
          </cell>
        </row>
        <row r="77">
          <cell r="A77" t="str">
            <v>87-107-0129</v>
          </cell>
          <cell r="B77">
            <v>45</v>
          </cell>
          <cell r="C77">
            <v>45</v>
          </cell>
        </row>
        <row r="78">
          <cell r="A78" t="str">
            <v>87-107-0131</v>
          </cell>
          <cell r="B78">
            <v>5</v>
          </cell>
          <cell r="C78">
            <v>5</v>
          </cell>
        </row>
        <row r="79">
          <cell r="A79" t="str">
            <v>87-107-0132</v>
          </cell>
          <cell r="B79">
            <v>0</v>
          </cell>
          <cell r="C79">
            <v>0</v>
          </cell>
        </row>
        <row r="80">
          <cell r="A80" t="str">
            <v>87-107-0133</v>
          </cell>
          <cell r="B80">
            <v>0</v>
          </cell>
          <cell r="C80">
            <v>0</v>
          </cell>
        </row>
        <row r="81">
          <cell r="A81" t="str">
            <v>87-107-0137</v>
          </cell>
          <cell r="B81">
            <v>0</v>
          </cell>
          <cell r="C81">
            <v>0</v>
          </cell>
        </row>
        <row r="82">
          <cell r="A82" t="str">
            <v>87-107-0143</v>
          </cell>
          <cell r="B82">
            <v>25</v>
          </cell>
          <cell r="C82">
            <v>25</v>
          </cell>
        </row>
        <row r="83">
          <cell r="A83" t="str">
            <v>87-107-0150</v>
          </cell>
          <cell r="B83">
            <v>0</v>
          </cell>
          <cell r="C83">
            <v>0</v>
          </cell>
        </row>
        <row r="84">
          <cell r="A84" t="str">
            <v>87-107-0158</v>
          </cell>
          <cell r="B84">
            <v>0</v>
          </cell>
          <cell r="C84">
            <v>0</v>
          </cell>
        </row>
        <row r="85">
          <cell r="A85" t="str">
            <v>87-107-0169</v>
          </cell>
          <cell r="B85">
            <v>0</v>
          </cell>
          <cell r="C85">
            <v>0</v>
          </cell>
        </row>
        <row r="86">
          <cell r="A86" t="str">
            <v>87-107-0170</v>
          </cell>
          <cell r="B86">
            <v>0</v>
          </cell>
          <cell r="C86">
            <v>0</v>
          </cell>
        </row>
        <row r="87">
          <cell r="A87" t="str">
            <v>87-107-0171</v>
          </cell>
          <cell r="B87">
            <v>18</v>
          </cell>
          <cell r="C87">
            <v>18</v>
          </cell>
        </row>
        <row r="88">
          <cell r="A88" t="str">
            <v>87-107-0172</v>
          </cell>
          <cell r="B88">
            <v>25</v>
          </cell>
          <cell r="C88">
            <v>25</v>
          </cell>
        </row>
        <row r="89">
          <cell r="A89" t="str">
            <v>87-107-0173</v>
          </cell>
          <cell r="B89">
            <v>60</v>
          </cell>
          <cell r="C89">
            <v>60</v>
          </cell>
        </row>
        <row r="90">
          <cell r="A90" t="str">
            <v>87-107-0174</v>
          </cell>
          <cell r="B90">
            <v>-5</v>
          </cell>
          <cell r="C90">
            <v>0</v>
          </cell>
        </row>
        <row r="91">
          <cell r="A91" t="str">
            <v>87-107-0177</v>
          </cell>
          <cell r="B91">
            <v>5</v>
          </cell>
          <cell r="C91">
            <v>5</v>
          </cell>
        </row>
        <row r="92">
          <cell r="A92" t="str">
            <v>87-107-0178</v>
          </cell>
          <cell r="B92">
            <v>0</v>
          </cell>
          <cell r="C92">
            <v>0</v>
          </cell>
        </row>
        <row r="93">
          <cell r="A93" t="str">
            <v>87-107-0183</v>
          </cell>
          <cell r="B93">
            <v>70</v>
          </cell>
          <cell r="C93">
            <v>70</v>
          </cell>
        </row>
        <row r="94">
          <cell r="A94" t="str">
            <v>87-107-0184</v>
          </cell>
          <cell r="B94">
            <v>15</v>
          </cell>
          <cell r="C94">
            <v>15</v>
          </cell>
        </row>
        <row r="95">
          <cell r="A95" t="str">
            <v>87-107-0195</v>
          </cell>
          <cell r="B95">
            <v>-13</v>
          </cell>
          <cell r="C95">
            <v>0</v>
          </cell>
        </row>
        <row r="96">
          <cell r="A96" t="str">
            <v>87-107-0197</v>
          </cell>
          <cell r="B96">
            <v>0</v>
          </cell>
          <cell r="C96">
            <v>0</v>
          </cell>
        </row>
        <row r="97">
          <cell r="A97" t="str">
            <v>87-107-0198</v>
          </cell>
          <cell r="B97">
            <v>0</v>
          </cell>
          <cell r="C97">
            <v>0</v>
          </cell>
        </row>
        <row r="98">
          <cell r="A98" t="str">
            <v>87-107-0200</v>
          </cell>
          <cell r="B98">
            <v>10</v>
          </cell>
          <cell r="C98">
            <v>10</v>
          </cell>
        </row>
        <row r="99">
          <cell r="A99" t="str">
            <v>87-107-0204</v>
          </cell>
          <cell r="B99">
            <v>5</v>
          </cell>
          <cell r="C99">
            <v>5</v>
          </cell>
        </row>
        <row r="100">
          <cell r="A100" t="str">
            <v>87-107-0208</v>
          </cell>
          <cell r="B100">
            <v>30</v>
          </cell>
          <cell r="C100">
            <v>30</v>
          </cell>
        </row>
        <row r="101">
          <cell r="A101" t="str">
            <v>87-107-0209</v>
          </cell>
          <cell r="B101">
            <v>-40</v>
          </cell>
          <cell r="C101">
            <v>0</v>
          </cell>
        </row>
        <row r="102">
          <cell r="A102" t="str">
            <v>87-107-0213</v>
          </cell>
          <cell r="B102">
            <v>0</v>
          </cell>
          <cell r="C102">
            <v>0</v>
          </cell>
        </row>
        <row r="103">
          <cell r="A103" t="str">
            <v>87-107-0214</v>
          </cell>
          <cell r="B103">
            <v>60</v>
          </cell>
          <cell r="C103">
            <v>60</v>
          </cell>
        </row>
        <row r="104">
          <cell r="A104" t="str">
            <v>87-107-0216</v>
          </cell>
          <cell r="B104">
            <v>10</v>
          </cell>
          <cell r="C104">
            <v>10</v>
          </cell>
        </row>
        <row r="105">
          <cell r="A105" t="str">
            <v>87-107-0224</v>
          </cell>
          <cell r="B105">
            <v>30</v>
          </cell>
          <cell r="C105">
            <v>30</v>
          </cell>
        </row>
        <row r="106">
          <cell r="A106" t="str">
            <v>87-107-0234</v>
          </cell>
          <cell r="B106">
            <v>15</v>
          </cell>
          <cell r="C106">
            <v>15</v>
          </cell>
        </row>
        <row r="107">
          <cell r="A107" t="str">
            <v>87-107-0235</v>
          </cell>
          <cell r="B107">
            <v>30</v>
          </cell>
          <cell r="C107">
            <v>30</v>
          </cell>
        </row>
        <row r="108">
          <cell r="A108" t="str">
            <v>87-107-0238</v>
          </cell>
          <cell r="B108">
            <v>0</v>
          </cell>
          <cell r="C108">
            <v>0</v>
          </cell>
        </row>
        <row r="109">
          <cell r="A109" t="str">
            <v>87-107-0241</v>
          </cell>
          <cell r="B109">
            <v>-5</v>
          </cell>
          <cell r="C109">
            <v>0</v>
          </cell>
        </row>
        <row r="110">
          <cell r="A110" t="str">
            <v>87-107-0242</v>
          </cell>
          <cell r="B110">
            <v>0</v>
          </cell>
          <cell r="C110">
            <v>0</v>
          </cell>
        </row>
        <row r="111">
          <cell r="A111" t="str">
            <v>87-107-0243</v>
          </cell>
          <cell r="B111">
            <v>0</v>
          </cell>
          <cell r="C111">
            <v>0</v>
          </cell>
        </row>
        <row r="112">
          <cell r="A112" t="str">
            <v>87-107-0245</v>
          </cell>
          <cell r="B112">
            <v>10</v>
          </cell>
          <cell r="C112">
            <v>10</v>
          </cell>
        </row>
        <row r="113">
          <cell r="A113" t="str">
            <v>87-107-0246</v>
          </cell>
          <cell r="B113">
            <v>-10</v>
          </cell>
          <cell r="C113">
            <v>0</v>
          </cell>
        </row>
        <row r="114">
          <cell r="A114" t="str">
            <v>87-107-0253</v>
          </cell>
          <cell r="B114">
            <v>50</v>
          </cell>
          <cell r="C114">
            <v>50</v>
          </cell>
        </row>
        <row r="115">
          <cell r="A115" t="str">
            <v>87-107-0254</v>
          </cell>
          <cell r="B115">
            <v>10</v>
          </cell>
          <cell r="C115">
            <v>10</v>
          </cell>
        </row>
        <row r="116">
          <cell r="A116" t="str">
            <v>87-107-0298</v>
          </cell>
          <cell r="B116">
            <v>0</v>
          </cell>
          <cell r="C116">
            <v>0</v>
          </cell>
        </row>
        <row r="117">
          <cell r="A117" t="str">
            <v>87-107-0311</v>
          </cell>
          <cell r="B117">
            <v>0</v>
          </cell>
          <cell r="C117">
            <v>0</v>
          </cell>
        </row>
        <row r="118">
          <cell r="A118" t="str">
            <v>87-107-0314</v>
          </cell>
          <cell r="B118">
            <v>0</v>
          </cell>
          <cell r="C118">
            <v>0</v>
          </cell>
        </row>
        <row r="119">
          <cell r="A119" t="str">
            <v>87-107-0315</v>
          </cell>
          <cell r="B119">
            <v>100</v>
          </cell>
          <cell r="C119">
            <v>100</v>
          </cell>
        </row>
        <row r="120">
          <cell r="A120" t="str">
            <v>87-52-0002</v>
          </cell>
          <cell r="B120">
            <v>1335</v>
          </cell>
          <cell r="C120">
            <v>1335</v>
          </cell>
        </row>
        <row r="121">
          <cell r="A121" t="str">
            <v>87-52-0003</v>
          </cell>
          <cell r="B121">
            <v>10</v>
          </cell>
          <cell r="C121">
            <v>10</v>
          </cell>
        </row>
        <row r="122">
          <cell r="A122" t="str">
            <v>87-52-0004</v>
          </cell>
          <cell r="B122">
            <v>0</v>
          </cell>
          <cell r="C122">
            <v>0</v>
          </cell>
        </row>
        <row r="123">
          <cell r="A123" t="str">
            <v>87-52-0005</v>
          </cell>
          <cell r="B123">
            <v>-80</v>
          </cell>
          <cell r="C123">
            <v>0</v>
          </cell>
        </row>
        <row r="124">
          <cell r="A124" t="str">
            <v>87-52-0007</v>
          </cell>
          <cell r="B124">
            <v>145</v>
          </cell>
          <cell r="C124">
            <v>145</v>
          </cell>
        </row>
        <row r="125">
          <cell r="A125" t="str">
            <v>87-52-0011</v>
          </cell>
          <cell r="B125">
            <v>0</v>
          </cell>
          <cell r="C125">
            <v>0</v>
          </cell>
        </row>
        <row r="126">
          <cell r="A126" t="str">
            <v>87-52-0018</v>
          </cell>
          <cell r="B126">
            <v>20</v>
          </cell>
          <cell r="C126">
            <v>20</v>
          </cell>
        </row>
        <row r="127">
          <cell r="A127" t="str">
            <v>87-52-0019</v>
          </cell>
          <cell r="B127">
            <v>1</v>
          </cell>
          <cell r="C127">
            <v>1</v>
          </cell>
        </row>
        <row r="128">
          <cell r="A128" t="str">
            <v>87-52-0021</v>
          </cell>
          <cell r="B128">
            <v>55</v>
          </cell>
          <cell r="C128">
            <v>55</v>
          </cell>
        </row>
        <row r="129">
          <cell r="A129" t="str">
            <v>87-52-0034</v>
          </cell>
          <cell r="B129">
            <v>-25</v>
          </cell>
          <cell r="C129">
            <v>0</v>
          </cell>
        </row>
        <row r="130">
          <cell r="A130" t="str">
            <v>87-52-0035</v>
          </cell>
          <cell r="B130">
            <v>-15</v>
          </cell>
          <cell r="C130">
            <v>0</v>
          </cell>
        </row>
        <row r="131">
          <cell r="A131" t="str">
            <v>87-52-0036</v>
          </cell>
          <cell r="B131">
            <v>-10</v>
          </cell>
          <cell r="C131">
            <v>0</v>
          </cell>
        </row>
        <row r="132">
          <cell r="A132" t="str">
            <v>87-52-0037</v>
          </cell>
          <cell r="B132">
            <v>45</v>
          </cell>
          <cell r="C132">
            <v>45</v>
          </cell>
        </row>
        <row r="133">
          <cell r="A133" t="str">
            <v>87-52-0038</v>
          </cell>
          <cell r="B133">
            <v>0</v>
          </cell>
          <cell r="C133">
            <v>0</v>
          </cell>
        </row>
        <row r="134">
          <cell r="A134" t="str">
            <v>87-52-0039</v>
          </cell>
          <cell r="B134">
            <v>80</v>
          </cell>
          <cell r="C134">
            <v>80</v>
          </cell>
        </row>
        <row r="135">
          <cell r="A135" t="str">
            <v>87-52-0041</v>
          </cell>
          <cell r="B135">
            <v>0</v>
          </cell>
          <cell r="C135">
            <v>0</v>
          </cell>
        </row>
        <row r="136">
          <cell r="A136" t="str">
            <v>87-52-0042</v>
          </cell>
          <cell r="B136">
            <v>50</v>
          </cell>
          <cell r="C136">
            <v>50</v>
          </cell>
        </row>
        <row r="137">
          <cell r="A137" t="str">
            <v>87-52-0043</v>
          </cell>
          <cell r="B137">
            <v>0</v>
          </cell>
          <cell r="C137">
            <v>0</v>
          </cell>
        </row>
        <row r="138">
          <cell r="A138" t="str">
            <v>87-52-0050</v>
          </cell>
          <cell r="B138">
            <v>20</v>
          </cell>
          <cell r="C138">
            <v>20</v>
          </cell>
        </row>
        <row r="139">
          <cell r="A139" t="str">
            <v>87-52-0053</v>
          </cell>
          <cell r="B139">
            <v>75</v>
          </cell>
          <cell r="C139">
            <v>75</v>
          </cell>
        </row>
        <row r="140">
          <cell r="A140" t="str">
            <v>87-52-0055</v>
          </cell>
          <cell r="B140">
            <v>10</v>
          </cell>
          <cell r="C140">
            <v>10</v>
          </cell>
        </row>
        <row r="141">
          <cell r="A141" t="str">
            <v>87-52-0056</v>
          </cell>
          <cell r="B141">
            <v>40</v>
          </cell>
          <cell r="C141">
            <v>40</v>
          </cell>
        </row>
        <row r="142">
          <cell r="A142" t="str">
            <v>87-52-0061</v>
          </cell>
          <cell r="B142">
            <v>25</v>
          </cell>
          <cell r="C142">
            <v>25</v>
          </cell>
        </row>
        <row r="143">
          <cell r="A143" t="str">
            <v>87-52-0068</v>
          </cell>
          <cell r="B143">
            <v>55</v>
          </cell>
          <cell r="C143">
            <v>55</v>
          </cell>
        </row>
        <row r="144">
          <cell r="A144" t="str">
            <v>87-52-0069</v>
          </cell>
          <cell r="B144">
            <v>-25</v>
          </cell>
          <cell r="C144">
            <v>0</v>
          </cell>
        </row>
        <row r="145">
          <cell r="A145" t="str">
            <v>87-52-0070</v>
          </cell>
          <cell r="B145">
            <v>-20</v>
          </cell>
          <cell r="C145">
            <v>0</v>
          </cell>
        </row>
        <row r="146">
          <cell r="A146" t="str">
            <v>87-52-0071</v>
          </cell>
          <cell r="B146">
            <v>155</v>
          </cell>
          <cell r="C146">
            <v>155</v>
          </cell>
        </row>
        <row r="147">
          <cell r="A147" t="str">
            <v>87-52-0072</v>
          </cell>
          <cell r="B147">
            <v>0</v>
          </cell>
          <cell r="C147">
            <v>0</v>
          </cell>
        </row>
        <row r="148">
          <cell r="A148" t="str">
            <v>87-52-0073</v>
          </cell>
          <cell r="B148">
            <v>0</v>
          </cell>
          <cell r="C148">
            <v>0</v>
          </cell>
        </row>
        <row r="149">
          <cell r="A149" t="str">
            <v>87-52-0075</v>
          </cell>
          <cell r="B149">
            <v>0</v>
          </cell>
          <cell r="C149">
            <v>0</v>
          </cell>
        </row>
        <row r="150">
          <cell r="A150" t="str">
            <v>87-52-0077</v>
          </cell>
          <cell r="B150">
            <v>90</v>
          </cell>
          <cell r="C150">
            <v>90</v>
          </cell>
        </row>
        <row r="151">
          <cell r="A151" t="str">
            <v>87-52-0079</v>
          </cell>
          <cell r="B151">
            <v>-39</v>
          </cell>
          <cell r="C151">
            <v>0</v>
          </cell>
        </row>
        <row r="152">
          <cell r="A152" t="str">
            <v>87-52-0080</v>
          </cell>
          <cell r="B152">
            <v>125</v>
          </cell>
          <cell r="C152">
            <v>125</v>
          </cell>
        </row>
        <row r="153">
          <cell r="A153" t="str">
            <v>87-52-0082</v>
          </cell>
          <cell r="B153">
            <v>1</v>
          </cell>
          <cell r="C153">
            <v>1</v>
          </cell>
        </row>
        <row r="154">
          <cell r="A154" t="str">
            <v>87-52-0088</v>
          </cell>
          <cell r="B154">
            <v>0</v>
          </cell>
          <cell r="C154">
            <v>0</v>
          </cell>
        </row>
        <row r="155">
          <cell r="A155" t="str">
            <v>87-52-0091</v>
          </cell>
          <cell r="B155">
            <v>0</v>
          </cell>
          <cell r="C155">
            <v>0</v>
          </cell>
        </row>
        <row r="156">
          <cell r="A156" t="str">
            <v>87-52-0093</v>
          </cell>
          <cell r="B156">
            <v>-25</v>
          </cell>
          <cell r="C156">
            <v>0</v>
          </cell>
        </row>
        <row r="157">
          <cell r="A157" t="str">
            <v>87-52-0094</v>
          </cell>
          <cell r="B157">
            <v>205</v>
          </cell>
          <cell r="C157">
            <v>205</v>
          </cell>
        </row>
        <row r="158">
          <cell r="A158" t="str">
            <v>87-52-0095</v>
          </cell>
          <cell r="B158">
            <v>25</v>
          </cell>
          <cell r="C158">
            <v>25</v>
          </cell>
        </row>
        <row r="159">
          <cell r="A159" t="str">
            <v>87-52-0097</v>
          </cell>
          <cell r="B159">
            <v>70</v>
          </cell>
          <cell r="C159">
            <v>70</v>
          </cell>
        </row>
        <row r="160">
          <cell r="A160" t="str">
            <v>87-52-0098</v>
          </cell>
          <cell r="B160">
            <v>0</v>
          </cell>
          <cell r="C160">
            <v>0</v>
          </cell>
        </row>
        <row r="161">
          <cell r="A161" t="str">
            <v>87-52-0101</v>
          </cell>
          <cell r="B161">
            <v>25</v>
          </cell>
          <cell r="C161">
            <v>25</v>
          </cell>
        </row>
        <row r="162">
          <cell r="A162" t="str">
            <v>87-52-0102</v>
          </cell>
          <cell r="B162">
            <v>10</v>
          </cell>
          <cell r="C162">
            <v>10</v>
          </cell>
        </row>
        <row r="163">
          <cell r="A163" t="str">
            <v>87-52-0104</v>
          </cell>
          <cell r="B163">
            <v>45</v>
          </cell>
          <cell r="C163">
            <v>45</v>
          </cell>
        </row>
        <row r="164">
          <cell r="A164" t="str">
            <v>87-52-0113</v>
          </cell>
          <cell r="B164">
            <v>10</v>
          </cell>
          <cell r="C164">
            <v>10</v>
          </cell>
        </row>
        <row r="165">
          <cell r="A165" t="str">
            <v>87-52-0115</v>
          </cell>
          <cell r="B165">
            <v>5</v>
          </cell>
          <cell r="C165">
            <v>5</v>
          </cell>
        </row>
        <row r="166">
          <cell r="A166" t="str">
            <v>87-52-0116</v>
          </cell>
          <cell r="B166">
            <v>10</v>
          </cell>
          <cell r="C166">
            <v>10</v>
          </cell>
        </row>
        <row r="167">
          <cell r="A167" t="str">
            <v>87-52-0118</v>
          </cell>
          <cell r="B167">
            <v>20</v>
          </cell>
          <cell r="C167">
            <v>20</v>
          </cell>
        </row>
        <row r="168">
          <cell r="A168" t="str">
            <v>87-52-0119</v>
          </cell>
          <cell r="B168">
            <v>180</v>
          </cell>
          <cell r="C168">
            <v>180</v>
          </cell>
        </row>
        <row r="169">
          <cell r="A169" t="str">
            <v>87-52-0123</v>
          </cell>
          <cell r="B169">
            <v>20</v>
          </cell>
          <cell r="C169">
            <v>20</v>
          </cell>
        </row>
        <row r="170">
          <cell r="A170" t="str">
            <v>87-52-0125</v>
          </cell>
          <cell r="B170">
            <v>-20</v>
          </cell>
          <cell r="C170">
            <v>0</v>
          </cell>
        </row>
        <row r="171">
          <cell r="A171" t="str">
            <v>87-52-0126</v>
          </cell>
          <cell r="B171">
            <v>-15</v>
          </cell>
          <cell r="C171">
            <v>0</v>
          </cell>
        </row>
        <row r="172">
          <cell r="A172" t="str">
            <v>87-52-0127</v>
          </cell>
          <cell r="B172">
            <v>0</v>
          </cell>
          <cell r="C172">
            <v>0</v>
          </cell>
        </row>
        <row r="173">
          <cell r="A173" t="str">
            <v>87-52-0136</v>
          </cell>
          <cell r="B173">
            <v>30</v>
          </cell>
          <cell r="C173">
            <v>30</v>
          </cell>
        </row>
        <row r="174">
          <cell r="A174" t="str">
            <v>87-52-0138</v>
          </cell>
          <cell r="B174">
            <v>105</v>
          </cell>
          <cell r="C174">
            <v>105</v>
          </cell>
        </row>
        <row r="175">
          <cell r="A175" t="str">
            <v>87-52-0143</v>
          </cell>
          <cell r="B175">
            <v>435</v>
          </cell>
          <cell r="C175">
            <v>435</v>
          </cell>
        </row>
        <row r="176">
          <cell r="A176" t="str">
            <v>87-52-0144</v>
          </cell>
          <cell r="B176">
            <v>0</v>
          </cell>
          <cell r="C176">
            <v>0</v>
          </cell>
        </row>
        <row r="177">
          <cell r="A177" t="str">
            <v>87-52-0145</v>
          </cell>
          <cell r="B177">
            <v>40</v>
          </cell>
          <cell r="C177">
            <v>40</v>
          </cell>
        </row>
        <row r="178">
          <cell r="A178" t="str">
            <v>87-52-0150</v>
          </cell>
          <cell r="B178">
            <v>0</v>
          </cell>
          <cell r="C178">
            <v>0</v>
          </cell>
        </row>
        <row r="179">
          <cell r="A179" t="str">
            <v>87-52-0151</v>
          </cell>
          <cell r="B179">
            <v>30</v>
          </cell>
          <cell r="C179">
            <v>30</v>
          </cell>
        </row>
        <row r="180">
          <cell r="A180" t="str">
            <v>87-52-0157</v>
          </cell>
          <cell r="B180">
            <v>29</v>
          </cell>
          <cell r="C180">
            <v>29</v>
          </cell>
        </row>
        <row r="181">
          <cell r="A181" t="str">
            <v>87-52-0158</v>
          </cell>
          <cell r="B181">
            <v>24</v>
          </cell>
          <cell r="C181">
            <v>24</v>
          </cell>
        </row>
        <row r="182">
          <cell r="A182" t="str">
            <v>87-52-0159</v>
          </cell>
          <cell r="B182">
            <v>0</v>
          </cell>
          <cell r="C182">
            <v>0</v>
          </cell>
        </row>
        <row r="183">
          <cell r="A183" t="str">
            <v>87-52-0160</v>
          </cell>
          <cell r="B183">
            <v>0</v>
          </cell>
          <cell r="C183">
            <v>0</v>
          </cell>
        </row>
        <row r="184">
          <cell r="A184" t="str">
            <v>87-52-0161</v>
          </cell>
          <cell r="B184">
            <v>30</v>
          </cell>
          <cell r="C184">
            <v>30</v>
          </cell>
        </row>
        <row r="185">
          <cell r="A185" t="str">
            <v>87-52-0162</v>
          </cell>
          <cell r="B185">
            <v>34</v>
          </cell>
          <cell r="C185">
            <v>34</v>
          </cell>
        </row>
        <row r="186">
          <cell r="A186" t="str">
            <v>87-52-0164</v>
          </cell>
          <cell r="B186">
            <v>60</v>
          </cell>
          <cell r="C186">
            <v>60</v>
          </cell>
        </row>
        <row r="187">
          <cell r="A187" t="str">
            <v>87-52-0165</v>
          </cell>
          <cell r="B187">
            <v>5</v>
          </cell>
          <cell r="C187">
            <v>5</v>
          </cell>
        </row>
        <row r="188">
          <cell r="A188" t="str">
            <v>87-52-0166</v>
          </cell>
          <cell r="B188">
            <v>-25</v>
          </cell>
          <cell r="C188">
            <v>0</v>
          </cell>
        </row>
        <row r="189">
          <cell r="A189" t="str">
            <v>87-52-0169</v>
          </cell>
          <cell r="B189">
            <v>35</v>
          </cell>
          <cell r="C189">
            <v>35</v>
          </cell>
        </row>
        <row r="190">
          <cell r="A190" t="str">
            <v>87-52-0170</v>
          </cell>
          <cell r="B190">
            <v>25</v>
          </cell>
          <cell r="C190">
            <v>25</v>
          </cell>
        </row>
        <row r="191">
          <cell r="A191" t="str">
            <v>87-52-0174</v>
          </cell>
          <cell r="B191">
            <v>70</v>
          </cell>
          <cell r="C191">
            <v>70</v>
          </cell>
        </row>
        <row r="192">
          <cell r="A192" t="str">
            <v>87-52-0177</v>
          </cell>
          <cell r="B192">
            <v>15</v>
          </cell>
          <cell r="C192">
            <v>15</v>
          </cell>
        </row>
        <row r="193">
          <cell r="A193" t="str">
            <v>87-52-0178</v>
          </cell>
          <cell r="B193">
            <v>0</v>
          </cell>
          <cell r="C193">
            <v>0</v>
          </cell>
        </row>
        <row r="194">
          <cell r="A194" t="str">
            <v>87-52-0191</v>
          </cell>
          <cell r="B194">
            <v>35</v>
          </cell>
          <cell r="C194">
            <v>35</v>
          </cell>
        </row>
        <row r="195">
          <cell r="A195" t="str">
            <v>87-52-0192</v>
          </cell>
          <cell r="B195">
            <v>35</v>
          </cell>
          <cell r="C195">
            <v>35</v>
          </cell>
        </row>
        <row r="196">
          <cell r="A196" t="str">
            <v>87-52-0193</v>
          </cell>
          <cell r="B196">
            <v>40</v>
          </cell>
          <cell r="C196">
            <v>40</v>
          </cell>
        </row>
        <row r="197">
          <cell r="A197" t="str">
            <v>87-52-0194</v>
          </cell>
          <cell r="B197">
            <v>-10</v>
          </cell>
          <cell r="C197">
            <v>0</v>
          </cell>
        </row>
        <row r="198">
          <cell r="A198" t="str">
            <v>87-52-0195</v>
          </cell>
          <cell r="B198">
            <v>19</v>
          </cell>
          <cell r="C198">
            <v>19</v>
          </cell>
        </row>
        <row r="199">
          <cell r="A199" t="str">
            <v>87-52-0196</v>
          </cell>
          <cell r="B199">
            <v>10</v>
          </cell>
          <cell r="C199">
            <v>10</v>
          </cell>
        </row>
        <row r="200">
          <cell r="A200" t="str">
            <v>87-52-0197</v>
          </cell>
          <cell r="B200">
            <v>-10</v>
          </cell>
          <cell r="C200">
            <v>0</v>
          </cell>
        </row>
        <row r="201">
          <cell r="A201" t="str">
            <v>87-52-0198</v>
          </cell>
          <cell r="B201">
            <v>25</v>
          </cell>
          <cell r="C201">
            <v>25</v>
          </cell>
        </row>
        <row r="202">
          <cell r="A202" t="str">
            <v>87-52-0203</v>
          </cell>
          <cell r="B202">
            <v>11</v>
          </cell>
          <cell r="C202">
            <v>11</v>
          </cell>
        </row>
        <row r="203">
          <cell r="A203" t="str">
            <v>87-52-0205</v>
          </cell>
          <cell r="B203">
            <v>25</v>
          </cell>
          <cell r="C203">
            <v>25</v>
          </cell>
        </row>
        <row r="204">
          <cell r="A204" t="str">
            <v>87-52-0206</v>
          </cell>
          <cell r="B204">
            <v>55</v>
          </cell>
          <cell r="C204">
            <v>55</v>
          </cell>
        </row>
        <row r="205">
          <cell r="A205" t="str">
            <v>87-52-0210</v>
          </cell>
          <cell r="B205">
            <v>-5</v>
          </cell>
          <cell r="C205">
            <v>0</v>
          </cell>
        </row>
        <row r="206">
          <cell r="A206" t="str">
            <v>87-52-0213</v>
          </cell>
          <cell r="B206">
            <v>5</v>
          </cell>
          <cell r="C206">
            <v>5</v>
          </cell>
        </row>
        <row r="207">
          <cell r="A207" t="str">
            <v>87-52-0214</v>
          </cell>
          <cell r="B207">
            <v>80</v>
          </cell>
          <cell r="C207">
            <v>80</v>
          </cell>
        </row>
        <row r="208">
          <cell r="A208" t="str">
            <v>87-52-0216</v>
          </cell>
          <cell r="B208">
            <v>-10</v>
          </cell>
          <cell r="C208">
            <v>0</v>
          </cell>
        </row>
        <row r="209">
          <cell r="A209" t="str">
            <v>87-52-0220</v>
          </cell>
          <cell r="B209">
            <v>-5</v>
          </cell>
          <cell r="C209">
            <v>0</v>
          </cell>
        </row>
        <row r="210">
          <cell r="A210" t="str">
            <v>87-52-0221</v>
          </cell>
          <cell r="B210">
            <v>8</v>
          </cell>
          <cell r="C210">
            <v>8</v>
          </cell>
        </row>
        <row r="211">
          <cell r="A211" t="str">
            <v>87-52-0222</v>
          </cell>
          <cell r="B211">
            <v>-55</v>
          </cell>
          <cell r="C211">
            <v>0</v>
          </cell>
        </row>
        <row r="212">
          <cell r="A212" t="str">
            <v>87-52-0223</v>
          </cell>
          <cell r="B212">
            <v>0</v>
          </cell>
          <cell r="C212">
            <v>0</v>
          </cell>
        </row>
        <row r="213">
          <cell r="A213" t="str">
            <v>87-52-0225</v>
          </cell>
          <cell r="B213">
            <v>0</v>
          </cell>
          <cell r="C213">
            <v>0</v>
          </cell>
        </row>
        <row r="214">
          <cell r="A214" t="str">
            <v>87-52-0229</v>
          </cell>
          <cell r="B214">
            <v>45</v>
          </cell>
          <cell r="C214">
            <v>45</v>
          </cell>
        </row>
        <row r="215">
          <cell r="A215" t="str">
            <v>87-52-0230</v>
          </cell>
          <cell r="B215">
            <v>-10</v>
          </cell>
          <cell r="C215">
            <v>0</v>
          </cell>
        </row>
        <row r="216">
          <cell r="A216" t="str">
            <v>87-52-0231</v>
          </cell>
          <cell r="B216">
            <v>0</v>
          </cell>
          <cell r="C216">
            <v>0</v>
          </cell>
        </row>
        <row r="217">
          <cell r="A217" t="str">
            <v>87-52-0232</v>
          </cell>
          <cell r="B217">
            <v>175</v>
          </cell>
          <cell r="C217">
            <v>175</v>
          </cell>
        </row>
        <row r="218">
          <cell r="A218" t="str">
            <v>87-52-0233</v>
          </cell>
          <cell r="B218">
            <v>25</v>
          </cell>
          <cell r="C218">
            <v>25</v>
          </cell>
        </row>
        <row r="219">
          <cell r="A219" t="str">
            <v>87-52-0234</v>
          </cell>
          <cell r="B219">
            <v>245</v>
          </cell>
          <cell r="C219">
            <v>245</v>
          </cell>
        </row>
        <row r="220">
          <cell r="A220" t="str">
            <v>87-52-0238</v>
          </cell>
          <cell r="B220">
            <v>75</v>
          </cell>
          <cell r="C220">
            <v>75</v>
          </cell>
        </row>
        <row r="221">
          <cell r="A221" t="str">
            <v>87-52-0242</v>
          </cell>
          <cell r="B221">
            <v>-15</v>
          </cell>
          <cell r="C221">
            <v>0</v>
          </cell>
        </row>
        <row r="222">
          <cell r="A222" t="str">
            <v>87-52-0250</v>
          </cell>
          <cell r="B222">
            <v>10</v>
          </cell>
          <cell r="C222">
            <v>10</v>
          </cell>
        </row>
        <row r="223">
          <cell r="A223" t="str">
            <v>87-52-0251</v>
          </cell>
          <cell r="B223">
            <v>30</v>
          </cell>
          <cell r="C223">
            <v>30</v>
          </cell>
        </row>
        <row r="224">
          <cell r="A224" t="str">
            <v>87-52-0252</v>
          </cell>
          <cell r="B224">
            <v>0</v>
          </cell>
          <cell r="C224">
            <v>0</v>
          </cell>
        </row>
        <row r="225">
          <cell r="A225" t="str">
            <v>87-52-0255</v>
          </cell>
          <cell r="B225">
            <v>30</v>
          </cell>
          <cell r="C225">
            <v>30</v>
          </cell>
        </row>
        <row r="226">
          <cell r="A226" t="str">
            <v>87-52-0258</v>
          </cell>
          <cell r="B226">
            <v>165</v>
          </cell>
          <cell r="C226">
            <v>165</v>
          </cell>
        </row>
        <row r="227">
          <cell r="A227" t="str">
            <v>87-52-0262</v>
          </cell>
          <cell r="B227">
            <v>-15</v>
          </cell>
          <cell r="C227">
            <v>0</v>
          </cell>
        </row>
        <row r="228">
          <cell r="A228" t="str">
            <v>87-52-0263</v>
          </cell>
          <cell r="B228">
            <v>-10</v>
          </cell>
          <cell r="C228">
            <v>0</v>
          </cell>
        </row>
        <row r="229">
          <cell r="A229" t="str">
            <v>87-52-0264</v>
          </cell>
          <cell r="B229">
            <v>12</v>
          </cell>
          <cell r="C229">
            <v>12</v>
          </cell>
        </row>
        <row r="230">
          <cell r="A230" t="str">
            <v>87-52-0265</v>
          </cell>
          <cell r="B230">
            <v>50</v>
          </cell>
          <cell r="C230">
            <v>50</v>
          </cell>
        </row>
        <row r="231">
          <cell r="A231" t="str">
            <v>87-52-0266</v>
          </cell>
          <cell r="B231">
            <v>2</v>
          </cell>
          <cell r="C231">
            <v>2</v>
          </cell>
        </row>
        <row r="232">
          <cell r="A232" t="str">
            <v>87-52-0274</v>
          </cell>
          <cell r="B232">
            <v>35</v>
          </cell>
          <cell r="C232">
            <v>35</v>
          </cell>
        </row>
        <row r="233">
          <cell r="A233" t="str">
            <v>87-52-0276</v>
          </cell>
          <cell r="B233">
            <v>40</v>
          </cell>
          <cell r="C233">
            <v>40</v>
          </cell>
        </row>
        <row r="234">
          <cell r="A234" t="str">
            <v>87-52-0277</v>
          </cell>
          <cell r="B234">
            <v>15</v>
          </cell>
          <cell r="C234">
            <v>15</v>
          </cell>
        </row>
        <row r="235">
          <cell r="A235" t="str">
            <v>87-52-0279</v>
          </cell>
          <cell r="B235">
            <v>5</v>
          </cell>
          <cell r="C235">
            <v>5</v>
          </cell>
        </row>
        <row r="236">
          <cell r="A236" t="str">
            <v>87-52-0280</v>
          </cell>
          <cell r="B236">
            <v>35</v>
          </cell>
          <cell r="C236">
            <v>35</v>
          </cell>
        </row>
        <row r="237">
          <cell r="A237" t="str">
            <v>87-52-0284</v>
          </cell>
          <cell r="B237">
            <v>20</v>
          </cell>
          <cell r="C237">
            <v>20</v>
          </cell>
        </row>
        <row r="238">
          <cell r="A238" t="str">
            <v>87-52-0286</v>
          </cell>
          <cell r="B238">
            <v>0</v>
          </cell>
          <cell r="C238">
            <v>0</v>
          </cell>
        </row>
        <row r="239">
          <cell r="A239" t="str">
            <v>87-52-0287</v>
          </cell>
          <cell r="B239">
            <v>5</v>
          </cell>
          <cell r="C239">
            <v>5</v>
          </cell>
        </row>
        <row r="240">
          <cell r="A240" t="str">
            <v>87-52-0288</v>
          </cell>
          <cell r="B240">
            <v>65</v>
          </cell>
          <cell r="C240">
            <v>65</v>
          </cell>
        </row>
        <row r="241">
          <cell r="A241" t="str">
            <v>87-52-0290</v>
          </cell>
          <cell r="B241">
            <v>100</v>
          </cell>
          <cell r="C241">
            <v>100</v>
          </cell>
        </row>
        <row r="242">
          <cell r="A242" t="str">
            <v>87-52-0297</v>
          </cell>
          <cell r="B242">
            <v>0</v>
          </cell>
          <cell r="C242">
            <v>0</v>
          </cell>
        </row>
        <row r="243">
          <cell r="A243" t="str">
            <v>87-52-0299</v>
          </cell>
          <cell r="B243">
            <v>0</v>
          </cell>
          <cell r="C243">
            <v>0</v>
          </cell>
        </row>
        <row r="244">
          <cell r="A244" t="str">
            <v>87-52-0300</v>
          </cell>
          <cell r="B244">
            <v>105</v>
          </cell>
          <cell r="C244">
            <v>105</v>
          </cell>
        </row>
        <row r="245">
          <cell r="A245" t="str">
            <v>87-52-0304</v>
          </cell>
          <cell r="B245">
            <v>340</v>
          </cell>
          <cell r="C245">
            <v>340</v>
          </cell>
        </row>
        <row r="246">
          <cell r="A246" t="str">
            <v>87-52-0305</v>
          </cell>
          <cell r="B246">
            <v>90</v>
          </cell>
          <cell r="C246">
            <v>90</v>
          </cell>
        </row>
        <row r="247">
          <cell r="A247" t="str">
            <v>87-52-0306</v>
          </cell>
          <cell r="B247">
            <v>15</v>
          </cell>
          <cell r="C247">
            <v>15</v>
          </cell>
        </row>
        <row r="248">
          <cell r="A248" t="str">
            <v>87-52-0311</v>
          </cell>
          <cell r="B248">
            <v>0</v>
          </cell>
          <cell r="C248">
            <v>0</v>
          </cell>
        </row>
        <row r="249">
          <cell r="A249" t="str">
            <v>87-52-0312</v>
          </cell>
          <cell r="B249">
            <v>30</v>
          </cell>
          <cell r="C249">
            <v>30</v>
          </cell>
        </row>
        <row r="250">
          <cell r="A250" t="str">
            <v>87-52-0315</v>
          </cell>
          <cell r="B250">
            <v>20</v>
          </cell>
          <cell r="C250">
            <v>20</v>
          </cell>
        </row>
        <row r="251">
          <cell r="A251" t="str">
            <v>87-52-0318</v>
          </cell>
          <cell r="B251">
            <v>19</v>
          </cell>
          <cell r="C251">
            <v>19</v>
          </cell>
        </row>
        <row r="252">
          <cell r="A252" t="str">
            <v>87-52-0335</v>
          </cell>
          <cell r="B252">
            <v>-220</v>
          </cell>
          <cell r="C252">
            <v>0</v>
          </cell>
        </row>
        <row r="253">
          <cell r="A253" t="str">
            <v>87-52-0340</v>
          </cell>
          <cell r="B253">
            <v>0</v>
          </cell>
          <cell r="C253">
            <v>0</v>
          </cell>
        </row>
        <row r="254">
          <cell r="A254" t="str">
            <v>87-52-0341</v>
          </cell>
          <cell r="B254">
            <v>3</v>
          </cell>
          <cell r="C254">
            <v>3</v>
          </cell>
        </row>
        <row r="255">
          <cell r="A255" t="str">
            <v>87-52-0342</v>
          </cell>
          <cell r="B255">
            <v>-5</v>
          </cell>
          <cell r="C255">
            <v>0</v>
          </cell>
        </row>
        <row r="256">
          <cell r="A256" t="str">
            <v>87-52-0344</v>
          </cell>
          <cell r="B256">
            <v>-15</v>
          </cell>
          <cell r="C256">
            <v>0</v>
          </cell>
        </row>
        <row r="257">
          <cell r="A257" t="str">
            <v>87-52-0346</v>
          </cell>
          <cell r="B257">
            <v>-15</v>
          </cell>
          <cell r="C257">
            <v>0</v>
          </cell>
        </row>
        <row r="258">
          <cell r="A258" t="str">
            <v>87-52-0379</v>
          </cell>
          <cell r="B258">
            <v>18</v>
          </cell>
          <cell r="C258">
            <v>18</v>
          </cell>
        </row>
        <row r="259">
          <cell r="A259" t="str">
            <v>87-52-0380</v>
          </cell>
          <cell r="B259">
            <v>0</v>
          </cell>
          <cell r="C259">
            <v>0</v>
          </cell>
        </row>
        <row r="260">
          <cell r="A260" t="str">
            <v>87-52-0381</v>
          </cell>
          <cell r="B260">
            <v>70</v>
          </cell>
          <cell r="C260">
            <v>70</v>
          </cell>
        </row>
        <row r="261">
          <cell r="A261" t="str">
            <v>87-52-0382</v>
          </cell>
          <cell r="B261">
            <v>0</v>
          </cell>
          <cell r="C261">
            <v>0</v>
          </cell>
        </row>
        <row r="262">
          <cell r="A262" t="str">
            <v>87-52-0387</v>
          </cell>
          <cell r="B262">
            <v>0</v>
          </cell>
          <cell r="C262">
            <v>0</v>
          </cell>
        </row>
        <row r="263">
          <cell r="A263" t="str">
            <v>87-52-0388</v>
          </cell>
          <cell r="B263">
            <v>0</v>
          </cell>
          <cell r="C263">
            <v>0</v>
          </cell>
        </row>
        <row r="264">
          <cell r="A264" t="str">
            <v>87-52-0391</v>
          </cell>
          <cell r="B264">
            <v>7</v>
          </cell>
          <cell r="C264">
            <v>7</v>
          </cell>
        </row>
        <row r="265">
          <cell r="A265" t="str">
            <v>87-52-0392</v>
          </cell>
          <cell r="B265">
            <v>25</v>
          </cell>
          <cell r="C265">
            <v>25</v>
          </cell>
        </row>
        <row r="266">
          <cell r="A266" t="str">
            <v>87-52-0395</v>
          </cell>
          <cell r="B266">
            <v>0</v>
          </cell>
          <cell r="C266">
            <v>0</v>
          </cell>
        </row>
        <row r="267">
          <cell r="A267" t="str">
            <v>87-52-0399</v>
          </cell>
          <cell r="B267">
            <v>6</v>
          </cell>
          <cell r="C267">
            <v>6</v>
          </cell>
        </row>
        <row r="268">
          <cell r="A268" t="str">
            <v>87-52-0448</v>
          </cell>
          <cell r="B268">
            <v>25</v>
          </cell>
          <cell r="C268">
            <v>25</v>
          </cell>
        </row>
        <row r="269">
          <cell r="A269" t="str">
            <v>87-52-0465</v>
          </cell>
          <cell r="B269">
            <v>0</v>
          </cell>
          <cell r="C269">
            <v>0</v>
          </cell>
        </row>
        <row r="270">
          <cell r="A270" t="str">
            <v>87-52-0488</v>
          </cell>
          <cell r="B270">
            <v>5</v>
          </cell>
          <cell r="C270">
            <v>5</v>
          </cell>
        </row>
        <row r="271">
          <cell r="A271" t="str">
            <v>87-52-0489</v>
          </cell>
          <cell r="B271">
            <v>-20</v>
          </cell>
          <cell r="C271">
            <v>0</v>
          </cell>
        </row>
        <row r="272">
          <cell r="A272" t="str">
            <v>87-52-0493</v>
          </cell>
          <cell r="B272">
            <v>0</v>
          </cell>
          <cell r="C272">
            <v>0</v>
          </cell>
        </row>
        <row r="273">
          <cell r="A273" t="str">
            <v>87-52-0495</v>
          </cell>
          <cell r="B273">
            <v>25</v>
          </cell>
          <cell r="C273">
            <v>25</v>
          </cell>
        </row>
        <row r="274">
          <cell r="A274" t="str">
            <v>87-52-0500</v>
          </cell>
          <cell r="B274">
            <v>20</v>
          </cell>
          <cell r="C274">
            <v>20</v>
          </cell>
        </row>
        <row r="275">
          <cell r="A275" t="str">
            <v>87-52-0501</v>
          </cell>
          <cell r="B275">
            <v>5</v>
          </cell>
          <cell r="C275">
            <v>5</v>
          </cell>
        </row>
        <row r="276">
          <cell r="A276" t="str">
            <v>87-52-0503</v>
          </cell>
          <cell r="B276">
            <v>35</v>
          </cell>
          <cell r="C276">
            <v>35</v>
          </cell>
        </row>
        <row r="277">
          <cell r="A277" t="str">
            <v>87-52-0511</v>
          </cell>
          <cell r="B277">
            <v>0</v>
          </cell>
          <cell r="C277">
            <v>0</v>
          </cell>
        </row>
        <row r="278">
          <cell r="A278" t="str">
            <v>87-52-0512</v>
          </cell>
          <cell r="B278">
            <v>0</v>
          </cell>
          <cell r="C278">
            <v>0</v>
          </cell>
        </row>
        <row r="279">
          <cell r="A279" t="str">
            <v>87-52-0515</v>
          </cell>
          <cell r="B279">
            <v>25</v>
          </cell>
          <cell r="C279">
            <v>25</v>
          </cell>
        </row>
        <row r="280">
          <cell r="A280" t="str">
            <v>87-52-0516</v>
          </cell>
          <cell r="B280">
            <v>-15</v>
          </cell>
          <cell r="C280">
            <v>0</v>
          </cell>
        </row>
        <row r="281">
          <cell r="A281" t="str">
            <v>87-52-0526</v>
          </cell>
          <cell r="B281">
            <v>30</v>
          </cell>
          <cell r="C281">
            <v>30</v>
          </cell>
        </row>
        <row r="282">
          <cell r="A282" t="str">
            <v>87-52-0541</v>
          </cell>
          <cell r="B282">
            <v>60</v>
          </cell>
          <cell r="C282">
            <v>60</v>
          </cell>
        </row>
        <row r="283">
          <cell r="A283" t="str">
            <v>87-52-0542</v>
          </cell>
          <cell r="B283">
            <v>-30</v>
          </cell>
          <cell r="C283">
            <v>0</v>
          </cell>
        </row>
        <row r="284">
          <cell r="A284" t="str">
            <v>87-52-0551</v>
          </cell>
          <cell r="B284">
            <v>30</v>
          </cell>
          <cell r="C284">
            <v>30</v>
          </cell>
        </row>
        <row r="285">
          <cell r="A285" t="str">
            <v>87-52-0552</v>
          </cell>
          <cell r="B285">
            <v>20</v>
          </cell>
          <cell r="C285">
            <v>20</v>
          </cell>
        </row>
        <row r="286">
          <cell r="A286" t="str">
            <v>87-52-0575</v>
          </cell>
          <cell r="B286">
            <v>65</v>
          </cell>
          <cell r="C286">
            <v>65</v>
          </cell>
        </row>
        <row r="287">
          <cell r="A287" t="str">
            <v>87-52-0576</v>
          </cell>
          <cell r="B287">
            <v>65</v>
          </cell>
          <cell r="C287">
            <v>65</v>
          </cell>
        </row>
        <row r="288">
          <cell r="A288" t="str">
            <v>87-52-0579</v>
          </cell>
          <cell r="B288">
            <v>55</v>
          </cell>
          <cell r="C288">
            <v>55</v>
          </cell>
        </row>
        <row r="289">
          <cell r="A289" t="str">
            <v>87-52-0585</v>
          </cell>
          <cell r="B289">
            <v>20</v>
          </cell>
          <cell r="C289">
            <v>20</v>
          </cell>
        </row>
        <row r="290">
          <cell r="A290" t="str">
            <v>87-77-0017</v>
          </cell>
          <cell r="B290">
            <v>0</v>
          </cell>
          <cell r="C290">
            <v>0</v>
          </cell>
        </row>
        <row r="291">
          <cell r="A291" t="str">
            <v>87-77-0023</v>
          </cell>
          <cell r="B291">
            <v>40</v>
          </cell>
          <cell r="C291">
            <v>40</v>
          </cell>
        </row>
        <row r="292">
          <cell r="A292" t="str">
            <v>87-77-0039</v>
          </cell>
          <cell r="B292">
            <v>0</v>
          </cell>
          <cell r="C292">
            <v>0</v>
          </cell>
        </row>
        <row r="293">
          <cell r="A293" t="str">
            <v>87-77-0040</v>
          </cell>
          <cell r="B293">
            <v>20</v>
          </cell>
          <cell r="C293">
            <v>20</v>
          </cell>
        </row>
        <row r="294">
          <cell r="A294" t="str">
            <v>87-77-0045</v>
          </cell>
          <cell r="B294">
            <v>0</v>
          </cell>
          <cell r="C294">
            <v>0</v>
          </cell>
        </row>
        <row r="295">
          <cell r="A295" t="str">
            <v>87-77-0053</v>
          </cell>
          <cell r="B295">
            <v>0</v>
          </cell>
          <cell r="C295">
            <v>0</v>
          </cell>
        </row>
        <row r="296">
          <cell r="A296" t="str">
            <v>87-77-1308</v>
          </cell>
          <cell r="B296">
            <v>0</v>
          </cell>
          <cell r="C296">
            <v>0</v>
          </cell>
        </row>
        <row r="297">
          <cell r="A297" t="str">
            <v>87-77-1314</v>
          </cell>
          <cell r="B297">
            <v>52</v>
          </cell>
          <cell r="C297">
            <v>52</v>
          </cell>
        </row>
        <row r="298">
          <cell r="A298" t="str">
            <v>87-77-1315</v>
          </cell>
          <cell r="B298">
            <v>45</v>
          </cell>
          <cell r="C298">
            <v>45</v>
          </cell>
        </row>
        <row r="299">
          <cell r="A299" t="str">
            <v>87-77-1331</v>
          </cell>
          <cell r="B299">
            <v>0</v>
          </cell>
          <cell r="C299">
            <v>0</v>
          </cell>
        </row>
        <row r="300">
          <cell r="A300" t="str">
            <v>87-77-1332</v>
          </cell>
          <cell r="B300">
            <v>45</v>
          </cell>
          <cell r="C300">
            <v>45</v>
          </cell>
        </row>
        <row r="301">
          <cell r="A301" t="str">
            <v>87-77-1336</v>
          </cell>
          <cell r="B301">
            <v>0</v>
          </cell>
          <cell r="C301">
            <v>0</v>
          </cell>
        </row>
        <row r="302">
          <cell r="A302" t="str">
            <v>87-77-1344</v>
          </cell>
          <cell r="B302">
            <v>0</v>
          </cell>
          <cell r="C302">
            <v>0</v>
          </cell>
        </row>
        <row r="303">
          <cell r="A303" t="str">
            <v>87-77-1346</v>
          </cell>
          <cell r="B303">
            <v>95</v>
          </cell>
          <cell r="C303">
            <v>95</v>
          </cell>
        </row>
        <row r="304">
          <cell r="A304" t="str">
            <v>87-77-1379</v>
          </cell>
          <cell r="B304">
            <v>-15</v>
          </cell>
          <cell r="C304">
            <v>0</v>
          </cell>
        </row>
        <row r="305">
          <cell r="A305" t="str">
            <v>87-77-1381</v>
          </cell>
          <cell r="B305">
            <v>55</v>
          </cell>
          <cell r="C305">
            <v>55</v>
          </cell>
        </row>
        <row r="306">
          <cell r="A306" t="str">
            <v>87-77-1399</v>
          </cell>
          <cell r="B306">
            <v>35</v>
          </cell>
          <cell r="C306">
            <v>35</v>
          </cell>
        </row>
        <row r="307">
          <cell r="A307" t="str">
            <v>87-77-1422</v>
          </cell>
          <cell r="B307">
            <v>0</v>
          </cell>
          <cell r="C307">
            <v>0</v>
          </cell>
        </row>
        <row r="308">
          <cell r="A308" t="str">
            <v>87-77-1428</v>
          </cell>
          <cell r="B308">
            <v>210</v>
          </cell>
          <cell r="C308">
            <v>210</v>
          </cell>
        </row>
        <row r="309">
          <cell r="A309" t="str">
            <v>87-77-1434</v>
          </cell>
          <cell r="B309">
            <v>195</v>
          </cell>
          <cell r="C309">
            <v>195</v>
          </cell>
        </row>
        <row r="310">
          <cell r="A310" t="str">
            <v>87-77-1456</v>
          </cell>
          <cell r="B310">
            <v>0</v>
          </cell>
          <cell r="C310">
            <v>0</v>
          </cell>
        </row>
        <row r="311">
          <cell r="A311" t="str">
            <v>87-77-1472</v>
          </cell>
          <cell r="B311">
            <v>20</v>
          </cell>
          <cell r="C311">
            <v>20</v>
          </cell>
        </row>
        <row r="312">
          <cell r="A312" t="str">
            <v>87-77-1479</v>
          </cell>
          <cell r="B312">
            <v>0</v>
          </cell>
          <cell r="C312">
            <v>0</v>
          </cell>
        </row>
        <row r="313">
          <cell r="A313" t="str">
            <v>87-77-1501</v>
          </cell>
          <cell r="B313">
            <v>0</v>
          </cell>
          <cell r="C313">
            <v>0</v>
          </cell>
        </row>
        <row r="314">
          <cell r="A314" t="str">
            <v>87-77-1556</v>
          </cell>
          <cell r="B314">
            <v>190</v>
          </cell>
          <cell r="C314">
            <v>190</v>
          </cell>
        </row>
        <row r="315">
          <cell r="A315" t="str">
            <v>87-77-1557</v>
          </cell>
          <cell r="B315">
            <v>0</v>
          </cell>
          <cell r="C315">
            <v>0</v>
          </cell>
        </row>
        <row r="316">
          <cell r="A316" t="str">
            <v>87-77-1606</v>
          </cell>
          <cell r="B316">
            <v>-20</v>
          </cell>
          <cell r="C316">
            <v>0</v>
          </cell>
        </row>
        <row r="317">
          <cell r="A317" t="str">
            <v>87-77-1643</v>
          </cell>
          <cell r="B317">
            <v>-40</v>
          </cell>
          <cell r="C317">
            <v>0</v>
          </cell>
        </row>
        <row r="318">
          <cell r="A318" t="str">
            <v>87-77-1654</v>
          </cell>
          <cell r="B318">
            <v>20</v>
          </cell>
          <cell r="C318">
            <v>20</v>
          </cell>
        </row>
        <row r="319">
          <cell r="A319" t="str">
            <v>87-77-1691</v>
          </cell>
          <cell r="B319">
            <v>70</v>
          </cell>
          <cell r="C319">
            <v>70</v>
          </cell>
        </row>
        <row r="320">
          <cell r="A320" t="str">
            <v>87-77-1692</v>
          </cell>
          <cell r="B320">
            <v>-10</v>
          </cell>
          <cell r="C320">
            <v>0</v>
          </cell>
        </row>
        <row r="321">
          <cell r="A321" t="str">
            <v>87-77-1706</v>
          </cell>
          <cell r="B321">
            <v>105</v>
          </cell>
          <cell r="C321">
            <v>105</v>
          </cell>
        </row>
        <row r="322">
          <cell r="A322" t="str">
            <v>87-77-1707</v>
          </cell>
          <cell r="B322">
            <v>175</v>
          </cell>
          <cell r="C322">
            <v>175</v>
          </cell>
        </row>
        <row r="323">
          <cell r="A323" t="str">
            <v>87-77-1733</v>
          </cell>
          <cell r="B323">
            <v>10</v>
          </cell>
          <cell r="C323">
            <v>10</v>
          </cell>
        </row>
        <row r="324">
          <cell r="A324" t="str">
            <v>87-77-1735</v>
          </cell>
          <cell r="B324">
            <v>2</v>
          </cell>
          <cell r="C324">
            <v>2</v>
          </cell>
        </row>
        <row r="325">
          <cell r="A325" t="str">
            <v>87-77-1736</v>
          </cell>
          <cell r="B325">
            <v>-25</v>
          </cell>
          <cell r="C325">
            <v>0</v>
          </cell>
        </row>
        <row r="326">
          <cell r="A326" t="str">
            <v>87-77-1737</v>
          </cell>
          <cell r="B326">
            <v>5</v>
          </cell>
          <cell r="C326">
            <v>5</v>
          </cell>
        </row>
        <row r="327">
          <cell r="A327" t="str">
            <v>87-77-1767</v>
          </cell>
          <cell r="B327">
            <v>45</v>
          </cell>
          <cell r="C327">
            <v>45</v>
          </cell>
        </row>
        <row r="328">
          <cell r="A328" t="str">
            <v>87-77-1768</v>
          </cell>
          <cell r="B328">
            <v>-45</v>
          </cell>
          <cell r="C328">
            <v>0</v>
          </cell>
        </row>
        <row r="329">
          <cell r="A329" t="str">
            <v>87-77-1788</v>
          </cell>
          <cell r="B329">
            <v>70</v>
          </cell>
          <cell r="C329">
            <v>70</v>
          </cell>
        </row>
        <row r="330">
          <cell r="A330" t="str">
            <v>87-77-1789</v>
          </cell>
          <cell r="B330">
            <v>-30</v>
          </cell>
          <cell r="C330">
            <v>0</v>
          </cell>
        </row>
        <row r="331">
          <cell r="A331" t="str">
            <v>87-77-1830</v>
          </cell>
          <cell r="B331">
            <v>5</v>
          </cell>
          <cell r="C331">
            <v>5</v>
          </cell>
        </row>
        <row r="332">
          <cell r="A332" t="str">
            <v>87-77-1834</v>
          </cell>
          <cell r="B332">
            <v>0</v>
          </cell>
          <cell r="C332">
            <v>0</v>
          </cell>
        </row>
        <row r="333">
          <cell r="A333" t="str">
            <v>87-77-1848</v>
          </cell>
          <cell r="B333">
            <v>0</v>
          </cell>
          <cell r="C333">
            <v>0</v>
          </cell>
        </row>
        <row r="334">
          <cell r="A334" t="str">
            <v>87-77-1858</v>
          </cell>
          <cell r="B334">
            <v>-5</v>
          </cell>
          <cell r="C334">
            <v>0</v>
          </cell>
        </row>
        <row r="335">
          <cell r="A335" t="str">
            <v>87-77-1859</v>
          </cell>
          <cell r="B335">
            <v>40</v>
          </cell>
          <cell r="C335">
            <v>40</v>
          </cell>
        </row>
        <row r="336">
          <cell r="A336" t="str">
            <v>87-77-1862</v>
          </cell>
          <cell r="B336">
            <v>35</v>
          </cell>
          <cell r="C336">
            <v>35</v>
          </cell>
        </row>
        <row r="337">
          <cell r="A337" t="str">
            <v>87-77-1871</v>
          </cell>
          <cell r="B337">
            <v>0</v>
          </cell>
          <cell r="C337">
            <v>0</v>
          </cell>
        </row>
        <row r="338">
          <cell r="A338" t="str">
            <v>87-77-1904</v>
          </cell>
          <cell r="B338">
            <v>0</v>
          </cell>
          <cell r="C338">
            <v>0</v>
          </cell>
        </row>
        <row r="339">
          <cell r="A339" t="str">
            <v>87-77-1908</v>
          </cell>
          <cell r="B339">
            <v>0</v>
          </cell>
          <cell r="C339">
            <v>0</v>
          </cell>
        </row>
      </sheetData>
      <sheetData sheetId="3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ecostek 2021"/>
      <sheetName val="2022"/>
      <sheetName val="Лист5"/>
      <sheetName val="Hecostek 2022"/>
      <sheetName val="рабочий кассеты"/>
      <sheetName val="рабочий кассеты Хекостек"/>
      <sheetName val="Hecostek 2021 (3)"/>
      <sheetName val="Условия работы"/>
      <sheetName val="2021 (2)"/>
      <sheetName val="Условия работы хеко"/>
      <sheetName val="Черенки в кассетах_успех"/>
      <sheetName val="рабочий 2022"/>
      <sheetName val="Лист1"/>
      <sheetName val="Лист2"/>
      <sheetName val="202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13">
          <cell r="A13" t="str">
            <v>87-10-1402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10">
          <cell r="A10" t="str">
            <v>87-10-0896</v>
          </cell>
          <cell r="B10" t="str">
            <v>Acer pal. 'Atropurpureum'</v>
          </cell>
          <cell r="C10" t="str">
            <v>MP66</v>
          </cell>
          <cell r="D10" t="str">
            <v>Directly</v>
          </cell>
          <cell r="F10">
            <v>1.08</v>
          </cell>
          <cell r="G10">
            <v>0.97</v>
          </cell>
          <cell r="H10">
            <v>0.91</v>
          </cell>
          <cell r="J10">
            <v>1.32192</v>
          </cell>
          <cell r="K10">
            <v>1.1872799999999999</v>
          </cell>
          <cell r="L10">
            <v>0.91</v>
          </cell>
        </row>
        <row r="11">
          <cell r="A11" t="str">
            <v>87-10-1221</v>
          </cell>
          <cell r="B11" t="str">
            <v>Acer pal. 'Elegans'</v>
          </cell>
          <cell r="C11" t="str">
            <v>MP66</v>
          </cell>
          <cell r="D11" t="str">
            <v>Directly</v>
          </cell>
          <cell r="F11">
            <v>1.08</v>
          </cell>
          <cell r="G11">
            <v>0.97</v>
          </cell>
          <cell r="H11">
            <v>0.91</v>
          </cell>
          <cell r="J11">
            <v>1.32192</v>
          </cell>
          <cell r="K11">
            <v>1.1872799999999999</v>
          </cell>
          <cell r="L11">
            <v>0.91</v>
          </cell>
        </row>
        <row r="12">
          <cell r="A12" t="str">
            <v>87-10-1222</v>
          </cell>
          <cell r="B12" t="str">
            <v>Acer pal. 'Katsura'</v>
          </cell>
          <cell r="C12" t="str">
            <v>MP66</v>
          </cell>
          <cell r="D12" t="str">
            <v>Directly</v>
          </cell>
          <cell r="F12">
            <v>1.08</v>
          </cell>
          <cell r="G12">
            <v>0.97</v>
          </cell>
          <cell r="H12">
            <v>0.91</v>
          </cell>
          <cell r="J12">
            <v>1.32192</v>
          </cell>
          <cell r="K12">
            <v>1.1872799999999999</v>
          </cell>
          <cell r="L12">
            <v>0.91</v>
          </cell>
        </row>
        <row r="13">
          <cell r="A13" t="str">
            <v>87-10-1215</v>
          </cell>
          <cell r="B13" t="str">
            <v>Acer pal. 'Orange Dream'</v>
          </cell>
          <cell r="C13" t="str">
            <v>MP66</v>
          </cell>
          <cell r="D13" t="str">
            <v>Directly</v>
          </cell>
          <cell r="F13">
            <v>1.08</v>
          </cell>
          <cell r="G13">
            <v>0.97</v>
          </cell>
          <cell r="H13">
            <v>0.91</v>
          </cell>
          <cell r="J13">
            <v>1.32192</v>
          </cell>
          <cell r="K13">
            <v>1.1872799999999999</v>
          </cell>
          <cell r="L13">
            <v>0.91</v>
          </cell>
        </row>
        <row r="14">
          <cell r="A14" t="str">
            <v>87-10-1401</v>
          </cell>
          <cell r="B14" t="str">
            <v>Aronia melanocarpa 'Hugin'</v>
          </cell>
          <cell r="C14" t="str">
            <v>MP104</v>
          </cell>
          <cell r="D14" t="str">
            <v>Directly</v>
          </cell>
          <cell r="F14">
            <v>0.52</v>
          </cell>
          <cell r="G14">
            <v>0.41</v>
          </cell>
          <cell r="H14">
            <v>0.35</v>
          </cell>
          <cell r="J14">
            <v>0.63648000000000005</v>
          </cell>
          <cell r="K14">
            <v>0.50183999999999995</v>
          </cell>
          <cell r="L14">
            <v>0.35</v>
          </cell>
        </row>
        <row r="15">
          <cell r="A15" t="str">
            <v>87-10-1402</v>
          </cell>
          <cell r="B15" t="str">
            <v>Aronia prunifolia 'Nero'</v>
          </cell>
          <cell r="C15" t="str">
            <v>MP104</v>
          </cell>
          <cell r="D15" t="str">
            <v>Directly</v>
          </cell>
          <cell r="F15">
            <v>0.52</v>
          </cell>
          <cell r="G15">
            <v>0.41</v>
          </cell>
          <cell r="H15">
            <v>0.35</v>
          </cell>
          <cell r="J15">
            <v>0.63648000000000005</v>
          </cell>
          <cell r="K15">
            <v>0.50183999999999995</v>
          </cell>
          <cell r="L15">
            <v>0.35</v>
          </cell>
        </row>
        <row r="16">
          <cell r="A16" t="str">
            <v>87-10-1283</v>
          </cell>
          <cell r="B16" t="str">
            <v>Aronia prunifolia 'Viking'</v>
          </cell>
          <cell r="C16" t="str">
            <v>MP104</v>
          </cell>
          <cell r="D16" t="str">
            <v>Directly</v>
          </cell>
          <cell r="F16">
            <v>0.52</v>
          </cell>
          <cell r="G16">
            <v>0.41</v>
          </cell>
          <cell r="H16">
            <v>0.35</v>
          </cell>
          <cell r="J16">
            <v>0.63648000000000005</v>
          </cell>
          <cell r="K16">
            <v>0.50183999999999995</v>
          </cell>
          <cell r="L16">
            <v>0.35</v>
          </cell>
        </row>
        <row r="17">
          <cell r="A17" t="str">
            <v>87-10-0006</v>
          </cell>
          <cell r="B17" t="str">
            <v>Berberis buxifolia 'Nana'</v>
          </cell>
          <cell r="C17" t="str">
            <v>MP150</v>
          </cell>
          <cell r="D17" t="str">
            <v>Directly</v>
          </cell>
          <cell r="F17">
            <v>0.59000000000000008</v>
          </cell>
          <cell r="G17">
            <v>0.48</v>
          </cell>
          <cell r="H17">
            <v>0.42</v>
          </cell>
          <cell r="J17">
            <v>0.72216000000000014</v>
          </cell>
          <cell r="K17">
            <v>0.58751999999999993</v>
          </cell>
          <cell r="L17">
            <v>0.42</v>
          </cell>
        </row>
        <row r="18">
          <cell r="A18" t="str">
            <v>87-10-0897</v>
          </cell>
          <cell r="B18" t="str">
            <v>Berberis candidula</v>
          </cell>
          <cell r="C18" t="str">
            <v>MP150</v>
          </cell>
          <cell r="D18" t="str">
            <v>Directly</v>
          </cell>
          <cell r="F18">
            <v>0.53</v>
          </cell>
          <cell r="G18">
            <v>0.42</v>
          </cell>
          <cell r="H18">
            <v>0.36</v>
          </cell>
          <cell r="J18">
            <v>0.64872000000000007</v>
          </cell>
          <cell r="K18">
            <v>0.51407999999999998</v>
          </cell>
          <cell r="L18">
            <v>0.36</v>
          </cell>
        </row>
        <row r="19">
          <cell r="A19" t="str">
            <v>87-10-0943</v>
          </cell>
          <cell r="B19" t="str">
            <v>Berberis frikartii 'Amstelveen'</v>
          </cell>
          <cell r="C19" t="str">
            <v>MP150</v>
          </cell>
          <cell r="D19" t="str">
            <v>Directly</v>
          </cell>
          <cell r="F19">
            <v>0.53</v>
          </cell>
          <cell r="G19">
            <v>0.42</v>
          </cell>
          <cell r="H19">
            <v>0.36</v>
          </cell>
          <cell r="J19">
            <v>0.64872000000000007</v>
          </cell>
          <cell r="K19">
            <v>0.51407999999999998</v>
          </cell>
          <cell r="L19">
            <v>0.36</v>
          </cell>
        </row>
        <row r="20">
          <cell r="A20" t="str">
            <v>87-10-0941</v>
          </cell>
          <cell r="B20" t="str">
            <v>Berberis frikartii 'Telstar'</v>
          </cell>
          <cell r="C20" t="str">
            <v>MP150</v>
          </cell>
          <cell r="D20" t="str">
            <v>Directly</v>
          </cell>
          <cell r="F20">
            <v>0.53</v>
          </cell>
          <cell r="G20">
            <v>0.42</v>
          </cell>
          <cell r="H20">
            <v>0.36</v>
          </cell>
          <cell r="J20">
            <v>0.64872000000000007</v>
          </cell>
          <cell r="K20">
            <v>0.51407999999999998</v>
          </cell>
          <cell r="L20">
            <v>0.36</v>
          </cell>
        </row>
        <row r="21">
          <cell r="A21" t="str">
            <v>87-10-0957</v>
          </cell>
          <cell r="B21" t="str">
            <v>Berberis int. 'Wallich's Purple'</v>
          </cell>
          <cell r="C21" t="str">
            <v>MP150</v>
          </cell>
          <cell r="D21" t="str">
            <v>Directly</v>
          </cell>
          <cell r="F21">
            <v>0.53</v>
          </cell>
          <cell r="G21">
            <v>0.42</v>
          </cell>
          <cell r="H21">
            <v>0.36</v>
          </cell>
          <cell r="J21">
            <v>0.64872000000000007</v>
          </cell>
          <cell r="K21">
            <v>0.51407999999999998</v>
          </cell>
          <cell r="L21">
            <v>0.36</v>
          </cell>
        </row>
        <row r="22">
          <cell r="A22" t="str">
            <v>87-10-0008</v>
          </cell>
          <cell r="B22" t="str">
            <v>Berberis media 'Parkjuweel'</v>
          </cell>
          <cell r="C22" t="str">
            <v>MP150</v>
          </cell>
          <cell r="D22" t="str">
            <v>Directly</v>
          </cell>
          <cell r="F22">
            <v>0.53</v>
          </cell>
          <cell r="G22">
            <v>0.42</v>
          </cell>
          <cell r="H22">
            <v>0.36</v>
          </cell>
          <cell r="J22">
            <v>0.64872000000000007</v>
          </cell>
          <cell r="K22">
            <v>0.51407999999999998</v>
          </cell>
          <cell r="L22">
            <v>0.36</v>
          </cell>
        </row>
        <row r="23">
          <cell r="A23" t="str">
            <v>87-10-0819</v>
          </cell>
          <cell r="B23" t="str">
            <v>Berberis media 'Red Jewel'</v>
          </cell>
          <cell r="C23" t="str">
            <v>MP150</v>
          </cell>
          <cell r="D23" t="str">
            <v>Directly</v>
          </cell>
          <cell r="F23">
            <v>0.53</v>
          </cell>
          <cell r="G23">
            <v>0.42</v>
          </cell>
          <cell r="H23">
            <v>0.36</v>
          </cell>
          <cell r="J23">
            <v>0.64872000000000007</v>
          </cell>
          <cell r="K23">
            <v>0.51407999999999998</v>
          </cell>
          <cell r="L23">
            <v>0.36</v>
          </cell>
        </row>
        <row r="24">
          <cell r="A24" t="str">
            <v>87-10-0009</v>
          </cell>
          <cell r="B24" t="str">
            <v>Berberis ott. 'Auricoma'</v>
          </cell>
          <cell r="C24" t="str">
            <v>MP150</v>
          </cell>
          <cell r="D24" t="str">
            <v>Directly</v>
          </cell>
          <cell r="F24">
            <v>0.53</v>
          </cell>
          <cell r="G24">
            <v>0.42</v>
          </cell>
          <cell r="H24">
            <v>0.36</v>
          </cell>
          <cell r="J24">
            <v>0.64872000000000007</v>
          </cell>
          <cell r="K24">
            <v>0.51407999999999998</v>
          </cell>
          <cell r="L24">
            <v>0.36</v>
          </cell>
        </row>
        <row r="25">
          <cell r="A25" t="str">
            <v>87-10-0833</v>
          </cell>
          <cell r="B25" t="str">
            <v>Berberis ott. 'Silver Miles'</v>
          </cell>
          <cell r="C25" t="str">
            <v>MP150</v>
          </cell>
          <cell r="D25" t="str">
            <v>Directly</v>
          </cell>
          <cell r="F25">
            <v>0.53</v>
          </cell>
          <cell r="G25">
            <v>0.42</v>
          </cell>
          <cell r="H25">
            <v>0.36</v>
          </cell>
          <cell r="J25">
            <v>0.64872000000000007</v>
          </cell>
          <cell r="K25">
            <v>0.51407999999999998</v>
          </cell>
          <cell r="L25">
            <v>0.36</v>
          </cell>
        </row>
        <row r="26">
          <cell r="A26" t="str">
            <v>87-10-0011</v>
          </cell>
          <cell r="B26" t="str">
            <v>Berberis ott. 'Superba'</v>
          </cell>
          <cell r="C26" t="str">
            <v>MP150</v>
          </cell>
          <cell r="D26" t="str">
            <v>Directly</v>
          </cell>
          <cell r="F26">
            <v>0.53</v>
          </cell>
          <cell r="G26">
            <v>0.42</v>
          </cell>
          <cell r="H26">
            <v>0.36</v>
          </cell>
          <cell r="J26">
            <v>0.64872000000000007</v>
          </cell>
          <cell r="K26">
            <v>0.51407999999999998</v>
          </cell>
          <cell r="L26">
            <v>0.36</v>
          </cell>
        </row>
        <row r="27">
          <cell r="A27" t="str">
            <v>87-10-0013</v>
          </cell>
          <cell r="B27" t="str">
            <v>Berberis thunb. 'Atropurpurea Nana'</v>
          </cell>
          <cell r="C27" t="str">
            <v>MP150</v>
          </cell>
          <cell r="D27" t="str">
            <v>Directly</v>
          </cell>
          <cell r="F27">
            <v>0.53</v>
          </cell>
          <cell r="G27">
            <v>0.42</v>
          </cell>
          <cell r="H27">
            <v>0.36</v>
          </cell>
          <cell r="J27">
            <v>0.64872000000000007</v>
          </cell>
          <cell r="K27">
            <v>0.51407999999999998</v>
          </cell>
          <cell r="L27">
            <v>0.36</v>
          </cell>
        </row>
        <row r="28">
          <cell r="A28" t="str">
            <v>87-10-0014</v>
          </cell>
          <cell r="B28" t="str">
            <v>Berberis thunb. 'Aurea'</v>
          </cell>
          <cell r="C28" t="str">
            <v>MP150</v>
          </cell>
          <cell r="D28" t="str">
            <v>Directly</v>
          </cell>
          <cell r="F28">
            <v>0.53</v>
          </cell>
          <cell r="G28">
            <v>0.42</v>
          </cell>
          <cell r="H28">
            <v>0.36</v>
          </cell>
          <cell r="J28">
            <v>0.64872000000000007</v>
          </cell>
          <cell r="K28">
            <v>0.51407999999999998</v>
          </cell>
          <cell r="L28">
            <v>0.36</v>
          </cell>
        </row>
        <row r="29">
          <cell r="A29" t="str">
            <v>87-10-0015</v>
          </cell>
          <cell r="B29" t="str">
            <v>Berberis thunb. 'Bagatelle'</v>
          </cell>
          <cell r="C29" t="str">
            <v>MP150</v>
          </cell>
          <cell r="D29" t="str">
            <v>Directly</v>
          </cell>
          <cell r="F29">
            <v>0.53</v>
          </cell>
          <cell r="G29">
            <v>0.42</v>
          </cell>
          <cell r="H29">
            <v>0.36</v>
          </cell>
          <cell r="J29">
            <v>0.64872000000000007</v>
          </cell>
          <cell r="K29">
            <v>0.51407999999999998</v>
          </cell>
          <cell r="L29">
            <v>0.36</v>
          </cell>
        </row>
        <row r="30">
          <cell r="A30" t="str">
            <v>87-10-0016</v>
          </cell>
          <cell r="B30" t="str">
            <v>Berberis thunb. 'Bonanza Gold' PBR  ®</v>
          </cell>
          <cell r="C30" t="str">
            <v>mp150</v>
          </cell>
          <cell r="D30" t="str">
            <v>Directly</v>
          </cell>
          <cell r="F30">
            <v>1.29</v>
          </cell>
          <cell r="G30">
            <v>1.18</v>
          </cell>
          <cell r="H30">
            <v>1.1200000000000001</v>
          </cell>
          <cell r="J30">
            <v>1.5789600000000001</v>
          </cell>
          <cell r="K30">
            <v>1.44432</v>
          </cell>
          <cell r="L30">
            <v>1.1200000000000001</v>
          </cell>
        </row>
        <row r="31">
          <cell r="A31" t="str">
            <v>87-10-0898</v>
          </cell>
          <cell r="B31" t="str">
            <v>Berberis thunb. 'Carmen'</v>
          </cell>
          <cell r="C31" t="str">
            <v>MP150</v>
          </cell>
          <cell r="D31" t="str">
            <v>Directly</v>
          </cell>
          <cell r="F31">
            <v>0.53</v>
          </cell>
          <cell r="G31">
            <v>0.42</v>
          </cell>
          <cell r="H31">
            <v>0.36</v>
          </cell>
          <cell r="J31">
            <v>0.64872000000000007</v>
          </cell>
          <cell r="K31">
            <v>0.51407999999999998</v>
          </cell>
          <cell r="L31">
            <v>0.36</v>
          </cell>
        </row>
        <row r="32">
          <cell r="A32" t="str">
            <v>87-10-1275</v>
          </cell>
          <cell r="B32" t="str">
            <v>Berberis thunb. 'Chicquita' PBR ®</v>
          </cell>
          <cell r="C32" t="str">
            <v>MP150</v>
          </cell>
          <cell r="D32" t="str">
            <v>Directly</v>
          </cell>
          <cell r="F32">
            <v>1.01</v>
          </cell>
          <cell r="G32">
            <v>0.9</v>
          </cell>
          <cell r="H32">
            <v>0.84</v>
          </cell>
          <cell r="J32">
            <v>1.23624</v>
          </cell>
          <cell r="K32">
            <v>1.1016000000000001</v>
          </cell>
          <cell r="L32">
            <v>0.84</v>
          </cell>
        </row>
        <row r="33">
          <cell r="A33" t="str">
            <v>87-10-1276</v>
          </cell>
          <cell r="B33" t="str">
            <v>Berberis thunb. 'Chocolate Summer'PBR ®</v>
          </cell>
          <cell r="C33" t="str">
            <v>MP150</v>
          </cell>
          <cell r="D33" t="str">
            <v>Directly</v>
          </cell>
          <cell r="F33">
            <v>1.01</v>
          </cell>
          <cell r="G33">
            <v>0.9</v>
          </cell>
          <cell r="H33">
            <v>0.84</v>
          </cell>
          <cell r="J33">
            <v>1.23624</v>
          </cell>
          <cell r="K33">
            <v>1.1016000000000001</v>
          </cell>
          <cell r="L33">
            <v>0.84</v>
          </cell>
        </row>
        <row r="34">
          <cell r="A34" t="str">
            <v>87-10-1223</v>
          </cell>
          <cell r="B34" t="str">
            <v>Berberis thunb. 'Concorde'</v>
          </cell>
          <cell r="C34" t="str">
            <v>MP150</v>
          </cell>
          <cell r="D34" t="str">
            <v>Directly</v>
          </cell>
          <cell r="F34">
            <v>0.53</v>
          </cell>
          <cell r="G34">
            <v>0.42</v>
          </cell>
          <cell r="H34">
            <v>0.36</v>
          </cell>
          <cell r="J34">
            <v>0.64872000000000007</v>
          </cell>
          <cell r="K34">
            <v>0.51407999999999998</v>
          </cell>
          <cell r="L34">
            <v>0.36</v>
          </cell>
        </row>
        <row r="35">
          <cell r="A35" t="str">
            <v>87-10-0756</v>
          </cell>
          <cell r="B35" t="str">
            <v>Berberis thunb. 'Coral' PBR ®</v>
          </cell>
          <cell r="C35" t="str">
            <v>MP150</v>
          </cell>
          <cell r="D35" t="str">
            <v>Directly</v>
          </cell>
          <cell r="F35">
            <v>1.01</v>
          </cell>
          <cell r="G35">
            <v>0.9</v>
          </cell>
          <cell r="H35">
            <v>0.84</v>
          </cell>
          <cell r="J35">
            <v>1.23624</v>
          </cell>
          <cell r="K35">
            <v>1.1016000000000001</v>
          </cell>
          <cell r="L35">
            <v>0.84</v>
          </cell>
        </row>
        <row r="36">
          <cell r="A36" t="str">
            <v>87-10-0017</v>
          </cell>
          <cell r="B36" t="str">
            <v>Berberis thunb. 'Coronita'</v>
          </cell>
          <cell r="C36" t="str">
            <v>MP150</v>
          </cell>
          <cell r="D36" t="str">
            <v>Directly</v>
          </cell>
          <cell r="F36">
            <v>0.53</v>
          </cell>
          <cell r="G36">
            <v>0.42</v>
          </cell>
          <cell r="H36">
            <v>0.36</v>
          </cell>
          <cell r="J36">
            <v>0.64872000000000007</v>
          </cell>
          <cell r="K36">
            <v>0.51407999999999998</v>
          </cell>
          <cell r="L36">
            <v>0.36</v>
          </cell>
        </row>
        <row r="37">
          <cell r="A37" t="str">
            <v>87-10-0018</v>
          </cell>
          <cell r="B37" t="str">
            <v>Berberis thunb. 'Dart's Red Lady'</v>
          </cell>
          <cell r="C37" t="str">
            <v>MP150</v>
          </cell>
          <cell r="D37" t="str">
            <v>Directly</v>
          </cell>
          <cell r="F37">
            <v>0.53</v>
          </cell>
          <cell r="G37">
            <v>0.42</v>
          </cell>
          <cell r="H37">
            <v>0.36</v>
          </cell>
          <cell r="J37">
            <v>0.64872000000000007</v>
          </cell>
          <cell r="K37">
            <v>0.51407999999999998</v>
          </cell>
          <cell r="L37">
            <v>0.36</v>
          </cell>
        </row>
        <row r="38">
          <cell r="A38" t="str">
            <v>87-10-0019</v>
          </cell>
          <cell r="B38" t="str">
            <v>Berberis thunb. 'Erecta'</v>
          </cell>
          <cell r="C38" t="str">
            <v>MP150</v>
          </cell>
          <cell r="D38" t="str">
            <v>Directly</v>
          </cell>
          <cell r="F38">
            <v>0.53</v>
          </cell>
          <cell r="G38">
            <v>0.42</v>
          </cell>
          <cell r="H38">
            <v>0.36</v>
          </cell>
          <cell r="J38">
            <v>0.64872000000000007</v>
          </cell>
          <cell r="K38">
            <v>0.51407999999999998</v>
          </cell>
          <cell r="L38">
            <v>0.36</v>
          </cell>
        </row>
        <row r="39">
          <cell r="A39" t="str">
            <v>87-10-1269</v>
          </cell>
          <cell r="B39" t="str">
            <v>Berberis thunb. 'Florence' PBR ®</v>
          </cell>
          <cell r="C39" t="str">
            <v>MP150</v>
          </cell>
          <cell r="D39" t="str">
            <v>Directly</v>
          </cell>
          <cell r="F39">
            <v>1.01</v>
          </cell>
          <cell r="G39">
            <v>0.9</v>
          </cell>
          <cell r="H39">
            <v>0.84</v>
          </cell>
          <cell r="J39">
            <v>1.23624</v>
          </cell>
          <cell r="K39">
            <v>1.1016000000000001</v>
          </cell>
          <cell r="L39">
            <v>0.84</v>
          </cell>
        </row>
        <row r="40">
          <cell r="A40" t="str">
            <v>87-10-0020</v>
          </cell>
          <cell r="B40" t="str">
            <v>Berberis thunb. 'Golden Ring'</v>
          </cell>
          <cell r="C40" t="str">
            <v>MP150</v>
          </cell>
          <cell r="D40" t="str">
            <v>Directly</v>
          </cell>
          <cell r="F40">
            <v>0.53</v>
          </cell>
          <cell r="G40">
            <v>0.42</v>
          </cell>
          <cell r="H40">
            <v>0.36</v>
          </cell>
          <cell r="J40">
            <v>0.64872000000000007</v>
          </cell>
          <cell r="K40">
            <v>0.51407999999999998</v>
          </cell>
          <cell r="L40">
            <v>0.36</v>
          </cell>
        </row>
        <row r="41">
          <cell r="A41" t="str">
            <v>87-10-1403</v>
          </cell>
          <cell r="B41" t="str">
            <v>Berberis thunb. 'Goldalite'</v>
          </cell>
          <cell r="C41" t="str">
            <v>MP150</v>
          </cell>
          <cell r="D41" t="str">
            <v>Directly</v>
          </cell>
          <cell r="F41">
            <v>0.53</v>
          </cell>
          <cell r="G41">
            <v>0.42</v>
          </cell>
          <cell r="H41">
            <v>0.36</v>
          </cell>
          <cell r="J41">
            <v>0.64872000000000007</v>
          </cell>
          <cell r="K41">
            <v>0.51407999999999998</v>
          </cell>
          <cell r="L41">
            <v>0.36</v>
          </cell>
        </row>
        <row r="42">
          <cell r="A42" t="str">
            <v>87-10-1112</v>
          </cell>
          <cell r="B42" t="str">
            <v>Berberis thunb. 'Golden Ruby'(Goruzam)  PBR ®</v>
          </cell>
          <cell r="C42" t="str">
            <v>MP150</v>
          </cell>
          <cell r="D42" t="str">
            <v>Directly</v>
          </cell>
          <cell r="F42">
            <v>1.01</v>
          </cell>
          <cell r="G42">
            <v>0.9</v>
          </cell>
          <cell r="H42">
            <v>0.84</v>
          </cell>
          <cell r="J42">
            <v>1.23624</v>
          </cell>
          <cell r="K42">
            <v>1.1016000000000001</v>
          </cell>
          <cell r="L42">
            <v>0.84</v>
          </cell>
        </row>
        <row r="43">
          <cell r="A43" t="str">
            <v>87-10-1214</v>
          </cell>
          <cell r="B43" t="str">
            <v>Berberis thunb. 'Golden Torch' PBR ®</v>
          </cell>
          <cell r="C43" t="str">
            <v>MP150</v>
          </cell>
          <cell r="D43" t="str">
            <v>Directly</v>
          </cell>
          <cell r="F43">
            <v>1.01</v>
          </cell>
          <cell r="G43">
            <v>0.9</v>
          </cell>
          <cell r="H43">
            <v>0.84</v>
          </cell>
          <cell r="J43">
            <v>1.23624</v>
          </cell>
          <cell r="K43">
            <v>1.1016000000000001</v>
          </cell>
          <cell r="L43">
            <v>0.84</v>
          </cell>
        </row>
        <row r="44">
          <cell r="A44" t="str">
            <v>87-10-0021</v>
          </cell>
          <cell r="B44" t="str">
            <v>Berberis thunb. 'Green Carpet'</v>
          </cell>
          <cell r="C44" t="str">
            <v>MP150</v>
          </cell>
          <cell r="D44" t="str">
            <v>Directly</v>
          </cell>
          <cell r="F44">
            <v>0.53</v>
          </cell>
          <cell r="G44">
            <v>0.42</v>
          </cell>
          <cell r="H44">
            <v>0.36</v>
          </cell>
          <cell r="J44">
            <v>0.64872000000000007</v>
          </cell>
          <cell r="K44">
            <v>0.51407999999999998</v>
          </cell>
          <cell r="L44">
            <v>0.36</v>
          </cell>
        </row>
        <row r="45">
          <cell r="A45" t="str">
            <v>87-10-0022</v>
          </cell>
          <cell r="B45" t="str">
            <v>Berberis thunb. 'Green Ornament'</v>
          </cell>
          <cell r="C45" t="str">
            <v>MP150</v>
          </cell>
          <cell r="D45" t="str">
            <v>Directly</v>
          </cell>
          <cell r="F45">
            <v>0.53</v>
          </cell>
          <cell r="G45">
            <v>0.42</v>
          </cell>
          <cell r="H45">
            <v>0.36</v>
          </cell>
          <cell r="J45">
            <v>0.64872000000000007</v>
          </cell>
          <cell r="K45">
            <v>0.51407999999999998</v>
          </cell>
          <cell r="L45">
            <v>0.36</v>
          </cell>
        </row>
        <row r="46">
          <cell r="A46" t="str">
            <v>87-10-0023</v>
          </cell>
          <cell r="B46" t="str">
            <v>Berberis thunb. 'Harlequin'</v>
          </cell>
          <cell r="C46" t="str">
            <v>MP150</v>
          </cell>
          <cell r="D46" t="str">
            <v>Directly</v>
          </cell>
          <cell r="F46">
            <v>0.55000000000000004</v>
          </cell>
          <cell r="G46">
            <v>0.44</v>
          </cell>
          <cell r="H46">
            <v>0.38</v>
          </cell>
          <cell r="J46">
            <v>0.67320000000000002</v>
          </cell>
          <cell r="K46">
            <v>0.53856000000000004</v>
          </cell>
          <cell r="L46">
            <v>0.38</v>
          </cell>
        </row>
        <row r="47">
          <cell r="A47" t="str">
            <v>87-10-0824</v>
          </cell>
          <cell r="B47" t="str">
            <v>Berberis thunb. 'Helmond Pillar'</v>
          </cell>
          <cell r="C47" t="str">
            <v>MP150</v>
          </cell>
          <cell r="D47" t="str">
            <v>Directly</v>
          </cell>
          <cell r="F47">
            <v>0.53</v>
          </cell>
          <cell r="G47">
            <v>0.42</v>
          </cell>
          <cell r="H47">
            <v>0.36</v>
          </cell>
          <cell r="J47">
            <v>0.64872000000000007</v>
          </cell>
          <cell r="K47">
            <v>0.51407999999999998</v>
          </cell>
          <cell r="L47">
            <v>0.36</v>
          </cell>
        </row>
        <row r="48">
          <cell r="A48" t="str">
            <v>87-10-0966</v>
          </cell>
          <cell r="B48" t="str">
            <v>Berberis thunb. 'Kelleriis'</v>
          </cell>
          <cell r="C48" t="str">
            <v>MP150</v>
          </cell>
          <cell r="D48" t="str">
            <v>Directly</v>
          </cell>
          <cell r="F48">
            <v>0.53</v>
          </cell>
          <cell r="G48">
            <v>0.42</v>
          </cell>
          <cell r="H48">
            <v>0.36</v>
          </cell>
          <cell r="J48">
            <v>0.64872000000000007</v>
          </cell>
          <cell r="K48">
            <v>0.51407999999999998</v>
          </cell>
          <cell r="L48">
            <v>0.36</v>
          </cell>
        </row>
        <row r="49">
          <cell r="A49" t="str">
            <v>87-10-0024</v>
          </cell>
          <cell r="B49" t="str">
            <v>Berberis thunb. 'Kobold'</v>
          </cell>
          <cell r="C49" t="str">
            <v>MP150</v>
          </cell>
          <cell r="D49" t="str">
            <v>Directly</v>
          </cell>
          <cell r="F49">
            <v>0.53</v>
          </cell>
          <cell r="G49">
            <v>0.42</v>
          </cell>
          <cell r="H49">
            <v>0.36</v>
          </cell>
          <cell r="J49">
            <v>0.64872000000000007</v>
          </cell>
          <cell r="K49">
            <v>0.51407999999999998</v>
          </cell>
          <cell r="L49">
            <v>0.36</v>
          </cell>
        </row>
        <row r="50">
          <cell r="A50" t="str">
            <v>87-10-1134</v>
          </cell>
          <cell r="B50" t="str">
            <v>Berberis thunb. 'Lutin Rouge' PBR ®</v>
          </cell>
          <cell r="C50" t="str">
            <v>MP150</v>
          </cell>
          <cell r="D50" t="str">
            <v>Directly</v>
          </cell>
          <cell r="F50">
            <v>1.01</v>
          </cell>
          <cell r="G50">
            <v>0.9</v>
          </cell>
          <cell r="H50">
            <v>0.84</v>
          </cell>
          <cell r="J50">
            <v>1.23624</v>
          </cell>
          <cell r="K50">
            <v>1.1016000000000001</v>
          </cell>
          <cell r="L50">
            <v>0.84</v>
          </cell>
        </row>
        <row r="51">
          <cell r="A51" t="str">
            <v>87-10-0025</v>
          </cell>
          <cell r="B51" t="str">
            <v>Berberis thunb. 'Maria' PBR ®</v>
          </cell>
          <cell r="C51" t="str">
            <v>MP150</v>
          </cell>
          <cell r="D51" t="str">
            <v>Directly</v>
          </cell>
          <cell r="F51">
            <v>1.04</v>
          </cell>
          <cell r="G51">
            <v>0.93</v>
          </cell>
          <cell r="H51">
            <v>0.87</v>
          </cell>
          <cell r="J51">
            <v>1.2729600000000001</v>
          </cell>
          <cell r="K51">
            <v>1.1383200000000002</v>
          </cell>
          <cell r="L51">
            <v>0.87</v>
          </cell>
        </row>
        <row r="52">
          <cell r="A52" t="str">
            <v>87-10-0899</v>
          </cell>
          <cell r="B52" t="str">
            <v>Berberis thunb. 'Natasza' PBR ®</v>
          </cell>
          <cell r="C52" t="str">
            <v>MP150</v>
          </cell>
          <cell r="D52" t="str">
            <v>Directly</v>
          </cell>
          <cell r="F52">
            <v>1.01</v>
          </cell>
          <cell r="G52">
            <v>0.9</v>
          </cell>
          <cell r="H52">
            <v>0.84</v>
          </cell>
          <cell r="J52">
            <v>1.23624</v>
          </cell>
          <cell r="K52">
            <v>1.1016000000000001</v>
          </cell>
          <cell r="L52">
            <v>0.84</v>
          </cell>
        </row>
        <row r="53">
          <cell r="A53" t="str">
            <v>87-10-1404</v>
          </cell>
          <cell r="B53" t="str">
            <v xml:space="preserve">Berberis thunb. 'Orange Carpet' </v>
          </cell>
          <cell r="C53" t="str">
            <v>MP150</v>
          </cell>
          <cell r="D53" t="str">
            <v>Directly</v>
          </cell>
          <cell r="F53">
            <v>0.66</v>
          </cell>
          <cell r="G53">
            <v>0.55000000000000004</v>
          </cell>
          <cell r="H53">
            <v>0.49</v>
          </cell>
          <cell r="J53">
            <v>0.80784</v>
          </cell>
          <cell r="K53">
            <v>0.67320000000000002</v>
          </cell>
          <cell r="L53">
            <v>0.49</v>
          </cell>
        </row>
        <row r="54">
          <cell r="A54" t="str">
            <v>87-10-1563</v>
          </cell>
          <cell r="B54" t="str">
            <v>Berberis thunb. 'Orange Ice'  PBR ®</v>
          </cell>
          <cell r="C54" t="str">
            <v>MP150</v>
          </cell>
          <cell r="D54" t="str">
            <v>Directly</v>
          </cell>
          <cell r="F54">
            <v>1.01</v>
          </cell>
          <cell r="G54">
            <v>0.9</v>
          </cell>
          <cell r="H54">
            <v>0.84</v>
          </cell>
          <cell r="J54">
            <v>1.23624</v>
          </cell>
          <cell r="K54">
            <v>1.1016000000000001</v>
          </cell>
          <cell r="L54">
            <v>0.84</v>
          </cell>
        </row>
        <row r="55">
          <cell r="A55" t="str">
            <v>87-10-1098</v>
          </cell>
          <cell r="B55" t="str">
            <v>Berberis thunb. 'Orange Sunrise' PBR ®</v>
          </cell>
          <cell r="C55" t="str">
            <v>MP150</v>
          </cell>
          <cell r="D55" t="str">
            <v>Directly</v>
          </cell>
          <cell r="F55">
            <v>1.01</v>
          </cell>
          <cell r="G55">
            <v>0.9</v>
          </cell>
          <cell r="H55">
            <v>0.84</v>
          </cell>
          <cell r="J55">
            <v>1.23624</v>
          </cell>
          <cell r="K55">
            <v>1.1016000000000001</v>
          </cell>
          <cell r="L55">
            <v>0.84</v>
          </cell>
        </row>
        <row r="56">
          <cell r="A56" t="str">
            <v>87-10-1646</v>
          </cell>
          <cell r="B56" t="str">
            <v>Berberis thunb. 'Pink Bird' PBR ®</v>
          </cell>
          <cell r="C56" t="str">
            <v>MP150</v>
          </cell>
          <cell r="D56" t="str">
            <v>Directly</v>
          </cell>
          <cell r="F56">
            <v>1.01</v>
          </cell>
          <cell r="G56">
            <v>0.9</v>
          </cell>
          <cell r="H56">
            <v>0.84</v>
          </cell>
          <cell r="J56">
            <v>1.23624</v>
          </cell>
          <cell r="K56">
            <v>1.1016000000000001</v>
          </cell>
          <cell r="L56">
            <v>0.84</v>
          </cell>
        </row>
        <row r="57">
          <cell r="A57" t="str">
            <v>87-10-0026</v>
          </cell>
          <cell r="B57" t="str">
            <v>Berberis thunb. 'Pink Queen'</v>
          </cell>
          <cell r="C57" t="str">
            <v>MP150</v>
          </cell>
          <cell r="D57" t="str">
            <v>Directly</v>
          </cell>
          <cell r="F57">
            <v>0.53</v>
          </cell>
          <cell r="G57">
            <v>0.42</v>
          </cell>
          <cell r="H57">
            <v>0.36</v>
          </cell>
          <cell r="J57">
            <v>0.64872000000000007</v>
          </cell>
          <cell r="K57">
            <v>0.51407999999999998</v>
          </cell>
          <cell r="L57">
            <v>0.36</v>
          </cell>
        </row>
        <row r="58">
          <cell r="A58" t="str">
            <v>87-10-0027</v>
          </cell>
          <cell r="B58" t="str">
            <v>Berberis thunb. 'Powwow'</v>
          </cell>
          <cell r="C58" t="str">
            <v>MP150</v>
          </cell>
          <cell r="D58" t="str">
            <v>Directly</v>
          </cell>
          <cell r="F58">
            <v>0.53</v>
          </cell>
          <cell r="G58">
            <v>0.42</v>
          </cell>
          <cell r="H58">
            <v>0.36</v>
          </cell>
          <cell r="J58">
            <v>0.64872000000000007</v>
          </cell>
          <cell r="K58">
            <v>0.51407999999999998</v>
          </cell>
          <cell r="L58">
            <v>0.36</v>
          </cell>
        </row>
        <row r="59">
          <cell r="A59" t="str">
            <v>87-10-0028</v>
          </cell>
          <cell r="B59" t="str">
            <v>Berberis thunb. 'Red Chief'</v>
          </cell>
          <cell r="C59" t="str">
            <v>MP150</v>
          </cell>
          <cell r="D59" t="str">
            <v>Directly</v>
          </cell>
          <cell r="F59">
            <v>0.53</v>
          </cell>
          <cell r="G59">
            <v>0.42</v>
          </cell>
          <cell r="H59">
            <v>0.36</v>
          </cell>
          <cell r="J59">
            <v>0.64872000000000007</v>
          </cell>
          <cell r="K59">
            <v>0.51407999999999998</v>
          </cell>
          <cell r="L59">
            <v>0.36</v>
          </cell>
        </row>
        <row r="60">
          <cell r="A60" t="str">
            <v>87-10-1263</v>
          </cell>
          <cell r="B60" t="str">
            <v>Berberis thunb. 'Red Compact' PBR  ®</v>
          </cell>
          <cell r="C60" t="str">
            <v>MP150</v>
          </cell>
          <cell r="D60" t="str">
            <v>Directly</v>
          </cell>
          <cell r="F60">
            <v>1.01</v>
          </cell>
          <cell r="G60">
            <v>0.9</v>
          </cell>
          <cell r="H60">
            <v>0.84</v>
          </cell>
          <cell r="J60">
            <v>1.23624</v>
          </cell>
          <cell r="K60">
            <v>1.1016000000000001</v>
          </cell>
          <cell r="L60">
            <v>0.84</v>
          </cell>
        </row>
        <row r="61">
          <cell r="A61" t="str">
            <v>87-10-0029</v>
          </cell>
          <cell r="B61" t="str">
            <v>Berberis thunb. 'Red Pillar'</v>
          </cell>
          <cell r="C61" t="str">
            <v>MP150</v>
          </cell>
          <cell r="D61" t="str">
            <v>Directly</v>
          </cell>
          <cell r="F61">
            <v>0.53</v>
          </cell>
          <cell r="G61">
            <v>0.42</v>
          </cell>
          <cell r="H61">
            <v>0.36</v>
          </cell>
          <cell r="J61">
            <v>0.64872000000000007</v>
          </cell>
          <cell r="K61">
            <v>0.51407999999999998</v>
          </cell>
          <cell r="L61">
            <v>0.36</v>
          </cell>
        </row>
        <row r="62">
          <cell r="A62" t="str">
            <v>87-10-0030</v>
          </cell>
          <cell r="B62" t="str">
            <v>Berberis thunb. 'Red Rocket'</v>
          </cell>
          <cell r="C62" t="str">
            <v>MP150</v>
          </cell>
          <cell r="D62" t="str">
            <v>Directly</v>
          </cell>
          <cell r="F62">
            <v>0.53</v>
          </cell>
          <cell r="G62">
            <v>0.42</v>
          </cell>
          <cell r="H62">
            <v>0.36</v>
          </cell>
          <cell r="J62">
            <v>0.64872000000000007</v>
          </cell>
          <cell r="K62">
            <v>0.51407999999999998</v>
          </cell>
          <cell r="L62">
            <v>0.36</v>
          </cell>
        </row>
        <row r="63">
          <cell r="A63" t="str">
            <v>87-10-0031</v>
          </cell>
          <cell r="B63" t="str">
            <v>Berberis thunb. 'Rose Glow'</v>
          </cell>
          <cell r="C63" t="str">
            <v>MP150</v>
          </cell>
          <cell r="D63" t="str">
            <v>Directly</v>
          </cell>
          <cell r="F63">
            <v>0.53</v>
          </cell>
          <cell r="G63">
            <v>0.42</v>
          </cell>
          <cell r="H63">
            <v>0.36</v>
          </cell>
          <cell r="J63">
            <v>0.64872000000000007</v>
          </cell>
          <cell r="K63">
            <v>0.51407999999999998</v>
          </cell>
          <cell r="L63">
            <v>0.36</v>
          </cell>
        </row>
        <row r="64">
          <cell r="A64" t="str">
            <v>87-10-0032</v>
          </cell>
          <cell r="B64" t="str">
            <v>Berberis thunb. 'Rosetta'</v>
          </cell>
          <cell r="C64" t="str">
            <v>MP150</v>
          </cell>
          <cell r="D64" t="str">
            <v>Directly</v>
          </cell>
          <cell r="F64">
            <v>0.53</v>
          </cell>
          <cell r="G64">
            <v>0.42</v>
          </cell>
          <cell r="H64">
            <v>0.36</v>
          </cell>
          <cell r="J64">
            <v>0.64872000000000007</v>
          </cell>
          <cell r="K64">
            <v>0.51407999999999998</v>
          </cell>
          <cell r="L64">
            <v>0.36</v>
          </cell>
        </row>
        <row r="65">
          <cell r="A65" t="str">
            <v>87-10-1565</v>
          </cell>
          <cell r="B65" t="str">
            <v xml:space="preserve">Berberis thunb. 'Ruby Star'  PBR ® </v>
          </cell>
          <cell r="C65" t="str">
            <v>MP150</v>
          </cell>
          <cell r="D65" t="str">
            <v>Directly</v>
          </cell>
          <cell r="F65">
            <v>1.01</v>
          </cell>
          <cell r="G65">
            <v>0.9</v>
          </cell>
          <cell r="H65">
            <v>0.84</v>
          </cell>
          <cell r="J65">
            <v>1.23624</v>
          </cell>
          <cell r="K65">
            <v>1.1016000000000001</v>
          </cell>
          <cell r="L65">
            <v>0.84</v>
          </cell>
        </row>
        <row r="66">
          <cell r="A66" t="str">
            <v>87-10-0989</v>
          </cell>
          <cell r="B66" t="str">
            <v>Berberis thunb. 'Silver Beauty'</v>
          </cell>
          <cell r="C66" t="str">
            <v>MP150</v>
          </cell>
          <cell r="D66" t="str">
            <v>Directly</v>
          </cell>
          <cell r="F66">
            <v>0.53</v>
          </cell>
          <cell r="G66">
            <v>0.42</v>
          </cell>
          <cell r="H66">
            <v>0.36</v>
          </cell>
          <cell r="J66">
            <v>0.64872000000000007</v>
          </cell>
          <cell r="K66">
            <v>0.51407999999999998</v>
          </cell>
          <cell r="L66">
            <v>0.36</v>
          </cell>
        </row>
        <row r="67">
          <cell r="A67" t="str">
            <v>87-10-1270</v>
          </cell>
          <cell r="B67" t="str">
            <v>Berberis thunb. 'Summer Sunset' PBR ®</v>
          </cell>
          <cell r="C67" t="str">
            <v>MP150</v>
          </cell>
          <cell r="D67" t="str">
            <v>Directly</v>
          </cell>
          <cell r="F67">
            <v>1.01</v>
          </cell>
          <cell r="G67">
            <v>0.9</v>
          </cell>
          <cell r="H67">
            <v>0.84</v>
          </cell>
          <cell r="J67">
            <v>1.23624</v>
          </cell>
          <cell r="K67">
            <v>1.1016000000000001</v>
          </cell>
          <cell r="L67">
            <v>0.84</v>
          </cell>
        </row>
        <row r="68">
          <cell r="A68" t="str">
            <v>87-10-0967</v>
          </cell>
          <cell r="B68" t="str">
            <v>Berberis thunb. 'Sunny'</v>
          </cell>
          <cell r="C68" t="str">
            <v>MP150</v>
          </cell>
          <cell r="D68" t="str">
            <v>Directly</v>
          </cell>
          <cell r="F68">
            <v>0.56000000000000005</v>
          </cell>
          <cell r="G68">
            <v>0.45</v>
          </cell>
          <cell r="H68">
            <v>0.39</v>
          </cell>
          <cell r="J68">
            <v>0.68544000000000005</v>
          </cell>
          <cell r="K68">
            <v>0.55080000000000007</v>
          </cell>
          <cell r="L68">
            <v>0.39</v>
          </cell>
        </row>
        <row r="69">
          <cell r="A69" t="str">
            <v>87-10-1405</v>
          </cell>
          <cell r="B69" t="str">
            <v>Berberis thunb. 'Venice' PBR ®</v>
          </cell>
          <cell r="C69" t="str">
            <v>MP150</v>
          </cell>
          <cell r="D69" t="str">
            <v>Directly</v>
          </cell>
          <cell r="F69">
            <v>1.01</v>
          </cell>
          <cell r="G69">
            <v>0.9</v>
          </cell>
          <cell r="H69">
            <v>0.84</v>
          </cell>
          <cell r="J69">
            <v>1.23624</v>
          </cell>
          <cell r="K69">
            <v>1.1016000000000001</v>
          </cell>
          <cell r="L69">
            <v>0.84</v>
          </cell>
        </row>
        <row r="70">
          <cell r="A70" t="str">
            <v>87-10-1647</v>
          </cell>
          <cell r="B70" t="str">
            <v>Berberis thunb. 'Yellow Bird' PBR ®</v>
          </cell>
          <cell r="C70" t="str">
            <v>MP150</v>
          </cell>
          <cell r="D70" t="str">
            <v>Directly</v>
          </cell>
          <cell r="F70">
            <v>1.01</v>
          </cell>
          <cell r="G70">
            <v>0.9</v>
          </cell>
          <cell r="H70">
            <v>0.84</v>
          </cell>
          <cell r="J70">
            <v>1.23624</v>
          </cell>
          <cell r="K70">
            <v>1.1016000000000001</v>
          </cell>
          <cell r="L70">
            <v>0.84</v>
          </cell>
        </row>
        <row r="71">
          <cell r="A71" t="str">
            <v>87-10-0841</v>
          </cell>
          <cell r="B71" t="str">
            <v>Buddleja alternifolia</v>
          </cell>
          <cell r="C71" t="str">
            <v>MP150</v>
          </cell>
          <cell r="D71" t="str">
            <v>Directly</v>
          </cell>
          <cell r="F71">
            <v>0.44</v>
          </cell>
          <cell r="G71">
            <v>0.34</v>
          </cell>
          <cell r="H71">
            <v>0.28000000000000003</v>
          </cell>
          <cell r="J71">
            <v>0.53856000000000004</v>
          </cell>
          <cell r="K71">
            <v>0.41616000000000003</v>
          </cell>
          <cell r="L71">
            <v>0.28000000000000003</v>
          </cell>
        </row>
        <row r="72">
          <cell r="A72" t="str">
            <v>87-10-1135</v>
          </cell>
          <cell r="B72" t="str">
            <v>Buddleja alternifolia 'Unique' PBR ®</v>
          </cell>
          <cell r="C72" t="str">
            <v>MP150</v>
          </cell>
          <cell r="D72" t="str">
            <v>Directly</v>
          </cell>
          <cell r="F72">
            <v>1.08</v>
          </cell>
          <cell r="G72">
            <v>0.97</v>
          </cell>
          <cell r="H72">
            <v>0.91</v>
          </cell>
          <cell r="J72">
            <v>1.32192</v>
          </cell>
          <cell r="K72">
            <v>1.1872799999999999</v>
          </cell>
          <cell r="L72">
            <v>0.91</v>
          </cell>
        </row>
        <row r="73">
          <cell r="A73" t="str">
            <v>87-10-0036</v>
          </cell>
          <cell r="B73" t="str">
            <v>Buddleja dav. 'Adonis Blue' ('Adokoop'PBR)  ®</v>
          </cell>
          <cell r="C73" t="str">
            <v>MP104</v>
          </cell>
          <cell r="D73" t="str">
            <v>Directly</v>
          </cell>
          <cell r="F73">
            <v>1.02</v>
          </cell>
          <cell r="G73">
            <v>0.91</v>
          </cell>
          <cell r="H73">
            <v>0.85</v>
          </cell>
          <cell r="J73">
            <v>1.24848</v>
          </cell>
          <cell r="K73">
            <v>1.1138400000000002</v>
          </cell>
          <cell r="L73">
            <v>0.85</v>
          </cell>
        </row>
        <row r="74">
          <cell r="A74" t="str">
            <v>87-10-0037</v>
          </cell>
          <cell r="B74" t="str">
            <v>Buddleja dav. 'African Queen'</v>
          </cell>
          <cell r="C74" t="str">
            <v>MP104</v>
          </cell>
          <cell r="D74" t="str">
            <v>Directly</v>
          </cell>
          <cell r="F74">
            <v>0.43</v>
          </cell>
          <cell r="G74">
            <v>0.32</v>
          </cell>
          <cell r="H74">
            <v>0.27</v>
          </cell>
          <cell r="J74">
            <v>0.52632000000000001</v>
          </cell>
          <cell r="K74">
            <v>0.39168000000000003</v>
          </cell>
          <cell r="L74">
            <v>0.27</v>
          </cell>
        </row>
        <row r="75">
          <cell r="A75" t="str">
            <v>87-10-0038</v>
          </cell>
          <cell r="B75" t="str">
            <v>Buddleja dav. 'Black Knight'</v>
          </cell>
          <cell r="C75" t="str">
            <v>MP104</v>
          </cell>
          <cell r="D75" t="str">
            <v>Directly</v>
          </cell>
          <cell r="F75">
            <v>0.43</v>
          </cell>
          <cell r="G75">
            <v>0.32</v>
          </cell>
          <cell r="H75">
            <v>0.27</v>
          </cell>
          <cell r="J75">
            <v>0.52632000000000001</v>
          </cell>
          <cell r="K75">
            <v>0.39168000000000003</v>
          </cell>
          <cell r="L75">
            <v>0.27</v>
          </cell>
        </row>
        <row r="76">
          <cell r="A76" t="str">
            <v>87-10-1566</v>
          </cell>
          <cell r="B76" t="str">
            <v>Buddleja dav. 'Border Beauty'</v>
          </cell>
          <cell r="C76" t="str">
            <v>MP104</v>
          </cell>
          <cell r="D76" t="str">
            <v>extra</v>
          </cell>
          <cell r="F76">
            <v>0.43</v>
          </cell>
          <cell r="G76">
            <v>0.32</v>
          </cell>
          <cell r="H76">
            <v>0.27</v>
          </cell>
          <cell r="J76">
            <v>0.52632000000000001</v>
          </cell>
          <cell r="K76">
            <v>0.39168000000000003</v>
          </cell>
          <cell r="L76">
            <v>0.27</v>
          </cell>
        </row>
        <row r="77">
          <cell r="A77" t="str">
            <v>87-10-0040</v>
          </cell>
          <cell r="B77" t="str">
            <v>Buddleja dav. 'Empire Blue'</v>
          </cell>
          <cell r="C77" t="str">
            <v>MP104</v>
          </cell>
          <cell r="D77" t="str">
            <v>Directly</v>
          </cell>
          <cell r="F77">
            <v>0.43</v>
          </cell>
          <cell r="G77">
            <v>0.32</v>
          </cell>
          <cell r="H77">
            <v>0.27</v>
          </cell>
          <cell r="J77">
            <v>0.52632000000000001</v>
          </cell>
          <cell r="K77">
            <v>0.39168000000000003</v>
          </cell>
          <cell r="L77">
            <v>0.27</v>
          </cell>
        </row>
        <row r="78">
          <cell r="A78" t="str">
            <v>87-10-0842</v>
          </cell>
          <cell r="B78" t="str">
            <v>Buddleja dav. 'Fascinating'</v>
          </cell>
          <cell r="C78" t="str">
            <v>MP104</v>
          </cell>
          <cell r="D78" t="str">
            <v>Directly</v>
          </cell>
          <cell r="F78">
            <v>0.43</v>
          </cell>
          <cell r="G78">
            <v>0.32</v>
          </cell>
          <cell r="H78">
            <v>0.27</v>
          </cell>
          <cell r="J78">
            <v>0.52632000000000001</v>
          </cell>
          <cell r="K78">
            <v>0.39168000000000003</v>
          </cell>
          <cell r="L78">
            <v>0.27</v>
          </cell>
        </row>
        <row r="79">
          <cell r="A79" t="str">
            <v>87-10-1648</v>
          </cell>
          <cell r="B79" t="str">
            <v>Buddleja dav. 'Gulliver' PBR</v>
          </cell>
          <cell r="C79" t="str">
            <v>MP104</v>
          </cell>
          <cell r="D79" t="str">
            <v>Directly</v>
          </cell>
          <cell r="F79">
            <v>1.1500000000000001</v>
          </cell>
          <cell r="G79">
            <v>1.04</v>
          </cell>
          <cell r="H79">
            <v>0.98</v>
          </cell>
          <cell r="J79">
            <v>1.4076000000000002</v>
          </cell>
          <cell r="K79">
            <v>1.2729600000000001</v>
          </cell>
          <cell r="L79">
            <v>0.98</v>
          </cell>
        </row>
        <row r="80">
          <cell r="A80" t="str">
            <v>87-10-0843</v>
          </cell>
          <cell r="B80" t="str">
            <v>Buddleja dav. 'Harlequin'</v>
          </cell>
          <cell r="C80" t="str">
            <v>MP104</v>
          </cell>
          <cell r="D80" t="str">
            <v>Directly</v>
          </cell>
          <cell r="F80">
            <v>0.52</v>
          </cell>
          <cell r="G80">
            <v>0.41</v>
          </cell>
          <cell r="H80">
            <v>0.35</v>
          </cell>
          <cell r="J80">
            <v>0.63648000000000005</v>
          </cell>
          <cell r="K80">
            <v>0.50183999999999995</v>
          </cell>
          <cell r="L80">
            <v>0.35</v>
          </cell>
        </row>
        <row r="81">
          <cell r="A81" t="str">
            <v>87-10-0044</v>
          </cell>
          <cell r="B81" t="str">
            <v>Buddleja dav. 'Ile de France'</v>
          </cell>
          <cell r="C81" t="str">
            <v>MP104</v>
          </cell>
          <cell r="D81" t="str">
            <v>Directly</v>
          </cell>
          <cell r="F81">
            <v>0.43</v>
          </cell>
          <cell r="G81">
            <v>0.32</v>
          </cell>
          <cell r="H81">
            <v>0.27</v>
          </cell>
          <cell r="J81">
            <v>0.52632000000000001</v>
          </cell>
          <cell r="K81">
            <v>0.39168000000000003</v>
          </cell>
          <cell r="L81">
            <v>0.27</v>
          </cell>
        </row>
        <row r="82">
          <cell r="A82" t="str">
            <v>87-10-1567</v>
          </cell>
          <cell r="B82" t="str">
            <v>Buddleja dav. 'Marbled White' PBR  ®</v>
          </cell>
          <cell r="C82" t="str">
            <v>MP104</v>
          </cell>
          <cell r="D82" t="str">
            <v>Directly</v>
          </cell>
          <cell r="F82">
            <v>1.02</v>
          </cell>
          <cell r="G82">
            <v>0.91</v>
          </cell>
          <cell r="H82">
            <v>0.85</v>
          </cell>
          <cell r="J82">
            <v>1.24848</v>
          </cell>
          <cell r="K82">
            <v>1.1138400000000002</v>
          </cell>
          <cell r="L82">
            <v>0.85</v>
          </cell>
        </row>
        <row r="83">
          <cell r="A83" t="str">
            <v>87-10-0046</v>
          </cell>
          <cell r="B83" t="str">
            <v>Buddleja davidii Moonshine ('Buddma'PBR)</v>
          </cell>
          <cell r="C83" t="str">
            <v>MP104</v>
          </cell>
          <cell r="D83" t="str">
            <v>Directly</v>
          </cell>
          <cell r="F83">
            <v>1.02</v>
          </cell>
          <cell r="G83">
            <v>0.91</v>
          </cell>
          <cell r="H83">
            <v>0.85</v>
          </cell>
          <cell r="J83">
            <v>1.24848</v>
          </cell>
          <cell r="K83">
            <v>1.1138400000000002</v>
          </cell>
          <cell r="L83">
            <v>0.85</v>
          </cell>
        </row>
        <row r="84">
          <cell r="A84" t="str">
            <v>87-10-1568</v>
          </cell>
          <cell r="B84" t="str">
            <v>Buddleja dav. 'Nanho Blue'</v>
          </cell>
          <cell r="C84" t="str">
            <v>MP150</v>
          </cell>
          <cell r="D84" t="str">
            <v>Directly</v>
          </cell>
          <cell r="F84">
            <v>0.43</v>
          </cell>
          <cell r="G84">
            <v>0.32</v>
          </cell>
          <cell r="H84">
            <v>0.27</v>
          </cell>
          <cell r="J84">
            <v>0.52632000000000001</v>
          </cell>
          <cell r="K84">
            <v>0.39168000000000003</v>
          </cell>
          <cell r="L84">
            <v>0.27</v>
          </cell>
        </row>
        <row r="85">
          <cell r="A85" t="str">
            <v>87-10-1488</v>
          </cell>
          <cell r="B85" t="str">
            <v>Buddleja dav. 'Nanho Purple'</v>
          </cell>
          <cell r="C85" t="str">
            <v>MP150</v>
          </cell>
          <cell r="D85" t="str">
            <v>Directly</v>
          </cell>
          <cell r="F85">
            <v>0.43</v>
          </cell>
          <cell r="G85">
            <v>0.32</v>
          </cell>
          <cell r="H85">
            <v>0.27</v>
          </cell>
          <cell r="J85">
            <v>0.52632000000000001</v>
          </cell>
          <cell r="K85">
            <v>0.39168000000000003</v>
          </cell>
          <cell r="L85">
            <v>0.27</v>
          </cell>
        </row>
        <row r="86">
          <cell r="A86" t="str">
            <v>87-10-0048</v>
          </cell>
          <cell r="B86" t="str">
            <v>Buddleja dav. 'Nanho Purple'</v>
          </cell>
          <cell r="C86" t="str">
            <v>MP104</v>
          </cell>
          <cell r="D86" t="str">
            <v>Directly</v>
          </cell>
          <cell r="F86">
            <v>0.43</v>
          </cell>
          <cell r="G86">
            <v>0.32</v>
          </cell>
          <cell r="H86">
            <v>0.27</v>
          </cell>
          <cell r="J86">
            <v>0.52632000000000001</v>
          </cell>
          <cell r="K86">
            <v>0.39168000000000003</v>
          </cell>
          <cell r="L86">
            <v>0.27</v>
          </cell>
        </row>
        <row r="87">
          <cell r="A87" t="str">
            <v>87-10-1569</v>
          </cell>
          <cell r="B87" t="str">
            <v>Buddleja dav. 'Nanho White'</v>
          </cell>
          <cell r="C87" t="str">
            <v>MP150</v>
          </cell>
          <cell r="D87" t="str">
            <v>Directly</v>
          </cell>
          <cell r="F87">
            <v>0.43</v>
          </cell>
          <cell r="G87">
            <v>0.32</v>
          </cell>
          <cell r="H87">
            <v>0.27</v>
          </cell>
          <cell r="J87">
            <v>0.52632000000000001</v>
          </cell>
          <cell r="K87">
            <v>0.39168000000000003</v>
          </cell>
          <cell r="L87">
            <v>0.27</v>
          </cell>
        </row>
        <row r="88">
          <cell r="A88" t="str">
            <v>87-10-0050</v>
          </cell>
          <cell r="B88" t="str">
            <v>Buddleja dav. nanhoensis</v>
          </cell>
          <cell r="C88" t="str">
            <v>MP144</v>
          </cell>
          <cell r="D88" t="str">
            <v>Directly</v>
          </cell>
          <cell r="F88">
            <v>0.43</v>
          </cell>
          <cell r="G88">
            <v>0.32</v>
          </cell>
          <cell r="H88">
            <v>0.27</v>
          </cell>
          <cell r="J88">
            <v>0.52632000000000001</v>
          </cell>
          <cell r="K88">
            <v>0.39168000000000003</v>
          </cell>
          <cell r="L88">
            <v>0.27</v>
          </cell>
        </row>
        <row r="89">
          <cell r="A89" t="str">
            <v>87-10-0051</v>
          </cell>
          <cell r="B89" t="str">
            <v>Buddleja dav. 'Orchid Beauty'</v>
          </cell>
          <cell r="C89" t="str">
            <v>MP104</v>
          </cell>
          <cell r="D89" t="str">
            <v>Directly</v>
          </cell>
          <cell r="F89">
            <v>0.43</v>
          </cell>
          <cell r="G89">
            <v>0.32</v>
          </cell>
          <cell r="H89">
            <v>0.27</v>
          </cell>
          <cell r="J89">
            <v>0.52632000000000001</v>
          </cell>
          <cell r="K89">
            <v>0.39168000000000003</v>
          </cell>
          <cell r="L89">
            <v>0.27</v>
          </cell>
        </row>
        <row r="90">
          <cell r="A90" t="str">
            <v>87-10-0052</v>
          </cell>
          <cell r="B90" t="str">
            <v>Buddleja davidii Peacock ('Peakeep'PBR) ®</v>
          </cell>
          <cell r="C90" t="str">
            <v>MP104</v>
          </cell>
          <cell r="D90" t="str">
            <v>Directly</v>
          </cell>
          <cell r="F90">
            <v>1.02</v>
          </cell>
          <cell r="G90">
            <v>0.91</v>
          </cell>
          <cell r="H90">
            <v>0.85</v>
          </cell>
          <cell r="J90">
            <v>1.24848</v>
          </cell>
          <cell r="K90">
            <v>1.1138400000000002</v>
          </cell>
          <cell r="L90">
            <v>0.85</v>
          </cell>
        </row>
        <row r="91">
          <cell r="A91" t="str">
            <v>87-10-0053</v>
          </cell>
          <cell r="B91" t="str">
            <v>Buddleja dav. 'Pink Delight'</v>
          </cell>
          <cell r="C91" t="str">
            <v>MP104</v>
          </cell>
          <cell r="D91" t="str">
            <v>Directly</v>
          </cell>
          <cell r="F91">
            <v>0.43</v>
          </cell>
          <cell r="G91">
            <v>0.32</v>
          </cell>
          <cell r="H91">
            <v>0.27</v>
          </cell>
          <cell r="J91">
            <v>0.52632000000000001</v>
          </cell>
          <cell r="K91">
            <v>0.39168000000000003</v>
          </cell>
          <cell r="L91">
            <v>0.27</v>
          </cell>
        </row>
        <row r="92">
          <cell r="A92" t="str">
            <v>87-10-0054</v>
          </cell>
          <cell r="B92" t="str">
            <v>Buddleja dav. 'Royal Red'</v>
          </cell>
          <cell r="C92" t="str">
            <v>MP104</v>
          </cell>
          <cell r="D92" t="str">
            <v>Directly</v>
          </cell>
          <cell r="F92">
            <v>0.43</v>
          </cell>
          <cell r="G92">
            <v>0.32</v>
          </cell>
          <cell r="H92">
            <v>0.27</v>
          </cell>
          <cell r="J92">
            <v>0.52632000000000001</v>
          </cell>
          <cell r="K92">
            <v>0.39168000000000003</v>
          </cell>
          <cell r="L92">
            <v>0.27</v>
          </cell>
        </row>
        <row r="93">
          <cell r="A93" t="str">
            <v>87-10-1570</v>
          </cell>
          <cell r="B93" t="str">
            <v>Buddleja dav. 'Santana'</v>
          </cell>
          <cell r="C93" t="str">
            <v>MP104</v>
          </cell>
          <cell r="D93" t="str">
            <v>Directly</v>
          </cell>
          <cell r="F93">
            <v>0.43</v>
          </cell>
          <cell r="G93">
            <v>0.32</v>
          </cell>
          <cell r="H93">
            <v>0.27</v>
          </cell>
          <cell r="J93">
            <v>0.52632000000000001</v>
          </cell>
          <cell r="K93">
            <v>0.39168000000000003</v>
          </cell>
          <cell r="L93">
            <v>0.27</v>
          </cell>
        </row>
        <row r="94">
          <cell r="A94" t="str">
            <v>87-10-1138</v>
          </cell>
          <cell r="B94" t="str">
            <v>Buddleja davidii Silver Anniversary ('Morning Mist'PBR)®</v>
          </cell>
          <cell r="C94" t="str">
            <v>MP104</v>
          </cell>
          <cell r="D94" t="str">
            <v>Directly</v>
          </cell>
          <cell r="F94">
            <v>1.02</v>
          </cell>
          <cell r="G94">
            <v>0.91</v>
          </cell>
          <cell r="H94">
            <v>0.85</v>
          </cell>
          <cell r="J94">
            <v>1.24848</v>
          </cell>
          <cell r="K94">
            <v>1.1138400000000002</v>
          </cell>
          <cell r="L94">
            <v>0.85</v>
          </cell>
        </row>
        <row r="95">
          <cell r="A95" t="str">
            <v>87-10-1139</v>
          </cell>
          <cell r="B95" t="str">
            <v>Buddleja davidii Sugar Plum ('Lonplum'PBR)®</v>
          </cell>
          <cell r="C95" t="str">
            <v>MP104</v>
          </cell>
          <cell r="D95" t="str">
            <v>Directly</v>
          </cell>
          <cell r="F95">
            <v>1.02</v>
          </cell>
          <cell r="G95">
            <v>0.91</v>
          </cell>
          <cell r="H95">
            <v>0.85</v>
          </cell>
          <cell r="J95">
            <v>1.24848</v>
          </cell>
          <cell r="K95">
            <v>1.1138400000000002</v>
          </cell>
          <cell r="L95">
            <v>0.85</v>
          </cell>
        </row>
        <row r="96">
          <cell r="A96" t="str">
            <v>87-10-0056</v>
          </cell>
          <cell r="B96" t="str">
            <v>Buddleja dav. 'Summer Beauty'</v>
          </cell>
          <cell r="C96" t="str">
            <v>MP104</v>
          </cell>
          <cell r="D96" t="str">
            <v>Directly</v>
          </cell>
          <cell r="F96">
            <v>0.43</v>
          </cell>
          <cell r="G96">
            <v>0.32</v>
          </cell>
          <cell r="H96">
            <v>0.27</v>
          </cell>
          <cell r="J96">
            <v>0.52632000000000001</v>
          </cell>
          <cell r="K96">
            <v>0.39168000000000003</v>
          </cell>
          <cell r="L96">
            <v>0.27</v>
          </cell>
        </row>
        <row r="97">
          <cell r="A97" t="str">
            <v>87-10-0057</v>
          </cell>
          <cell r="B97" t="str">
            <v>Buddleja dav. 'White Bouquet'</v>
          </cell>
          <cell r="C97" t="str">
            <v>MP104</v>
          </cell>
          <cell r="D97" t="str">
            <v>Directly</v>
          </cell>
          <cell r="F97">
            <v>0.43</v>
          </cell>
          <cell r="G97">
            <v>0.32</v>
          </cell>
          <cell r="H97">
            <v>0.27</v>
          </cell>
          <cell r="J97">
            <v>0.52632000000000001</v>
          </cell>
          <cell r="K97">
            <v>0.39168000000000003</v>
          </cell>
          <cell r="L97">
            <v>0.27</v>
          </cell>
        </row>
        <row r="98">
          <cell r="A98" t="str">
            <v>87-10-0058</v>
          </cell>
          <cell r="B98" t="str">
            <v>Buddleja dav. 'White Profusion'</v>
          </cell>
          <cell r="C98" t="str">
            <v>MP104</v>
          </cell>
          <cell r="D98" t="str">
            <v>Directly</v>
          </cell>
          <cell r="F98">
            <v>0.43</v>
          </cell>
          <cell r="G98">
            <v>0.32</v>
          </cell>
          <cell r="H98">
            <v>0.27</v>
          </cell>
          <cell r="J98">
            <v>0.52632000000000001</v>
          </cell>
          <cell r="K98">
            <v>0.39168000000000003</v>
          </cell>
          <cell r="L98">
            <v>0.27</v>
          </cell>
        </row>
        <row r="99">
          <cell r="A99" t="str">
            <v>87-10-0968</v>
          </cell>
          <cell r="B99" t="str">
            <v>Buddleja 'Dreaming Lavender' PBR ®</v>
          </cell>
          <cell r="C99" t="str">
            <v>MP104</v>
          </cell>
          <cell r="D99" t="str">
            <v>Directly</v>
          </cell>
          <cell r="F99">
            <v>1.29</v>
          </cell>
          <cell r="G99">
            <v>1.18</v>
          </cell>
          <cell r="H99">
            <v>1.1200000000000001</v>
          </cell>
          <cell r="J99">
            <v>1.5789600000000001</v>
          </cell>
          <cell r="K99">
            <v>1.44432</v>
          </cell>
          <cell r="L99">
            <v>1.1200000000000001</v>
          </cell>
        </row>
        <row r="100">
          <cell r="A100" t="str">
            <v>87-10-1406</v>
          </cell>
          <cell r="B100" t="str">
            <v>Buddleja 'Dreaming Lavender' PBR ®</v>
          </cell>
          <cell r="C100" t="str">
            <v>MP150</v>
          </cell>
          <cell r="D100" t="str">
            <v>Directly</v>
          </cell>
          <cell r="F100">
            <v>1.29</v>
          </cell>
          <cell r="G100">
            <v>1.18</v>
          </cell>
          <cell r="H100">
            <v>1.1200000000000001</v>
          </cell>
          <cell r="J100">
            <v>1.5789600000000001</v>
          </cell>
          <cell r="K100">
            <v>1.44432</v>
          </cell>
          <cell r="L100">
            <v>1.1200000000000001</v>
          </cell>
        </row>
        <row r="101">
          <cell r="A101" t="str">
            <v>87-10-0969</v>
          </cell>
          <cell r="B101" t="str">
            <v>Buddleja 'Dreaming Orange' PBR ®</v>
          </cell>
          <cell r="C101" t="str">
            <v>MP104</v>
          </cell>
          <cell r="D101" t="str">
            <v>Directly</v>
          </cell>
          <cell r="F101">
            <v>1.29</v>
          </cell>
          <cell r="G101">
            <v>1.18</v>
          </cell>
          <cell r="H101">
            <v>1.1200000000000001</v>
          </cell>
          <cell r="J101">
            <v>1.5789600000000001</v>
          </cell>
          <cell r="K101">
            <v>1.44432</v>
          </cell>
          <cell r="L101">
            <v>1.1200000000000001</v>
          </cell>
        </row>
        <row r="102">
          <cell r="A102" t="str">
            <v>87-10-1408</v>
          </cell>
          <cell r="B102" t="str">
            <v>Buddleja 'Dreaming Purple' PBR ®</v>
          </cell>
          <cell r="C102" t="str">
            <v>MP150</v>
          </cell>
          <cell r="D102" t="str">
            <v>Directly</v>
          </cell>
          <cell r="F102">
            <v>1.29</v>
          </cell>
          <cell r="G102">
            <v>1.18</v>
          </cell>
          <cell r="H102">
            <v>1.1200000000000001</v>
          </cell>
          <cell r="J102">
            <v>1.5789600000000001</v>
          </cell>
          <cell r="K102">
            <v>1.44432</v>
          </cell>
          <cell r="L102">
            <v>1.1200000000000001</v>
          </cell>
        </row>
        <row r="103">
          <cell r="A103" t="str">
            <v>87-10-0970</v>
          </cell>
          <cell r="B103" t="str">
            <v>Buddleja 'Dreaming Purple' PBR ®</v>
          </cell>
          <cell r="C103" t="str">
            <v>MP104</v>
          </cell>
          <cell r="D103" t="str">
            <v>Directly</v>
          </cell>
          <cell r="F103">
            <v>1.29</v>
          </cell>
          <cell r="G103">
            <v>1.18</v>
          </cell>
          <cell r="H103">
            <v>1.1200000000000001</v>
          </cell>
          <cell r="J103">
            <v>1.5789600000000001</v>
          </cell>
          <cell r="K103">
            <v>1.44432</v>
          </cell>
          <cell r="L103">
            <v>1.1200000000000001</v>
          </cell>
        </row>
        <row r="104">
          <cell r="A104" t="str">
            <v>87-10-1489</v>
          </cell>
          <cell r="B104" t="str">
            <v>Buddleja 'Dreaming White'  PBR ®</v>
          </cell>
          <cell r="C104" t="str">
            <v>MP150</v>
          </cell>
          <cell r="D104" t="str">
            <v>Directly</v>
          </cell>
          <cell r="F104">
            <v>1.29</v>
          </cell>
          <cell r="G104">
            <v>1.18</v>
          </cell>
          <cell r="H104">
            <v>1.1200000000000001</v>
          </cell>
          <cell r="J104">
            <v>1.5789600000000001</v>
          </cell>
          <cell r="K104">
            <v>1.44432</v>
          </cell>
          <cell r="L104">
            <v>1.1200000000000001</v>
          </cell>
        </row>
        <row r="105">
          <cell r="A105" t="str">
            <v>87-10-0971</v>
          </cell>
          <cell r="B105" t="str">
            <v>Buddleja 'Dreaming White'  PBR ®</v>
          </cell>
          <cell r="C105" t="str">
            <v>MP104</v>
          </cell>
          <cell r="D105" t="str">
            <v>Directly</v>
          </cell>
          <cell r="F105">
            <v>1.29</v>
          </cell>
          <cell r="G105">
            <v>1.18</v>
          </cell>
          <cell r="H105">
            <v>1.1200000000000001</v>
          </cell>
          <cell r="J105">
            <v>1.5789600000000001</v>
          </cell>
          <cell r="K105">
            <v>1.44432</v>
          </cell>
          <cell r="L105">
            <v>1.1200000000000001</v>
          </cell>
        </row>
        <row r="106">
          <cell r="A106" t="str">
            <v>87-10-0972</v>
          </cell>
          <cell r="B106" t="str">
            <v>Buddleja 'Purple Splendor' PBR ®</v>
          </cell>
          <cell r="C106" t="str">
            <v>MP104</v>
          </cell>
          <cell r="D106" t="str">
            <v>Directly</v>
          </cell>
          <cell r="F106">
            <v>1.29</v>
          </cell>
          <cell r="G106">
            <v>1.18</v>
          </cell>
          <cell r="H106">
            <v>1.1200000000000001</v>
          </cell>
          <cell r="J106">
            <v>1.5789600000000001</v>
          </cell>
          <cell r="K106">
            <v>1.44432</v>
          </cell>
          <cell r="L106">
            <v>1.1200000000000001</v>
          </cell>
        </row>
        <row r="107">
          <cell r="A107" t="str">
            <v>87-10-1777</v>
          </cell>
          <cell r="B107" t="str">
            <v>Buddleja flutterby T. 'Lavender' PBR  ®</v>
          </cell>
          <cell r="C107" t="str">
            <v>MP150</v>
          </cell>
          <cell r="D107" t="str">
            <v>Directly</v>
          </cell>
          <cell r="F107">
            <v>1.36</v>
          </cell>
          <cell r="G107">
            <v>1.25</v>
          </cell>
          <cell r="H107">
            <v>1.19</v>
          </cell>
          <cell r="J107">
            <v>1.6646400000000001</v>
          </cell>
          <cell r="K107">
            <v>1.53</v>
          </cell>
          <cell r="L107">
            <v>1.19</v>
          </cell>
        </row>
        <row r="108">
          <cell r="A108" t="str">
            <v>87-10-1490</v>
          </cell>
          <cell r="B108" t="str">
            <v>Buddleja flutterby T. 'Peace' PBR ®</v>
          </cell>
          <cell r="C108" t="str">
            <v>MP150</v>
          </cell>
          <cell r="D108" t="str">
            <v>Directly</v>
          </cell>
          <cell r="F108">
            <v>1.36</v>
          </cell>
          <cell r="G108">
            <v>1.25</v>
          </cell>
          <cell r="H108">
            <v>1.19</v>
          </cell>
          <cell r="J108">
            <v>1.6646400000000001</v>
          </cell>
          <cell r="K108">
            <v>1.53</v>
          </cell>
          <cell r="L108">
            <v>1.19</v>
          </cell>
        </row>
        <row r="109">
          <cell r="A109" t="str">
            <v>87-10-0975</v>
          </cell>
          <cell r="B109" t="str">
            <v>Buddleja flutterby T. 'Pink' PBR ®</v>
          </cell>
          <cell r="C109" t="str">
            <v>MP104</v>
          </cell>
          <cell r="D109" t="str">
            <v>Directly</v>
          </cell>
          <cell r="F109">
            <v>1.36</v>
          </cell>
          <cell r="G109">
            <v>1.25</v>
          </cell>
          <cell r="H109">
            <v>1.19</v>
          </cell>
          <cell r="J109">
            <v>1.6646400000000001</v>
          </cell>
          <cell r="K109">
            <v>1.53</v>
          </cell>
          <cell r="L109">
            <v>1.19</v>
          </cell>
        </row>
        <row r="110">
          <cell r="A110" t="str">
            <v>87-10-0062</v>
          </cell>
          <cell r="B110" t="str">
            <v>Buddleja 'Lochinch'</v>
          </cell>
          <cell r="C110" t="str">
            <v>MP104</v>
          </cell>
          <cell r="D110" t="str">
            <v>Directly</v>
          </cell>
          <cell r="F110">
            <v>0.43</v>
          </cell>
          <cell r="G110">
            <v>0.32</v>
          </cell>
          <cell r="H110">
            <v>0.27</v>
          </cell>
          <cell r="J110">
            <v>0.52632000000000001</v>
          </cell>
          <cell r="K110">
            <v>0.39168000000000003</v>
          </cell>
          <cell r="L110">
            <v>0.27</v>
          </cell>
        </row>
        <row r="111">
          <cell r="A111" t="str">
            <v>87-10-0042</v>
          </cell>
          <cell r="B111" t="str">
            <v>Buddleja weyeriana 'Flower Power</v>
          </cell>
          <cell r="C111" t="str">
            <v>MP104</v>
          </cell>
          <cell r="D111" t="str">
            <v>Directly</v>
          </cell>
          <cell r="F111">
            <v>0.52</v>
          </cell>
          <cell r="G111">
            <v>0.41</v>
          </cell>
          <cell r="H111">
            <v>0.35</v>
          </cell>
          <cell r="J111">
            <v>0.63648000000000005</v>
          </cell>
          <cell r="K111">
            <v>0.50183999999999995</v>
          </cell>
          <cell r="L111">
            <v>0.35</v>
          </cell>
        </row>
        <row r="112">
          <cell r="A112" t="str">
            <v>87-10-0064</v>
          </cell>
          <cell r="B112" t="str">
            <v>Buddleja weyeriana 'Sungold'</v>
          </cell>
          <cell r="C112" t="str">
            <v>MP104</v>
          </cell>
          <cell r="D112" t="str">
            <v>Directly</v>
          </cell>
          <cell r="F112">
            <v>0.52</v>
          </cell>
          <cell r="G112">
            <v>0.41</v>
          </cell>
          <cell r="H112">
            <v>0.35</v>
          </cell>
          <cell r="J112">
            <v>0.63648000000000005</v>
          </cell>
          <cell r="K112">
            <v>0.50183999999999995</v>
          </cell>
          <cell r="L112">
            <v>0.35</v>
          </cell>
        </row>
        <row r="113">
          <cell r="A113" t="str">
            <v>87-10-0065</v>
          </cell>
          <cell r="B113" t="str">
            <v>Buddleja 'White Ball'</v>
          </cell>
          <cell r="C113" t="str">
            <v>MP104</v>
          </cell>
          <cell r="D113" t="str">
            <v>Directly</v>
          </cell>
          <cell r="F113">
            <v>0.43</v>
          </cell>
          <cell r="G113">
            <v>0.32</v>
          </cell>
          <cell r="H113">
            <v>0.27</v>
          </cell>
          <cell r="J113">
            <v>0.52632000000000001</v>
          </cell>
          <cell r="K113">
            <v>0.39168000000000003</v>
          </cell>
          <cell r="L113">
            <v>0.27</v>
          </cell>
        </row>
        <row r="114">
          <cell r="A114" t="str">
            <v>87-10-0066</v>
          </cell>
          <cell r="B114" t="str">
            <v>Buxus sempervirens</v>
          </cell>
          <cell r="C114" t="str">
            <v>MP144</v>
          </cell>
          <cell r="D114" t="str">
            <v>Directly</v>
          </cell>
          <cell r="F114">
            <v>0.39999999999999997</v>
          </cell>
          <cell r="G114">
            <v>0.3</v>
          </cell>
          <cell r="H114">
            <v>0.25</v>
          </cell>
          <cell r="J114">
            <v>0.48959999999999992</v>
          </cell>
          <cell r="K114">
            <v>0.36719999999999997</v>
          </cell>
          <cell r="L114">
            <v>0.25</v>
          </cell>
        </row>
        <row r="115">
          <cell r="A115" t="str">
            <v>87-10-1571</v>
          </cell>
          <cell r="B115" t="str">
            <v>Buxus micr. 'Faulkner'</v>
          </cell>
          <cell r="C115" t="str">
            <v>MP150</v>
          </cell>
          <cell r="D115" t="str">
            <v>Directly</v>
          </cell>
          <cell r="F115">
            <v>0.39999999999999997</v>
          </cell>
          <cell r="G115">
            <v>0.3</v>
          </cell>
          <cell r="H115">
            <v>0.25</v>
          </cell>
          <cell r="J115">
            <v>0.48959999999999992</v>
          </cell>
          <cell r="K115">
            <v>0.36719999999999997</v>
          </cell>
          <cell r="L115">
            <v>0.25</v>
          </cell>
        </row>
        <row r="116">
          <cell r="A116" t="str">
            <v>87-10-0067</v>
          </cell>
          <cell r="B116" t="str">
            <v>Callicarpa bodinieri giraldii</v>
          </cell>
          <cell r="C116" t="str">
            <v>MP104</v>
          </cell>
          <cell r="D116" t="str">
            <v>Directly</v>
          </cell>
          <cell r="F116">
            <v>0.44</v>
          </cell>
          <cell r="G116">
            <v>0.34</v>
          </cell>
          <cell r="H116">
            <v>0.28000000000000003</v>
          </cell>
          <cell r="J116">
            <v>0.53856000000000004</v>
          </cell>
          <cell r="K116">
            <v>0.41616000000000003</v>
          </cell>
          <cell r="L116">
            <v>0.28000000000000003</v>
          </cell>
        </row>
        <row r="117">
          <cell r="A117" t="str">
            <v>87-10-0068</v>
          </cell>
          <cell r="B117" t="str">
            <v>Callicarpa bodinieri 'Profusion'</v>
          </cell>
          <cell r="C117" t="str">
            <v>MP104</v>
          </cell>
          <cell r="D117" t="str">
            <v>Directly</v>
          </cell>
          <cell r="F117">
            <v>0.44</v>
          </cell>
          <cell r="G117">
            <v>0.34</v>
          </cell>
          <cell r="H117">
            <v>0.28000000000000003</v>
          </cell>
          <cell r="J117">
            <v>0.53856000000000004</v>
          </cell>
          <cell r="K117">
            <v>0.41616000000000003</v>
          </cell>
          <cell r="L117">
            <v>0.28000000000000003</v>
          </cell>
        </row>
        <row r="118">
          <cell r="A118" t="str">
            <v>87-10-0069</v>
          </cell>
          <cell r="B118" t="str">
            <v>Callicarpa japonica 'Leucocarpa'</v>
          </cell>
          <cell r="C118" t="str">
            <v>MP104</v>
          </cell>
          <cell r="D118" t="str">
            <v>Directly</v>
          </cell>
          <cell r="F118">
            <v>0.44</v>
          </cell>
          <cell r="G118">
            <v>0.34</v>
          </cell>
          <cell r="H118">
            <v>0.28000000000000003</v>
          </cell>
          <cell r="J118">
            <v>0.53856000000000004</v>
          </cell>
          <cell r="K118">
            <v>0.41616000000000003</v>
          </cell>
          <cell r="L118">
            <v>0.28000000000000003</v>
          </cell>
        </row>
        <row r="119">
          <cell r="A119" t="str">
            <v>87-10-1409</v>
          </cell>
          <cell r="B119" t="str">
            <v>Caryopteris clandonensis Blue Empire ('Elst33'PBR) ®</v>
          </cell>
          <cell r="C119" t="str">
            <v>MP150</v>
          </cell>
          <cell r="D119" t="str">
            <v>Directly</v>
          </cell>
          <cell r="F119">
            <v>1.0900000000000001</v>
          </cell>
          <cell r="G119">
            <v>0.98</v>
          </cell>
          <cell r="H119">
            <v>0.92</v>
          </cell>
          <cell r="J119">
            <v>1.33416</v>
          </cell>
          <cell r="K119">
            <v>1.1995199999999999</v>
          </cell>
          <cell r="L119">
            <v>0.92</v>
          </cell>
        </row>
        <row r="120">
          <cell r="A120" t="str">
            <v>87-10-0904</v>
          </cell>
          <cell r="B120" t="str">
            <v>Caryopteris cland. 'Ferndown'</v>
          </cell>
          <cell r="C120" t="str">
            <v>MP150</v>
          </cell>
          <cell r="D120" t="str">
            <v>Directly</v>
          </cell>
          <cell r="F120">
            <v>0.52</v>
          </cell>
          <cell r="G120">
            <v>0.41</v>
          </cell>
          <cell r="H120">
            <v>0.35</v>
          </cell>
          <cell r="J120">
            <v>0.63648000000000005</v>
          </cell>
          <cell r="K120">
            <v>0.50183999999999995</v>
          </cell>
          <cell r="L120">
            <v>0.35</v>
          </cell>
        </row>
        <row r="121">
          <cell r="A121" t="str">
            <v>87-10-0992</v>
          </cell>
          <cell r="B121" t="str">
            <v>Caryopteris cland. 'First Choiche'</v>
          </cell>
          <cell r="C121" t="str">
            <v>MP150</v>
          </cell>
          <cell r="D121" t="str">
            <v>Directly</v>
          </cell>
          <cell r="F121">
            <v>0.52</v>
          </cell>
          <cell r="G121">
            <v>0.41</v>
          </cell>
          <cell r="H121">
            <v>0.35</v>
          </cell>
          <cell r="J121">
            <v>0.63648000000000005</v>
          </cell>
          <cell r="K121">
            <v>0.50183999999999995</v>
          </cell>
          <cell r="L121">
            <v>0.35</v>
          </cell>
        </row>
        <row r="122">
          <cell r="A122" t="str">
            <v>87-10-0072</v>
          </cell>
          <cell r="B122" t="str">
            <v>Caryopteris clandonensis Grand Bleu® ('Inoveris'PBR)®</v>
          </cell>
          <cell r="C122" t="str">
            <v>MP150</v>
          </cell>
          <cell r="D122" t="str">
            <v>Directly</v>
          </cell>
          <cell r="F122">
            <v>1.0900000000000001</v>
          </cell>
          <cell r="G122">
            <v>0.98</v>
          </cell>
          <cell r="H122">
            <v>0.92</v>
          </cell>
          <cell r="J122">
            <v>1.33416</v>
          </cell>
          <cell r="K122">
            <v>1.1995199999999999</v>
          </cell>
          <cell r="L122">
            <v>0.92</v>
          </cell>
        </row>
        <row r="123">
          <cell r="A123" t="str">
            <v>87-10-0070</v>
          </cell>
          <cell r="B123" t="str">
            <v>Caryopteris cland. 'Heavenly Blue'</v>
          </cell>
          <cell r="C123" t="str">
            <v>MP150</v>
          </cell>
          <cell r="D123" t="str">
            <v>Directly</v>
          </cell>
          <cell r="F123">
            <v>0.52</v>
          </cell>
          <cell r="G123">
            <v>0.41</v>
          </cell>
          <cell r="H123">
            <v>0.35</v>
          </cell>
          <cell r="J123">
            <v>0.63648000000000005</v>
          </cell>
          <cell r="K123">
            <v>0.50183999999999995</v>
          </cell>
          <cell r="L123">
            <v>0.35</v>
          </cell>
        </row>
        <row r="124">
          <cell r="A124" t="str">
            <v>87-10-0071</v>
          </cell>
          <cell r="B124" t="str">
            <v>Caryopteris clandonensis Hint of Gold ('Lisaura'PBR) ®</v>
          </cell>
          <cell r="C124" t="str">
            <v>MP150</v>
          </cell>
          <cell r="D124" t="str">
            <v>Directly</v>
          </cell>
          <cell r="F124">
            <v>1.0900000000000001</v>
          </cell>
          <cell r="G124">
            <v>0.98</v>
          </cell>
          <cell r="H124">
            <v>0.92</v>
          </cell>
          <cell r="J124">
            <v>1.33416</v>
          </cell>
          <cell r="K124">
            <v>1.1995199999999999</v>
          </cell>
          <cell r="L124">
            <v>0.92</v>
          </cell>
        </row>
        <row r="125">
          <cell r="A125" t="str">
            <v>87-10-0074</v>
          </cell>
          <cell r="B125" t="str">
            <v>Caryopteris cland. 'Kew Blue'</v>
          </cell>
          <cell r="C125" t="str">
            <v>MP150</v>
          </cell>
          <cell r="D125" t="str">
            <v>Directly</v>
          </cell>
          <cell r="F125">
            <v>0.52</v>
          </cell>
          <cell r="G125">
            <v>0.41</v>
          </cell>
          <cell r="H125">
            <v>0.35</v>
          </cell>
          <cell r="J125">
            <v>0.63648000000000005</v>
          </cell>
          <cell r="K125">
            <v>0.50183999999999995</v>
          </cell>
          <cell r="L125">
            <v>0.35</v>
          </cell>
        </row>
        <row r="126">
          <cell r="A126" t="str">
            <v>87-10-1410</v>
          </cell>
          <cell r="B126" t="str">
            <v>Caryopteris cland.Pink Perfection ('Lisspin'PBR) ®</v>
          </cell>
          <cell r="C126" t="str">
            <v>MP150</v>
          </cell>
          <cell r="D126" t="str">
            <v>Directly</v>
          </cell>
          <cell r="F126">
            <v>1.0900000000000001</v>
          </cell>
          <cell r="G126">
            <v>0.98</v>
          </cell>
          <cell r="H126">
            <v>0.92</v>
          </cell>
          <cell r="J126">
            <v>1.33416</v>
          </cell>
          <cell r="K126">
            <v>1.1995199999999999</v>
          </cell>
          <cell r="L126">
            <v>0.92</v>
          </cell>
        </row>
        <row r="127">
          <cell r="A127" t="str">
            <v>87-10-1411</v>
          </cell>
          <cell r="B127" t="str">
            <v>Caryopteris Stephi ('Lissteph'PBR) ®</v>
          </cell>
          <cell r="C127" t="str">
            <v>MP150</v>
          </cell>
          <cell r="D127" t="str">
            <v>Directly</v>
          </cell>
          <cell r="F127">
            <v>1.0900000000000001</v>
          </cell>
          <cell r="G127">
            <v>0.98</v>
          </cell>
          <cell r="H127">
            <v>0.92</v>
          </cell>
          <cell r="J127">
            <v>1.33416</v>
          </cell>
          <cell r="K127">
            <v>1.1995199999999999</v>
          </cell>
          <cell r="L127">
            <v>0.92</v>
          </cell>
        </row>
        <row r="128">
          <cell r="A128" t="str">
            <v>87-10-0075</v>
          </cell>
          <cell r="B128" t="str">
            <v>Caryopteris clandonensis Sterling Silver ('Lissilv'PBR)®</v>
          </cell>
          <cell r="C128" t="str">
            <v>MP150</v>
          </cell>
          <cell r="D128" t="str">
            <v>Directly</v>
          </cell>
          <cell r="F128">
            <v>1.0900000000000001</v>
          </cell>
          <cell r="G128">
            <v>0.98</v>
          </cell>
          <cell r="H128">
            <v>0.92</v>
          </cell>
          <cell r="J128">
            <v>1.33416</v>
          </cell>
          <cell r="K128">
            <v>1.1995199999999999</v>
          </cell>
          <cell r="L128">
            <v>0.92</v>
          </cell>
        </row>
        <row r="129">
          <cell r="A129" t="str">
            <v>87-10-0076</v>
          </cell>
          <cell r="B129" t="str">
            <v>Caryopteris cland. 'Summer Sorbet'  PBR ®</v>
          </cell>
          <cell r="C129" t="str">
            <v>MP150</v>
          </cell>
          <cell r="D129" t="str">
            <v>Directly</v>
          </cell>
          <cell r="F129">
            <v>1.0900000000000001</v>
          </cell>
          <cell r="G129">
            <v>0.98</v>
          </cell>
          <cell r="H129">
            <v>0.92</v>
          </cell>
          <cell r="J129">
            <v>1.33416</v>
          </cell>
          <cell r="K129">
            <v>1.1995199999999999</v>
          </cell>
          <cell r="L129">
            <v>0.92</v>
          </cell>
        </row>
        <row r="130">
          <cell r="A130" t="str">
            <v>87-10-0077</v>
          </cell>
          <cell r="B130" t="str">
            <v>Caryopteris cland. 'Thetis'  PBR ®</v>
          </cell>
          <cell r="C130" t="str">
            <v>MP150</v>
          </cell>
          <cell r="D130" t="str">
            <v>Directly</v>
          </cell>
          <cell r="F130">
            <v>1.0900000000000001</v>
          </cell>
          <cell r="G130">
            <v>0.98</v>
          </cell>
          <cell r="H130">
            <v>0.92</v>
          </cell>
          <cell r="J130">
            <v>1.33416</v>
          </cell>
          <cell r="K130">
            <v>1.1995199999999999</v>
          </cell>
          <cell r="L130">
            <v>0.92</v>
          </cell>
        </row>
        <row r="131">
          <cell r="A131" t="str">
            <v>87-10-0078</v>
          </cell>
          <cell r="B131" t="str">
            <v>Caryopteris clandonensis 'White Surprise'PBR ®</v>
          </cell>
          <cell r="C131" t="str">
            <v>MP150</v>
          </cell>
          <cell r="D131" t="str">
            <v>Directly</v>
          </cell>
          <cell r="F131">
            <v>1.0900000000000001</v>
          </cell>
          <cell r="G131">
            <v>0.98</v>
          </cell>
          <cell r="H131">
            <v>0.92</v>
          </cell>
          <cell r="J131">
            <v>1.33416</v>
          </cell>
          <cell r="K131">
            <v>1.1995199999999999</v>
          </cell>
          <cell r="L131">
            <v>0.92</v>
          </cell>
        </row>
        <row r="132">
          <cell r="A132" t="str">
            <v>87-10-0079</v>
          </cell>
          <cell r="B132" t="str">
            <v>Caryopteris cland. 'Worcester Gold'</v>
          </cell>
          <cell r="C132" t="str">
            <v>MP150</v>
          </cell>
          <cell r="D132" t="str">
            <v>Directly</v>
          </cell>
          <cell r="F132">
            <v>0.52</v>
          </cell>
          <cell r="G132">
            <v>0.41</v>
          </cell>
          <cell r="H132">
            <v>0.35</v>
          </cell>
          <cell r="J132">
            <v>0.63648000000000005</v>
          </cell>
          <cell r="K132">
            <v>0.50183999999999995</v>
          </cell>
          <cell r="L132">
            <v>0.35</v>
          </cell>
        </row>
        <row r="133">
          <cell r="A133" t="str">
            <v>87-10-0080</v>
          </cell>
          <cell r="B133" t="str">
            <v>Caryopteris incana</v>
          </cell>
          <cell r="C133" t="str">
            <v>MP150</v>
          </cell>
          <cell r="D133" t="str">
            <v>Directly</v>
          </cell>
          <cell r="F133">
            <v>0.52</v>
          </cell>
          <cell r="G133">
            <v>0.41</v>
          </cell>
          <cell r="H133">
            <v>0.35</v>
          </cell>
          <cell r="J133">
            <v>0.63648000000000005</v>
          </cell>
          <cell r="K133">
            <v>0.50183999999999995</v>
          </cell>
          <cell r="L133">
            <v>0.35</v>
          </cell>
        </row>
        <row r="134">
          <cell r="A134" t="str">
            <v>87-10-0082</v>
          </cell>
          <cell r="B134" t="str">
            <v>Chaenomeles j. 'Red Joy'</v>
          </cell>
          <cell r="C134" t="str">
            <v>MP150</v>
          </cell>
          <cell r="D134" t="str">
            <v>Directly</v>
          </cell>
          <cell r="F134">
            <v>0.43</v>
          </cell>
          <cell r="G134">
            <v>0.32</v>
          </cell>
          <cell r="H134">
            <v>0.27</v>
          </cell>
          <cell r="J134">
            <v>0.52632000000000001</v>
          </cell>
          <cell r="K134">
            <v>0.39168000000000003</v>
          </cell>
          <cell r="L134">
            <v>0.27</v>
          </cell>
        </row>
        <row r="135">
          <cell r="A135" t="str">
            <v>87-10-0827</v>
          </cell>
          <cell r="B135" t="str">
            <v>Chaenomeles j. 'Sargentii'</v>
          </cell>
          <cell r="C135" t="str">
            <v>MP150</v>
          </cell>
          <cell r="D135" t="str">
            <v>Directly</v>
          </cell>
          <cell r="F135">
            <v>0.43</v>
          </cell>
          <cell r="G135">
            <v>0.32</v>
          </cell>
          <cell r="H135">
            <v>0.27</v>
          </cell>
          <cell r="J135">
            <v>0.52632000000000001</v>
          </cell>
          <cell r="K135">
            <v>0.39168000000000003</v>
          </cell>
          <cell r="L135">
            <v>0.27</v>
          </cell>
        </row>
        <row r="136">
          <cell r="A136" t="str">
            <v>87-10-0769</v>
          </cell>
          <cell r="B136" t="str">
            <v>Chaenomeles spec. 'Nivalis'</v>
          </cell>
          <cell r="C136" t="str">
            <v>MP150</v>
          </cell>
          <cell r="D136" t="str">
            <v>Directly</v>
          </cell>
          <cell r="F136">
            <v>0.43</v>
          </cell>
          <cell r="G136">
            <v>0.32</v>
          </cell>
          <cell r="H136">
            <v>0.27</v>
          </cell>
          <cell r="J136">
            <v>0.52632000000000001</v>
          </cell>
          <cell r="K136">
            <v>0.39168000000000003</v>
          </cell>
          <cell r="L136">
            <v>0.27</v>
          </cell>
        </row>
        <row r="137">
          <cell r="A137" t="str">
            <v>87-10-1572</v>
          </cell>
          <cell r="B137" t="str">
            <v xml:space="preserve">Chaenomelis spec. 'Red Kimono' PBR ® </v>
          </cell>
          <cell r="C137" t="str">
            <v>MP150</v>
          </cell>
          <cell r="D137" t="str">
            <v>Directly</v>
          </cell>
          <cell r="F137">
            <v>1.0900000000000001</v>
          </cell>
          <cell r="G137">
            <v>0.98</v>
          </cell>
          <cell r="H137">
            <v>0.92</v>
          </cell>
          <cell r="J137">
            <v>1.33416</v>
          </cell>
          <cell r="K137">
            <v>1.1995199999999999</v>
          </cell>
          <cell r="L137">
            <v>0.92</v>
          </cell>
        </row>
        <row r="138">
          <cell r="A138" t="str">
            <v>87-10-0831</v>
          </cell>
          <cell r="B138" t="str">
            <v>Chaenomeles spec. 'Rubra'</v>
          </cell>
          <cell r="C138" t="str">
            <v>MP150</v>
          </cell>
          <cell r="D138" t="str">
            <v>Directly</v>
          </cell>
          <cell r="F138">
            <v>0.43</v>
          </cell>
          <cell r="G138">
            <v>0.32</v>
          </cell>
          <cell r="H138">
            <v>0.27</v>
          </cell>
          <cell r="J138">
            <v>0.52632000000000001</v>
          </cell>
          <cell r="K138">
            <v>0.39168000000000003</v>
          </cell>
          <cell r="L138">
            <v>0.27</v>
          </cell>
        </row>
        <row r="139">
          <cell r="A139" t="str">
            <v>87-10-0991</v>
          </cell>
          <cell r="B139" t="str">
            <v>Chaenomeles spec. 'Simonii'</v>
          </cell>
          <cell r="C139" t="str">
            <v>MP150</v>
          </cell>
          <cell r="D139" t="str">
            <v>Directly</v>
          </cell>
          <cell r="F139">
            <v>0.43</v>
          </cell>
          <cell r="G139">
            <v>0.32</v>
          </cell>
          <cell r="H139">
            <v>0.27</v>
          </cell>
          <cell r="J139">
            <v>0.52632000000000001</v>
          </cell>
          <cell r="K139">
            <v>0.39168000000000003</v>
          </cell>
          <cell r="L139">
            <v>0.27</v>
          </cell>
        </row>
        <row r="140">
          <cell r="A140" t="str">
            <v>87-10-0825</v>
          </cell>
          <cell r="B140" t="str">
            <v>Chaenomeles sup. 'And.an K. Ramcke'</v>
          </cell>
          <cell r="C140" t="str">
            <v>MP150</v>
          </cell>
          <cell r="D140" t="str">
            <v>Directly</v>
          </cell>
          <cell r="F140">
            <v>0.43</v>
          </cell>
          <cell r="G140">
            <v>0.32</v>
          </cell>
          <cell r="H140">
            <v>0.27</v>
          </cell>
          <cell r="J140">
            <v>0.52632000000000001</v>
          </cell>
          <cell r="K140">
            <v>0.39168000000000003</v>
          </cell>
          <cell r="L140">
            <v>0.27</v>
          </cell>
        </row>
        <row r="141">
          <cell r="A141" t="str">
            <v>87-10-0993</v>
          </cell>
          <cell r="B141" t="str">
            <v>Chaenomeles sup. 'Clementine'</v>
          </cell>
          <cell r="C141" t="str">
            <v>MP150</v>
          </cell>
          <cell r="D141" t="str">
            <v>Directly</v>
          </cell>
          <cell r="F141">
            <v>0.43</v>
          </cell>
          <cell r="G141">
            <v>0.32</v>
          </cell>
          <cell r="H141">
            <v>0.27</v>
          </cell>
          <cell r="J141">
            <v>0.52632000000000001</v>
          </cell>
          <cell r="K141">
            <v>0.39168000000000003</v>
          </cell>
          <cell r="L141">
            <v>0.27</v>
          </cell>
        </row>
        <row r="142">
          <cell r="A142" t="str">
            <v>87-10-0770</v>
          </cell>
          <cell r="B142" t="str">
            <v>Chaenomeles sup. 'Crimson and Gold'</v>
          </cell>
          <cell r="C142" t="str">
            <v>MP150</v>
          </cell>
          <cell r="D142" t="str">
            <v>Directly</v>
          </cell>
          <cell r="F142">
            <v>0.43</v>
          </cell>
          <cell r="G142">
            <v>0.32</v>
          </cell>
          <cell r="H142">
            <v>0.27</v>
          </cell>
          <cell r="J142">
            <v>0.52632000000000001</v>
          </cell>
          <cell r="K142">
            <v>0.39168000000000003</v>
          </cell>
          <cell r="L142">
            <v>0.27</v>
          </cell>
        </row>
        <row r="143">
          <cell r="A143" t="str">
            <v>87-10-0826</v>
          </cell>
          <cell r="B143" t="str">
            <v>Chaenomeles sup. 'Elly Mossel'</v>
          </cell>
          <cell r="C143" t="str">
            <v>MP150</v>
          </cell>
          <cell r="D143" t="str">
            <v>Directly</v>
          </cell>
          <cell r="F143">
            <v>0.43</v>
          </cell>
          <cell r="G143">
            <v>0.32</v>
          </cell>
          <cell r="H143">
            <v>0.27</v>
          </cell>
          <cell r="J143">
            <v>0.52632000000000001</v>
          </cell>
          <cell r="K143">
            <v>0.39168000000000003</v>
          </cell>
          <cell r="L143">
            <v>0.27</v>
          </cell>
        </row>
        <row r="144">
          <cell r="A144" t="str">
            <v>87-10-0828</v>
          </cell>
          <cell r="B144" t="str">
            <v>Chaenomeles sup. 'Fire Dance'</v>
          </cell>
          <cell r="C144" t="str">
            <v>MP150</v>
          </cell>
          <cell r="D144" t="str">
            <v>Directly</v>
          </cell>
          <cell r="F144">
            <v>0.43</v>
          </cell>
          <cell r="G144">
            <v>0.32</v>
          </cell>
          <cell r="H144">
            <v>0.27</v>
          </cell>
          <cell r="J144">
            <v>0.52632000000000001</v>
          </cell>
          <cell r="K144">
            <v>0.39168000000000003</v>
          </cell>
          <cell r="L144">
            <v>0.27</v>
          </cell>
        </row>
        <row r="145">
          <cell r="A145" t="str">
            <v>87-10-0905</v>
          </cell>
          <cell r="B145" t="str">
            <v>Chaenomeles sup. 'Jet Trail'</v>
          </cell>
          <cell r="C145" t="str">
            <v>MP150</v>
          </cell>
          <cell r="D145" t="str">
            <v>Directly</v>
          </cell>
          <cell r="F145">
            <v>0.43</v>
          </cell>
          <cell r="G145">
            <v>0.32</v>
          </cell>
          <cell r="H145">
            <v>0.27</v>
          </cell>
          <cell r="J145">
            <v>0.52632000000000001</v>
          </cell>
          <cell r="K145">
            <v>0.39168000000000003</v>
          </cell>
          <cell r="L145">
            <v>0.27</v>
          </cell>
        </row>
        <row r="146">
          <cell r="A146" t="str">
            <v>87-10-1284</v>
          </cell>
          <cell r="B146" t="str">
            <v>Chaenomeles sup. 'Nicoline'</v>
          </cell>
          <cell r="C146" t="str">
            <v>MP150</v>
          </cell>
          <cell r="D146" t="str">
            <v>Directly</v>
          </cell>
          <cell r="F146">
            <v>0.43</v>
          </cell>
          <cell r="G146">
            <v>0.32</v>
          </cell>
          <cell r="H146">
            <v>0.27</v>
          </cell>
          <cell r="J146">
            <v>0.52632000000000001</v>
          </cell>
          <cell r="K146">
            <v>0.39168000000000003</v>
          </cell>
          <cell r="L146">
            <v>0.27</v>
          </cell>
        </row>
        <row r="147">
          <cell r="A147" t="str">
            <v>87-10-0095</v>
          </cell>
          <cell r="B147" t="str">
            <v>Chaenomeles sup. 'Orange Trail'</v>
          </cell>
          <cell r="C147" t="str">
            <v>MP150</v>
          </cell>
          <cell r="D147" t="str">
            <v>Directly</v>
          </cell>
          <cell r="F147">
            <v>0.43</v>
          </cell>
          <cell r="G147">
            <v>0.32</v>
          </cell>
          <cell r="H147">
            <v>0.27</v>
          </cell>
          <cell r="J147">
            <v>0.52632000000000001</v>
          </cell>
          <cell r="K147">
            <v>0.39168000000000003</v>
          </cell>
          <cell r="L147">
            <v>0.27</v>
          </cell>
        </row>
        <row r="148">
          <cell r="A148" t="str">
            <v>87-10-0829</v>
          </cell>
          <cell r="B148" t="str">
            <v>Chaenomeles sup. 'Pink Lady'</v>
          </cell>
          <cell r="C148" t="str">
            <v>MP150</v>
          </cell>
          <cell r="D148" t="str">
            <v>Directly</v>
          </cell>
          <cell r="F148">
            <v>0.43</v>
          </cell>
          <cell r="G148">
            <v>0.32</v>
          </cell>
          <cell r="H148">
            <v>0.27</v>
          </cell>
          <cell r="J148">
            <v>0.52632000000000001</v>
          </cell>
          <cell r="K148">
            <v>0.39168000000000003</v>
          </cell>
          <cell r="L148">
            <v>0.27</v>
          </cell>
        </row>
        <row r="149">
          <cell r="A149" t="str">
            <v>87-10-0830</v>
          </cell>
          <cell r="B149" t="str">
            <v>Chaenomeles sup. 'Pink Trail'</v>
          </cell>
          <cell r="C149" t="str">
            <v>MP150</v>
          </cell>
          <cell r="D149" t="str">
            <v>Directly</v>
          </cell>
          <cell r="F149">
            <v>0.43</v>
          </cell>
          <cell r="G149">
            <v>0.32</v>
          </cell>
          <cell r="H149">
            <v>0.27</v>
          </cell>
          <cell r="J149">
            <v>0.52632000000000001</v>
          </cell>
          <cell r="K149">
            <v>0.39168000000000003</v>
          </cell>
          <cell r="L149">
            <v>0.27</v>
          </cell>
        </row>
        <row r="150">
          <cell r="A150" t="str">
            <v>87-10-1285</v>
          </cell>
          <cell r="B150" t="str">
            <v>Chaenomeles sup. 'Red Joy'</v>
          </cell>
          <cell r="C150" t="str">
            <v>MP150</v>
          </cell>
          <cell r="D150" t="str">
            <v>Directly</v>
          </cell>
          <cell r="F150">
            <v>0.43</v>
          </cell>
          <cell r="G150">
            <v>0.32</v>
          </cell>
          <cell r="H150">
            <v>0.27</v>
          </cell>
          <cell r="J150">
            <v>0.52632000000000001</v>
          </cell>
          <cell r="K150">
            <v>0.39168000000000003</v>
          </cell>
          <cell r="L150">
            <v>0.27</v>
          </cell>
        </row>
        <row r="151">
          <cell r="A151" t="str">
            <v>87-10-1412</v>
          </cell>
          <cell r="B151" t="str">
            <v>Chaenomeles sup. 'Red Trail'</v>
          </cell>
          <cell r="C151" t="str">
            <v>MP150</v>
          </cell>
          <cell r="D151" t="str">
            <v>Directly</v>
          </cell>
          <cell r="F151">
            <v>0.43</v>
          </cell>
          <cell r="G151">
            <v>0.32</v>
          </cell>
          <cell r="H151">
            <v>0.27</v>
          </cell>
          <cell r="J151">
            <v>0.52632000000000001</v>
          </cell>
          <cell r="K151">
            <v>0.39168000000000003</v>
          </cell>
          <cell r="L151">
            <v>0.27</v>
          </cell>
        </row>
        <row r="152">
          <cell r="A152" t="str">
            <v>87-10-1413</v>
          </cell>
          <cell r="B152" t="str">
            <v>Chaenomeles sup. 'Salmon Horizon'</v>
          </cell>
          <cell r="C152" t="str">
            <v>MP150</v>
          </cell>
          <cell r="D152" t="str">
            <v>Directly</v>
          </cell>
          <cell r="F152">
            <v>0.43</v>
          </cell>
          <cell r="G152">
            <v>0.32</v>
          </cell>
          <cell r="H152">
            <v>0.27</v>
          </cell>
          <cell r="J152">
            <v>0.52632000000000001</v>
          </cell>
          <cell r="K152">
            <v>0.39168000000000003</v>
          </cell>
          <cell r="L152">
            <v>0.27</v>
          </cell>
        </row>
        <row r="153">
          <cell r="A153" t="str">
            <v>87-10-1107</v>
          </cell>
          <cell r="B153" t="str">
            <v>Chaenomeles sup. 'Texas Scarlet'</v>
          </cell>
          <cell r="C153" t="str">
            <v>MP150</v>
          </cell>
          <cell r="D153" t="str">
            <v>Directly</v>
          </cell>
          <cell r="F153">
            <v>0.43</v>
          </cell>
          <cell r="G153">
            <v>0.32</v>
          </cell>
          <cell r="H153">
            <v>0.27</v>
          </cell>
          <cell r="J153">
            <v>0.52632000000000001</v>
          </cell>
          <cell r="K153">
            <v>0.39168000000000003</v>
          </cell>
          <cell r="L153">
            <v>0.27</v>
          </cell>
        </row>
        <row r="154">
          <cell r="A154" t="str">
            <v>87-10-0099</v>
          </cell>
          <cell r="B154" t="str">
            <v>Clethra alnifolia</v>
          </cell>
          <cell r="C154" t="str">
            <v>MP104</v>
          </cell>
          <cell r="D154" t="str">
            <v>Directly</v>
          </cell>
          <cell r="F154">
            <v>0.51</v>
          </cell>
          <cell r="G154">
            <v>0.4</v>
          </cell>
          <cell r="H154">
            <v>0.34</v>
          </cell>
          <cell r="J154">
            <v>0.62424000000000002</v>
          </cell>
          <cell r="K154">
            <v>0.48959999999999998</v>
          </cell>
          <cell r="L154">
            <v>0.34</v>
          </cell>
        </row>
        <row r="155">
          <cell r="A155" t="str">
            <v>87-10-1224</v>
          </cell>
          <cell r="B155" t="str">
            <v>Clethra alnifolia 'Hummingbird'</v>
          </cell>
          <cell r="C155" t="str">
            <v>MP104</v>
          </cell>
          <cell r="D155" t="str">
            <v>Directly</v>
          </cell>
          <cell r="F155">
            <v>0.51</v>
          </cell>
          <cell r="G155">
            <v>0.4</v>
          </cell>
          <cell r="H155">
            <v>0.34</v>
          </cell>
          <cell r="J155">
            <v>0.62424000000000002</v>
          </cell>
          <cell r="K155">
            <v>0.48959999999999998</v>
          </cell>
          <cell r="L155">
            <v>0.34</v>
          </cell>
        </row>
        <row r="156">
          <cell r="A156" t="str">
            <v>87-10-0100</v>
          </cell>
          <cell r="B156" t="str">
            <v>Clethra alnifolia 'Pink Spire'</v>
          </cell>
          <cell r="C156" t="str">
            <v>MP104</v>
          </cell>
          <cell r="D156" t="str">
            <v>Directly</v>
          </cell>
          <cell r="F156">
            <v>0.51</v>
          </cell>
          <cell r="G156">
            <v>0.4</v>
          </cell>
          <cell r="H156">
            <v>0.34</v>
          </cell>
          <cell r="J156">
            <v>0.62424000000000002</v>
          </cell>
          <cell r="K156">
            <v>0.48959999999999998</v>
          </cell>
          <cell r="L156">
            <v>0.34</v>
          </cell>
        </row>
        <row r="157">
          <cell r="A157" t="str">
            <v>87-10-1225</v>
          </cell>
          <cell r="B157" t="str">
            <v>Clethra alnifolia 'Rosea'</v>
          </cell>
          <cell r="C157" t="str">
            <v>MP104</v>
          </cell>
          <cell r="D157" t="str">
            <v>Directly</v>
          </cell>
          <cell r="F157">
            <v>0.51</v>
          </cell>
          <cell r="G157">
            <v>0.4</v>
          </cell>
          <cell r="H157">
            <v>0.34</v>
          </cell>
          <cell r="J157">
            <v>0.62424000000000002</v>
          </cell>
          <cell r="K157">
            <v>0.48959999999999998</v>
          </cell>
          <cell r="L157">
            <v>0.34</v>
          </cell>
        </row>
        <row r="158">
          <cell r="A158" t="str">
            <v>87-10-1226</v>
          </cell>
          <cell r="B158" t="str">
            <v>Clethra alnifolia 'Ruby Spice'</v>
          </cell>
          <cell r="C158" t="str">
            <v>MP104</v>
          </cell>
          <cell r="D158" t="str">
            <v>Directly</v>
          </cell>
          <cell r="F158">
            <v>0.51</v>
          </cell>
          <cell r="G158">
            <v>0.4</v>
          </cell>
          <cell r="H158">
            <v>0.34</v>
          </cell>
          <cell r="J158">
            <v>0.62424000000000002</v>
          </cell>
          <cell r="K158">
            <v>0.48959999999999998</v>
          </cell>
          <cell r="L158">
            <v>0.34</v>
          </cell>
        </row>
        <row r="159">
          <cell r="A159" t="str">
            <v>87-10-0102</v>
          </cell>
          <cell r="B159" t="str">
            <v>Cornus alba 'Aurea'</v>
          </cell>
          <cell r="C159" t="str">
            <v>MP104</v>
          </cell>
          <cell r="D159" t="str">
            <v>Directly</v>
          </cell>
          <cell r="F159">
            <v>0.63</v>
          </cell>
          <cell r="G159">
            <v>0.52</v>
          </cell>
          <cell r="H159">
            <v>0.46</v>
          </cell>
          <cell r="J159">
            <v>0.77112000000000003</v>
          </cell>
          <cell r="K159">
            <v>0.63648000000000005</v>
          </cell>
          <cell r="L159">
            <v>0.46</v>
          </cell>
        </row>
        <row r="160">
          <cell r="A160" t="str">
            <v>87-10-0103</v>
          </cell>
          <cell r="B160" t="str">
            <v>Cornus alba 'Bailhalo' PBR ('Ivory Halo') ®</v>
          </cell>
          <cell r="C160" t="str">
            <v>MP104</v>
          </cell>
          <cell r="D160" t="str">
            <v>Directly</v>
          </cell>
          <cell r="F160">
            <v>1.33</v>
          </cell>
          <cell r="G160">
            <v>1.22</v>
          </cell>
          <cell r="H160">
            <v>1.1599999999999999</v>
          </cell>
          <cell r="J160">
            <v>1.62792</v>
          </cell>
          <cell r="K160">
            <v>1.4932799999999999</v>
          </cell>
          <cell r="L160">
            <v>1.1599999999999999</v>
          </cell>
        </row>
        <row r="161">
          <cell r="A161" t="str">
            <v>87-10-1143</v>
          </cell>
          <cell r="B161" t="str">
            <v>Cornus alba 'Cream Cracker' PBR ®</v>
          </cell>
          <cell r="C161" t="str">
            <v>MP104</v>
          </cell>
          <cell r="D161" t="str">
            <v>Directly</v>
          </cell>
          <cell r="F161">
            <v>1.33</v>
          </cell>
          <cell r="G161">
            <v>1.22</v>
          </cell>
          <cell r="H161">
            <v>1.1599999999999999</v>
          </cell>
          <cell r="J161">
            <v>1.62792</v>
          </cell>
          <cell r="K161">
            <v>1.4932799999999999</v>
          </cell>
          <cell r="L161">
            <v>1.1599999999999999</v>
          </cell>
        </row>
        <row r="162">
          <cell r="A162" t="str">
            <v>87-10-0104</v>
          </cell>
          <cell r="B162" t="str">
            <v>Cornus alba 'Elegantissima'</v>
          </cell>
          <cell r="C162" t="str">
            <v>MP104</v>
          </cell>
          <cell r="D162" t="str">
            <v>Directly</v>
          </cell>
          <cell r="F162">
            <v>0.63</v>
          </cell>
          <cell r="G162">
            <v>0.52</v>
          </cell>
          <cell r="H162">
            <v>0.46</v>
          </cell>
          <cell r="J162">
            <v>0.77112000000000003</v>
          </cell>
          <cell r="K162">
            <v>0.63648000000000005</v>
          </cell>
          <cell r="L162">
            <v>0.46</v>
          </cell>
        </row>
        <row r="163">
          <cell r="A163" t="str">
            <v>87-10-0105</v>
          </cell>
          <cell r="B163" t="str">
            <v>Cornus alba 'Gouchaultii'</v>
          </cell>
          <cell r="C163" t="str">
            <v>MP104</v>
          </cell>
          <cell r="D163" t="str">
            <v>Directly</v>
          </cell>
          <cell r="F163">
            <v>0.63</v>
          </cell>
          <cell r="G163">
            <v>0.52</v>
          </cell>
          <cell r="H163">
            <v>0.46</v>
          </cell>
          <cell r="J163">
            <v>0.77112000000000003</v>
          </cell>
          <cell r="K163">
            <v>0.63648000000000005</v>
          </cell>
          <cell r="L163">
            <v>0.46</v>
          </cell>
        </row>
        <row r="164">
          <cell r="A164" t="str">
            <v>87-10-0106</v>
          </cell>
          <cell r="B164" t="str">
            <v>Cornus alba 'Kesselringii'</v>
          </cell>
          <cell r="C164" t="str">
            <v>MP104</v>
          </cell>
          <cell r="D164" t="str">
            <v>Directly</v>
          </cell>
          <cell r="F164">
            <v>0.63</v>
          </cell>
          <cell r="G164">
            <v>0.52</v>
          </cell>
          <cell r="H164">
            <v>0.46</v>
          </cell>
          <cell r="J164">
            <v>0.77112000000000003</v>
          </cell>
          <cell r="K164">
            <v>0.63648000000000005</v>
          </cell>
          <cell r="L164">
            <v>0.46</v>
          </cell>
        </row>
        <row r="165">
          <cell r="A165" t="str">
            <v>87-10-1573</v>
          </cell>
          <cell r="B165" t="str">
            <v>Cornus alba 'Red Gnome</v>
          </cell>
          <cell r="C165" t="str">
            <v>MP104</v>
          </cell>
          <cell r="D165" t="str">
            <v>Directly</v>
          </cell>
          <cell r="F165">
            <v>0.63</v>
          </cell>
          <cell r="G165">
            <v>0.52</v>
          </cell>
          <cell r="H165">
            <v>0.46</v>
          </cell>
          <cell r="J165">
            <v>0.77112000000000003</v>
          </cell>
          <cell r="K165">
            <v>0.63648000000000005</v>
          </cell>
          <cell r="L165">
            <v>0.46</v>
          </cell>
        </row>
        <row r="166">
          <cell r="A166" t="str">
            <v>87-10-1414</v>
          </cell>
          <cell r="B166" t="str">
            <v>Cornus alba 'Regnzam'</v>
          </cell>
          <cell r="C166" t="str">
            <v>MP104</v>
          </cell>
          <cell r="D166" t="str">
            <v>Directly</v>
          </cell>
          <cell r="F166">
            <v>0.63</v>
          </cell>
          <cell r="G166">
            <v>0.52</v>
          </cell>
          <cell r="H166">
            <v>0.46</v>
          </cell>
          <cell r="J166">
            <v>0.77112000000000003</v>
          </cell>
          <cell r="K166">
            <v>0.63648000000000005</v>
          </cell>
          <cell r="L166">
            <v>0.46</v>
          </cell>
        </row>
        <row r="167">
          <cell r="A167" t="str">
            <v>87-10-0107</v>
          </cell>
          <cell r="B167" t="str">
            <v>Cornus alba 'Siberian Pearls'</v>
          </cell>
          <cell r="C167" t="str">
            <v>MP104</v>
          </cell>
          <cell r="D167" t="str">
            <v>Directly</v>
          </cell>
          <cell r="F167">
            <v>0.63</v>
          </cell>
          <cell r="G167">
            <v>0.52</v>
          </cell>
          <cell r="H167">
            <v>0.46</v>
          </cell>
          <cell r="J167">
            <v>0.77112000000000003</v>
          </cell>
          <cell r="K167">
            <v>0.63648000000000005</v>
          </cell>
          <cell r="L167">
            <v>0.46</v>
          </cell>
        </row>
        <row r="168">
          <cell r="A168" t="str">
            <v>87-10-0108</v>
          </cell>
          <cell r="B168" t="str">
            <v>Cornus alba 'Sibirica'</v>
          </cell>
          <cell r="C168" t="str">
            <v>MP104</v>
          </cell>
          <cell r="D168" t="str">
            <v>Directly</v>
          </cell>
          <cell r="F168">
            <v>0.63</v>
          </cell>
          <cell r="G168">
            <v>0.52</v>
          </cell>
          <cell r="H168">
            <v>0.46</v>
          </cell>
          <cell r="J168">
            <v>0.77112000000000003</v>
          </cell>
          <cell r="K168">
            <v>0.63648000000000005</v>
          </cell>
          <cell r="L168">
            <v>0.46</v>
          </cell>
        </row>
        <row r="169">
          <cell r="A169" t="str">
            <v>87-10-0109</v>
          </cell>
          <cell r="B169" t="str">
            <v>Cornus alba 'Sibirica Variegata'</v>
          </cell>
          <cell r="C169" t="str">
            <v>MP104</v>
          </cell>
          <cell r="D169" t="str">
            <v>Directly</v>
          </cell>
          <cell r="F169">
            <v>0.63</v>
          </cell>
          <cell r="G169">
            <v>0.52</v>
          </cell>
          <cell r="H169">
            <v>0.46</v>
          </cell>
          <cell r="J169">
            <v>0.77112000000000003</v>
          </cell>
          <cell r="K169">
            <v>0.63648000000000005</v>
          </cell>
          <cell r="L169">
            <v>0.46</v>
          </cell>
        </row>
        <row r="170">
          <cell r="A170" t="str">
            <v>87-10-0110</v>
          </cell>
          <cell r="B170" t="str">
            <v>Cornus alba 'Spaethii'</v>
          </cell>
          <cell r="C170" t="str">
            <v>MP104</v>
          </cell>
          <cell r="D170" t="str">
            <v>Directly</v>
          </cell>
          <cell r="F170">
            <v>0.63</v>
          </cell>
          <cell r="G170">
            <v>0.52</v>
          </cell>
          <cell r="H170">
            <v>0.46</v>
          </cell>
          <cell r="J170">
            <v>0.77112000000000003</v>
          </cell>
          <cell r="K170">
            <v>0.63648000000000005</v>
          </cell>
          <cell r="L170">
            <v>0.46</v>
          </cell>
        </row>
        <row r="171">
          <cell r="A171" t="str">
            <v>87-10-1415</v>
          </cell>
          <cell r="B171" t="str">
            <v>Cornus amomum 'Blue Cloud'</v>
          </cell>
          <cell r="C171" t="str">
            <v>MP104</v>
          </cell>
          <cell r="D171" t="str">
            <v>Directly</v>
          </cell>
          <cell r="F171">
            <v>0.63</v>
          </cell>
          <cell r="G171">
            <v>0.52</v>
          </cell>
          <cell r="H171">
            <v>0.46</v>
          </cell>
          <cell r="J171">
            <v>0.77112000000000003</v>
          </cell>
          <cell r="K171">
            <v>0.63648000000000005</v>
          </cell>
          <cell r="L171">
            <v>0.46</v>
          </cell>
        </row>
        <row r="172">
          <cell r="A172" t="str">
            <v>87-10-1286</v>
          </cell>
          <cell r="B172" t="str">
            <v>Cornus sang. 'Anny's Winter Orange'</v>
          </cell>
          <cell r="C172" t="str">
            <v>MP150</v>
          </cell>
          <cell r="D172" t="str">
            <v>Directly</v>
          </cell>
          <cell r="F172">
            <v>0.67</v>
          </cell>
          <cell r="G172">
            <v>0.56000000000000005</v>
          </cell>
          <cell r="H172">
            <v>0.5</v>
          </cell>
          <cell r="J172">
            <v>0.82008000000000003</v>
          </cell>
          <cell r="K172">
            <v>0.68544000000000005</v>
          </cell>
          <cell r="L172">
            <v>0.5</v>
          </cell>
        </row>
        <row r="173">
          <cell r="A173" t="str">
            <v>87-10-1287</v>
          </cell>
          <cell r="B173" t="str">
            <v>Cornus sang. 'Midwinter Fire'</v>
          </cell>
          <cell r="C173" t="str">
            <v>MP150</v>
          </cell>
          <cell r="D173" t="str">
            <v>Directly</v>
          </cell>
          <cell r="F173">
            <v>0.67</v>
          </cell>
          <cell r="G173">
            <v>0.56000000000000005</v>
          </cell>
          <cell r="H173">
            <v>0.5</v>
          </cell>
          <cell r="J173">
            <v>0.82008000000000003</v>
          </cell>
          <cell r="K173">
            <v>0.68544000000000005</v>
          </cell>
          <cell r="L173">
            <v>0.5</v>
          </cell>
        </row>
        <row r="174">
          <cell r="A174" t="str">
            <v>87-10-1288</v>
          </cell>
          <cell r="B174" t="str">
            <v>Cornus sang. 'Winter Beauty'</v>
          </cell>
          <cell r="C174" t="str">
            <v>MP150</v>
          </cell>
          <cell r="D174" t="str">
            <v>Directly</v>
          </cell>
          <cell r="F174">
            <v>0.67</v>
          </cell>
          <cell r="G174">
            <v>0.56000000000000005</v>
          </cell>
          <cell r="H174">
            <v>0.5</v>
          </cell>
          <cell r="J174">
            <v>0.82008000000000003</v>
          </cell>
          <cell r="K174">
            <v>0.68544000000000005</v>
          </cell>
          <cell r="L174">
            <v>0.5</v>
          </cell>
        </row>
        <row r="175">
          <cell r="A175" t="str">
            <v>87-10-1289</v>
          </cell>
          <cell r="B175" t="str">
            <v>Cornus ser. 'Flaviramea'</v>
          </cell>
          <cell r="C175" t="str">
            <v>MP104</v>
          </cell>
          <cell r="D175" t="str">
            <v>Directly</v>
          </cell>
          <cell r="F175">
            <v>0.63</v>
          </cell>
          <cell r="G175">
            <v>0.52</v>
          </cell>
          <cell r="H175">
            <v>0.46</v>
          </cell>
          <cell r="J175">
            <v>0.77112000000000003</v>
          </cell>
          <cell r="K175">
            <v>0.63648000000000005</v>
          </cell>
          <cell r="L175">
            <v>0.46</v>
          </cell>
        </row>
        <row r="176">
          <cell r="A176" t="str">
            <v>87-10-1290</v>
          </cell>
          <cell r="B176" t="str">
            <v>Cornus ser. 'Kelseyi'</v>
          </cell>
          <cell r="C176" t="str">
            <v>MP150</v>
          </cell>
          <cell r="D176" t="str">
            <v>Directly</v>
          </cell>
          <cell r="F176">
            <v>0.43</v>
          </cell>
          <cell r="G176">
            <v>0.32</v>
          </cell>
          <cell r="H176">
            <v>0.27</v>
          </cell>
          <cell r="J176">
            <v>0.52632000000000001</v>
          </cell>
          <cell r="K176">
            <v>0.39168000000000003</v>
          </cell>
          <cell r="L176">
            <v>0.27</v>
          </cell>
        </row>
        <row r="177">
          <cell r="A177" t="str">
            <v>87-10-1649</v>
          </cell>
          <cell r="B177" t="str">
            <v>Cornus ser. 'White Gold'</v>
          </cell>
          <cell r="C177" t="str">
            <v>MP150</v>
          </cell>
          <cell r="D177" t="str">
            <v>Directly</v>
          </cell>
          <cell r="F177">
            <v>0.63</v>
          </cell>
          <cell r="G177">
            <v>0.52</v>
          </cell>
          <cell r="H177">
            <v>0.46</v>
          </cell>
          <cell r="J177">
            <v>0.77112000000000003</v>
          </cell>
          <cell r="K177">
            <v>0.63648000000000005</v>
          </cell>
          <cell r="L177">
            <v>0.46</v>
          </cell>
        </row>
        <row r="178">
          <cell r="A178" t="str">
            <v>87-10-0118</v>
          </cell>
          <cell r="B178" t="str">
            <v>Cotinus coggygria Golden Spirit® ('Ancot'PBR) ®</v>
          </cell>
          <cell r="C178" t="str">
            <v>MP66</v>
          </cell>
          <cell r="D178" t="str">
            <v>Directly</v>
          </cell>
          <cell r="F178">
            <v>1.9200000000000002</v>
          </cell>
          <cell r="G178">
            <v>1.81</v>
          </cell>
          <cell r="H178">
            <v>1.75</v>
          </cell>
          <cell r="J178">
            <v>2.3500800000000002</v>
          </cell>
          <cell r="K178">
            <v>2.2154400000000001</v>
          </cell>
          <cell r="L178">
            <v>1.75</v>
          </cell>
        </row>
        <row r="179">
          <cell r="A179" t="str">
            <v>87-10-1292</v>
          </cell>
          <cell r="B179" t="str">
            <v>Cotinus cog. 'Lilla'  PBR  ®</v>
          </cell>
          <cell r="C179" t="str">
            <v>MP104</v>
          </cell>
          <cell r="D179" t="str">
            <v>Directly</v>
          </cell>
          <cell r="F179">
            <v>2.0599999999999996</v>
          </cell>
          <cell r="G179">
            <v>1.95</v>
          </cell>
          <cell r="H179">
            <v>1.89</v>
          </cell>
          <cell r="J179">
            <v>2.5214399999999997</v>
          </cell>
          <cell r="K179">
            <v>2.3868</v>
          </cell>
          <cell r="L179">
            <v>1.89</v>
          </cell>
        </row>
        <row r="180">
          <cell r="A180" t="str">
            <v>87-10-1643</v>
          </cell>
          <cell r="B180" t="str">
            <v>Cotinus cog. 'Royal Purple'</v>
          </cell>
          <cell r="C180" t="str">
            <v>MP84</v>
          </cell>
          <cell r="D180" t="str">
            <v>Directly</v>
          </cell>
          <cell r="F180">
            <v>1.0900000000000001</v>
          </cell>
          <cell r="G180">
            <v>0.98</v>
          </cell>
          <cell r="H180">
            <v>0.92</v>
          </cell>
          <cell r="J180">
            <v>1.33416</v>
          </cell>
          <cell r="K180">
            <v>1.1995199999999999</v>
          </cell>
          <cell r="L180">
            <v>0.92</v>
          </cell>
        </row>
        <row r="181">
          <cell r="A181" t="str">
            <v>87-10-0121</v>
          </cell>
          <cell r="B181" t="str">
            <v>Cotinus coggygria 'Young Lady'PBR ®</v>
          </cell>
          <cell r="C181" t="str">
            <v>MP66</v>
          </cell>
          <cell r="D181" t="str">
            <v>Directly</v>
          </cell>
          <cell r="F181">
            <v>2.0599999999999996</v>
          </cell>
          <cell r="G181">
            <v>1.95</v>
          </cell>
          <cell r="H181">
            <v>1.89</v>
          </cell>
          <cell r="J181">
            <v>2.5214399999999997</v>
          </cell>
          <cell r="K181">
            <v>2.3868</v>
          </cell>
          <cell r="L181">
            <v>1.89</v>
          </cell>
        </row>
        <row r="182">
          <cell r="A182" t="str">
            <v>87-10-0122</v>
          </cell>
          <cell r="B182" t="str">
            <v>Cotoneaster atrop. 'Variegatus'</v>
          </cell>
          <cell r="C182" t="str">
            <v>MP150</v>
          </cell>
          <cell r="D182" t="str">
            <v>Directly</v>
          </cell>
          <cell r="F182">
            <v>0.44</v>
          </cell>
          <cell r="G182">
            <v>0.34</v>
          </cell>
          <cell r="H182">
            <v>0.28000000000000003</v>
          </cell>
          <cell r="J182">
            <v>0.53856000000000004</v>
          </cell>
          <cell r="K182">
            <v>0.41616000000000003</v>
          </cell>
          <cell r="L182">
            <v>0.28000000000000003</v>
          </cell>
        </row>
        <row r="183">
          <cell r="A183" t="str">
            <v>87-10-0123</v>
          </cell>
          <cell r="B183" t="str">
            <v>Cotoneaster 'Belka' (Saphyr Green) PBR ®</v>
          </cell>
          <cell r="C183" t="str">
            <v>MP150</v>
          </cell>
          <cell r="D183" t="str">
            <v>Directly</v>
          </cell>
          <cell r="F183">
            <v>0.66</v>
          </cell>
          <cell r="G183">
            <v>0.55000000000000004</v>
          </cell>
          <cell r="H183">
            <v>0.49</v>
          </cell>
          <cell r="J183">
            <v>0.80784</v>
          </cell>
          <cell r="K183">
            <v>0.67320000000000002</v>
          </cell>
          <cell r="L183">
            <v>0.49</v>
          </cell>
        </row>
        <row r="184">
          <cell r="A184" t="str">
            <v>87-10-1650</v>
          </cell>
          <cell r="B184" t="str">
            <v>Cotoneaster dammeri</v>
          </cell>
          <cell r="C184" t="str">
            <v>MP150</v>
          </cell>
          <cell r="D184" t="str">
            <v>Directly</v>
          </cell>
          <cell r="F184">
            <v>0.39</v>
          </cell>
          <cell r="G184">
            <v>0.28999999999999998</v>
          </cell>
          <cell r="H184">
            <v>0.24</v>
          </cell>
          <cell r="J184">
            <v>0.47736000000000001</v>
          </cell>
          <cell r="K184">
            <v>0.35496</v>
          </cell>
          <cell r="L184">
            <v>0.24</v>
          </cell>
        </row>
        <row r="185">
          <cell r="A185" t="str">
            <v>87-10-1651</v>
          </cell>
          <cell r="B185" t="str">
            <v>Cotoneaster dammeri 'Major'</v>
          </cell>
          <cell r="C185" t="str">
            <v>MP150</v>
          </cell>
          <cell r="D185" t="str">
            <v>Directly</v>
          </cell>
          <cell r="F185">
            <v>0.39</v>
          </cell>
          <cell r="G185">
            <v>0.28999999999999998</v>
          </cell>
          <cell r="H185">
            <v>0.24</v>
          </cell>
          <cell r="J185">
            <v>0.47736000000000001</v>
          </cell>
          <cell r="K185">
            <v>0.35496</v>
          </cell>
          <cell r="L185">
            <v>0.24</v>
          </cell>
        </row>
        <row r="186">
          <cell r="A186" t="str">
            <v>87-10-0127</v>
          </cell>
          <cell r="B186" t="str">
            <v>Cotoneaster horizontalis</v>
          </cell>
          <cell r="C186" t="str">
            <v>MP150</v>
          </cell>
          <cell r="D186" t="str">
            <v>Directly</v>
          </cell>
          <cell r="F186">
            <v>0.44</v>
          </cell>
          <cell r="G186">
            <v>0.34</v>
          </cell>
          <cell r="H186">
            <v>0.28000000000000003</v>
          </cell>
          <cell r="J186">
            <v>0.53856000000000004</v>
          </cell>
          <cell r="K186">
            <v>0.41616000000000003</v>
          </cell>
          <cell r="L186">
            <v>0.28000000000000003</v>
          </cell>
        </row>
        <row r="187">
          <cell r="A187" t="str">
            <v>87-10-0979</v>
          </cell>
          <cell r="B187" t="str">
            <v>Cotoneaster microphyllus</v>
          </cell>
          <cell r="C187" t="str">
            <v>MP150</v>
          </cell>
          <cell r="D187" t="str">
            <v>Directly</v>
          </cell>
          <cell r="F187">
            <v>0.36</v>
          </cell>
          <cell r="G187">
            <v>0.26</v>
          </cell>
          <cell r="H187">
            <v>0.22</v>
          </cell>
          <cell r="J187">
            <v>0.44063999999999998</v>
          </cell>
          <cell r="K187">
            <v>0.31824000000000002</v>
          </cell>
          <cell r="L187">
            <v>0.22</v>
          </cell>
        </row>
        <row r="188">
          <cell r="A188" t="str">
            <v>87-10-0128</v>
          </cell>
          <cell r="B188" t="str">
            <v>Cotoneaster pr. 'Queen of Carpets'</v>
          </cell>
          <cell r="C188" t="str">
            <v>MP150</v>
          </cell>
          <cell r="D188" t="str">
            <v>Directly</v>
          </cell>
          <cell r="F188">
            <v>0.39</v>
          </cell>
          <cell r="G188">
            <v>0.28999999999999998</v>
          </cell>
          <cell r="H188">
            <v>0.24</v>
          </cell>
          <cell r="J188">
            <v>0.47736000000000001</v>
          </cell>
          <cell r="K188">
            <v>0.35496</v>
          </cell>
          <cell r="L188">
            <v>0.24</v>
          </cell>
        </row>
        <row r="189">
          <cell r="A189" t="str">
            <v>87-10-0129</v>
          </cell>
          <cell r="B189" t="str">
            <v>Cotoneaster pr. 'Streib's Findling'</v>
          </cell>
          <cell r="C189" t="str">
            <v>MP150</v>
          </cell>
          <cell r="D189" t="str">
            <v>Directly</v>
          </cell>
          <cell r="F189">
            <v>0.39</v>
          </cell>
          <cell r="G189">
            <v>0.28999999999999998</v>
          </cell>
          <cell r="H189">
            <v>0.24</v>
          </cell>
          <cell r="J189">
            <v>0.47736000000000001</v>
          </cell>
          <cell r="K189">
            <v>0.35496</v>
          </cell>
          <cell r="L189">
            <v>0.24</v>
          </cell>
        </row>
        <row r="190">
          <cell r="A190" t="str">
            <v>87-10-0130</v>
          </cell>
          <cell r="B190" t="str">
            <v>Cotoneaster radicans 'Eichholz'</v>
          </cell>
          <cell r="C190" t="str">
            <v>MP150</v>
          </cell>
          <cell r="D190" t="str">
            <v>Directly</v>
          </cell>
          <cell r="F190">
            <v>0.39</v>
          </cell>
          <cell r="G190">
            <v>0.28999999999999998</v>
          </cell>
          <cell r="H190">
            <v>0.24</v>
          </cell>
          <cell r="J190">
            <v>0.47736000000000001</v>
          </cell>
          <cell r="K190">
            <v>0.35496</v>
          </cell>
          <cell r="L190">
            <v>0.24</v>
          </cell>
        </row>
        <row r="191">
          <cell r="A191" t="str">
            <v>87-10-1144</v>
          </cell>
          <cell r="B191" t="str">
            <v>Cotoneaster sal. 'Parkteppich'</v>
          </cell>
          <cell r="C191" t="str">
            <v>MP150</v>
          </cell>
          <cell r="D191" t="str">
            <v>Directly</v>
          </cell>
          <cell r="F191">
            <v>0.44</v>
          </cell>
          <cell r="G191">
            <v>0.34</v>
          </cell>
          <cell r="H191">
            <v>0.28000000000000003</v>
          </cell>
          <cell r="J191">
            <v>0.53856000000000004</v>
          </cell>
          <cell r="K191">
            <v>0.41616000000000003</v>
          </cell>
          <cell r="L191">
            <v>0.28000000000000003</v>
          </cell>
        </row>
        <row r="192">
          <cell r="A192" t="str">
            <v>87-10-0131</v>
          </cell>
          <cell r="B192" t="str">
            <v>Cotoneaster suec. 'Coral Beauty'</v>
          </cell>
          <cell r="C192" t="str">
            <v>MP150</v>
          </cell>
          <cell r="D192" t="str">
            <v>Directly</v>
          </cell>
          <cell r="F192">
            <v>0.33999999999999997</v>
          </cell>
          <cell r="G192">
            <v>0.25</v>
          </cell>
          <cell r="H192">
            <v>0.21</v>
          </cell>
          <cell r="J192">
            <v>0.41615999999999997</v>
          </cell>
          <cell r="K192">
            <v>0.30599999999999999</v>
          </cell>
          <cell r="L192">
            <v>0.21</v>
          </cell>
        </row>
        <row r="193">
          <cell r="A193" t="str">
            <v>87-10-0133</v>
          </cell>
          <cell r="B193" t="str">
            <v>Cotoneaster suec. 'Skogholm'</v>
          </cell>
          <cell r="C193" t="str">
            <v>MP150</v>
          </cell>
          <cell r="D193" t="str">
            <v>Directly</v>
          </cell>
          <cell r="F193">
            <v>0.33999999999999997</v>
          </cell>
          <cell r="G193">
            <v>0.25</v>
          </cell>
          <cell r="H193">
            <v>0.21</v>
          </cell>
          <cell r="J193">
            <v>0.41615999999999997</v>
          </cell>
          <cell r="K193">
            <v>0.30599999999999999</v>
          </cell>
          <cell r="L193">
            <v>0.21</v>
          </cell>
        </row>
        <row r="194">
          <cell r="A194" t="str">
            <v>87-10-0136</v>
          </cell>
          <cell r="B194" t="str">
            <v>Deutzia gracilis</v>
          </cell>
          <cell r="C194" t="str">
            <v>MP150</v>
          </cell>
          <cell r="D194" t="str">
            <v>Directly</v>
          </cell>
          <cell r="F194">
            <v>0.36</v>
          </cell>
          <cell r="G194">
            <v>0.26</v>
          </cell>
          <cell r="H194">
            <v>0.22</v>
          </cell>
          <cell r="J194">
            <v>0.44063999999999998</v>
          </cell>
          <cell r="K194">
            <v>0.31824000000000002</v>
          </cell>
          <cell r="L194">
            <v>0.22</v>
          </cell>
        </row>
        <row r="195">
          <cell r="A195" t="str">
            <v>87-10-0134</v>
          </cell>
          <cell r="B195" t="str">
            <v>Deutzia gracilis 'Dippon'</v>
          </cell>
          <cell r="C195" t="str">
            <v>MP150</v>
          </cell>
          <cell r="D195" t="str">
            <v>Directly</v>
          </cell>
          <cell r="F195">
            <v>0.36</v>
          </cell>
          <cell r="G195">
            <v>0.26</v>
          </cell>
          <cell r="H195">
            <v>0.22</v>
          </cell>
          <cell r="J195">
            <v>0.44063999999999998</v>
          </cell>
          <cell r="K195">
            <v>0.31824000000000002</v>
          </cell>
          <cell r="L195">
            <v>0.22</v>
          </cell>
        </row>
        <row r="196">
          <cell r="A196" t="str">
            <v>87-10-1293</v>
          </cell>
          <cell r="B196" t="str">
            <v>Deutzia gracilis 'Nikko'</v>
          </cell>
          <cell r="C196" t="str">
            <v>MP150</v>
          </cell>
          <cell r="D196" t="str">
            <v>Directly</v>
          </cell>
          <cell r="F196">
            <v>0.36</v>
          </cell>
          <cell r="G196">
            <v>0.26</v>
          </cell>
          <cell r="H196">
            <v>0.22</v>
          </cell>
          <cell r="J196">
            <v>0.44063999999999998</v>
          </cell>
          <cell r="K196">
            <v>0.31824000000000002</v>
          </cell>
          <cell r="L196">
            <v>0.22</v>
          </cell>
        </row>
        <row r="197">
          <cell r="A197" t="str">
            <v>87-10-0138</v>
          </cell>
          <cell r="B197" t="str">
            <v>Deutzia hybrida 'Magicien'</v>
          </cell>
          <cell r="C197" t="str">
            <v>MP104</v>
          </cell>
          <cell r="D197" t="str">
            <v>Directly</v>
          </cell>
          <cell r="F197">
            <v>0.39999999999999997</v>
          </cell>
          <cell r="G197">
            <v>0.3</v>
          </cell>
          <cell r="H197">
            <v>0.25</v>
          </cell>
          <cell r="J197">
            <v>0.48959999999999992</v>
          </cell>
          <cell r="K197">
            <v>0.36719999999999997</v>
          </cell>
          <cell r="L197">
            <v>0.25</v>
          </cell>
        </row>
        <row r="198">
          <cell r="A198" t="str">
            <v>87-10-0139</v>
          </cell>
          <cell r="B198" t="str">
            <v>Deutzia hybrida 'Mont Rose'</v>
          </cell>
          <cell r="C198" t="str">
            <v>MP104</v>
          </cell>
          <cell r="D198" t="str">
            <v>Directly</v>
          </cell>
          <cell r="F198">
            <v>0.39999999999999997</v>
          </cell>
          <cell r="G198">
            <v>0.3</v>
          </cell>
          <cell r="H198">
            <v>0.25</v>
          </cell>
          <cell r="J198">
            <v>0.48959999999999992</v>
          </cell>
          <cell r="K198">
            <v>0.36719999999999997</v>
          </cell>
          <cell r="L198">
            <v>0.25</v>
          </cell>
        </row>
        <row r="199">
          <cell r="A199" t="str">
            <v>87-10-1294</v>
          </cell>
          <cell r="B199" t="str">
            <v>Deutzia 'Rosea Plena' (Pink Pom-Pom)</v>
          </cell>
          <cell r="C199" t="str">
            <v>MP104</v>
          </cell>
          <cell r="D199" t="str">
            <v>Directly</v>
          </cell>
          <cell r="F199">
            <v>0.39999999999999997</v>
          </cell>
          <cell r="G199">
            <v>0.3</v>
          </cell>
          <cell r="H199">
            <v>0.25</v>
          </cell>
          <cell r="J199">
            <v>0.48959999999999992</v>
          </cell>
          <cell r="K199">
            <v>0.36719999999999997</v>
          </cell>
          <cell r="L199">
            <v>0.25</v>
          </cell>
        </row>
        <row r="200">
          <cell r="A200" t="str">
            <v>87-10-0141</v>
          </cell>
          <cell r="B200" t="str">
            <v>Deutzia hybrida 'Strawberry Fields'</v>
          </cell>
          <cell r="C200" t="str">
            <v>MP104</v>
          </cell>
          <cell r="D200" t="str">
            <v>Directly</v>
          </cell>
          <cell r="F200">
            <v>0.39999999999999997</v>
          </cell>
          <cell r="G200">
            <v>0.3</v>
          </cell>
          <cell r="H200">
            <v>0.25</v>
          </cell>
          <cell r="J200">
            <v>0.48959999999999992</v>
          </cell>
          <cell r="K200">
            <v>0.36719999999999997</v>
          </cell>
          <cell r="L200">
            <v>0.25</v>
          </cell>
        </row>
        <row r="201">
          <cell r="A201" t="str">
            <v>87-10-1417</v>
          </cell>
          <cell r="B201" t="str">
            <v>Deutzia hybrida 'Tourbillon Rouge'</v>
          </cell>
          <cell r="C201" t="str">
            <v>MP104</v>
          </cell>
          <cell r="D201" t="str">
            <v>Directly</v>
          </cell>
          <cell r="F201">
            <v>0.39999999999999997</v>
          </cell>
          <cell r="G201">
            <v>0.3</v>
          </cell>
          <cell r="H201">
            <v>0.25</v>
          </cell>
          <cell r="J201">
            <v>0.48959999999999992</v>
          </cell>
          <cell r="K201">
            <v>0.36719999999999997</v>
          </cell>
          <cell r="L201">
            <v>0.25</v>
          </cell>
        </row>
        <row r="202">
          <cell r="A202" t="str">
            <v>87-10-1491</v>
          </cell>
          <cell r="B202" t="str">
            <v>Deutzia lemoinei</v>
          </cell>
          <cell r="C202" t="str">
            <v>MP104</v>
          </cell>
          <cell r="D202" t="str">
            <v>Directly</v>
          </cell>
          <cell r="F202">
            <v>0.39999999999999997</v>
          </cell>
          <cell r="G202">
            <v>0.3</v>
          </cell>
          <cell r="H202">
            <v>0.25</v>
          </cell>
          <cell r="J202">
            <v>0.48959999999999992</v>
          </cell>
          <cell r="K202">
            <v>0.36719999999999997</v>
          </cell>
          <cell r="L202">
            <v>0.25</v>
          </cell>
        </row>
        <row r="203">
          <cell r="A203" t="str">
            <v>87-10-1652</v>
          </cell>
          <cell r="B203" t="str">
            <v>Deutzia purp. 'Kalmiiflora'</v>
          </cell>
          <cell r="C203" t="str">
            <v>MP150</v>
          </cell>
          <cell r="D203" t="str">
            <v>Directly</v>
          </cell>
          <cell r="F203">
            <v>0.39999999999999997</v>
          </cell>
          <cell r="G203">
            <v>0.3</v>
          </cell>
          <cell r="H203">
            <v>0.25</v>
          </cell>
          <cell r="J203">
            <v>0.48959999999999992</v>
          </cell>
          <cell r="K203">
            <v>0.36719999999999997</v>
          </cell>
          <cell r="L203">
            <v>0.25</v>
          </cell>
        </row>
        <row r="204">
          <cell r="A204" t="str">
            <v>87-10-1653</v>
          </cell>
          <cell r="B204" t="str">
            <v>Deutzia rosea</v>
          </cell>
          <cell r="C204" t="str">
            <v>MP150</v>
          </cell>
          <cell r="D204" t="str">
            <v>Directly</v>
          </cell>
          <cell r="F204">
            <v>0.39999999999999997</v>
          </cell>
          <cell r="G204">
            <v>0.3</v>
          </cell>
          <cell r="H204">
            <v>0.25</v>
          </cell>
          <cell r="J204">
            <v>0.48959999999999992</v>
          </cell>
          <cell r="K204">
            <v>0.36719999999999997</v>
          </cell>
          <cell r="L204">
            <v>0.25</v>
          </cell>
        </row>
        <row r="205">
          <cell r="A205" t="str">
            <v>87-10-0145</v>
          </cell>
          <cell r="B205" t="str">
            <v>Deutzia scabra 'Codsall Pink'</v>
          </cell>
          <cell r="C205" t="str">
            <v>MP104</v>
          </cell>
          <cell r="D205" t="str">
            <v>Directly</v>
          </cell>
          <cell r="F205">
            <v>0.39999999999999997</v>
          </cell>
          <cell r="G205">
            <v>0.3</v>
          </cell>
          <cell r="H205">
            <v>0.25</v>
          </cell>
          <cell r="J205">
            <v>0.48959999999999992</v>
          </cell>
          <cell r="K205">
            <v>0.36719999999999997</v>
          </cell>
          <cell r="L205">
            <v>0.25</v>
          </cell>
        </row>
        <row r="206">
          <cell r="A206" t="str">
            <v>87-10-0146</v>
          </cell>
          <cell r="B206" t="str">
            <v>Deutzia scabra 'Plena'</v>
          </cell>
          <cell r="C206" t="str">
            <v>MP104</v>
          </cell>
          <cell r="D206" t="str">
            <v>Directly</v>
          </cell>
          <cell r="F206">
            <v>0.39999999999999997</v>
          </cell>
          <cell r="G206">
            <v>0.3</v>
          </cell>
          <cell r="H206">
            <v>0.25</v>
          </cell>
          <cell r="J206">
            <v>0.48959999999999992</v>
          </cell>
          <cell r="K206">
            <v>0.36719999999999997</v>
          </cell>
          <cell r="L206">
            <v>0.25</v>
          </cell>
        </row>
        <row r="207">
          <cell r="A207" t="str">
            <v>87-10-0135</v>
          </cell>
          <cell r="B207" t="str">
            <v>Deutzia scabra 'Pride of Rochester'</v>
          </cell>
          <cell r="C207" t="str">
            <v>MP104</v>
          </cell>
          <cell r="D207" t="str">
            <v>Directly</v>
          </cell>
          <cell r="F207">
            <v>0.39999999999999997</v>
          </cell>
          <cell r="G207">
            <v>0.3</v>
          </cell>
          <cell r="H207">
            <v>0.25</v>
          </cell>
          <cell r="J207">
            <v>0.48959999999999992</v>
          </cell>
          <cell r="K207">
            <v>0.36719999999999997</v>
          </cell>
          <cell r="L207">
            <v>0.25</v>
          </cell>
        </row>
        <row r="208">
          <cell r="A208" t="str">
            <v>87-10-0859</v>
          </cell>
          <cell r="B208" t="str">
            <v>Diervilla lonicera 'Dilon'</v>
          </cell>
          <cell r="C208" t="str">
            <v>MP104</v>
          </cell>
          <cell r="D208" t="str">
            <v>Directly</v>
          </cell>
          <cell r="F208">
            <v>0.43</v>
          </cell>
          <cell r="G208">
            <v>0.32</v>
          </cell>
          <cell r="H208">
            <v>0.27</v>
          </cell>
          <cell r="J208">
            <v>0.52632000000000001</v>
          </cell>
          <cell r="K208">
            <v>0.39168000000000003</v>
          </cell>
          <cell r="L208">
            <v>0.27</v>
          </cell>
        </row>
        <row r="209">
          <cell r="A209" t="str">
            <v>87-10-1419</v>
          </cell>
          <cell r="B209" t="str">
            <v>Diervilla rivularis</v>
          </cell>
          <cell r="C209" t="str">
            <v>MP104</v>
          </cell>
          <cell r="D209" t="str">
            <v>Directly</v>
          </cell>
          <cell r="F209">
            <v>0.43</v>
          </cell>
          <cell r="G209">
            <v>0.32</v>
          </cell>
          <cell r="H209">
            <v>0.27</v>
          </cell>
          <cell r="J209">
            <v>0.52632000000000001</v>
          </cell>
          <cell r="K209">
            <v>0.39168000000000003</v>
          </cell>
          <cell r="L209">
            <v>0.27</v>
          </cell>
        </row>
        <row r="210">
          <cell r="A210" t="str">
            <v>87-10-1420</v>
          </cell>
          <cell r="B210" t="str">
            <v>Diervilla rivularis 'Diva' PBR ®</v>
          </cell>
          <cell r="C210" t="str">
            <v>MP104</v>
          </cell>
          <cell r="D210" t="str">
            <v>Directly</v>
          </cell>
          <cell r="F210">
            <v>1.01</v>
          </cell>
          <cell r="G210">
            <v>0.9</v>
          </cell>
          <cell r="H210">
            <v>0.84</v>
          </cell>
          <cell r="J210">
            <v>1.23624</v>
          </cell>
          <cell r="K210">
            <v>1.1016000000000001</v>
          </cell>
          <cell r="L210">
            <v>0.84</v>
          </cell>
        </row>
        <row r="211">
          <cell r="A211" t="str">
            <v>87-10-1146</v>
          </cell>
          <cell r="B211" t="str">
            <v>Diervilla rivularis Honeybee ('Diwibru01'PBR) ®</v>
          </cell>
          <cell r="C211" t="str">
            <v>MP104</v>
          </cell>
          <cell r="D211" t="str">
            <v>Directly</v>
          </cell>
          <cell r="F211">
            <v>1.01</v>
          </cell>
          <cell r="G211">
            <v>0.9</v>
          </cell>
          <cell r="H211">
            <v>0.84</v>
          </cell>
          <cell r="J211">
            <v>1.23624</v>
          </cell>
          <cell r="K211">
            <v>1.1016000000000001</v>
          </cell>
          <cell r="L211">
            <v>0.84</v>
          </cell>
        </row>
        <row r="212">
          <cell r="A212" t="str">
            <v>87-10-1422</v>
          </cell>
          <cell r="B212" t="str">
            <v>Diervilla rivularis 'Troja Black'</v>
          </cell>
          <cell r="C212" t="str">
            <v>MP104</v>
          </cell>
          <cell r="D212" t="str">
            <v>Directly</v>
          </cell>
          <cell r="F212">
            <v>0.43</v>
          </cell>
          <cell r="G212">
            <v>0.32</v>
          </cell>
          <cell r="H212">
            <v>0.27</v>
          </cell>
          <cell r="J212">
            <v>0.52632000000000001</v>
          </cell>
          <cell r="K212">
            <v>0.39168000000000003</v>
          </cell>
          <cell r="L212">
            <v>0.27</v>
          </cell>
        </row>
        <row r="213">
          <cell r="A213" t="str">
            <v>87-10-0995</v>
          </cell>
          <cell r="B213" t="str">
            <v>Diervilla sessilifolia</v>
          </cell>
          <cell r="C213" t="str">
            <v>MP104</v>
          </cell>
          <cell r="D213" t="str">
            <v>Directly</v>
          </cell>
          <cell r="F213">
            <v>0.43</v>
          </cell>
          <cell r="G213">
            <v>0.32</v>
          </cell>
          <cell r="H213">
            <v>0.27</v>
          </cell>
          <cell r="J213">
            <v>0.52632000000000001</v>
          </cell>
          <cell r="K213">
            <v>0.39168000000000003</v>
          </cell>
          <cell r="L213">
            <v>0.27</v>
          </cell>
        </row>
        <row r="214">
          <cell r="A214" t="str">
            <v>87-10-0151</v>
          </cell>
          <cell r="B214" t="str">
            <v>Diervilla sessilifolia 'Butterfly'</v>
          </cell>
          <cell r="C214" t="str">
            <v>MP104</v>
          </cell>
          <cell r="D214" t="str">
            <v>Directly</v>
          </cell>
          <cell r="F214">
            <v>0.43</v>
          </cell>
          <cell r="G214">
            <v>0.32</v>
          </cell>
          <cell r="H214">
            <v>0.27</v>
          </cell>
          <cell r="J214">
            <v>0.52632000000000001</v>
          </cell>
          <cell r="K214">
            <v>0.39168000000000003</v>
          </cell>
          <cell r="L214">
            <v>0.27</v>
          </cell>
        </row>
        <row r="215">
          <cell r="A215" t="str">
            <v>87-10-0152</v>
          </cell>
          <cell r="B215" t="str">
            <v>Diervilla sessilifolia 'Dise'</v>
          </cell>
          <cell r="C215" t="str">
            <v>MP104</v>
          </cell>
          <cell r="D215" t="str">
            <v>Directly</v>
          </cell>
          <cell r="F215">
            <v>0.43</v>
          </cell>
          <cell r="G215">
            <v>0.32</v>
          </cell>
          <cell r="H215">
            <v>0.27</v>
          </cell>
          <cell r="J215">
            <v>0.52632000000000001</v>
          </cell>
          <cell r="K215">
            <v>0.39168000000000003</v>
          </cell>
          <cell r="L215">
            <v>0.27</v>
          </cell>
        </row>
        <row r="216">
          <cell r="A216" t="str">
            <v>87-10-1295</v>
          </cell>
          <cell r="B216" t="str">
            <v>Diervilla splendens</v>
          </cell>
          <cell r="C216" t="str">
            <v>MP104</v>
          </cell>
          <cell r="D216" t="str">
            <v>Directly</v>
          </cell>
          <cell r="F216">
            <v>0.43</v>
          </cell>
          <cell r="G216">
            <v>0.32</v>
          </cell>
          <cell r="H216">
            <v>0.27</v>
          </cell>
          <cell r="J216">
            <v>0.52632000000000001</v>
          </cell>
          <cell r="K216">
            <v>0.39168000000000003</v>
          </cell>
          <cell r="L216">
            <v>0.27</v>
          </cell>
        </row>
        <row r="217">
          <cell r="A217" t="str">
            <v>87-10-0908</v>
          </cell>
          <cell r="B217" t="str">
            <v>Elaeagnus ebbingei</v>
          </cell>
          <cell r="C217" t="str">
            <v>MP104</v>
          </cell>
          <cell r="D217" t="str">
            <v>Directly</v>
          </cell>
          <cell r="F217">
            <v>0.8</v>
          </cell>
          <cell r="G217">
            <v>0.69</v>
          </cell>
          <cell r="H217">
            <v>0.63</v>
          </cell>
          <cell r="J217">
            <v>0.97919999999999996</v>
          </cell>
          <cell r="K217">
            <v>0.84455999999999998</v>
          </cell>
          <cell r="L217">
            <v>0.63</v>
          </cell>
        </row>
        <row r="218">
          <cell r="A218" t="str">
            <v>87-10-1147</v>
          </cell>
          <cell r="B218" t="str">
            <v>Escallonia 'Apple Blossom'</v>
          </cell>
          <cell r="C218" t="str">
            <v>MP150</v>
          </cell>
          <cell r="D218" t="str">
            <v>Directly</v>
          </cell>
          <cell r="F218">
            <v>0.33999999999999997</v>
          </cell>
          <cell r="G218">
            <v>0.25</v>
          </cell>
          <cell r="H218">
            <v>0.21</v>
          </cell>
          <cell r="J218">
            <v>0.41615999999999997</v>
          </cell>
          <cell r="K218">
            <v>0.30599999999999999</v>
          </cell>
          <cell r="L218">
            <v>0.21</v>
          </cell>
        </row>
        <row r="219">
          <cell r="A219" t="str">
            <v>87-10-0157</v>
          </cell>
          <cell r="B219" t="str">
            <v>Escallonia 'Donard Seedling'</v>
          </cell>
          <cell r="C219" t="str">
            <v>MP150</v>
          </cell>
          <cell r="D219" t="str">
            <v>Directly</v>
          </cell>
          <cell r="F219">
            <v>0.33999999999999997</v>
          </cell>
          <cell r="G219">
            <v>0.25</v>
          </cell>
          <cell r="H219">
            <v>0.21</v>
          </cell>
          <cell r="J219">
            <v>0.41615999999999997</v>
          </cell>
          <cell r="K219">
            <v>0.30599999999999999</v>
          </cell>
          <cell r="L219">
            <v>0.21</v>
          </cell>
        </row>
        <row r="220">
          <cell r="A220" t="str">
            <v>87-10-1654</v>
          </cell>
          <cell r="B220" t="str">
            <v>Euonymus alatus</v>
          </cell>
          <cell r="C220" t="str">
            <v>MP150</v>
          </cell>
          <cell r="D220" t="str">
            <v>Directly</v>
          </cell>
          <cell r="F220">
            <v>0.63</v>
          </cell>
          <cell r="G220">
            <v>0.52</v>
          </cell>
          <cell r="H220">
            <v>0.46</v>
          </cell>
          <cell r="J220">
            <v>0.77112000000000003</v>
          </cell>
          <cell r="K220">
            <v>0.63648000000000005</v>
          </cell>
          <cell r="L220">
            <v>0.46</v>
          </cell>
        </row>
        <row r="221">
          <cell r="A221" t="str">
            <v>87-10-1645</v>
          </cell>
          <cell r="B221" t="str">
            <v>Euonymus alatus 'Compactus'</v>
          </cell>
          <cell r="C221" t="str">
            <v>MP150</v>
          </cell>
          <cell r="D221" t="str">
            <v>Directly</v>
          </cell>
          <cell r="F221">
            <v>0.63</v>
          </cell>
          <cell r="G221">
            <v>0.52</v>
          </cell>
          <cell r="H221">
            <v>0.46</v>
          </cell>
          <cell r="J221">
            <v>0.77112000000000003</v>
          </cell>
          <cell r="K221">
            <v>0.63648000000000005</v>
          </cell>
          <cell r="L221">
            <v>0.46</v>
          </cell>
        </row>
        <row r="222">
          <cell r="A222" t="str">
            <v>87-10-1298</v>
          </cell>
          <cell r="B222" t="str">
            <v>Euonymus europaeus 'Red Cascade'</v>
          </cell>
          <cell r="C222" t="str">
            <v>MP104</v>
          </cell>
          <cell r="D222" t="str">
            <v>Directly</v>
          </cell>
          <cell r="F222">
            <v>0.63</v>
          </cell>
          <cell r="G222">
            <v>0.52</v>
          </cell>
          <cell r="H222">
            <v>0.46</v>
          </cell>
          <cell r="J222">
            <v>0.77112000000000003</v>
          </cell>
          <cell r="K222">
            <v>0.63648000000000005</v>
          </cell>
          <cell r="L222">
            <v>0.46</v>
          </cell>
        </row>
        <row r="223">
          <cell r="A223" t="str">
            <v>87-10-0166</v>
          </cell>
          <cell r="B223" t="str">
            <v>Euonymus fort. 'Coloratus'</v>
          </cell>
          <cell r="C223" t="str">
            <v>MP150</v>
          </cell>
          <cell r="D223" t="str">
            <v>Directly</v>
          </cell>
          <cell r="F223">
            <v>0.33999999999999997</v>
          </cell>
          <cell r="G223">
            <v>0.25</v>
          </cell>
          <cell r="H223">
            <v>0.21</v>
          </cell>
          <cell r="J223">
            <v>0.41615999999999997</v>
          </cell>
          <cell r="K223">
            <v>0.30599999999999999</v>
          </cell>
          <cell r="L223">
            <v>0.21</v>
          </cell>
        </row>
        <row r="224">
          <cell r="A224" t="str">
            <v>87-10-0167</v>
          </cell>
          <cell r="B224" t="str">
            <v>Euonymus fort. 'Emerald Gaiety'</v>
          </cell>
          <cell r="C224" t="str">
            <v>MP150</v>
          </cell>
          <cell r="D224" t="str">
            <v>Directly</v>
          </cell>
          <cell r="F224">
            <v>0.33999999999999997</v>
          </cell>
          <cell r="G224">
            <v>0.25</v>
          </cell>
          <cell r="H224">
            <v>0.21</v>
          </cell>
          <cell r="J224">
            <v>0.41615999999999997</v>
          </cell>
          <cell r="K224">
            <v>0.30599999999999999</v>
          </cell>
          <cell r="L224">
            <v>0.21</v>
          </cell>
        </row>
        <row r="225">
          <cell r="A225" t="str">
            <v>87-10-0168</v>
          </cell>
          <cell r="B225" t="str">
            <v>Euonymus fort. 'Emerald 'n Gold'</v>
          </cell>
          <cell r="C225" t="str">
            <v>MP150</v>
          </cell>
          <cell r="D225" t="str">
            <v>WEEK 18</v>
          </cell>
          <cell r="F225">
            <v>0.33999999999999997</v>
          </cell>
          <cell r="G225">
            <v>0.25</v>
          </cell>
          <cell r="H225">
            <v>0.21</v>
          </cell>
          <cell r="J225">
            <v>0.41615999999999997</v>
          </cell>
          <cell r="K225">
            <v>0.30599999999999999</v>
          </cell>
          <cell r="L225">
            <v>0.21</v>
          </cell>
        </row>
        <row r="226">
          <cell r="A226" t="str">
            <v>87-10-1655</v>
          </cell>
          <cell r="B226" t="str">
            <v>Euonymus fort. 'Harlequin'</v>
          </cell>
          <cell r="C226" t="str">
            <v>MP150</v>
          </cell>
          <cell r="D226" t="str">
            <v>Directly</v>
          </cell>
          <cell r="F226">
            <v>0.39</v>
          </cell>
          <cell r="G226">
            <v>0.28999999999999998</v>
          </cell>
          <cell r="H226">
            <v>0.24</v>
          </cell>
          <cell r="J226">
            <v>0.47736000000000001</v>
          </cell>
          <cell r="K226">
            <v>0.35496</v>
          </cell>
          <cell r="L226">
            <v>0.24</v>
          </cell>
        </row>
        <row r="227">
          <cell r="A227" t="str">
            <v>87-10-1299</v>
          </cell>
          <cell r="B227" t="str">
            <v>Euonymus fort. 'Minimus'</v>
          </cell>
          <cell r="C227" t="str">
            <v>MP150</v>
          </cell>
          <cell r="D227" t="str">
            <v>Directly</v>
          </cell>
          <cell r="F227">
            <v>0.33999999999999997</v>
          </cell>
          <cell r="G227">
            <v>0.25</v>
          </cell>
          <cell r="H227">
            <v>0.21</v>
          </cell>
          <cell r="J227">
            <v>0.41615999999999997</v>
          </cell>
          <cell r="K227">
            <v>0.30599999999999999</v>
          </cell>
          <cell r="L227">
            <v>0.21</v>
          </cell>
        </row>
        <row r="228">
          <cell r="A228" t="str">
            <v>87-10-1300</v>
          </cell>
          <cell r="B228" t="str">
            <v>Euonymus fort. 'Vegetus'</v>
          </cell>
          <cell r="C228" t="str">
            <v>MP150</v>
          </cell>
          <cell r="D228" t="str">
            <v>Directly</v>
          </cell>
          <cell r="F228">
            <v>0.39999999999999997</v>
          </cell>
          <cell r="G228">
            <v>0.3</v>
          </cell>
          <cell r="H228">
            <v>0.25</v>
          </cell>
          <cell r="J228">
            <v>0.48959999999999992</v>
          </cell>
          <cell r="K228">
            <v>0.36719999999999997</v>
          </cell>
          <cell r="L228">
            <v>0.25</v>
          </cell>
        </row>
        <row r="229">
          <cell r="A229" t="str">
            <v>87-10-0176</v>
          </cell>
          <cell r="B229" t="str">
            <v>Euonymus jap. 'Aureomarginatus'</v>
          </cell>
          <cell r="C229" t="str">
            <v>MP104</v>
          </cell>
          <cell r="D229" t="str">
            <v>Directly</v>
          </cell>
          <cell r="F229">
            <v>0.39999999999999997</v>
          </cell>
          <cell r="G229">
            <v>0.3</v>
          </cell>
          <cell r="H229">
            <v>0.25</v>
          </cell>
          <cell r="J229">
            <v>0.48959999999999992</v>
          </cell>
          <cell r="K229">
            <v>0.36719999999999997</v>
          </cell>
          <cell r="L229">
            <v>0.25</v>
          </cell>
        </row>
        <row r="230">
          <cell r="A230" t="str">
            <v>87-10-1574</v>
          </cell>
          <cell r="B230" t="str">
            <v>Euonymus jap. 'Aureomarginatus'</v>
          </cell>
          <cell r="C230" t="str">
            <v>MP150</v>
          </cell>
          <cell r="D230" t="str">
            <v>Directly</v>
          </cell>
          <cell r="F230">
            <v>0.39999999999999997</v>
          </cell>
          <cell r="G230">
            <v>0.3</v>
          </cell>
          <cell r="H230">
            <v>0.25</v>
          </cell>
          <cell r="J230">
            <v>0.48959999999999992</v>
          </cell>
          <cell r="K230">
            <v>0.36719999999999997</v>
          </cell>
          <cell r="L230">
            <v>0.25</v>
          </cell>
        </row>
        <row r="231">
          <cell r="A231" t="str">
            <v>87-10-1575</v>
          </cell>
          <cell r="B231" t="str">
            <v>Euonymus jap. 'Bravo'</v>
          </cell>
          <cell r="C231" t="str">
            <v>MP150</v>
          </cell>
          <cell r="D231" t="str">
            <v>Directly</v>
          </cell>
          <cell r="F231">
            <v>0.39999999999999997</v>
          </cell>
          <cell r="G231">
            <v>0.3</v>
          </cell>
          <cell r="H231">
            <v>0.25</v>
          </cell>
          <cell r="J231">
            <v>0.48959999999999992</v>
          </cell>
          <cell r="K231">
            <v>0.36719999999999997</v>
          </cell>
          <cell r="L231">
            <v>0.25</v>
          </cell>
        </row>
        <row r="232">
          <cell r="A232" t="str">
            <v>87-10-0836</v>
          </cell>
          <cell r="B232" t="str">
            <v>Euonymus jap. 'Bravo'</v>
          </cell>
          <cell r="C232" t="str">
            <v>MP104</v>
          </cell>
          <cell r="D232" t="str">
            <v>Directly</v>
          </cell>
          <cell r="F232">
            <v>0.39999999999999997</v>
          </cell>
          <cell r="G232">
            <v>0.3</v>
          </cell>
          <cell r="H232">
            <v>0.25</v>
          </cell>
          <cell r="J232">
            <v>0.48959999999999992</v>
          </cell>
          <cell r="K232">
            <v>0.36719999999999997</v>
          </cell>
          <cell r="L232">
            <v>0.25</v>
          </cell>
        </row>
        <row r="233">
          <cell r="A233" t="str">
            <v>87-10-1423</v>
          </cell>
          <cell r="B233" t="str">
            <v>Euonymus jap. 'Gold Queen' PBR ®</v>
          </cell>
          <cell r="C233" t="str">
            <v>MP104</v>
          </cell>
          <cell r="D233" t="str">
            <v>Directly</v>
          </cell>
          <cell r="F233">
            <v>0.48</v>
          </cell>
          <cell r="G233">
            <v>0.37</v>
          </cell>
          <cell r="H233">
            <v>0.31</v>
          </cell>
          <cell r="J233">
            <v>0.58751999999999993</v>
          </cell>
          <cell r="K233">
            <v>0.45288</v>
          </cell>
          <cell r="L233">
            <v>0.31</v>
          </cell>
        </row>
        <row r="234">
          <cell r="A234" t="str">
            <v>87-10-0837</v>
          </cell>
          <cell r="B234" t="str">
            <v>Euonymus jap. 'Kathy' PBR ®</v>
          </cell>
          <cell r="C234" t="str">
            <v>MP104</v>
          </cell>
          <cell r="D234" t="str">
            <v>Directly</v>
          </cell>
          <cell r="F234">
            <v>0.48</v>
          </cell>
          <cell r="G234">
            <v>0.37</v>
          </cell>
          <cell r="H234">
            <v>0.31</v>
          </cell>
          <cell r="J234">
            <v>0.58751999999999993</v>
          </cell>
          <cell r="K234">
            <v>0.45288</v>
          </cell>
          <cell r="L234">
            <v>0.31</v>
          </cell>
        </row>
        <row r="235">
          <cell r="A235" t="str">
            <v>87-10-1576</v>
          </cell>
          <cell r="B235" t="str">
            <v>Euonymus jap. 'Ovatus Aureus'</v>
          </cell>
          <cell r="C235" t="str">
            <v>MP150</v>
          </cell>
          <cell r="D235" t="str">
            <v>Directly</v>
          </cell>
          <cell r="F235">
            <v>0.39999999999999997</v>
          </cell>
          <cell r="G235">
            <v>0.3</v>
          </cell>
          <cell r="H235">
            <v>0.25</v>
          </cell>
          <cell r="J235">
            <v>0.48959999999999992</v>
          </cell>
          <cell r="K235">
            <v>0.36719999999999997</v>
          </cell>
          <cell r="L235">
            <v>0.25</v>
          </cell>
        </row>
        <row r="236">
          <cell r="A236" t="str">
            <v>87-10-0996</v>
          </cell>
          <cell r="B236" t="str">
            <v>Euonymus jap. 'Ovatus Aureus'</v>
          </cell>
          <cell r="C236" t="str">
            <v>MP104</v>
          </cell>
          <cell r="D236" t="str">
            <v>Directly</v>
          </cell>
          <cell r="F236">
            <v>0.39999999999999997</v>
          </cell>
          <cell r="G236">
            <v>0.3</v>
          </cell>
          <cell r="H236">
            <v>0.25</v>
          </cell>
          <cell r="J236">
            <v>0.48959999999999992</v>
          </cell>
          <cell r="K236">
            <v>0.36719999999999997</v>
          </cell>
          <cell r="L236">
            <v>0.25</v>
          </cell>
        </row>
        <row r="237">
          <cell r="A237" t="str">
            <v>87-10-0839</v>
          </cell>
          <cell r="B237" t="str">
            <v>Euonymus jap. 'Président Gauthier'</v>
          </cell>
          <cell r="C237" t="str">
            <v>MP104</v>
          </cell>
          <cell r="D237" t="str">
            <v>Directly</v>
          </cell>
          <cell r="F237">
            <v>0.39999999999999997</v>
          </cell>
          <cell r="G237">
            <v>0.3</v>
          </cell>
          <cell r="H237">
            <v>0.25</v>
          </cell>
          <cell r="J237">
            <v>0.48959999999999992</v>
          </cell>
          <cell r="K237">
            <v>0.36719999999999997</v>
          </cell>
          <cell r="L237">
            <v>0.25</v>
          </cell>
        </row>
        <row r="238">
          <cell r="A238" t="str">
            <v>87-10-1301</v>
          </cell>
          <cell r="B238" t="str">
            <v>Euonymus japonicus</v>
          </cell>
          <cell r="C238" t="str">
            <v>MP104</v>
          </cell>
          <cell r="D238" t="str">
            <v>Directly</v>
          </cell>
          <cell r="F238">
            <v>0.39999999999999997</v>
          </cell>
          <cell r="G238">
            <v>0.3</v>
          </cell>
          <cell r="H238">
            <v>0.25</v>
          </cell>
          <cell r="J238">
            <v>0.48959999999999992</v>
          </cell>
          <cell r="K238">
            <v>0.36719999999999997</v>
          </cell>
          <cell r="L238">
            <v>0.25</v>
          </cell>
        </row>
        <row r="239">
          <cell r="A239" t="str">
            <v>87-10-1302</v>
          </cell>
          <cell r="B239" t="str">
            <v>Exochorda racemosa 'Niagara' PBR ®</v>
          </cell>
          <cell r="C239" t="str">
            <v>MP104</v>
          </cell>
          <cell r="D239" t="str">
            <v>Directly</v>
          </cell>
          <cell r="F239">
            <v>1.54</v>
          </cell>
          <cell r="G239">
            <v>1.43</v>
          </cell>
          <cell r="H239">
            <v>1.37</v>
          </cell>
          <cell r="J239">
            <v>1.88496</v>
          </cell>
          <cell r="K239">
            <v>1.7503200000000001</v>
          </cell>
          <cell r="L239">
            <v>1.37</v>
          </cell>
        </row>
        <row r="240">
          <cell r="A240" t="str">
            <v>87-10-0895</v>
          </cell>
          <cell r="B240" t="str">
            <v>Forsythia 'Goldrausch'</v>
          </cell>
          <cell r="C240" t="str">
            <v>MP104</v>
          </cell>
          <cell r="D240" t="str">
            <v>Directly</v>
          </cell>
          <cell r="F240">
            <v>0.39999999999999997</v>
          </cell>
          <cell r="G240">
            <v>0.3</v>
          </cell>
          <cell r="H240">
            <v>0.25</v>
          </cell>
          <cell r="J240">
            <v>0.48959999999999992</v>
          </cell>
          <cell r="K240">
            <v>0.36719999999999997</v>
          </cell>
          <cell r="L240">
            <v>0.25</v>
          </cell>
        </row>
        <row r="241">
          <cell r="A241" t="str">
            <v>87-10-0184</v>
          </cell>
          <cell r="B241" t="str">
            <v>Forsythia int. 'Golden Bells' (Liliane)</v>
          </cell>
          <cell r="C241" t="str">
            <v>MP104</v>
          </cell>
          <cell r="D241" t="str">
            <v>Directly</v>
          </cell>
          <cell r="F241">
            <v>0.39999999999999997</v>
          </cell>
          <cell r="G241">
            <v>0.3</v>
          </cell>
          <cell r="H241">
            <v>0.25</v>
          </cell>
          <cell r="J241">
            <v>0.48959999999999992</v>
          </cell>
          <cell r="K241">
            <v>0.36719999999999997</v>
          </cell>
          <cell r="L241">
            <v>0.25</v>
          </cell>
        </row>
        <row r="242">
          <cell r="A242" t="str">
            <v>87-10-0909</v>
          </cell>
          <cell r="B242" t="str">
            <v>Forsythia int. 'Golden Times'</v>
          </cell>
          <cell r="C242" t="str">
            <v>MP104</v>
          </cell>
          <cell r="D242" t="str">
            <v>Directly</v>
          </cell>
          <cell r="F242">
            <v>0.39999999999999997</v>
          </cell>
          <cell r="G242">
            <v>0.3</v>
          </cell>
          <cell r="H242">
            <v>0.25</v>
          </cell>
          <cell r="J242">
            <v>0.48959999999999992</v>
          </cell>
          <cell r="K242">
            <v>0.36719999999999997</v>
          </cell>
          <cell r="L242">
            <v>0.25</v>
          </cell>
        </row>
        <row r="243">
          <cell r="A243" t="str">
            <v>87-10-0186</v>
          </cell>
          <cell r="B243" t="str">
            <v>Forsythia int. 'Goldzauber'</v>
          </cell>
          <cell r="C243" t="str">
            <v>MP104</v>
          </cell>
          <cell r="D243" t="str">
            <v>Directly</v>
          </cell>
          <cell r="F243">
            <v>0.39999999999999997</v>
          </cell>
          <cell r="G243">
            <v>0.3</v>
          </cell>
          <cell r="H243">
            <v>0.25</v>
          </cell>
          <cell r="J243">
            <v>0.48959999999999992</v>
          </cell>
          <cell r="K243">
            <v>0.36719999999999997</v>
          </cell>
          <cell r="L243">
            <v>0.25</v>
          </cell>
        </row>
        <row r="244">
          <cell r="A244" t="str">
            <v>87-10-0997</v>
          </cell>
          <cell r="B244" t="str">
            <v>Forsythia int. 'Lynwood'</v>
          </cell>
          <cell r="C244" t="str">
            <v>MP104</v>
          </cell>
          <cell r="D244" t="str">
            <v>Directly</v>
          </cell>
          <cell r="F244">
            <v>0.39999999999999997</v>
          </cell>
          <cell r="G244">
            <v>0.3</v>
          </cell>
          <cell r="H244">
            <v>0.25</v>
          </cell>
          <cell r="J244">
            <v>0.48959999999999992</v>
          </cell>
          <cell r="K244">
            <v>0.36719999999999997</v>
          </cell>
          <cell r="L244">
            <v>0.25</v>
          </cell>
        </row>
        <row r="245">
          <cell r="A245" t="str">
            <v>87-10-0188</v>
          </cell>
          <cell r="B245" t="str">
            <v>Forsythia int. 'Minigold'</v>
          </cell>
          <cell r="C245" t="str">
            <v>MP104</v>
          </cell>
          <cell r="D245" t="str">
            <v>Directly</v>
          </cell>
          <cell r="F245">
            <v>0.39999999999999997</v>
          </cell>
          <cell r="G245">
            <v>0.3</v>
          </cell>
          <cell r="H245">
            <v>0.25</v>
          </cell>
          <cell r="J245">
            <v>0.48959999999999992</v>
          </cell>
          <cell r="K245">
            <v>0.36719999999999997</v>
          </cell>
          <cell r="L245">
            <v>0.25</v>
          </cell>
        </row>
        <row r="246">
          <cell r="A246" t="str">
            <v>87-10-0998</v>
          </cell>
          <cell r="B246" t="str">
            <v>Forsythia int. 'Spectabilis'</v>
          </cell>
          <cell r="C246" t="str">
            <v>MP104</v>
          </cell>
          <cell r="D246" t="str">
            <v>Directly</v>
          </cell>
          <cell r="F246">
            <v>0.39999999999999997</v>
          </cell>
          <cell r="G246">
            <v>0.3</v>
          </cell>
          <cell r="H246">
            <v>0.25</v>
          </cell>
          <cell r="J246">
            <v>0.48959999999999992</v>
          </cell>
          <cell r="K246">
            <v>0.36719999999999997</v>
          </cell>
          <cell r="L246">
            <v>0.25</v>
          </cell>
        </row>
        <row r="247">
          <cell r="A247" t="str">
            <v>87-10-0999</v>
          </cell>
          <cell r="B247" t="str">
            <v>Forsythia int. 'Week-End'</v>
          </cell>
          <cell r="C247" t="str">
            <v>MP104</v>
          </cell>
          <cell r="D247" t="str">
            <v>Directly</v>
          </cell>
          <cell r="F247">
            <v>0.39999999999999997</v>
          </cell>
          <cell r="G247">
            <v>0.3</v>
          </cell>
          <cell r="H247">
            <v>0.25</v>
          </cell>
          <cell r="J247">
            <v>0.48959999999999992</v>
          </cell>
          <cell r="K247">
            <v>0.36719999999999997</v>
          </cell>
          <cell r="L247">
            <v>0.25</v>
          </cell>
        </row>
        <row r="248">
          <cell r="A248" t="str">
            <v>87-10-1229</v>
          </cell>
          <cell r="B248" t="str">
            <v>Fothergilla major</v>
          </cell>
          <cell r="C248" t="str">
            <v>MP66</v>
          </cell>
          <cell r="D248" t="str">
            <v>Directly</v>
          </cell>
          <cell r="F248">
            <v>0.8</v>
          </cell>
          <cell r="G248">
            <v>0.69</v>
          </cell>
          <cell r="H248">
            <v>0.63</v>
          </cell>
          <cell r="J248">
            <v>0.97919999999999996</v>
          </cell>
          <cell r="K248">
            <v>0.84455999999999998</v>
          </cell>
          <cell r="L248">
            <v>0.63</v>
          </cell>
        </row>
        <row r="249">
          <cell r="A249" t="str">
            <v>87-10-0192</v>
          </cell>
          <cell r="B249" t="str">
            <v>Hedera hel. 'Arborescens'</v>
          </cell>
          <cell r="C249" t="str">
            <v>MP66</v>
          </cell>
          <cell r="D249" t="str">
            <v>Directly</v>
          </cell>
          <cell r="F249">
            <v>0.87</v>
          </cell>
          <cell r="G249">
            <v>0.76</v>
          </cell>
          <cell r="H249">
            <v>0.7</v>
          </cell>
          <cell r="J249">
            <v>1.06488</v>
          </cell>
          <cell r="K249">
            <v>0.93023999999999996</v>
          </cell>
          <cell r="L249">
            <v>0.7</v>
          </cell>
        </row>
        <row r="250">
          <cell r="A250" t="str">
            <v>87-10-1778</v>
          </cell>
          <cell r="B250" t="str">
            <v>Hibiscus syriacus</v>
          </cell>
          <cell r="C250" t="str">
            <v>MP150</v>
          </cell>
          <cell r="D250" t="str">
            <v>Directly</v>
          </cell>
          <cell r="F250">
            <v>0.56000000000000005</v>
          </cell>
          <cell r="G250">
            <v>0.45</v>
          </cell>
          <cell r="H250">
            <v>0.39</v>
          </cell>
          <cell r="J250">
            <v>0.68544000000000005</v>
          </cell>
          <cell r="K250">
            <v>0.55080000000000007</v>
          </cell>
          <cell r="L250">
            <v>0.39</v>
          </cell>
        </row>
        <row r="251">
          <cell r="A251" t="str">
            <v>87-10-1303</v>
          </cell>
          <cell r="B251" t="str">
            <v>Hibiscus syr. 'Ardens'</v>
          </cell>
          <cell r="C251" t="str">
            <v>MP150</v>
          </cell>
          <cell r="D251" t="str">
            <v>Directly</v>
          </cell>
          <cell r="F251">
            <v>0.56000000000000005</v>
          </cell>
          <cell r="G251">
            <v>0.45</v>
          </cell>
          <cell r="H251">
            <v>0.39</v>
          </cell>
          <cell r="J251">
            <v>0.68544000000000005</v>
          </cell>
          <cell r="K251">
            <v>0.55080000000000007</v>
          </cell>
          <cell r="L251">
            <v>0.39</v>
          </cell>
        </row>
        <row r="252">
          <cell r="A252" t="str">
            <v>87-10-1304</v>
          </cell>
          <cell r="B252" t="str">
            <v>Hibiscus syriacus Blue Chiffon ('Notwood3'PBR) ®</v>
          </cell>
          <cell r="C252" t="str">
            <v>MP150</v>
          </cell>
          <cell r="D252" t="str">
            <v>Directly</v>
          </cell>
          <cell r="F252">
            <v>1.19</v>
          </cell>
          <cell r="G252">
            <v>1.08</v>
          </cell>
          <cell r="H252">
            <v>1.02</v>
          </cell>
          <cell r="J252">
            <v>1.4565599999999999</v>
          </cell>
          <cell r="K252">
            <v>1.32192</v>
          </cell>
          <cell r="L252">
            <v>1.02</v>
          </cell>
        </row>
        <row r="253">
          <cell r="A253" t="str">
            <v>87-10-1305</v>
          </cell>
          <cell r="B253" t="str">
            <v>Hibiscus syriacus China Chiffon ('Bricutts'PBR) ®</v>
          </cell>
          <cell r="C253" t="str">
            <v>MP150</v>
          </cell>
          <cell r="D253" t="str">
            <v>Directly</v>
          </cell>
          <cell r="F253">
            <v>1.19</v>
          </cell>
          <cell r="G253">
            <v>1.08</v>
          </cell>
          <cell r="H253">
            <v>1.02</v>
          </cell>
          <cell r="J253">
            <v>1.4565599999999999</v>
          </cell>
          <cell r="K253">
            <v>1.32192</v>
          </cell>
          <cell r="L253">
            <v>1.02</v>
          </cell>
        </row>
        <row r="254">
          <cell r="A254" t="str">
            <v>87-10-1306</v>
          </cell>
          <cell r="B254" t="str">
            <v>Hibiscus syr. 'Duc de Brabant'</v>
          </cell>
          <cell r="C254" t="str">
            <v>MP150</v>
          </cell>
          <cell r="D254" t="str">
            <v>Directly</v>
          </cell>
          <cell r="F254">
            <v>0.56000000000000005</v>
          </cell>
          <cell r="G254">
            <v>0.45</v>
          </cell>
          <cell r="H254">
            <v>0.39</v>
          </cell>
          <cell r="J254">
            <v>0.68544000000000005</v>
          </cell>
          <cell r="K254">
            <v>0.55080000000000007</v>
          </cell>
          <cell r="L254">
            <v>0.39</v>
          </cell>
        </row>
        <row r="255">
          <cell r="A255" t="str">
            <v>87-10-1310</v>
          </cell>
          <cell r="B255" t="str">
            <v>Hibiscus syr. 'Hamabo'</v>
          </cell>
          <cell r="C255" t="str">
            <v>MP150</v>
          </cell>
          <cell r="D255" t="str">
            <v>Directly</v>
          </cell>
          <cell r="F255">
            <v>0.56000000000000005</v>
          </cell>
          <cell r="G255">
            <v>0.45</v>
          </cell>
          <cell r="H255">
            <v>0.39</v>
          </cell>
          <cell r="J255">
            <v>0.68544000000000005</v>
          </cell>
          <cell r="K255">
            <v>0.55080000000000007</v>
          </cell>
          <cell r="L255">
            <v>0.39</v>
          </cell>
        </row>
        <row r="256">
          <cell r="A256" t="str">
            <v>87-10-1311</v>
          </cell>
          <cell r="B256" t="str">
            <v>Hibiscus syriacus Lavender Chiffon ('Notwoodone'PBR)  ®</v>
          </cell>
          <cell r="C256" t="str">
            <v>MP150</v>
          </cell>
          <cell r="D256" t="str">
            <v>Directly</v>
          </cell>
          <cell r="F256">
            <v>1.19</v>
          </cell>
          <cell r="G256">
            <v>1.08</v>
          </cell>
          <cell r="H256">
            <v>1.02</v>
          </cell>
          <cell r="J256">
            <v>1.4565599999999999</v>
          </cell>
          <cell r="K256">
            <v>1.32192</v>
          </cell>
          <cell r="L256">
            <v>1.02</v>
          </cell>
        </row>
        <row r="257">
          <cell r="A257" t="str">
            <v>87-10-1493</v>
          </cell>
          <cell r="B257" t="str">
            <v xml:space="preserve">Hibiscus syriacus Magenta Chiffon ('Rwoods5'PBR) </v>
          </cell>
          <cell r="C257" t="str">
            <v>MP150</v>
          </cell>
          <cell r="D257" t="str">
            <v>Directly</v>
          </cell>
          <cell r="F257">
            <v>1.19</v>
          </cell>
          <cell r="G257">
            <v>1.08</v>
          </cell>
          <cell r="H257">
            <v>1.02</v>
          </cell>
          <cell r="J257">
            <v>1.4565599999999999</v>
          </cell>
          <cell r="K257">
            <v>1.32192</v>
          </cell>
          <cell r="L257">
            <v>1.02</v>
          </cell>
        </row>
        <row r="258">
          <cell r="A258" t="str">
            <v>87-10-1577</v>
          </cell>
          <cell r="B258" t="str">
            <v>Hibiscus syr. 'Maike'</v>
          </cell>
          <cell r="C258" t="str">
            <v>MP150</v>
          </cell>
          <cell r="D258" t="str">
            <v>Directly</v>
          </cell>
          <cell r="F258">
            <v>0.56000000000000005</v>
          </cell>
          <cell r="G258">
            <v>0.45</v>
          </cell>
          <cell r="H258">
            <v>0.39</v>
          </cell>
          <cell r="J258">
            <v>0.68544000000000005</v>
          </cell>
          <cell r="K258">
            <v>0.55080000000000007</v>
          </cell>
          <cell r="L258">
            <v>0.39</v>
          </cell>
        </row>
        <row r="259">
          <cell r="A259" t="str">
            <v>87-10-1312</v>
          </cell>
          <cell r="B259" t="str">
            <v>Hibiscus syr. 'Marina'</v>
          </cell>
          <cell r="C259" t="str">
            <v>MP150</v>
          </cell>
          <cell r="D259" t="str">
            <v>Directly</v>
          </cell>
          <cell r="F259">
            <v>0.56000000000000005</v>
          </cell>
          <cell r="G259">
            <v>0.45</v>
          </cell>
          <cell r="H259">
            <v>0.39</v>
          </cell>
          <cell r="J259">
            <v>0.68544000000000005</v>
          </cell>
          <cell r="K259">
            <v>0.55080000000000007</v>
          </cell>
          <cell r="L259">
            <v>0.39</v>
          </cell>
        </row>
        <row r="260">
          <cell r="A260" t="str">
            <v>87-10-1313</v>
          </cell>
          <cell r="B260" t="str">
            <v>Hibiscus syr. 'Mathilde'</v>
          </cell>
          <cell r="C260" t="str">
            <v>MP150</v>
          </cell>
          <cell r="D260" t="str">
            <v>Directly</v>
          </cell>
          <cell r="F260">
            <v>0.56000000000000005</v>
          </cell>
          <cell r="G260">
            <v>0.45</v>
          </cell>
          <cell r="H260">
            <v>0.39</v>
          </cell>
          <cell r="J260">
            <v>0.68544000000000005</v>
          </cell>
          <cell r="K260">
            <v>0.55080000000000007</v>
          </cell>
          <cell r="L260">
            <v>0.39</v>
          </cell>
        </row>
        <row r="261">
          <cell r="A261" t="str">
            <v>87-10-1578</v>
          </cell>
          <cell r="B261" t="str">
            <v>Hibiscus syr. 'Mauve Queen'</v>
          </cell>
          <cell r="C261" t="str">
            <v>MP150</v>
          </cell>
          <cell r="D261" t="str">
            <v>5000</v>
          </cell>
          <cell r="F261">
            <v>0.56000000000000005</v>
          </cell>
          <cell r="G261">
            <v>0.45</v>
          </cell>
          <cell r="H261">
            <v>0.39</v>
          </cell>
          <cell r="J261">
            <v>0.68544000000000005</v>
          </cell>
          <cell r="K261">
            <v>0.55080000000000007</v>
          </cell>
          <cell r="L261">
            <v>0.39</v>
          </cell>
        </row>
        <row r="262">
          <cell r="A262" t="str">
            <v>87-10-1314</v>
          </cell>
          <cell r="B262" t="str">
            <v>Hibiscus syr. 'Oiseau Bleu'</v>
          </cell>
          <cell r="C262" t="str">
            <v>MP150</v>
          </cell>
          <cell r="D262" t="str">
            <v>Directly</v>
          </cell>
          <cell r="F262">
            <v>0.56000000000000005</v>
          </cell>
          <cell r="G262">
            <v>0.45</v>
          </cell>
          <cell r="H262">
            <v>0.39</v>
          </cell>
          <cell r="J262">
            <v>0.68544000000000005</v>
          </cell>
          <cell r="K262">
            <v>0.55080000000000007</v>
          </cell>
          <cell r="L262">
            <v>0.39</v>
          </cell>
        </row>
        <row r="263">
          <cell r="A263" t="str">
            <v>87-10-1315</v>
          </cell>
          <cell r="B263" t="str">
            <v>Hibiscus syriacus Pink Chiffon ('Jwnwood4'PBR) ®</v>
          </cell>
          <cell r="C263" t="str">
            <v>MP150</v>
          </cell>
          <cell r="D263" t="str">
            <v>Directly</v>
          </cell>
          <cell r="F263">
            <v>1.19</v>
          </cell>
          <cell r="G263">
            <v>1.08</v>
          </cell>
          <cell r="H263">
            <v>1.02</v>
          </cell>
          <cell r="J263">
            <v>1.4565599999999999</v>
          </cell>
          <cell r="K263">
            <v>1.32192</v>
          </cell>
          <cell r="L263">
            <v>1.02</v>
          </cell>
        </row>
        <row r="264">
          <cell r="A264" t="str">
            <v>87-10-0213</v>
          </cell>
          <cell r="B264" t="str">
            <v>Hibiscus syr. 'Pink Flirt'</v>
          </cell>
          <cell r="C264" t="str">
            <v>MP150</v>
          </cell>
          <cell r="D264" t="str">
            <v>Directly</v>
          </cell>
          <cell r="F264">
            <v>0.56000000000000005</v>
          </cell>
          <cell r="G264">
            <v>0.45</v>
          </cell>
          <cell r="H264">
            <v>0.39</v>
          </cell>
          <cell r="J264">
            <v>0.68544000000000005</v>
          </cell>
          <cell r="K264">
            <v>0.55080000000000007</v>
          </cell>
          <cell r="L264">
            <v>0.39</v>
          </cell>
        </row>
        <row r="265">
          <cell r="A265" t="str">
            <v>87-10-1110</v>
          </cell>
          <cell r="B265" t="str">
            <v>Hibiscus syr. 'Pink Giant'</v>
          </cell>
          <cell r="C265" t="str">
            <v>MP150</v>
          </cell>
          <cell r="D265" t="str">
            <v>Directly</v>
          </cell>
          <cell r="F265">
            <v>0.56000000000000005</v>
          </cell>
          <cell r="G265">
            <v>0.45</v>
          </cell>
          <cell r="H265">
            <v>0.39</v>
          </cell>
          <cell r="J265">
            <v>0.68544000000000005</v>
          </cell>
          <cell r="K265">
            <v>0.55080000000000007</v>
          </cell>
          <cell r="L265">
            <v>0.39</v>
          </cell>
        </row>
        <row r="266">
          <cell r="A266" t="str">
            <v>87-10-1662</v>
          </cell>
          <cell r="B266" t="str">
            <v>Hibiscus syriacus 'Flower Tower Purple' PBR ®</v>
          </cell>
          <cell r="C266" t="str">
            <v>MP150</v>
          </cell>
          <cell r="D266" t="str">
            <v>Directly</v>
          </cell>
          <cell r="F266">
            <v>1.37</v>
          </cell>
          <cell r="G266">
            <v>1.26</v>
          </cell>
          <cell r="H266">
            <v>1.2</v>
          </cell>
          <cell r="J266">
            <v>1.6768800000000001</v>
          </cell>
          <cell r="K266">
            <v>1.5422400000000001</v>
          </cell>
          <cell r="L266">
            <v>1.2</v>
          </cell>
        </row>
        <row r="267">
          <cell r="A267" t="str">
            <v>87-10-1494</v>
          </cell>
          <cell r="B267" t="str">
            <v>Hibiscus syr. 'Purpureus Variegatus</v>
          </cell>
          <cell r="C267" t="str">
            <v>MP150</v>
          </cell>
          <cell r="D267" t="str">
            <v>Directly</v>
          </cell>
          <cell r="F267">
            <v>0.56000000000000005</v>
          </cell>
          <cell r="G267">
            <v>0.45</v>
          </cell>
          <cell r="H267">
            <v>0.39</v>
          </cell>
          <cell r="J267">
            <v>0.68544000000000005</v>
          </cell>
          <cell r="K267">
            <v>0.55080000000000007</v>
          </cell>
          <cell r="L267">
            <v>0.39</v>
          </cell>
        </row>
        <row r="268">
          <cell r="A268" t="str">
            <v>87-10-1317</v>
          </cell>
          <cell r="B268" t="str">
            <v>Hibiscus syr. 'Red Heart'</v>
          </cell>
          <cell r="C268" t="str">
            <v>MP150</v>
          </cell>
          <cell r="D268" t="str">
            <v>Directly</v>
          </cell>
          <cell r="F268">
            <v>0.56000000000000005</v>
          </cell>
          <cell r="G268">
            <v>0.45</v>
          </cell>
          <cell r="H268">
            <v>0.39</v>
          </cell>
          <cell r="J268">
            <v>0.68544000000000005</v>
          </cell>
          <cell r="K268">
            <v>0.55080000000000007</v>
          </cell>
          <cell r="L268">
            <v>0.39</v>
          </cell>
        </row>
        <row r="269">
          <cell r="A269" t="str">
            <v>87-10-1150</v>
          </cell>
          <cell r="B269" t="str">
            <v>Hibiscus syr. 'Russian Violet'</v>
          </cell>
          <cell r="C269" t="str">
            <v>MP150</v>
          </cell>
          <cell r="D269" t="str">
            <v>Directly</v>
          </cell>
          <cell r="F269">
            <v>0.56000000000000005</v>
          </cell>
          <cell r="G269">
            <v>0.45</v>
          </cell>
          <cell r="H269">
            <v>0.39</v>
          </cell>
          <cell r="J269">
            <v>0.68544000000000005</v>
          </cell>
          <cell r="K269">
            <v>0.55080000000000007</v>
          </cell>
          <cell r="L269">
            <v>0.39</v>
          </cell>
        </row>
        <row r="270">
          <cell r="A270" t="str">
            <v>87-10-1318</v>
          </cell>
          <cell r="B270" t="str">
            <v>Hibiscus syr. 'Sanchoyo'</v>
          </cell>
          <cell r="C270" t="str">
            <v>MP150</v>
          </cell>
          <cell r="D270" t="str">
            <v>Directly</v>
          </cell>
          <cell r="F270">
            <v>0.56000000000000005</v>
          </cell>
          <cell r="G270">
            <v>0.45</v>
          </cell>
          <cell r="H270">
            <v>0.39</v>
          </cell>
          <cell r="J270">
            <v>0.68544000000000005</v>
          </cell>
          <cell r="K270">
            <v>0.55080000000000007</v>
          </cell>
          <cell r="L270">
            <v>0.39</v>
          </cell>
        </row>
        <row r="271">
          <cell r="A271" t="str">
            <v>87-10-0912</v>
          </cell>
          <cell r="B271" t="str">
            <v>Hibiscus syr. 'Sanchoyo'</v>
          </cell>
          <cell r="C271" t="str">
            <v>MP144</v>
          </cell>
          <cell r="D271" t="str">
            <v>Directly</v>
          </cell>
          <cell r="F271">
            <v>0.56000000000000005</v>
          </cell>
          <cell r="G271">
            <v>0.45</v>
          </cell>
          <cell r="H271">
            <v>0.39</v>
          </cell>
          <cell r="J271">
            <v>0.68544000000000005</v>
          </cell>
          <cell r="K271">
            <v>0.55080000000000007</v>
          </cell>
          <cell r="L271">
            <v>0.39</v>
          </cell>
        </row>
        <row r="272">
          <cell r="A272" t="str">
            <v>87-10-1319</v>
          </cell>
          <cell r="B272" t="str">
            <v>Hibiscus syriacus White Chiffon ('Notwoodtwo'PBR) ®</v>
          </cell>
          <cell r="C272" t="str">
            <v>MP150</v>
          </cell>
          <cell r="D272" t="str">
            <v>Directly</v>
          </cell>
          <cell r="F272">
            <v>1.19</v>
          </cell>
          <cell r="G272">
            <v>1.08</v>
          </cell>
          <cell r="H272">
            <v>1.02</v>
          </cell>
          <cell r="J272">
            <v>1.4565599999999999</v>
          </cell>
          <cell r="K272">
            <v>1.32192</v>
          </cell>
          <cell r="L272">
            <v>1.02</v>
          </cell>
        </row>
        <row r="273">
          <cell r="A273" t="str">
            <v>87-10-0212</v>
          </cell>
          <cell r="B273" t="str">
            <v>Hibiscus syr. 'White Chiffon' PBR ®</v>
          </cell>
          <cell r="C273" t="str">
            <v>MP144</v>
          </cell>
          <cell r="D273" t="str">
            <v>Directly</v>
          </cell>
          <cell r="F273">
            <v>1.19</v>
          </cell>
          <cell r="G273">
            <v>1.08</v>
          </cell>
          <cell r="H273">
            <v>1.02</v>
          </cell>
          <cell r="J273">
            <v>1.4565599999999999</v>
          </cell>
          <cell r="K273">
            <v>1.32192</v>
          </cell>
          <cell r="L273">
            <v>1.02</v>
          </cell>
        </row>
        <row r="274">
          <cell r="A274" t="str">
            <v>87-10-1663</v>
          </cell>
          <cell r="B274" t="str">
            <v>Hibiscus syriacus  'Flower Tower White' PBR ®</v>
          </cell>
          <cell r="C274" t="str">
            <v>MP150</v>
          </cell>
          <cell r="D274" t="str">
            <v>Directly</v>
          </cell>
          <cell r="F274">
            <v>1.37</v>
          </cell>
          <cell r="G274">
            <v>1.26</v>
          </cell>
          <cell r="H274">
            <v>1.2</v>
          </cell>
          <cell r="J274">
            <v>1.6768800000000001</v>
          </cell>
          <cell r="K274">
            <v>1.5422400000000001</v>
          </cell>
          <cell r="L274">
            <v>1.2</v>
          </cell>
        </row>
        <row r="275">
          <cell r="A275" t="str">
            <v>87-10-1664</v>
          </cell>
          <cell r="B275" t="str">
            <v>Hibiscus syriacus  'Flower Tower White' PBR ®</v>
          </cell>
          <cell r="C275" t="str">
            <v>MP144</v>
          </cell>
          <cell r="D275" t="str">
            <v>Directly</v>
          </cell>
          <cell r="F275">
            <v>1.37</v>
          </cell>
          <cell r="G275">
            <v>1.26</v>
          </cell>
          <cell r="H275">
            <v>1.2</v>
          </cell>
          <cell r="J275">
            <v>1.6768800000000001</v>
          </cell>
          <cell r="K275">
            <v>1.5422400000000001</v>
          </cell>
          <cell r="L275">
            <v>1.2</v>
          </cell>
        </row>
        <row r="276">
          <cell r="A276" t="str">
            <v>87-10-1320</v>
          </cell>
          <cell r="B276" t="str">
            <v>Hibiscus syr. 'William R. Smith'</v>
          </cell>
          <cell r="C276" t="str">
            <v>MP150</v>
          </cell>
          <cell r="D276" t="str">
            <v>Directly</v>
          </cell>
          <cell r="F276">
            <v>0.56000000000000005</v>
          </cell>
          <cell r="G276">
            <v>0.45</v>
          </cell>
          <cell r="H276">
            <v>0.39</v>
          </cell>
          <cell r="J276">
            <v>0.68544000000000005</v>
          </cell>
          <cell r="K276">
            <v>0.55080000000000007</v>
          </cell>
          <cell r="L276">
            <v>0.39</v>
          </cell>
        </row>
        <row r="277">
          <cell r="A277" t="str">
            <v>87-10-1321</v>
          </cell>
          <cell r="B277" t="str">
            <v>Hibiscus syr. 'Woodbridge'</v>
          </cell>
          <cell r="C277" t="str">
            <v>MP150</v>
          </cell>
          <cell r="D277" t="str">
            <v>Directly</v>
          </cell>
          <cell r="F277">
            <v>0.56000000000000005</v>
          </cell>
          <cell r="G277">
            <v>0.45</v>
          </cell>
          <cell r="H277">
            <v>0.39</v>
          </cell>
          <cell r="J277">
            <v>0.68544000000000005</v>
          </cell>
          <cell r="K277">
            <v>0.55080000000000007</v>
          </cell>
          <cell r="L277">
            <v>0.39</v>
          </cell>
        </row>
        <row r="278">
          <cell r="A278" t="str">
            <v>87-10-1776</v>
          </cell>
          <cell r="B278" t="str">
            <v>Hydrangea anomala petiolaris</v>
          </cell>
          <cell r="C278" t="str">
            <v>MP66</v>
          </cell>
          <cell r="D278" t="str">
            <v>Directly</v>
          </cell>
          <cell r="F278">
            <v>0.87</v>
          </cell>
          <cell r="G278">
            <v>0.76</v>
          </cell>
          <cell r="H278">
            <v>0.7</v>
          </cell>
          <cell r="J278">
            <v>1.06488</v>
          </cell>
          <cell r="K278">
            <v>0.93023999999999996</v>
          </cell>
          <cell r="L278">
            <v>0.7</v>
          </cell>
        </row>
        <row r="279">
          <cell r="A279" t="str">
            <v>87-10-0218</v>
          </cell>
          <cell r="B279" t="str">
            <v>Hydrangea arb. 'Annabelle'</v>
          </cell>
          <cell r="C279" t="str">
            <v>MP104</v>
          </cell>
          <cell r="D279" t="str">
            <v>Directly</v>
          </cell>
          <cell r="F279">
            <v>0.63</v>
          </cell>
          <cell r="G279">
            <v>0.52</v>
          </cell>
          <cell r="H279">
            <v>0.46</v>
          </cell>
          <cell r="J279">
            <v>0.77112000000000003</v>
          </cell>
          <cell r="K279">
            <v>0.63648000000000005</v>
          </cell>
          <cell r="L279">
            <v>0.46</v>
          </cell>
        </row>
        <row r="280">
          <cell r="A280" t="str">
            <v>87-10-1665</v>
          </cell>
          <cell r="B280" t="str">
            <v>Hydrangea arb 'Candybella ® Bubblegum PBR</v>
          </cell>
          <cell r="C280" t="str">
            <v>MP104</v>
          </cell>
          <cell r="D280" t="str">
            <v>Directly</v>
          </cell>
          <cell r="F280">
            <v>1.36</v>
          </cell>
          <cell r="G280">
            <v>1.25</v>
          </cell>
          <cell r="H280">
            <v>1.19</v>
          </cell>
          <cell r="J280">
            <v>1.6646400000000001</v>
          </cell>
          <cell r="K280">
            <v>1.53</v>
          </cell>
          <cell r="L280">
            <v>1.19</v>
          </cell>
        </row>
        <row r="281">
          <cell r="A281" t="str">
            <v>87-10-1666</v>
          </cell>
          <cell r="B281" t="str">
            <v>Hydrangea arb. 'Candybelle ® Marshmallow PBR</v>
          </cell>
          <cell r="C281" t="str">
            <v>MP104</v>
          </cell>
          <cell r="D281" t="str">
            <v>Directly</v>
          </cell>
          <cell r="F281">
            <v>1.36</v>
          </cell>
          <cell r="G281">
            <v>1.25</v>
          </cell>
          <cell r="H281">
            <v>1.19</v>
          </cell>
          <cell r="J281">
            <v>1.6646400000000001</v>
          </cell>
          <cell r="K281">
            <v>1.53</v>
          </cell>
          <cell r="L281">
            <v>1.19</v>
          </cell>
        </row>
        <row r="282">
          <cell r="A282" t="str">
            <v>87-10-0219</v>
          </cell>
          <cell r="B282" t="str">
            <v>Hydrangea arb. 'Pink Percussion'</v>
          </cell>
          <cell r="C282" t="str">
            <v>MP104</v>
          </cell>
          <cell r="D282" t="str">
            <v>Directly</v>
          </cell>
          <cell r="F282">
            <v>0.70000000000000007</v>
          </cell>
          <cell r="G282">
            <v>0.59</v>
          </cell>
          <cell r="H282">
            <v>0.53</v>
          </cell>
          <cell r="J282">
            <v>0.85680000000000012</v>
          </cell>
          <cell r="K282">
            <v>0.72216000000000002</v>
          </cell>
          <cell r="L282">
            <v>0.53</v>
          </cell>
        </row>
        <row r="283">
          <cell r="A283" t="str">
            <v>87-10-0851</v>
          </cell>
          <cell r="B283" t="str">
            <v>Hydrangea aspera 'Macrophylla'</v>
          </cell>
          <cell r="C283" t="str">
            <v>MP104</v>
          </cell>
          <cell r="D283" t="str">
            <v>Directly</v>
          </cell>
          <cell r="F283">
            <v>0.8</v>
          </cell>
          <cell r="G283">
            <v>0.69</v>
          </cell>
          <cell r="H283">
            <v>0.63</v>
          </cell>
          <cell r="J283">
            <v>0.97919999999999996</v>
          </cell>
          <cell r="K283">
            <v>0.84455999999999998</v>
          </cell>
          <cell r="L283">
            <v>0.63</v>
          </cell>
        </row>
        <row r="284">
          <cell r="A284" t="str">
            <v>87-10-0221</v>
          </cell>
          <cell r="B284" t="str">
            <v>Hydrangea macr. 'Alpenglühen'</v>
          </cell>
          <cell r="C284" t="str">
            <v>MP104</v>
          </cell>
          <cell r="D284" t="str">
            <v>Directly</v>
          </cell>
          <cell r="F284">
            <v>0.55000000000000004</v>
          </cell>
          <cell r="G284">
            <v>0.44</v>
          </cell>
          <cell r="H284">
            <v>0.38</v>
          </cell>
          <cell r="J284">
            <v>0.67320000000000002</v>
          </cell>
          <cell r="K284">
            <v>0.53856000000000004</v>
          </cell>
          <cell r="L284">
            <v>0.38</v>
          </cell>
        </row>
        <row r="285">
          <cell r="A285" t="str">
            <v>87-10-0222</v>
          </cell>
          <cell r="B285" t="str">
            <v>Hydrangea macr. 'Ayesha'</v>
          </cell>
          <cell r="C285" t="str">
            <v>MP104</v>
          </cell>
          <cell r="D285" t="str">
            <v>Directly</v>
          </cell>
          <cell r="F285">
            <v>0.55000000000000004</v>
          </cell>
          <cell r="G285">
            <v>0.44</v>
          </cell>
          <cell r="H285">
            <v>0.38</v>
          </cell>
          <cell r="J285">
            <v>0.67320000000000002</v>
          </cell>
          <cell r="K285">
            <v>0.53856000000000004</v>
          </cell>
          <cell r="L285">
            <v>0.38</v>
          </cell>
        </row>
        <row r="286">
          <cell r="A286" t="str">
            <v>87-10-0224</v>
          </cell>
          <cell r="B286" t="str">
            <v>Hydrangea macr. 'Blaumeise'</v>
          </cell>
          <cell r="C286" t="str">
            <v>MP104</v>
          </cell>
          <cell r="D286" t="str">
            <v>Directly</v>
          </cell>
          <cell r="F286">
            <v>0.55000000000000004</v>
          </cell>
          <cell r="G286">
            <v>0.44</v>
          </cell>
          <cell r="H286">
            <v>0.38</v>
          </cell>
          <cell r="J286">
            <v>0.67320000000000002</v>
          </cell>
          <cell r="K286">
            <v>0.53856000000000004</v>
          </cell>
          <cell r="L286">
            <v>0.38</v>
          </cell>
        </row>
        <row r="287">
          <cell r="A287" t="str">
            <v>87-10-1484</v>
          </cell>
          <cell r="B287" t="str">
            <v>Hydrangea macr. 'Bergfink'</v>
          </cell>
          <cell r="C287" t="str">
            <v>MP104</v>
          </cell>
          <cell r="D287" t="str">
            <v>Directly</v>
          </cell>
          <cell r="F287">
            <v>0.55000000000000004</v>
          </cell>
          <cell r="G287">
            <v>0.44</v>
          </cell>
          <cell r="H287">
            <v>0.38</v>
          </cell>
          <cell r="J287">
            <v>0.67320000000000002</v>
          </cell>
          <cell r="K287">
            <v>0.53856000000000004</v>
          </cell>
          <cell r="L287">
            <v>0.38</v>
          </cell>
        </row>
        <row r="288">
          <cell r="A288" t="str">
            <v>87-10-0225</v>
          </cell>
          <cell r="B288" t="str">
            <v>Hydrangea macr. 'Bodensee'</v>
          </cell>
          <cell r="C288" t="str">
            <v>MP104</v>
          </cell>
          <cell r="D288" t="str">
            <v>Directly</v>
          </cell>
          <cell r="F288">
            <v>0.55000000000000004</v>
          </cell>
          <cell r="G288">
            <v>0.44</v>
          </cell>
          <cell r="H288">
            <v>0.38</v>
          </cell>
          <cell r="J288">
            <v>0.67320000000000002</v>
          </cell>
          <cell r="K288">
            <v>0.53856000000000004</v>
          </cell>
          <cell r="L288">
            <v>0.38</v>
          </cell>
        </row>
        <row r="289">
          <cell r="A289" t="str">
            <v>87-10-0226</v>
          </cell>
          <cell r="B289" t="str">
            <v>Hydrangea macr. 'Bouquet Rose'</v>
          </cell>
          <cell r="C289" t="str">
            <v>MP104</v>
          </cell>
          <cell r="D289" t="str">
            <v>week 20</v>
          </cell>
          <cell r="F289">
            <v>0.55000000000000004</v>
          </cell>
          <cell r="G289">
            <v>0.44</v>
          </cell>
          <cell r="H289">
            <v>0.38</v>
          </cell>
          <cell r="J289">
            <v>0.67320000000000002</v>
          </cell>
          <cell r="K289">
            <v>0.53856000000000004</v>
          </cell>
          <cell r="L289">
            <v>0.38</v>
          </cell>
        </row>
        <row r="290">
          <cell r="A290" t="str">
            <v>87-10-1667</v>
          </cell>
          <cell r="B290" t="str">
            <v>Hydrangea macr. 'Deutschland'</v>
          </cell>
          <cell r="C290" t="str">
            <v>MP104</v>
          </cell>
          <cell r="D290" t="str">
            <v>Directly</v>
          </cell>
          <cell r="F290">
            <v>0.55000000000000004</v>
          </cell>
          <cell r="G290">
            <v>0.44</v>
          </cell>
          <cell r="H290">
            <v>0.38</v>
          </cell>
          <cell r="J290">
            <v>0.67320000000000002</v>
          </cell>
          <cell r="K290">
            <v>0.53856000000000004</v>
          </cell>
          <cell r="L290">
            <v>0.38</v>
          </cell>
        </row>
        <row r="291">
          <cell r="A291" t="str">
            <v>87-10-1001</v>
          </cell>
          <cell r="B291" t="str">
            <v>Hydrangea macr. 'Fasan'</v>
          </cell>
          <cell r="C291" t="str">
            <v>MP104</v>
          </cell>
          <cell r="D291" t="str">
            <v>Directly</v>
          </cell>
          <cell r="F291">
            <v>0.55000000000000004</v>
          </cell>
          <cell r="G291">
            <v>0.44</v>
          </cell>
          <cell r="H291">
            <v>0.38</v>
          </cell>
          <cell r="J291">
            <v>0.67320000000000002</v>
          </cell>
          <cell r="K291">
            <v>0.53856000000000004</v>
          </cell>
          <cell r="L291">
            <v>0.38</v>
          </cell>
        </row>
        <row r="292">
          <cell r="A292" t="str">
            <v>87-10-0228</v>
          </cell>
          <cell r="B292" t="str">
            <v>Hydrangea macr. 'Freudenstein'</v>
          </cell>
          <cell r="C292" t="str">
            <v>MP104</v>
          </cell>
          <cell r="D292" t="str">
            <v>Directly</v>
          </cell>
          <cell r="F292">
            <v>0.55000000000000004</v>
          </cell>
          <cell r="G292">
            <v>0.44</v>
          </cell>
          <cell r="H292">
            <v>0.38</v>
          </cell>
          <cell r="J292">
            <v>0.67320000000000002</v>
          </cell>
          <cell r="K292">
            <v>0.53856000000000004</v>
          </cell>
          <cell r="L292">
            <v>0.38</v>
          </cell>
        </row>
        <row r="293">
          <cell r="A293" t="str">
            <v>87-10-1322</v>
          </cell>
          <cell r="B293" t="str">
            <v>Hydrangea macr. 'Gerda Steiniger'</v>
          </cell>
          <cell r="C293" t="str">
            <v>MP104</v>
          </cell>
          <cell r="D293" t="str">
            <v>Directly</v>
          </cell>
          <cell r="F293">
            <v>0.55000000000000004</v>
          </cell>
          <cell r="G293">
            <v>0.44</v>
          </cell>
          <cell r="H293">
            <v>0.38</v>
          </cell>
          <cell r="J293">
            <v>0.67320000000000002</v>
          </cell>
          <cell r="K293">
            <v>0.53856000000000004</v>
          </cell>
          <cell r="L293">
            <v>0.38</v>
          </cell>
        </row>
        <row r="294">
          <cell r="A294" t="str">
            <v>87-10-1323</v>
          </cell>
          <cell r="B294" t="str">
            <v>Hydrangea macr. 'Gertrud Glahn'</v>
          </cell>
          <cell r="C294" t="str">
            <v>MP104</v>
          </cell>
          <cell r="D294" t="str">
            <v>Directly</v>
          </cell>
          <cell r="F294">
            <v>0.55000000000000004</v>
          </cell>
          <cell r="G294">
            <v>0.44</v>
          </cell>
          <cell r="H294">
            <v>0.38</v>
          </cell>
          <cell r="J294">
            <v>0.67320000000000002</v>
          </cell>
          <cell r="K294">
            <v>0.53856000000000004</v>
          </cell>
          <cell r="L294">
            <v>0.38</v>
          </cell>
        </row>
        <row r="295">
          <cell r="A295" t="str">
            <v>87-10-1324</v>
          </cell>
          <cell r="B295" t="str">
            <v>Hydrangea macr. 'Glowing Embers'</v>
          </cell>
          <cell r="C295" t="str">
            <v>MP104</v>
          </cell>
          <cell r="D295" t="str">
            <v>Directly</v>
          </cell>
          <cell r="F295">
            <v>0.55000000000000004</v>
          </cell>
          <cell r="G295">
            <v>0.44</v>
          </cell>
          <cell r="H295">
            <v>0.38</v>
          </cell>
          <cell r="J295">
            <v>0.67320000000000002</v>
          </cell>
          <cell r="K295">
            <v>0.53856000000000004</v>
          </cell>
          <cell r="L295">
            <v>0.38</v>
          </cell>
        </row>
        <row r="296">
          <cell r="A296" t="str">
            <v>87-10-1426</v>
          </cell>
          <cell r="B296" t="str">
            <v>Hydrangea macr. 'Green Shadow'</v>
          </cell>
          <cell r="C296" t="str">
            <v>MP104</v>
          </cell>
          <cell r="D296" t="str">
            <v>Directly</v>
          </cell>
          <cell r="F296">
            <v>0.55000000000000004</v>
          </cell>
          <cell r="G296">
            <v>0.44</v>
          </cell>
          <cell r="H296">
            <v>0.38</v>
          </cell>
          <cell r="J296">
            <v>0.67320000000000002</v>
          </cell>
          <cell r="K296">
            <v>0.53856000000000004</v>
          </cell>
          <cell r="L296">
            <v>0.38</v>
          </cell>
        </row>
        <row r="297">
          <cell r="A297" t="str">
            <v>87-10-0233</v>
          </cell>
          <cell r="B297" t="str">
            <v>Hydrangea macr. 'Hamburg'</v>
          </cell>
          <cell r="C297" t="str">
            <v>MP104</v>
          </cell>
          <cell r="D297" t="str">
            <v>Directly</v>
          </cell>
          <cell r="F297">
            <v>0.55000000000000004</v>
          </cell>
          <cell r="G297">
            <v>0.44</v>
          </cell>
          <cell r="H297">
            <v>0.38</v>
          </cell>
          <cell r="J297">
            <v>0.67320000000000002</v>
          </cell>
          <cell r="K297">
            <v>0.53856000000000004</v>
          </cell>
          <cell r="L297">
            <v>0.38</v>
          </cell>
        </row>
        <row r="298">
          <cell r="A298" t="str">
            <v>87-10-0852</v>
          </cell>
          <cell r="B298" t="str">
            <v>Hydrangea macr. 'King George V'</v>
          </cell>
          <cell r="C298" t="str">
            <v>MP104</v>
          </cell>
          <cell r="D298" t="str">
            <v>Directly</v>
          </cell>
          <cell r="F298">
            <v>0.55000000000000004</v>
          </cell>
          <cell r="G298">
            <v>0.44</v>
          </cell>
          <cell r="H298">
            <v>0.38</v>
          </cell>
          <cell r="J298">
            <v>0.67320000000000002</v>
          </cell>
          <cell r="K298">
            <v>0.53856000000000004</v>
          </cell>
          <cell r="L298">
            <v>0.38</v>
          </cell>
        </row>
        <row r="299">
          <cell r="A299" t="str">
            <v>87-10-1427</v>
          </cell>
          <cell r="B299" t="str">
            <v>Hydrangea macr. 'Lady in Red'</v>
          </cell>
          <cell r="C299" t="str">
            <v>MP104</v>
          </cell>
          <cell r="D299" t="str">
            <v>Directly</v>
          </cell>
          <cell r="F299">
            <v>0.55000000000000004</v>
          </cell>
          <cell r="G299">
            <v>0.44</v>
          </cell>
          <cell r="H299">
            <v>0.38</v>
          </cell>
          <cell r="J299">
            <v>0.67320000000000002</v>
          </cell>
          <cell r="K299">
            <v>0.53856000000000004</v>
          </cell>
          <cell r="L299">
            <v>0.38</v>
          </cell>
        </row>
        <row r="300">
          <cell r="A300" t="str">
            <v>87-10-1002</v>
          </cell>
          <cell r="B300" t="str">
            <v>Hydrangea macr. 'Lanarth White'</v>
          </cell>
          <cell r="C300" t="str">
            <v>MP104</v>
          </cell>
          <cell r="D300" t="str">
            <v>Directly</v>
          </cell>
          <cell r="F300">
            <v>0.55000000000000004</v>
          </cell>
          <cell r="G300">
            <v>0.44</v>
          </cell>
          <cell r="H300">
            <v>0.38</v>
          </cell>
          <cell r="J300">
            <v>0.67320000000000002</v>
          </cell>
          <cell r="K300">
            <v>0.53856000000000004</v>
          </cell>
          <cell r="L300">
            <v>0.38</v>
          </cell>
        </row>
        <row r="301">
          <cell r="A301" t="str">
            <v>87-10-1325</v>
          </cell>
          <cell r="B301" t="str">
            <v>Hydrangea macr. 'Blauer Zwerg'</v>
          </cell>
          <cell r="C301" t="str">
            <v>MP104</v>
          </cell>
          <cell r="D301" t="str">
            <v>Directly</v>
          </cell>
          <cell r="F301">
            <v>0.55000000000000004</v>
          </cell>
          <cell r="G301">
            <v>0.44</v>
          </cell>
          <cell r="H301">
            <v>0.38</v>
          </cell>
          <cell r="J301">
            <v>0.67320000000000002</v>
          </cell>
          <cell r="K301">
            <v>0.53856000000000004</v>
          </cell>
          <cell r="L301">
            <v>0.38</v>
          </cell>
        </row>
        <row r="302">
          <cell r="A302" t="str">
            <v>87-10-0853</v>
          </cell>
          <cell r="B302" t="str">
            <v>Hydrangea macr. 'Leuchtfeuer'</v>
          </cell>
          <cell r="C302" t="str">
            <v>MP104</v>
          </cell>
          <cell r="D302" t="str">
            <v>Directly</v>
          </cell>
          <cell r="F302">
            <v>0.55000000000000004</v>
          </cell>
          <cell r="G302">
            <v>0.44</v>
          </cell>
          <cell r="H302">
            <v>0.38</v>
          </cell>
          <cell r="J302">
            <v>0.67320000000000002</v>
          </cell>
          <cell r="K302">
            <v>0.53856000000000004</v>
          </cell>
          <cell r="L302">
            <v>0.38</v>
          </cell>
        </row>
        <row r="303">
          <cell r="A303" t="str">
            <v>87-10-0238</v>
          </cell>
          <cell r="B303" t="str">
            <v>Hydrangea macr. 'Libelle'</v>
          </cell>
          <cell r="C303" t="str">
            <v>MP104</v>
          </cell>
          <cell r="D303" t="str">
            <v>Directly</v>
          </cell>
          <cell r="F303">
            <v>0.55000000000000004</v>
          </cell>
          <cell r="G303">
            <v>0.44</v>
          </cell>
          <cell r="H303">
            <v>0.38</v>
          </cell>
          <cell r="J303">
            <v>0.67320000000000002</v>
          </cell>
          <cell r="K303">
            <v>0.53856000000000004</v>
          </cell>
          <cell r="L303">
            <v>0.38</v>
          </cell>
        </row>
        <row r="304">
          <cell r="A304" t="str">
            <v>87-10-0223</v>
          </cell>
          <cell r="B304" t="str">
            <v>Hydrangea macrophylla Love ('Youme H1917'PBR) ®</v>
          </cell>
          <cell r="C304" t="str">
            <v>MP104</v>
          </cell>
          <cell r="D304" t="str">
            <v>Directly</v>
          </cell>
          <cell r="F304">
            <v>1.36</v>
          </cell>
          <cell r="G304">
            <v>1.25</v>
          </cell>
          <cell r="H304">
            <v>1.19</v>
          </cell>
          <cell r="J304">
            <v>1.6646400000000001</v>
          </cell>
          <cell r="K304">
            <v>1.53</v>
          </cell>
          <cell r="L304">
            <v>1.19</v>
          </cell>
        </row>
        <row r="305">
          <cell r="A305" t="str">
            <v>87-10-0252</v>
          </cell>
          <cell r="B305" t="str">
            <v>Hydrangea macr. 'Masja'  (Sibilla)</v>
          </cell>
          <cell r="C305" t="str">
            <v>MP104</v>
          </cell>
          <cell r="D305" t="str">
            <v>Directly</v>
          </cell>
          <cell r="F305">
            <v>0.55000000000000004</v>
          </cell>
          <cell r="G305">
            <v>0.44</v>
          </cell>
          <cell r="H305">
            <v>0.38</v>
          </cell>
          <cell r="J305">
            <v>0.67320000000000002</v>
          </cell>
          <cell r="K305">
            <v>0.53856000000000004</v>
          </cell>
          <cell r="L305">
            <v>0.38</v>
          </cell>
        </row>
        <row r="306">
          <cell r="A306" t="str">
            <v>87-10-0241</v>
          </cell>
          <cell r="B306" t="str">
            <v>Hydrangea macr. 'Mariesii Perfecta'</v>
          </cell>
          <cell r="C306" t="str">
            <v>MP104</v>
          </cell>
          <cell r="D306" t="str">
            <v>Directly</v>
          </cell>
          <cell r="F306">
            <v>0.55000000000000004</v>
          </cell>
          <cell r="G306">
            <v>0.44</v>
          </cell>
          <cell r="H306">
            <v>0.38</v>
          </cell>
          <cell r="J306">
            <v>0.67320000000000002</v>
          </cell>
          <cell r="K306">
            <v>0.53856000000000004</v>
          </cell>
          <cell r="L306">
            <v>0.38</v>
          </cell>
        </row>
        <row r="307">
          <cell r="A307" t="str">
            <v>87-10-1154</v>
          </cell>
          <cell r="B307" t="str">
            <v>Hydrangea macr. 'Merveille Sanguinea'</v>
          </cell>
          <cell r="C307" t="str">
            <v>MP104</v>
          </cell>
          <cell r="D307" t="str">
            <v>Directly</v>
          </cell>
          <cell r="F307">
            <v>0.63</v>
          </cell>
          <cell r="G307">
            <v>0.52</v>
          </cell>
          <cell r="H307">
            <v>0.46</v>
          </cell>
          <cell r="J307">
            <v>0.77112000000000003</v>
          </cell>
          <cell r="K307">
            <v>0.63648000000000005</v>
          </cell>
          <cell r="L307">
            <v>0.46</v>
          </cell>
        </row>
        <row r="308">
          <cell r="A308" t="str">
            <v>87-10-0242</v>
          </cell>
          <cell r="B308" t="str">
            <v>Hydrangea macr. 'Messelina'</v>
          </cell>
          <cell r="C308" t="str">
            <v>MP104</v>
          </cell>
          <cell r="D308" t="str">
            <v>Directly</v>
          </cell>
          <cell r="F308">
            <v>0.55000000000000004</v>
          </cell>
          <cell r="G308">
            <v>0.44</v>
          </cell>
          <cell r="H308">
            <v>0.38</v>
          </cell>
          <cell r="J308">
            <v>0.67320000000000002</v>
          </cell>
          <cell r="K308">
            <v>0.53856000000000004</v>
          </cell>
          <cell r="L308">
            <v>0.38</v>
          </cell>
        </row>
        <row r="309">
          <cell r="A309" t="str">
            <v>87-10-0234</v>
          </cell>
          <cell r="B309" t="str">
            <v>Hydrangea macr. 'Mini Hornli' (Hornli)</v>
          </cell>
          <cell r="C309" t="str">
            <v>MP104</v>
          </cell>
          <cell r="D309" t="str">
            <v>Directly</v>
          </cell>
          <cell r="F309">
            <v>0.55000000000000004</v>
          </cell>
          <cell r="G309">
            <v>0.44</v>
          </cell>
          <cell r="H309">
            <v>0.38</v>
          </cell>
          <cell r="J309">
            <v>0.67320000000000002</v>
          </cell>
          <cell r="K309">
            <v>0.53856000000000004</v>
          </cell>
          <cell r="L309">
            <v>0.38</v>
          </cell>
        </row>
        <row r="310">
          <cell r="A310" t="str">
            <v>87-10-0243</v>
          </cell>
          <cell r="B310" t="str">
            <v>Hydrangea macr. 'Miss Hepburn'</v>
          </cell>
          <cell r="C310" t="str">
            <v>MP104</v>
          </cell>
          <cell r="D310" t="str">
            <v>Directly</v>
          </cell>
          <cell r="F310">
            <v>0.55000000000000004</v>
          </cell>
          <cell r="G310">
            <v>0.44</v>
          </cell>
          <cell r="H310">
            <v>0.38</v>
          </cell>
          <cell r="J310">
            <v>0.67320000000000002</v>
          </cell>
          <cell r="K310">
            <v>0.53856000000000004</v>
          </cell>
          <cell r="L310">
            <v>0.38</v>
          </cell>
        </row>
        <row r="311">
          <cell r="A311" t="str">
            <v>87-10-1668</v>
          </cell>
          <cell r="B311" t="str">
            <v>Hydrangea macr. 'you and me  Miss Saori' PBR ®</v>
          </cell>
          <cell r="C311" t="str">
            <v>MP104</v>
          </cell>
          <cell r="D311" t="str">
            <v>week 16</v>
          </cell>
          <cell r="F311">
            <v>1.36</v>
          </cell>
          <cell r="G311">
            <v>1.25</v>
          </cell>
          <cell r="H311">
            <v>1.19</v>
          </cell>
          <cell r="J311">
            <v>1.6646400000000001</v>
          </cell>
          <cell r="K311">
            <v>1.53</v>
          </cell>
          <cell r="L311">
            <v>1.19</v>
          </cell>
        </row>
        <row r="312">
          <cell r="A312" t="str">
            <v>87-10-0244</v>
          </cell>
          <cell r="B312" t="str">
            <v>Hydrangea macr. 'Mme E. Mouillère'</v>
          </cell>
          <cell r="C312" t="str">
            <v>MP104</v>
          </cell>
          <cell r="D312" t="str">
            <v>Directly</v>
          </cell>
          <cell r="F312">
            <v>0.55000000000000004</v>
          </cell>
          <cell r="G312">
            <v>0.44</v>
          </cell>
          <cell r="H312">
            <v>0.38</v>
          </cell>
          <cell r="J312">
            <v>0.67320000000000002</v>
          </cell>
          <cell r="K312">
            <v>0.53856000000000004</v>
          </cell>
          <cell r="L312">
            <v>0.38</v>
          </cell>
        </row>
        <row r="313">
          <cell r="A313" t="str">
            <v>87-10-0245</v>
          </cell>
          <cell r="B313" t="str">
            <v>Hydrangea macr. 'Nikko Blue'</v>
          </cell>
          <cell r="C313" t="str">
            <v>MP104</v>
          </cell>
          <cell r="D313" t="str">
            <v>week 20</v>
          </cell>
          <cell r="F313">
            <v>0.55000000000000004</v>
          </cell>
          <cell r="G313">
            <v>0.44</v>
          </cell>
          <cell r="H313">
            <v>0.38</v>
          </cell>
          <cell r="J313">
            <v>0.67320000000000002</v>
          </cell>
          <cell r="K313">
            <v>0.53856000000000004</v>
          </cell>
          <cell r="L313">
            <v>0.38</v>
          </cell>
        </row>
        <row r="314">
          <cell r="A314" t="str">
            <v>87-10-1669</v>
          </cell>
          <cell r="B314" t="str">
            <v>Hydrangea macr. 'Papagei'</v>
          </cell>
          <cell r="C314" t="str">
            <v>MP104</v>
          </cell>
          <cell r="D314" t="str">
            <v>Directly</v>
          </cell>
          <cell r="F314">
            <v>0.55000000000000004</v>
          </cell>
          <cell r="G314">
            <v>0.44</v>
          </cell>
          <cell r="H314">
            <v>0.38</v>
          </cell>
          <cell r="J314">
            <v>0.67320000000000002</v>
          </cell>
          <cell r="K314">
            <v>0.53856000000000004</v>
          </cell>
          <cell r="L314">
            <v>0.38</v>
          </cell>
        </row>
        <row r="315">
          <cell r="A315" t="str">
            <v>87-10-0914</v>
          </cell>
          <cell r="B315" t="str">
            <v>Hydrangea macr. 'Pax' (Nymphe)</v>
          </cell>
          <cell r="C315" t="str">
            <v>MP104</v>
          </cell>
          <cell r="D315" t="str">
            <v>Directly</v>
          </cell>
          <cell r="F315">
            <v>0.55000000000000004</v>
          </cell>
          <cell r="G315">
            <v>0.44</v>
          </cell>
          <cell r="H315">
            <v>0.38</v>
          </cell>
          <cell r="J315">
            <v>0.67320000000000002</v>
          </cell>
          <cell r="K315">
            <v>0.53856000000000004</v>
          </cell>
          <cell r="L315">
            <v>0.38</v>
          </cell>
        </row>
        <row r="316">
          <cell r="A316" t="str">
            <v>87-10-0915</v>
          </cell>
          <cell r="B316" t="str">
            <v>Hydrangea macrophylla Peppermint ('RIE 13'PBR) ®</v>
          </cell>
          <cell r="C316" t="str">
            <v>MP104</v>
          </cell>
          <cell r="D316" t="str">
            <v>Directly</v>
          </cell>
          <cell r="F316">
            <v>1.36</v>
          </cell>
          <cell r="G316">
            <v>1.25</v>
          </cell>
          <cell r="H316">
            <v>1.19</v>
          </cell>
          <cell r="J316">
            <v>1.6646400000000001</v>
          </cell>
          <cell r="K316">
            <v>1.53</v>
          </cell>
          <cell r="L316">
            <v>1.19</v>
          </cell>
        </row>
        <row r="317">
          <cell r="A317" t="str">
            <v>87-10-1479</v>
          </cell>
          <cell r="B317" t="str">
            <v>Hydrangea macrophylla Princess Diana ('H213'PBR) ®</v>
          </cell>
          <cell r="C317" t="str">
            <v>MP104</v>
          </cell>
          <cell r="D317" t="str">
            <v>Directly</v>
          </cell>
          <cell r="F317">
            <v>1.36</v>
          </cell>
          <cell r="G317">
            <v>1.25</v>
          </cell>
          <cell r="H317">
            <v>1.19</v>
          </cell>
          <cell r="J317">
            <v>1.6646400000000001</v>
          </cell>
          <cell r="K317">
            <v>1.53</v>
          </cell>
          <cell r="L317">
            <v>1.19</v>
          </cell>
        </row>
        <row r="318">
          <cell r="A318" t="str">
            <v>87-10-0247</v>
          </cell>
          <cell r="B318" t="str">
            <v>Hydrangea macr. 'Pia'</v>
          </cell>
          <cell r="C318" t="str">
            <v>MP104</v>
          </cell>
          <cell r="D318" t="str">
            <v>Directly</v>
          </cell>
          <cell r="F318">
            <v>0.55000000000000004</v>
          </cell>
          <cell r="G318">
            <v>0.44</v>
          </cell>
          <cell r="H318">
            <v>0.38</v>
          </cell>
          <cell r="J318">
            <v>0.67320000000000002</v>
          </cell>
          <cell r="K318">
            <v>0.53856000000000004</v>
          </cell>
          <cell r="L318">
            <v>0.38</v>
          </cell>
        </row>
        <row r="319">
          <cell r="A319" t="str">
            <v>87-10-1003</v>
          </cell>
          <cell r="B319" t="str">
            <v>Hydrangea macr. 'Red Baron' (Schone Bautznerin)</v>
          </cell>
          <cell r="C319" t="str">
            <v>MP104</v>
          </cell>
          <cell r="D319" t="str">
            <v>week 20</v>
          </cell>
          <cell r="F319">
            <v>0.55000000000000004</v>
          </cell>
          <cell r="G319">
            <v>0.44</v>
          </cell>
          <cell r="H319">
            <v>0.38</v>
          </cell>
          <cell r="J319">
            <v>0.67320000000000002</v>
          </cell>
          <cell r="K319">
            <v>0.53856000000000004</v>
          </cell>
          <cell r="L319">
            <v>0.38</v>
          </cell>
        </row>
        <row r="320">
          <cell r="A320" t="str">
            <v>87-10-0249</v>
          </cell>
          <cell r="B320" t="str">
            <v>Hydrangea macr. 'Renate Steiniger'</v>
          </cell>
          <cell r="C320" t="str">
            <v>MP104</v>
          </cell>
          <cell r="D320" t="str">
            <v>Directly</v>
          </cell>
          <cell r="F320">
            <v>0.55000000000000004</v>
          </cell>
          <cell r="G320">
            <v>0.44</v>
          </cell>
          <cell r="H320">
            <v>0.38</v>
          </cell>
          <cell r="J320">
            <v>0.67320000000000002</v>
          </cell>
          <cell r="K320">
            <v>0.53856000000000004</v>
          </cell>
          <cell r="L320">
            <v>0.38</v>
          </cell>
        </row>
        <row r="321">
          <cell r="A321" t="str">
            <v>87-10-0250</v>
          </cell>
          <cell r="B321" t="str">
            <v>Hydrangea macr. 'Rotkehlchen'</v>
          </cell>
          <cell r="C321" t="str">
            <v>MP104</v>
          </cell>
          <cell r="D321" t="str">
            <v>Directly</v>
          </cell>
          <cell r="F321">
            <v>0.55000000000000004</v>
          </cell>
          <cell r="G321">
            <v>0.44</v>
          </cell>
          <cell r="H321">
            <v>0.38</v>
          </cell>
          <cell r="J321">
            <v>0.67320000000000002</v>
          </cell>
          <cell r="K321">
            <v>0.53856000000000004</v>
          </cell>
          <cell r="L321">
            <v>0.38</v>
          </cell>
        </row>
        <row r="322">
          <cell r="A322" t="str">
            <v>87-10-0251</v>
          </cell>
          <cell r="B322" t="str">
            <v xml:space="preserve">Hydrangea macr. 'Rotschwanz' (Teller red) </v>
          </cell>
          <cell r="C322" t="str">
            <v>MP104</v>
          </cell>
          <cell r="D322" t="str">
            <v>Directly</v>
          </cell>
          <cell r="F322">
            <v>0.55000000000000004</v>
          </cell>
          <cell r="G322">
            <v>0.44</v>
          </cell>
          <cell r="H322">
            <v>0.38</v>
          </cell>
          <cell r="J322">
            <v>0.67320000000000002</v>
          </cell>
          <cell r="K322">
            <v>0.53856000000000004</v>
          </cell>
          <cell r="L322">
            <v>0.38</v>
          </cell>
        </row>
        <row r="323">
          <cell r="A323" t="str">
            <v>87-10-0916</v>
          </cell>
          <cell r="B323" t="str">
            <v>Hydrnagea macr. 'Schone Bautzenerin'</v>
          </cell>
          <cell r="C323" t="str">
            <v>MP104</v>
          </cell>
          <cell r="D323" t="str">
            <v>Directly</v>
          </cell>
          <cell r="F323">
            <v>0.55000000000000004</v>
          </cell>
          <cell r="G323">
            <v>0.44</v>
          </cell>
          <cell r="H323">
            <v>0.38</v>
          </cell>
          <cell r="J323">
            <v>0.67320000000000002</v>
          </cell>
          <cell r="K323">
            <v>0.53856000000000004</v>
          </cell>
          <cell r="L323">
            <v>0.38</v>
          </cell>
        </row>
        <row r="324">
          <cell r="A324" t="str">
            <v>87-10-1428</v>
          </cell>
          <cell r="B324" t="str">
            <v>Hydrangea macr. 'Snowball'</v>
          </cell>
          <cell r="C324" t="str">
            <v>MP104</v>
          </cell>
          <cell r="D324" t="str">
            <v>week 20</v>
          </cell>
          <cell r="F324">
            <v>0.55000000000000004</v>
          </cell>
          <cell r="G324">
            <v>0.44</v>
          </cell>
          <cell r="H324">
            <v>0.38</v>
          </cell>
          <cell r="J324">
            <v>0.67320000000000002</v>
          </cell>
          <cell r="K324">
            <v>0.53856000000000004</v>
          </cell>
          <cell r="L324">
            <v>0.38</v>
          </cell>
        </row>
        <row r="325">
          <cell r="A325" t="str">
            <v>87-10-0253</v>
          </cell>
          <cell r="B325" t="str">
            <v>Hydrangea macr. 'Soeur Thérèse'</v>
          </cell>
          <cell r="C325" t="str">
            <v>MP104</v>
          </cell>
          <cell r="D325" t="str">
            <v>Directly</v>
          </cell>
          <cell r="F325">
            <v>0.55000000000000004</v>
          </cell>
          <cell r="G325">
            <v>0.44</v>
          </cell>
          <cell r="H325">
            <v>0.38</v>
          </cell>
          <cell r="J325">
            <v>0.67320000000000002</v>
          </cell>
          <cell r="K325">
            <v>0.53856000000000004</v>
          </cell>
          <cell r="L325">
            <v>0.38</v>
          </cell>
        </row>
        <row r="326">
          <cell r="A326" t="str">
            <v>87-10-0254</v>
          </cell>
          <cell r="B326" t="str">
            <v>Hydrangea macr. 'Taube' (Teller Pink)</v>
          </cell>
          <cell r="C326" t="str">
            <v>MP104</v>
          </cell>
          <cell r="D326" t="str">
            <v>Directly</v>
          </cell>
          <cell r="F326">
            <v>0.55000000000000004</v>
          </cell>
          <cell r="G326">
            <v>0.44</v>
          </cell>
          <cell r="H326">
            <v>0.38</v>
          </cell>
          <cell r="J326">
            <v>0.67320000000000002</v>
          </cell>
          <cell r="K326">
            <v>0.53856000000000004</v>
          </cell>
          <cell r="L326">
            <v>0.38</v>
          </cell>
        </row>
        <row r="327">
          <cell r="A327" t="str">
            <v>87-10-1670</v>
          </cell>
          <cell r="B327" t="str">
            <v xml:space="preserve">Hydrangea macrophylla You&amp;Me Together ('Youmefive'PBR) </v>
          </cell>
          <cell r="C327" t="str">
            <v>MP104</v>
          </cell>
          <cell r="D327" t="str">
            <v>Directly</v>
          </cell>
          <cell r="F327">
            <v>1.36</v>
          </cell>
          <cell r="G327">
            <v>1.25</v>
          </cell>
          <cell r="H327">
            <v>1.19</v>
          </cell>
          <cell r="J327">
            <v>1.6646400000000001</v>
          </cell>
          <cell r="K327">
            <v>1.53</v>
          </cell>
          <cell r="L327">
            <v>1.19</v>
          </cell>
        </row>
        <row r="328">
          <cell r="A328" t="str">
            <v>87-10-1156</v>
          </cell>
          <cell r="B328" t="str">
            <v>Hydrangea macr. 'Tricolor'</v>
          </cell>
          <cell r="C328" t="str">
            <v>MP104</v>
          </cell>
          <cell r="D328" t="str">
            <v>Directly</v>
          </cell>
          <cell r="F328">
            <v>0.73000000000000009</v>
          </cell>
          <cell r="G328">
            <v>0.62</v>
          </cell>
          <cell r="H328">
            <v>0.56000000000000005</v>
          </cell>
          <cell r="J328">
            <v>0.89352000000000009</v>
          </cell>
          <cell r="K328">
            <v>0.75888</v>
          </cell>
          <cell r="L328">
            <v>0.56000000000000005</v>
          </cell>
        </row>
        <row r="329">
          <cell r="A329" t="str">
            <v>87-10-0227</v>
          </cell>
          <cell r="B329" t="str">
            <v>Hydrangea macr. 'Twilight' (Fasan)</v>
          </cell>
          <cell r="C329" t="str">
            <v>MP104</v>
          </cell>
          <cell r="D329" t="str">
            <v>Directly</v>
          </cell>
          <cell r="F329">
            <v>0.55000000000000004</v>
          </cell>
          <cell r="G329">
            <v>0.44</v>
          </cell>
          <cell r="H329">
            <v>0.38</v>
          </cell>
          <cell r="J329">
            <v>0.67320000000000002</v>
          </cell>
          <cell r="K329">
            <v>0.53856000000000004</v>
          </cell>
          <cell r="L329">
            <v>0.38</v>
          </cell>
        </row>
        <row r="330">
          <cell r="A330" t="str">
            <v>87-10-1671</v>
          </cell>
          <cell r="B330" t="str">
            <v>Hydrangea macr. 'Wedu' PBR ®</v>
          </cell>
          <cell r="C330" t="str">
            <v>MP104</v>
          </cell>
          <cell r="D330" t="str">
            <v>Directly</v>
          </cell>
          <cell r="F330">
            <v>1.36</v>
          </cell>
          <cell r="G330">
            <v>1.25</v>
          </cell>
          <cell r="H330">
            <v>1.19</v>
          </cell>
          <cell r="J330">
            <v>1.6646400000000001</v>
          </cell>
          <cell r="K330">
            <v>1.53</v>
          </cell>
          <cell r="L330">
            <v>1.19</v>
          </cell>
        </row>
        <row r="331">
          <cell r="A331" t="str">
            <v>87-10-1326</v>
          </cell>
          <cell r="B331" t="str">
            <v>Hydrangea macr. 'White Wave' (Mariesii Grandiflora)</v>
          </cell>
          <cell r="C331" t="str">
            <v>MP104</v>
          </cell>
          <cell r="D331" t="str">
            <v>Directly</v>
          </cell>
          <cell r="F331">
            <v>0.55000000000000004</v>
          </cell>
          <cell r="G331">
            <v>0.44</v>
          </cell>
          <cell r="H331">
            <v>0.38</v>
          </cell>
          <cell r="J331">
            <v>0.67320000000000002</v>
          </cell>
          <cell r="K331">
            <v>0.53856000000000004</v>
          </cell>
          <cell r="L331">
            <v>0.38</v>
          </cell>
        </row>
        <row r="332">
          <cell r="A332" t="str">
            <v>87-10-0255</v>
          </cell>
          <cell r="B332" t="str">
            <v>Hydrangea macr. 'Yola'</v>
          </cell>
          <cell r="C332" t="str">
            <v>MP104</v>
          </cell>
          <cell r="D332" t="str">
            <v>Directly</v>
          </cell>
          <cell r="F332">
            <v>0.55000000000000004</v>
          </cell>
          <cell r="G332">
            <v>0.44</v>
          </cell>
          <cell r="H332">
            <v>0.38</v>
          </cell>
          <cell r="J332">
            <v>0.67320000000000002</v>
          </cell>
          <cell r="K332">
            <v>0.53856000000000004</v>
          </cell>
          <cell r="L332">
            <v>0.38</v>
          </cell>
        </row>
        <row r="333">
          <cell r="A333" t="str">
            <v>87-10-1480</v>
          </cell>
          <cell r="B333" t="str">
            <v xml:space="preserve">Hydrangea macrophylla You&amp;Me Perfection ('Perfrie'PBR) ® </v>
          </cell>
          <cell r="C333" t="str">
            <v>MP104</v>
          </cell>
          <cell r="D333" t="str">
            <v>Directly</v>
          </cell>
          <cell r="F333">
            <v>1.36</v>
          </cell>
          <cell r="G333">
            <v>1.25</v>
          </cell>
          <cell r="H333">
            <v>1.19</v>
          </cell>
          <cell r="J333">
            <v>1.6646400000000001</v>
          </cell>
          <cell r="K333">
            <v>1.53</v>
          </cell>
          <cell r="L333">
            <v>1.19</v>
          </cell>
        </row>
        <row r="334">
          <cell r="A334" t="str">
            <v>87-10-1579</v>
          </cell>
          <cell r="B334" t="str">
            <v>Hydrangea paniculata Baby Lace ('PIIHP1'PBR) ®</v>
          </cell>
          <cell r="C334" t="str">
            <v>MP104</v>
          </cell>
          <cell r="D334" t="str">
            <v>Directly</v>
          </cell>
          <cell r="F334">
            <v>1.5</v>
          </cell>
          <cell r="G334">
            <v>1.39</v>
          </cell>
          <cell r="H334">
            <v>1.33</v>
          </cell>
          <cell r="J334">
            <v>1.8359999999999999</v>
          </cell>
          <cell r="K334">
            <v>1.70136</v>
          </cell>
          <cell r="L334">
            <v>1.33</v>
          </cell>
        </row>
        <row r="335">
          <cell r="A335" t="str">
            <v>87-10-1126</v>
          </cell>
          <cell r="B335" t="str">
            <v>Hydranghea pan. 'Bombshell' PBR ®</v>
          </cell>
          <cell r="C335" t="str">
            <v>MP104</v>
          </cell>
          <cell r="D335" t="str">
            <v>Directly</v>
          </cell>
          <cell r="F335">
            <v>1.36</v>
          </cell>
          <cell r="G335">
            <v>1.25</v>
          </cell>
          <cell r="H335">
            <v>1.19</v>
          </cell>
          <cell r="J335">
            <v>1.6646400000000001</v>
          </cell>
          <cell r="K335">
            <v>1.53</v>
          </cell>
          <cell r="L335">
            <v>1.19</v>
          </cell>
        </row>
        <row r="336">
          <cell r="A336" t="str">
            <v>87-10-0256</v>
          </cell>
          <cell r="B336" t="str">
            <v>Hydrangea pan. 'Candlelight' PBR ®</v>
          </cell>
          <cell r="C336" t="str">
            <v>MP104</v>
          </cell>
          <cell r="D336" t="str">
            <v>Directly</v>
          </cell>
          <cell r="F336">
            <v>1.36</v>
          </cell>
          <cell r="G336">
            <v>1.25</v>
          </cell>
          <cell r="H336">
            <v>1.19</v>
          </cell>
          <cell r="J336">
            <v>1.6646400000000001</v>
          </cell>
          <cell r="K336">
            <v>1.53</v>
          </cell>
          <cell r="L336">
            <v>1.19</v>
          </cell>
        </row>
        <row r="337">
          <cell r="A337" t="str">
            <v>87-10-0917</v>
          </cell>
          <cell r="B337" t="str">
            <v>Hydrangea paniculata Confetti ('Vlasveld 02'PBR) ®</v>
          </cell>
          <cell r="C337" t="str">
            <v>MP104</v>
          </cell>
          <cell r="D337" t="str">
            <v>Directly</v>
          </cell>
          <cell r="F337">
            <v>1.36</v>
          </cell>
          <cell r="G337">
            <v>1.25</v>
          </cell>
          <cell r="H337">
            <v>1.19</v>
          </cell>
          <cell r="J337">
            <v>1.6646400000000001</v>
          </cell>
          <cell r="K337">
            <v>1.53</v>
          </cell>
          <cell r="L337">
            <v>1.19</v>
          </cell>
        </row>
        <row r="338">
          <cell r="A338" t="str">
            <v>87-10-0257</v>
          </cell>
          <cell r="B338" t="str">
            <v>Hydrangea pan. 'Dharuma'</v>
          </cell>
          <cell r="C338" t="str">
            <v>MP104</v>
          </cell>
          <cell r="D338" t="str">
            <v>Directly</v>
          </cell>
          <cell r="F338">
            <v>0.55000000000000004</v>
          </cell>
          <cell r="G338">
            <v>0.44</v>
          </cell>
          <cell r="H338">
            <v>0.38</v>
          </cell>
          <cell r="J338">
            <v>0.67320000000000002</v>
          </cell>
          <cell r="K338">
            <v>0.53856000000000004</v>
          </cell>
          <cell r="L338">
            <v>0.38</v>
          </cell>
        </row>
        <row r="339">
          <cell r="A339" t="str">
            <v>87-10-1580</v>
          </cell>
          <cell r="B339" t="str">
            <v>Hydrangea paniculata Diamant Rouge® ('Rendia'PBR) ®</v>
          </cell>
          <cell r="C339" t="str">
            <v>MP104</v>
          </cell>
          <cell r="D339" t="str">
            <v>Directly</v>
          </cell>
          <cell r="F339">
            <v>1.36</v>
          </cell>
          <cell r="G339">
            <v>1.25</v>
          </cell>
          <cell r="H339">
            <v>1.19</v>
          </cell>
          <cell r="J339">
            <v>1.6646400000000001</v>
          </cell>
          <cell r="K339">
            <v>1.53</v>
          </cell>
          <cell r="L339">
            <v>1.19</v>
          </cell>
        </row>
        <row r="340">
          <cell r="A340" t="str">
            <v>87-10-1581</v>
          </cell>
          <cell r="B340" t="str">
            <v>Hydrangea paniculata Diamantino® ('Ren101'PBR) ®</v>
          </cell>
          <cell r="C340" t="str">
            <v>MP104</v>
          </cell>
          <cell r="D340" t="str">
            <v>Directly</v>
          </cell>
          <cell r="F340">
            <v>1.36</v>
          </cell>
          <cell r="G340">
            <v>1.25</v>
          </cell>
          <cell r="H340">
            <v>1.19</v>
          </cell>
          <cell r="J340">
            <v>1.6646400000000001</v>
          </cell>
          <cell r="K340">
            <v>1.53</v>
          </cell>
          <cell r="L340">
            <v>1.19</v>
          </cell>
        </row>
        <row r="341">
          <cell r="A341" t="str">
            <v>87-10-1672</v>
          </cell>
          <cell r="B341" t="str">
            <v>Hydrangea pan. 'Early Harry' PBR ®</v>
          </cell>
          <cell r="C341" t="str">
            <v>MP104</v>
          </cell>
          <cell r="D341" t="str">
            <v>Directly</v>
          </cell>
          <cell r="F341">
            <v>1.5</v>
          </cell>
          <cell r="G341">
            <v>1.39</v>
          </cell>
          <cell r="H341">
            <v>1.33</v>
          </cell>
          <cell r="J341">
            <v>1.8359999999999999</v>
          </cell>
          <cell r="K341">
            <v>1.70136</v>
          </cell>
          <cell r="L341">
            <v>1.33</v>
          </cell>
        </row>
        <row r="342">
          <cell r="A342" t="str">
            <v>87-10-1327</v>
          </cell>
          <cell r="B342" t="str">
            <v>Hydrangea pan. 'Early Sensation'  PBR ®</v>
          </cell>
          <cell r="C342" t="str">
            <v>MP104</v>
          </cell>
          <cell r="D342" t="str">
            <v>Directly</v>
          </cell>
          <cell r="F342">
            <v>1.5</v>
          </cell>
          <cell r="G342">
            <v>1.39</v>
          </cell>
          <cell r="H342">
            <v>1.33</v>
          </cell>
          <cell r="J342">
            <v>1.8359999999999999</v>
          </cell>
          <cell r="K342">
            <v>1.70136</v>
          </cell>
          <cell r="L342">
            <v>1.33</v>
          </cell>
        </row>
        <row r="343">
          <cell r="A343" t="str">
            <v>87-10-1582</v>
          </cell>
          <cell r="B343" t="str">
            <v>Hydrangea paniculata Fraise Melba® ('Renba'PBR) ®</v>
          </cell>
          <cell r="C343" t="str">
            <v>MP104</v>
          </cell>
          <cell r="D343" t="str">
            <v>Directly</v>
          </cell>
          <cell r="F343">
            <v>1.36</v>
          </cell>
          <cell r="G343">
            <v>1.25</v>
          </cell>
          <cell r="H343">
            <v>1.19</v>
          </cell>
          <cell r="J343">
            <v>1.6646400000000001</v>
          </cell>
          <cell r="K343">
            <v>1.53</v>
          </cell>
          <cell r="L343">
            <v>1.19</v>
          </cell>
        </row>
        <row r="344">
          <cell r="A344" t="str">
            <v>87-10-0259</v>
          </cell>
          <cell r="B344" t="str">
            <v>Hydrangea pan. 'Grandiflora'</v>
          </cell>
          <cell r="C344" t="str">
            <v>MP104</v>
          </cell>
          <cell r="D344" t="str">
            <v>Directly</v>
          </cell>
          <cell r="F344">
            <v>0.55000000000000004</v>
          </cell>
          <cell r="G344">
            <v>0.44</v>
          </cell>
          <cell r="H344">
            <v>0.38</v>
          </cell>
          <cell r="J344">
            <v>0.67320000000000002</v>
          </cell>
          <cell r="K344">
            <v>0.53856000000000004</v>
          </cell>
          <cell r="L344">
            <v>0.38</v>
          </cell>
        </row>
        <row r="345">
          <cell r="A345" t="str">
            <v>87-10-1673</v>
          </cell>
          <cell r="B345" t="str">
            <v>Hydrangea pan. 'Grandiflora'</v>
          </cell>
          <cell r="C345" t="str">
            <v>MP84</v>
          </cell>
          <cell r="D345" t="str">
            <v>Directly</v>
          </cell>
          <cell r="F345">
            <v>0.55000000000000004</v>
          </cell>
          <cell r="G345">
            <v>0.44</v>
          </cell>
          <cell r="H345">
            <v>0.38</v>
          </cell>
          <cell r="J345">
            <v>0.67320000000000002</v>
          </cell>
          <cell r="K345">
            <v>0.53856000000000004</v>
          </cell>
          <cell r="L345">
            <v>0.38</v>
          </cell>
        </row>
        <row r="346">
          <cell r="A346" t="str">
            <v>87-10-1674</v>
          </cell>
          <cell r="B346" t="str">
            <v>Hydrangea pan. 'Graffiti' PBR®</v>
          </cell>
          <cell r="C346" t="str">
            <v>MP104</v>
          </cell>
          <cell r="D346" t="str">
            <v>Directly</v>
          </cell>
          <cell r="F346">
            <v>1.43</v>
          </cell>
          <cell r="G346">
            <v>1.32</v>
          </cell>
          <cell r="H346">
            <v>1.26</v>
          </cell>
          <cell r="J346">
            <v>1.7503200000000001</v>
          </cell>
          <cell r="K346">
            <v>1.61568</v>
          </cell>
          <cell r="L346">
            <v>1.26</v>
          </cell>
        </row>
        <row r="347">
          <cell r="A347" t="str">
            <v>87-10-1675</v>
          </cell>
          <cell r="B347" t="str">
            <v>Hydrngea pan. Hercules'PBR ®</v>
          </cell>
          <cell r="C347" t="str">
            <v>MP104</v>
          </cell>
          <cell r="D347" t="str">
            <v>Directly</v>
          </cell>
          <cell r="F347">
            <v>1.43</v>
          </cell>
          <cell r="G347">
            <v>1.32</v>
          </cell>
          <cell r="H347">
            <v>1.26</v>
          </cell>
          <cell r="J347">
            <v>1.7503200000000001</v>
          </cell>
          <cell r="K347">
            <v>1.61568</v>
          </cell>
          <cell r="L347">
            <v>1.26</v>
          </cell>
        </row>
        <row r="348">
          <cell r="A348" t="str">
            <v>87-10-0260</v>
          </cell>
          <cell r="B348" t="str">
            <v>Hydrangea pan. 'Kyushu'</v>
          </cell>
          <cell r="C348" t="str">
            <v>MP104</v>
          </cell>
          <cell r="D348" t="str">
            <v>Directly</v>
          </cell>
          <cell r="F348">
            <v>0.55000000000000004</v>
          </cell>
          <cell r="G348">
            <v>0.44</v>
          </cell>
          <cell r="H348">
            <v>0.38</v>
          </cell>
          <cell r="J348">
            <v>0.67320000000000002</v>
          </cell>
          <cell r="K348">
            <v>0.53856000000000004</v>
          </cell>
          <cell r="L348">
            <v>0.38</v>
          </cell>
        </row>
        <row r="349">
          <cell r="A349" t="str">
            <v>87-10-0261</v>
          </cell>
          <cell r="B349" t="str">
            <v>Hydrangea pan. 'Levana' PBR ®</v>
          </cell>
          <cell r="C349" t="str">
            <v>MP104</v>
          </cell>
          <cell r="D349" t="str">
            <v>Directly</v>
          </cell>
          <cell r="F349">
            <v>1.36</v>
          </cell>
          <cell r="G349">
            <v>1.25</v>
          </cell>
          <cell r="H349">
            <v>1.19</v>
          </cell>
          <cell r="J349">
            <v>1.6646400000000001</v>
          </cell>
          <cell r="K349">
            <v>1.53</v>
          </cell>
          <cell r="L349">
            <v>1.19</v>
          </cell>
        </row>
        <row r="350">
          <cell r="A350" t="str">
            <v>87-10-0262</v>
          </cell>
          <cell r="B350" t="str">
            <v>Hydrangea pan. 'Limelight' PBR ®</v>
          </cell>
          <cell r="C350" t="str">
            <v>MP104</v>
          </cell>
          <cell r="D350" t="str">
            <v>Directly</v>
          </cell>
          <cell r="F350">
            <v>1.36</v>
          </cell>
          <cell r="G350">
            <v>1.25</v>
          </cell>
          <cell r="H350">
            <v>1.19</v>
          </cell>
          <cell r="J350">
            <v>1.6646400000000001</v>
          </cell>
          <cell r="K350">
            <v>1.53</v>
          </cell>
          <cell r="L350">
            <v>1.19</v>
          </cell>
        </row>
        <row r="351">
          <cell r="A351" t="str">
            <v>87-10-1676</v>
          </cell>
          <cell r="B351" t="str">
            <v>Hydrangea pan. 'Little Fresco'PBR®</v>
          </cell>
          <cell r="C351" t="str">
            <v>MP104</v>
          </cell>
          <cell r="D351" t="str">
            <v>Directly</v>
          </cell>
          <cell r="F351">
            <v>1.43</v>
          </cell>
          <cell r="G351">
            <v>1.32</v>
          </cell>
          <cell r="H351">
            <v>1.26</v>
          </cell>
          <cell r="J351">
            <v>1.7503200000000001</v>
          </cell>
          <cell r="K351">
            <v>1.61568</v>
          </cell>
          <cell r="L351">
            <v>1.26</v>
          </cell>
        </row>
        <row r="352">
          <cell r="A352" t="str">
            <v>87-10-1056</v>
          </cell>
          <cell r="B352" t="str">
            <v>Hydrangea pan. 'Little Lime' PBR ®</v>
          </cell>
          <cell r="C352" t="str">
            <v>MP104</v>
          </cell>
          <cell r="D352" t="str">
            <v>Directly</v>
          </cell>
          <cell r="F352">
            <v>1.71</v>
          </cell>
          <cell r="G352">
            <v>1.6</v>
          </cell>
          <cell r="H352">
            <v>1.54</v>
          </cell>
          <cell r="J352">
            <v>2.0930400000000002</v>
          </cell>
          <cell r="K352">
            <v>1.9583999999999999</v>
          </cell>
          <cell r="L352">
            <v>1.54</v>
          </cell>
        </row>
        <row r="353">
          <cell r="A353" t="str">
            <v>87-10-1677</v>
          </cell>
          <cell r="B353" t="str">
            <v>Hydrangea pan. 'Little Spooky' PBR®</v>
          </cell>
          <cell r="C353" t="str">
            <v>MP104</v>
          </cell>
          <cell r="D353" t="str">
            <v>Directly</v>
          </cell>
          <cell r="F353">
            <v>1.43</v>
          </cell>
          <cell r="G353">
            <v>1.32</v>
          </cell>
          <cell r="H353">
            <v>1.26</v>
          </cell>
          <cell r="J353">
            <v>1.7503200000000001</v>
          </cell>
          <cell r="K353">
            <v>1.61568</v>
          </cell>
          <cell r="L353">
            <v>1.26</v>
          </cell>
        </row>
        <row r="354">
          <cell r="A354" t="str">
            <v>87-10-1678</v>
          </cell>
          <cell r="B354" t="str">
            <v xml:space="preserve">Hydrangea pan. 'Mojito"PBR ® </v>
          </cell>
          <cell r="C354" t="str">
            <v>MP104</v>
          </cell>
          <cell r="D354" t="str">
            <v>Directly</v>
          </cell>
          <cell r="F354">
            <v>1.43</v>
          </cell>
          <cell r="G354">
            <v>1.32</v>
          </cell>
          <cell r="H354">
            <v>1.26</v>
          </cell>
          <cell r="J354">
            <v>1.7503200000000001</v>
          </cell>
          <cell r="K354">
            <v>1.61568</v>
          </cell>
          <cell r="L354">
            <v>1.26</v>
          </cell>
        </row>
        <row r="355">
          <cell r="A355" t="str">
            <v>87-10-1583</v>
          </cell>
          <cell r="B355" t="str">
            <v>Hydrangea paniculata Pastelgreen® ('Rencolor'PBR) ®</v>
          </cell>
          <cell r="C355" t="str">
            <v>MP104</v>
          </cell>
          <cell r="D355" t="str">
            <v>Directly</v>
          </cell>
          <cell r="F355">
            <v>1.36</v>
          </cell>
          <cell r="G355">
            <v>1.25</v>
          </cell>
          <cell r="H355">
            <v>1.19</v>
          </cell>
          <cell r="J355">
            <v>1.6646400000000001</v>
          </cell>
          <cell r="K355">
            <v>1.53</v>
          </cell>
          <cell r="L355">
            <v>1.19</v>
          </cell>
        </row>
        <row r="356">
          <cell r="A356" t="str">
            <v>87-10-0263</v>
          </cell>
          <cell r="B356" t="str">
            <v>Hydrangea pan. 'Phantom'</v>
          </cell>
          <cell r="C356" t="str">
            <v>MP104</v>
          </cell>
          <cell r="D356" t="str">
            <v>Directly</v>
          </cell>
          <cell r="F356">
            <v>0.55000000000000004</v>
          </cell>
          <cell r="G356">
            <v>0.44</v>
          </cell>
          <cell r="H356">
            <v>0.38</v>
          </cell>
          <cell r="J356">
            <v>0.67320000000000002</v>
          </cell>
          <cell r="K356">
            <v>0.53856000000000004</v>
          </cell>
          <cell r="L356">
            <v>0.38</v>
          </cell>
        </row>
        <row r="357">
          <cell r="A357" t="str">
            <v>87-10-1158</v>
          </cell>
          <cell r="B357" t="str">
            <v>Hydrangea pan. 'Pink Beauty'</v>
          </cell>
          <cell r="C357" t="str">
            <v>MP104</v>
          </cell>
          <cell r="D357" t="str">
            <v>Directly</v>
          </cell>
          <cell r="F357">
            <v>0.55000000000000004</v>
          </cell>
          <cell r="G357">
            <v>0.44</v>
          </cell>
          <cell r="H357">
            <v>0.38</v>
          </cell>
          <cell r="J357">
            <v>0.67320000000000002</v>
          </cell>
          <cell r="K357">
            <v>0.53856000000000004</v>
          </cell>
          <cell r="L357">
            <v>0.38</v>
          </cell>
        </row>
        <row r="358">
          <cell r="A358" t="str">
            <v>87-10-0264</v>
          </cell>
          <cell r="B358" t="str">
            <v>Hydrangea pan. 'Pink Diamond'</v>
          </cell>
          <cell r="C358" t="str">
            <v>MP104</v>
          </cell>
          <cell r="D358" t="str">
            <v>Directly</v>
          </cell>
          <cell r="F358">
            <v>0.55000000000000004</v>
          </cell>
          <cell r="G358">
            <v>0.44</v>
          </cell>
          <cell r="H358">
            <v>0.38</v>
          </cell>
          <cell r="J358">
            <v>0.67320000000000002</v>
          </cell>
          <cell r="K358">
            <v>0.53856000000000004</v>
          </cell>
          <cell r="L358">
            <v>0.38</v>
          </cell>
        </row>
        <row r="359">
          <cell r="A359" t="str">
            <v>87-10-0265</v>
          </cell>
          <cell r="B359" t="str">
            <v>Hydrangea pan. 'Pink Lady'</v>
          </cell>
          <cell r="C359" t="str">
            <v>MP104</v>
          </cell>
          <cell r="D359" t="str">
            <v>Directly</v>
          </cell>
          <cell r="F359">
            <v>0.55000000000000004</v>
          </cell>
          <cell r="G359">
            <v>0.44</v>
          </cell>
          <cell r="H359">
            <v>0.38</v>
          </cell>
          <cell r="J359">
            <v>0.67320000000000002</v>
          </cell>
          <cell r="K359">
            <v>0.53856000000000004</v>
          </cell>
          <cell r="L359">
            <v>0.38</v>
          </cell>
        </row>
        <row r="360">
          <cell r="A360" t="str">
            <v>87-10-0854</v>
          </cell>
          <cell r="B360" t="str">
            <v>Hydrangea pan. 'Polar Bear' PBR ®</v>
          </cell>
          <cell r="C360" t="str">
            <v>MP104</v>
          </cell>
          <cell r="D360" t="str">
            <v>Directly</v>
          </cell>
          <cell r="F360">
            <v>1.36</v>
          </cell>
          <cell r="G360">
            <v>1.25</v>
          </cell>
          <cell r="H360">
            <v>1.19</v>
          </cell>
          <cell r="J360">
            <v>1.6646400000000001</v>
          </cell>
          <cell r="K360">
            <v>1.53</v>
          </cell>
          <cell r="L360">
            <v>1.19</v>
          </cell>
        </row>
        <row r="361">
          <cell r="A361" t="str">
            <v>87-10-1584</v>
          </cell>
          <cell r="B361" t="str">
            <v>Hydrangea pan. 'Polestar' PBR ®</v>
          </cell>
          <cell r="C361" t="str">
            <v>MP104</v>
          </cell>
          <cell r="D361" t="str">
            <v>Directly</v>
          </cell>
          <cell r="F361">
            <v>1.36</v>
          </cell>
          <cell r="G361">
            <v>1.25</v>
          </cell>
          <cell r="H361">
            <v>1.19</v>
          </cell>
          <cell r="J361">
            <v>1.6646400000000001</v>
          </cell>
          <cell r="K361">
            <v>1.53</v>
          </cell>
          <cell r="L361">
            <v>1.19</v>
          </cell>
        </row>
        <row r="362">
          <cell r="A362" t="str">
            <v>87-10-1585</v>
          </cell>
          <cell r="B362" t="str">
            <v>Hydrangea paniculata Prim'White® ('Dolprim'PBR)</v>
          </cell>
          <cell r="C362" t="str">
            <v>MP104</v>
          </cell>
          <cell r="D362" t="str">
            <v>Directly</v>
          </cell>
          <cell r="F362">
            <v>1.36</v>
          </cell>
          <cell r="G362">
            <v>1.25</v>
          </cell>
          <cell r="H362">
            <v>1.19</v>
          </cell>
          <cell r="J362">
            <v>1.6646400000000001</v>
          </cell>
          <cell r="K362">
            <v>1.53</v>
          </cell>
          <cell r="L362">
            <v>1.19</v>
          </cell>
        </row>
        <row r="363">
          <cell r="A363" t="str">
            <v>87-10-0267</v>
          </cell>
          <cell r="B363" t="str">
            <v>Hydrangea pan. 'Silver Dollar'</v>
          </cell>
          <cell r="C363" t="str">
            <v>MP104</v>
          </cell>
          <cell r="D363" t="str">
            <v>Directly</v>
          </cell>
          <cell r="F363">
            <v>0.55000000000000004</v>
          </cell>
          <cell r="G363">
            <v>0.44</v>
          </cell>
          <cell r="H363">
            <v>0.38</v>
          </cell>
          <cell r="J363">
            <v>0.67320000000000002</v>
          </cell>
          <cell r="K363">
            <v>0.53856000000000004</v>
          </cell>
          <cell r="L363">
            <v>0.38</v>
          </cell>
        </row>
        <row r="364">
          <cell r="A364" t="str">
            <v>87-10-1679</v>
          </cell>
          <cell r="B364" t="str">
            <v>Hydrangea paniculata 'Skyfall' PBR®</v>
          </cell>
          <cell r="C364" t="str">
            <v>MP104</v>
          </cell>
          <cell r="D364" t="str">
            <v>Directly</v>
          </cell>
          <cell r="F364">
            <v>1.36</v>
          </cell>
          <cell r="G364">
            <v>1.25</v>
          </cell>
          <cell r="H364">
            <v>1.19</v>
          </cell>
          <cell r="J364">
            <v>1.6646400000000001</v>
          </cell>
          <cell r="K364">
            <v>1.53</v>
          </cell>
          <cell r="L364">
            <v>1.19</v>
          </cell>
        </row>
        <row r="365">
          <cell r="A365" t="str">
            <v>87-10-0855</v>
          </cell>
          <cell r="B365" t="str">
            <v>Hydrangea paniculata Sundae Fraise® ('Rensun'PBR) ®</v>
          </cell>
          <cell r="C365" t="str">
            <v>MP104</v>
          </cell>
          <cell r="D365" t="str">
            <v>Directly</v>
          </cell>
          <cell r="F365">
            <v>1.36</v>
          </cell>
          <cell r="G365">
            <v>1.25</v>
          </cell>
          <cell r="H365">
            <v>1.19</v>
          </cell>
          <cell r="J365">
            <v>1.6646400000000001</v>
          </cell>
          <cell r="K365">
            <v>1.53</v>
          </cell>
          <cell r="L365">
            <v>1.19</v>
          </cell>
        </row>
        <row r="366">
          <cell r="A366" t="str">
            <v>87-10-0269</v>
          </cell>
          <cell r="B366" t="str">
            <v>Hydrangea pan. 'Tardiva'</v>
          </cell>
          <cell r="C366" t="str">
            <v>MP104</v>
          </cell>
          <cell r="D366" t="str">
            <v>Directly</v>
          </cell>
          <cell r="F366">
            <v>0.55000000000000004</v>
          </cell>
          <cell r="G366">
            <v>0.44</v>
          </cell>
          <cell r="H366">
            <v>0.38</v>
          </cell>
          <cell r="J366">
            <v>0.67320000000000002</v>
          </cell>
          <cell r="K366">
            <v>0.53856000000000004</v>
          </cell>
          <cell r="L366">
            <v>0.38</v>
          </cell>
        </row>
        <row r="367">
          <cell r="A367" t="str">
            <v>87-10-0270</v>
          </cell>
          <cell r="B367" t="str">
            <v>Hydrangea pan. 'Unique'</v>
          </cell>
          <cell r="C367" t="str">
            <v>MP104</v>
          </cell>
          <cell r="D367" t="str">
            <v>Directly</v>
          </cell>
          <cell r="F367">
            <v>0.55000000000000004</v>
          </cell>
          <cell r="G367">
            <v>0.44</v>
          </cell>
          <cell r="H367">
            <v>0.38</v>
          </cell>
          <cell r="J367">
            <v>0.67320000000000002</v>
          </cell>
          <cell r="K367">
            <v>0.53856000000000004</v>
          </cell>
          <cell r="L367">
            <v>0.38</v>
          </cell>
        </row>
        <row r="368">
          <cell r="A368" t="str">
            <v>87-10-0271</v>
          </cell>
          <cell r="B368" t="str">
            <v>Hydrangea paniculata Vanille-Fraise® ('Renhy'PBR) ®</v>
          </cell>
          <cell r="C368" t="str">
            <v>MP104</v>
          </cell>
          <cell r="D368" t="str">
            <v>Directly</v>
          </cell>
          <cell r="F368">
            <v>1.36</v>
          </cell>
          <cell r="G368">
            <v>1.25</v>
          </cell>
          <cell r="H368">
            <v>1.19</v>
          </cell>
          <cell r="J368">
            <v>1.6646400000000001</v>
          </cell>
          <cell r="K368">
            <v>1.53</v>
          </cell>
          <cell r="L368">
            <v>1.19</v>
          </cell>
        </row>
        <row r="369">
          <cell r="A369" t="str">
            <v>87-10-1680</v>
          </cell>
          <cell r="B369" t="str">
            <v>Hydrangea pan. 'White Lady'</v>
          </cell>
          <cell r="C369" t="str">
            <v>MP104</v>
          </cell>
          <cell r="D369" t="str">
            <v>Directly</v>
          </cell>
          <cell r="F369">
            <v>0.55000000000000004</v>
          </cell>
          <cell r="G369">
            <v>0.44</v>
          </cell>
          <cell r="H369">
            <v>0.38</v>
          </cell>
          <cell r="J369">
            <v>0.67320000000000002</v>
          </cell>
          <cell r="K369">
            <v>0.53856000000000004</v>
          </cell>
          <cell r="L369">
            <v>0.38</v>
          </cell>
        </row>
        <row r="370">
          <cell r="A370" t="str">
            <v>87-10-0272</v>
          </cell>
          <cell r="B370" t="str">
            <v>Hydrangea pan. 'Wim's Red' PBR ®</v>
          </cell>
          <cell r="C370" t="str">
            <v>MP104</v>
          </cell>
          <cell r="D370" t="str">
            <v>Directly</v>
          </cell>
          <cell r="F370">
            <v>1.36</v>
          </cell>
          <cell r="G370">
            <v>1.25</v>
          </cell>
          <cell r="H370">
            <v>1.19</v>
          </cell>
          <cell r="J370">
            <v>1.6646400000000001</v>
          </cell>
          <cell r="K370">
            <v>1.53</v>
          </cell>
          <cell r="L370">
            <v>1.19</v>
          </cell>
        </row>
        <row r="371">
          <cell r="A371" t="str">
            <v>87-10-0283</v>
          </cell>
          <cell r="B371" t="str">
            <v>Hydrangea serr. 'Blue Deckle'</v>
          </cell>
          <cell r="C371" t="str">
            <v>MP104</v>
          </cell>
          <cell r="D371" t="str">
            <v>Directly</v>
          </cell>
          <cell r="F371">
            <v>0.55000000000000004</v>
          </cell>
          <cell r="G371">
            <v>0.44</v>
          </cell>
          <cell r="H371">
            <v>0.38</v>
          </cell>
          <cell r="J371">
            <v>0.67320000000000002</v>
          </cell>
          <cell r="K371">
            <v>0.53856000000000004</v>
          </cell>
          <cell r="L371">
            <v>0.38</v>
          </cell>
        </row>
        <row r="372">
          <cell r="A372" t="str">
            <v>87-10-0282</v>
          </cell>
          <cell r="B372" t="str">
            <v>Hydrangea serr. 'Bluebird'</v>
          </cell>
          <cell r="C372" t="str">
            <v>MP104</v>
          </cell>
          <cell r="D372" t="str">
            <v>Directly</v>
          </cell>
          <cell r="F372">
            <v>0.55000000000000004</v>
          </cell>
          <cell r="G372">
            <v>0.44</v>
          </cell>
          <cell r="H372">
            <v>0.38</v>
          </cell>
          <cell r="J372">
            <v>0.67320000000000002</v>
          </cell>
          <cell r="K372">
            <v>0.53856000000000004</v>
          </cell>
          <cell r="L372">
            <v>0.38</v>
          </cell>
        </row>
        <row r="373">
          <cell r="A373" t="str">
            <v>87-10-1430</v>
          </cell>
          <cell r="B373" t="str">
            <v>Hydrangea serr. 'Intermedia'</v>
          </cell>
          <cell r="C373" t="str">
            <v>MP104</v>
          </cell>
          <cell r="D373" t="str">
            <v>Directly</v>
          </cell>
          <cell r="F373">
            <v>0.55000000000000004</v>
          </cell>
          <cell r="G373">
            <v>0.44</v>
          </cell>
          <cell r="H373">
            <v>0.38</v>
          </cell>
          <cell r="J373">
            <v>0.67320000000000002</v>
          </cell>
          <cell r="K373">
            <v>0.53856000000000004</v>
          </cell>
          <cell r="L373">
            <v>0.38</v>
          </cell>
        </row>
        <row r="374">
          <cell r="A374" t="str">
            <v>87-10-0286</v>
          </cell>
          <cell r="B374" t="str">
            <v>Hydrangea serr. 'Preziosa'</v>
          </cell>
          <cell r="C374" t="str">
            <v>MP104</v>
          </cell>
          <cell r="D374" t="str">
            <v>Directly</v>
          </cell>
          <cell r="F374">
            <v>0.55000000000000004</v>
          </cell>
          <cell r="G374">
            <v>0.44</v>
          </cell>
          <cell r="H374">
            <v>0.38</v>
          </cell>
          <cell r="J374">
            <v>0.67320000000000002</v>
          </cell>
          <cell r="K374">
            <v>0.53856000000000004</v>
          </cell>
          <cell r="L374">
            <v>0.38</v>
          </cell>
        </row>
        <row r="375">
          <cell r="A375" t="str">
            <v>87-10-0287</v>
          </cell>
          <cell r="B375" t="str">
            <v>Hydrangea 'Veerle' PBR ®</v>
          </cell>
          <cell r="C375" t="str">
            <v>MP104</v>
          </cell>
          <cell r="D375" t="str">
            <v>Directly</v>
          </cell>
          <cell r="F375">
            <v>1.36</v>
          </cell>
          <cell r="G375">
            <v>1.25</v>
          </cell>
          <cell r="H375">
            <v>1.19</v>
          </cell>
          <cell r="J375">
            <v>1.6646400000000001</v>
          </cell>
          <cell r="K375">
            <v>1.53</v>
          </cell>
          <cell r="L375">
            <v>1.19</v>
          </cell>
        </row>
        <row r="376">
          <cell r="A376" t="str">
            <v>87-10-0288</v>
          </cell>
          <cell r="B376" t="str">
            <v>Hypericum androsaemum</v>
          </cell>
          <cell r="C376" t="str">
            <v>MP150</v>
          </cell>
          <cell r="D376" t="str">
            <v>Directly</v>
          </cell>
          <cell r="F376">
            <v>0.39</v>
          </cell>
          <cell r="G376">
            <v>0.28999999999999998</v>
          </cell>
          <cell r="H376">
            <v>0.24</v>
          </cell>
          <cell r="J376">
            <v>0.47736000000000001</v>
          </cell>
          <cell r="K376">
            <v>0.35496</v>
          </cell>
          <cell r="L376">
            <v>0.24</v>
          </cell>
        </row>
        <row r="377">
          <cell r="A377" t="str">
            <v>87-10-0292</v>
          </cell>
          <cell r="B377" t="str">
            <v>Hypericum 'Buttercup'</v>
          </cell>
          <cell r="C377" t="str">
            <v>MP150</v>
          </cell>
          <cell r="D377" t="str">
            <v>Directly</v>
          </cell>
          <cell r="F377">
            <v>0.39</v>
          </cell>
          <cell r="G377">
            <v>0.28999999999999998</v>
          </cell>
          <cell r="H377">
            <v>0.24</v>
          </cell>
          <cell r="J377">
            <v>0.47736000000000001</v>
          </cell>
          <cell r="K377">
            <v>0.35496</v>
          </cell>
          <cell r="L377">
            <v>0.24</v>
          </cell>
        </row>
        <row r="378">
          <cell r="A378" t="str">
            <v>87-10-1329</v>
          </cell>
          <cell r="B378" t="str">
            <v>Hypericum calycinum</v>
          </cell>
          <cell r="C378" t="str">
            <v>MP150</v>
          </cell>
          <cell r="D378" t="str">
            <v>Directly</v>
          </cell>
          <cell r="F378">
            <v>0.39999999999999997</v>
          </cell>
          <cell r="G378">
            <v>0.3</v>
          </cell>
          <cell r="H378">
            <v>0.25</v>
          </cell>
          <cell r="J378">
            <v>0.48959999999999992</v>
          </cell>
          <cell r="K378">
            <v>0.36719999999999997</v>
          </cell>
          <cell r="L378">
            <v>0.25</v>
          </cell>
        </row>
        <row r="379">
          <cell r="A379" t="str">
            <v>87-10-1159</v>
          </cell>
          <cell r="B379" t="str">
            <v>Hypericum dummeri 'Peter Dummer'</v>
          </cell>
          <cell r="C379" t="str">
            <v>MP150</v>
          </cell>
          <cell r="D379" t="str">
            <v>Directly</v>
          </cell>
          <cell r="F379">
            <v>0.39</v>
          </cell>
          <cell r="G379">
            <v>0.28999999999999998</v>
          </cell>
          <cell r="H379">
            <v>0.24</v>
          </cell>
          <cell r="J379">
            <v>0.47736000000000001</v>
          </cell>
          <cell r="K379">
            <v>0.35496</v>
          </cell>
          <cell r="L379">
            <v>0.24</v>
          </cell>
        </row>
        <row r="380">
          <cell r="A380" t="str">
            <v>87-10-0293</v>
          </cell>
          <cell r="B380" t="str">
            <v>Hypericum 'Hidcote'</v>
          </cell>
          <cell r="C380" t="str">
            <v>MP150</v>
          </cell>
          <cell r="D380" t="str">
            <v>Directly</v>
          </cell>
          <cell r="F380">
            <v>0.36</v>
          </cell>
          <cell r="G380">
            <v>0.26</v>
          </cell>
          <cell r="H380">
            <v>0.22</v>
          </cell>
          <cell r="J380">
            <v>0.44063999999999998</v>
          </cell>
          <cell r="K380">
            <v>0.31824000000000002</v>
          </cell>
          <cell r="L380">
            <v>0.22</v>
          </cell>
        </row>
        <row r="381">
          <cell r="A381" t="str">
            <v>87-10-0294</v>
          </cell>
          <cell r="B381" t="str">
            <v>Hypericum inod. 'Annebel'</v>
          </cell>
          <cell r="C381" t="str">
            <v>MP150</v>
          </cell>
          <cell r="D381" t="str">
            <v>Directly</v>
          </cell>
          <cell r="F381">
            <v>0.39999999999999997</v>
          </cell>
          <cell r="G381">
            <v>0.3</v>
          </cell>
          <cell r="H381">
            <v>0.25</v>
          </cell>
          <cell r="J381">
            <v>0.48959999999999992</v>
          </cell>
          <cell r="K381">
            <v>0.36719999999999997</v>
          </cell>
          <cell r="L381">
            <v>0.25</v>
          </cell>
        </row>
        <row r="382">
          <cell r="A382" t="str">
            <v>87-10-1330</v>
          </cell>
          <cell r="B382" t="str">
            <v>Hypericum inod. 'Autumn Blaze'</v>
          </cell>
          <cell r="C382" t="str">
            <v>MP150</v>
          </cell>
          <cell r="D382" t="str">
            <v>Directly</v>
          </cell>
          <cell r="F382">
            <v>0.39999999999999997</v>
          </cell>
          <cell r="G382">
            <v>0.3</v>
          </cell>
          <cell r="H382">
            <v>0.25</v>
          </cell>
          <cell r="J382">
            <v>0.48959999999999992</v>
          </cell>
          <cell r="K382">
            <v>0.36719999999999997</v>
          </cell>
          <cell r="L382">
            <v>0.25</v>
          </cell>
        </row>
        <row r="383">
          <cell r="A383" t="str">
            <v>87-10-0297</v>
          </cell>
          <cell r="B383" t="str">
            <v>Hypericum inod. 'Elstead'</v>
          </cell>
          <cell r="C383" t="str">
            <v>MP150</v>
          </cell>
          <cell r="D383" t="str">
            <v>Directly</v>
          </cell>
          <cell r="F383">
            <v>0.39999999999999997</v>
          </cell>
          <cell r="G383">
            <v>0.3</v>
          </cell>
          <cell r="H383">
            <v>0.25</v>
          </cell>
          <cell r="J383">
            <v>0.48959999999999992</v>
          </cell>
          <cell r="K383">
            <v>0.36719999999999997</v>
          </cell>
          <cell r="L383">
            <v>0.25</v>
          </cell>
        </row>
        <row r="384">
          <cell r="A384" t="str">
            <v>87-10-1331</v>
          </cell>
          <cell r="B384" t="str">
            <v>Hypericum inod. 'Excellent Flair'</v>
          </cell>
          <cell r="C384" t="str">
            <v>MP150</v>
          </cell>
          <cell r="D384" t="str">
            <v>Directly</v>
          </cell>
          <cell r="F384">
            <v>0.39999999999999997</v>
          </cell>
          <cell r="G384">
            <v>0.3</v>
          </cell>
          <cell r="H384">
            <v>0.25</v>
          </cell>
          <cell r="J384">
            <v>0.48959999999999992</v>
          </cell>
          <cell r="K384">
            <v>0.36719999999999997</v>
          </cell>
          <cell r="L384">
            <v>0.25</v>
          </cell>
        </row>
        <row r="385">
          <cell r="A385" t="str">
            <v>87-10-1332</v>
          </cell>
          <cell r="B385" t="str">
            <v>Hypericum inod. 'Orange Flair'</v>
          </cell>
          <cell r="C385" t="str">
            <v>MP150</v>
          </cell>
          <cell r="D385" t="str">
            <v>Directly</v>
          </cell>
          <cell r="F385">
            <v>0.39999999999999997</v>
          </cell>
          <cell r="G385">
            <v>0.3</v>
          </cell>
          <cell r="H385">
            <v>0.25</v>
          </cell>
          <cell r="J385">
            <v>0.48959999999999992</v>
          </cell>
          <cell r="K385">
            <v>0.36719999999999997</v>
          </cell>
          <cell r="L385">
            <v>0.25</v>
          </cell>
        </row>
        <row r="386">
          <cell r="A386" t="str">
            <v>87-10-0300</v>
          </cell>
          <cell r="B386" t="str">
            <v>Hypericum inod. 'Rheingold'</v>
          </cell>
          <cell r="C386" t="str">
            <v>MP150</v>
          </cell>
          <cell r="D386" t="str">
            <v>Directly</v>
          </cell>
          <cell r="F386">
            <v>0.39999999999999997</v>
          </cell>
          <cell r="G386">
            <v>0.3</v>
          </cell>
          <cell r="H386">
            <v>0.25</v>
          </cell>
          <cell r="J386">
            <v>0.48959999999999992</v>
          </cell>
          <cell r="K386">
            <v>0.36719999999999997</v>
          </cell>
          <cell r="L386">
            <v>0.25</v>
          </cell>
        </row>
        <row r="387">
          <cell r="A387" t="str">
            <v>87-10-0860</v>
          </cell>
          <cell r="B387" t="str">
            <v>Hypericum kalmianum 'Gemo'</v>
          </cell>
          <cell r="C387" t="str">
            <v>MP150</v>
          </cell>
          <cell r="D387" t="str">
            <v>Directly</v>
          </cell>
          <cell r="F387">
            <v>0.39999999999999997</v>
          </cell>
          <cell r="G387">
            <v>0.3</v>
          </cell>
          <cell r="H387">
            <v>0.25</v>
          </cell>
          <cell r="J387">
            <v>0.48959999999999992</v>
          </cell>
          <cell r="K387">
            <v>0.36719999999999997</v>
          </cell>
          <cell r="L387">
            <v>0.25</v>
          </cell>
        </row>
        <row r="388">
          <cell r="A388" t="str">
            <v>87-10-0303</v>
          </cell>
          <cell r="B388" t="str">
            <v>Hypericum moserianum</v>
          </cell>
          <cell r="C388" t="str">
            <v>MP150</v>
          </cell>
          <cell r="D388" t="str">
            <v>Directly</v>
          </cell>
          <cell r="F388">
            <v>0.39999999999999997</v>
          </cell>
          <cell r="G388">
            <v>0.3</v>
          </cell>
          <cell r="H388">
            <v>0.25</v>
          </cell>
          <cell r="J388">
            <v>0.48959999999999992</v>
          </cell>
          <cell r="K388">
            <v>0.36719999999999997</v>
          </cell>
          <cell r="L388">
            <v>0.25</v>
          </cell>
        </row>
        <row r="389">
          <cell r="A389" t="str">
            <v>87-10-0304</v>
          </cell>
          <cell r="B389" t="str">
            <v>Hypericum moserianum 'Tricolor'</v>
          </cell>
          <cell r="C389" t="str">
            <v>MP150</v>
          </cell>
          <cell r="D389" t="str">
            <v>Directly</v>
          </cell>
          <cell r="F389">
            <v>0.52</v>
          </cell>
          <cell r="G389">
            <v>0.41</v>
          </cell>
          <cell r="H389">
            <v>0.35</v>
          </cell>
          <cell r="J389">
            <v>0.63648000000000005</v>
          </cell>
          <cell r="K389">
            <v>0.50183999999999995</v>
          </cell>
          <cell r="L389">
            <v>0.35</v>
          </cell>
        </row>
        <row r="390">
          <cell r="A390" t="str">
            <v>87-10-1587</v>
          </cell>
          <cell r="B390" t="str">
            <v>Ilex crenata 'Golden Rock' PBR ®</v>
          </cell>
          <cell r="C390" t="str">
            <v>MP150</v>
          </cell>
          <cell r="D390" t="str">
            <v>Directly</v>
          </cell>
          <cell r="F390">
            <v>1.08</v>
          </cell>
          <cell r="G390">
            <v>0.97</v>
          </cell>
          <cell r="H390">
            <v>0.91</v>
          </cell>
          <cell r="J390">
            <v>1.32192</v>
          </cell>
          <cell r="K390">
            <v>1.1872799999999999</v>
          </cell>
          <cell r="L390">
            <v>0.91</v>
          </cell>
        </row>
        <row r="391">
          <cell r="A391" t="str">
            <v>87-10-1589</v>
          </cell>
          <cell r="B391" t="str">
            <v>Ilex crenata 'Convexa'</v>
          </cell>
          <cell r="C391" t="str">
            <v>MP150</v>
          </cell>
          <cell r="D391" t="str">
            <v>Directly</v>
          </cell>
          <cell r="F391">
            <v>0.43</v>
          </cell>
          <cell r="G391">
            <v>0.32</v>
          </cell>
          <cell r="H391">
            <v>0.27</v>
          </cell>
          <cell r="J391">
            <v>0.52632000000000001</v>
          </cell>
          <cell r="K391">
            <v>0.39168000000000003</v>
          </cell>
          <cell r="L391">
            <v>0.27</v>
          </cell>
        </row>
        <row r="392">
          <cell r="A392" t="str">
            <v>87-10-1590</v>
          </cell>
          <cell r="B392" t="str">
            <v>Ilex crenata 'Samuria'PBR ®</v>
          </cell>
          <cell r="C392" t="str">
            <v>MP150</v>
          </cell>
          <cell r="D392" t="str">
            <v>Directly</v>
          </cell>
          <cell r="F392">
            <v>0.98000000000000009</v>
          </cell>
          <cell r="G392">
            <v>0.87</v>
          </cell>
          <cell r="H392">
            <v>0.81</v>
          </cell>
          <cell r="J392">
            <v>1.1995200000000001</v>
          </cell>
          <cell r="K392">
            <v>1.06488</v>
          </cell>
          <cell r="L392">
            <v>0.81</v>
          </cell>
        </row>
        <row r="393">
          <cell r="A393" t="str">
            <v>87-10-1496</v>
          </cell>
          <cell r="B393" t="str">
            <v>Ilex crenata 'Shogun' PBR ®</v>
          </cell>
          <cell r="C393" t="str">
            <v>MP150</v>
          </cell>
          <cell r="D393" t="str">
            <v>Directly</v>
          </cell>
          <cell r="F393">
            <v>0.98000000000000009</v>
          </cell>
          <cell r="G393">
            <v>0.87</v>
          </cell>
          <cell r="H393">
            <v>0.81</v>
          </cell>
          <cell r="J393">
            <v>1.1995200000000001</v>
          </cell>
          <cell r="K393">
            <v>1.06488</v>
          </cell>
          <cell r="L393">
            <v>0.81</v>
          </cell>
        </row>
        <row r="394">
          <cell r="A394" t="str">
            <v>87-10-1160</v>
          </cell>
          <cell r="B394" t="str">
            <v>Ilex meserveae 'Blue Euro' PBR ®</v>
          </cell>
          <cell r="C394" t="str">
            <v>MP104</v>
          </cell>
          <cell r="D394" t="str">
            <v>Directly</v>
          </cell>
          <cell r="F394">
            <v>1.22</v>
          </cell>
          <cell r="G394">
            <v>1.1100000000000001</v>
          </cell>
          <cell r="H394">
            <v>1.05</v>
          </cell>
          <cell r="J394">
            <v>1.4932799999999999</v>
          </cell>
          <cell r="K394">
            <v>1.3586400000000001</v>
          </cell>
          <cell r="L394">
            <v>1.05</v>
          </cell>
        </row>
        <row r="395">
          <cell r="A395" t="str">
            <v>87-10-1333</v>
          </cell>
          <cell r="B395" t="str">
            <v>Ilex meserveae 'Blue Prince'</v>
          </cell>
          <cell r="C395" t="str">
            <v>MP104</v>
          </cell>
          <cell r="D395" t="str">
            <v>Directly</v>
          </cell>
          <cell r="F395">
            <v>0.63</v>
          </cell>
          <cell r="G395">
            <v>0.52</v>
          </cell>
          <cell r="H395">
            <v>0.46</v>
          </cell>
          <cell r="J395">
            <v>0.77112000000000003</v>
          </cell>
          <cell r="K395">
            <v>0.63648000000000005</v>
          </cell>
          <cell r="L395">
            <v>0.46</v>
          </cell>
        </row>
        <row r="396">
          <cell r="A396" t="str">
            <v>87-10-1161</v>
          </cell>
          <cell r="B396" t="str">
            <v>Ilex meserveae 'Blue Princess'</v>
          </cell>
          <cell r="C396" t="str">
            <v>MP104</v>
          </cell>
          <cell r="D396" t="str">
            <v>Directly</v>
          </cell>
          <cell r="F396">
            <v>0.63</v>
          </cell>
          <cell r="G396">
            <v>0.52</v>
          </cell>
          <cell r="H396">
            <v>0.46</v>
          </cell>
          <cell r="J396">
            <v>0.77112000000000003</v>
          </cell>
          <cell r="K396">
            <v>0.63648000000000005</v>
          </cell>
          <cell r="L396">
            <v>0.46</v>
          </cell>
        </row>
        <row r="397">
          <cell r="A397" t="str">
            <v>87-10-1334</v>
          </cell>
          <cell r="B397" t="str">
            <v>Ilex meserveae 'Heckenfee' PBR ®</v>
          </cell>
          <cell r="C397" t="str">
            <v>MP104</v>
          </cell>
          <cell r="D397" t="str">
            <v>WEEK 26</v>
          </cell>
          <cell r="F397">
            <v>1.29</v>
          </cell>
          <cell r="G397">
            <v>1.18</v>
          </cell>
          <cell r="H397">
            <v>1.1200000000000001</v>
          </cell>
          <cell r="J397">
            <v>1.5789600000000001</v>
          </cell>
          <cell r="K397">
            <v>1.44432</v>
          </cell>
          <cell r="L397">
            <v>1.1200000000000001</v>
          </cell>
        </row>
        <row r="398">
          <cell r="A398" t="str">
            <v>87-10-1335</v>
          </cell>
          <cell r="B398" t="str">
            <v>Ilex meserveae 'Heckenpracht' PBR ®</v>
          </cell>
          <cell r="C398" t="str">
            <v>MP104</v>
          </cell>
          <cell r="D398" t="str">
            <v>WEEK 26</v>
          </cell>
          <cell r="F398">
            <v>1.29</v>
          </cell>
          <cell r="G398">
            <v>1.18</v>
          </cell>
          <cell r="H398">
            <v>1.1200000000000001</v>
          </cell>
          <cell r="J398">
            <v>1.5789600000000001</v>
          </cell>
          <cell r="K398">
            <v>1.44432</v>
          </cell>
          <cell r="L398">
            <v>1.1200000000000001</v>
          </cell>
        </row>
        <row r="399">
          <cell r="A399" t="str">
            <v>87-10-1336</v>
          </cell>
          <cell r="B399" t="str">
            <v>Ilex meserveae 'Heckenstar' PBR ®</v>
          </cell>
          <cell r="C399" t="str">
            <v>MP104</v>
          </cell>
          <cell r="D399" t="str">
            <v>WEEK 26</v>
          </cell>
          <cell r="F399">
            <v>1.29</v>
          </cell>
          <cell r="G399">
            <v>1.18</v>
          </cell>
          <cell r="H399">
            <v>1.1200000000000001</v>
          </cell>
          <cell r="J399">
            <v>1.5789600000000001</v>
          </cell>
          <cell r="K399">
            <v>1.44432</v>
          </cell>
          <cell r="L399">
            <v>1.1200000000000001</v>
          </cell>
        </row>
        <row r="400">
          <cell r="A400" t="str">
            <v>87-10-1337</v>
          </cell>
          <cell r="B400" t="str">
            <v>Kerria japonica 'Golden Guinea'</v>
          </cell>
          <cell r="C400" t="str">
            <v>MP150</v>
          </cell>
          <cell r="D400" t="str">
            <v>Directly</v>
          </cell>
          <cell r="F400">
            <v>0.52</v>
          </cell>
          <cell r="G400">
            <v>0.41</v>
          </cell>
          <cell r="H400">
            <v>0.35</v>
          </cell>
          <cell r="J400">
            <v>0.63648000000000005</v>
          </cell>
          <cell r="K400">
            <v>0.50183999999999995</v>
          </cell>
          <cell r="L400">
            <v>0.35</v>
          </cell>
        </row>
        <row r="401">
          <cell r="A401" t="str">
            <v>87-10-1162</v>
          </cell>
          <cell r="B401" t="str">
            <v>Kerria japonica 'Picta'</v>
          </cell>
          <cell r="C401" t="str">
            <v>MP150</v>
          </cell>
          <cell r="D401" t="str">
            <v>Directly</v>
          </cell>
          <cell r="F401">
            <v>0.52</v>
          </cell>
          <cell r="G401">
            <v>0.41</v>
          </cell>
          <cell r="H401">
            <v>0.35</v>
          </cell>
          <cell r="J401">
            <v>0.63648000000000005</v>
          </cell>
          <cell r="K401">
            <v>0.50183999999999995</v>
          </cell>
          <cell r="L401">
            <v>0.35</v>
          </cell>
        </row>
        <row r="402">
          <cell r="A402" t="str">
            <v>87-10-1338</v>
          </cell>
          <cell r="B402" t="str">
            <v>Kerria japonica 'Pleniflora'</v>
          </cell>
          <cell r="C402" t="str">
            <v>MP150</v>
          </cell>
          <cell r="D402" t="str">
            <v>Directly</v>
          </cell>
          <cell r="F402">
            <v>0.52</v>
          </cell>
          <cell r="G402">
            <v>0.41</v>
          </cell>
          <cell r="H402">
            <v>0.35</v>
          </cell>
          <cell r="J402">
            <v>0.63648000000000005</v>
          </cell>
          <cell r="K402">
            <v>0.50183999999999995</v>
          </cell>
          <cell r="L402">
            <v>0.35</v>
          </cell>
        </row>
        <row r="403">
          <cell r="A403" t="str">
            <v>87-10-0864</v>
          </cell>
          <cell r="B403" t="str">
            <v>Kolkwitzia amabilis</v>
          </cell>
          <cell r="C403" t="str">
            <v>MP150</v>
          </cell>
          <cell r="D403" t="str">
            <v>Directly</v>
          </cell>
          <cell r="F403">
            <v>0.63</v>
          </cell>
          <cell r="G403">
            <v>0.52</v>
          </cell>
          <cell r="H403">
            <v>0.46</v>
          </cell>
          <cell r="J403">
            <v>0.77112000000000003</v>
          </cell>
          <cell r="K403">
            <v>0.63648000000000005</v>
          </cell>
          <cell r="L403">
            <v>0.46</v>
          </cell>
        </row>
        <row r="404">
          <cell r="A404" t="str">
            <v>87-10-0865</v>
          </cell>
          <cell r="B404" t="str">
            <v>Kolkwitzia amabilis 'Pink Cloud'</v>
          </cell>
          <cell r="C404" t="str">
            <v>MP150</v>
          </cell>
          <cell r="D404" t="str">
            <v>Directly</v>
          </cell>
          <cell r="F404">
            <v>0.63</v>
          </cell>
          <cell r="G404">
            <v>0.52</v>
          </cell>
          <cell r="H404">
            <v>0.46</v>
          </cell>
          <cell r="J404">
            <v>0.77112000000000003</v>
          </cell>
          <cell r="K404">
            <v>0.63648000000000005</v>
          </cell>
          <cell r="L404">
            <v>0.46</v>
          </cell>
        </row>
        <row r="405">
          <cell r="A405" t="str">
            <v>87-10-1119</v>
          </cell>
          <cell r="B405" t="str">
            <v>Lavandula ang. 'Alba'</v>
          </cell>
          <cell r="C405" t="str">
            <v>MP150</v>
          </cell>
          <cell r="D405" t="str">
            <v>week 20</v>
          </cell>
          <cell r="F405">
            <v>0.43</v>
          </cell>
          <cell r="G405">
            <v>0.32</v>
          </cell>
          <cell r="H405">
            <v>0.27</v>
          </cell>
          <cell r="J405">
            <v>0.52632000000000001</v>
          </cell>
          <cell r="K405">
            <v>0.39168000000000003</v>
          </cell>
          <cell r="L405">
            <v>0.27</v>
          </cell>
        </row>
        <row r="406">
          <cell r="A406" t="str">
            <v>87-10-0314</v>
          </cell>
          <cell r="B406" t="str">
            <v>Lavandula ang. 'Dwarf Blue'</v>
          </cell>
          <cell r="C406" t="str">
            <v>MP150</v>
          </cell>
          <cell r="D406" t="str">
            <v>week 20</v>
          </cell>
          <cell r="F406">
            <v>0.43</v>
          </cell>
          <cell r="G406">
            <v>0.32</v>
          </cell>
          <cell r="H406">
            <v>0.27</v>
          </cell>
          <cell r="J406">
            <v>0.52632000000000001</v>
          </cell>
          <cell r="K406">
            <v>0.39168000000000003</v>
          </cell>
          <cell r="L406">
            <v>0.27</v>
          </cell>
        </row>
        <row r="407">
          <cell r="A407" t="str">
            <v>87-10-0315</v>
          </cell>
          <cell r="B407" t="str">
            <v>Lavandula ang. 'Hidcote'</v>
          </cell>
          <cell r="C407" t="str">
            <v>MP150</v>
          </cell>
          <cell r="D407" t="str">
            <v>Directly</v>
          </cell>
          <cell r="F407">
            <v>0.43</v>
          </cell>
          <cell r="G407">
            <v>0.32</v>
          </cell>
          <cell r="H407">
            <v>0.27</v>
          </cell>
          <cell r="J407">
            <v>0.52632000000000001</v>
          </cell>
          <cell r="K407">
            <v>0.39168000000000003</v>
          </cell>
          <cell r="L407">
            <v>0.27</v>
          </cell>
        </row>
        <row r="408">
          <cell r="A408" t="str">
            <v>87-10-0316</v>
          </cell>
          <cell r="B408" t="str">
            <v>Lavandula ang. 'Munstead'</v>
          </cell>
          <cell r="C408" t="str">
            <v>MP150</v>
          </cell>
          <cell r="D408" t="str">
            <v>Directly</v>
          </cell>
          <cell r="F408">
            <v>0.43</v>
          </cell>
          <cell r="G408">
            <v>0.32</v>
          </cell>
          <cell r="H408">
            <v>0.27</v>
          </cell>
          <cell r="J408">
            <v>0.52632000000000001</v>
          </cell>
          <cell r="K408">
            <v>0.39168000000000003</v>
          </cell>
          <cell r="L408">
            <v>0.27</v>
          </cell>
        </row>
        <row r="409">
          <cell r="A409" t="str">
            <v>87-10-1681</v>
          </cell>
          <cell r="B409" t="str">
            <v>Lavandula angustifolia Platinum Blonde ('Momparler'PBR) ®</v>
          </cell>
          <cell r="C409" t="str">
            <v>MP150</v>
          </cell>
          <cell r="D409" t="str">
            <v>Directly</v>
          </cell>
          <cell r="F409">
            <v>0.94000000000000006</v>
          </cell>
          <cell r="G409">
            <v>0.83</v>
          </cell>
          <cell r="H409">
            <v>0.77</v>
          </cell>
          <cell r="J409">
            <v>1.15056</v>
          </cell>
          <cell r="K409">
            <v>1.0159199999999999</v>
          </cell>
          <cell r="L409">
            <v>0.77</v>
          </cell>
        </row>
        <row r="410">
          <cell r="A410" t="str">
            <v>87-10-1273</v>
          </cell>
          <cell r="B410" t="str">
            <v>Lavandula ang. 'Rosea'</v>
          </cell>
          <cell r="C410" t="str">
            <v>MP150</v>
          </cell>
          <cell r="D410" t="str">
            <v>week 20</v>
          </cell>
          <cell r="F410">
            <v>0.43</v>
          </cell>
          <cell r="G410">
            <v>0.32</v>
          </cell>
          <cell r="H410">
            <v>0.27</v>
          </cell>
          <cell r="J410">
            <v>0.52632000000000001</v>
          </cell>
          <cell r="K410">
            <v>0.39168000000000003</v>
          </cell>
          <cell r="L410">
            <v>0.27</v>
          </cell>
        </row>
        <row r="411">
          <cell r="A411" t="str">
            <v>87-10-1682</v>
          </cell>
          <cell r="B411" t="str">
            <v>Lavendula int. 'Grosso'</v>
          </cell>
          <cell r="C411" t="str">
            <v>MP150</v>
          </cell>
          <cell r="D411" t="str">
            <v>Directly</v>
          </cell>
          <cell r="F411">
            <v>0.43</v>
          </cell>
          <cell r="G411">
            <v>0.32</v>
          </cell>
          <cell r="H411">
            <v>0.27</v>
          </cell>
          <cell r="J411">
            <v>0.52632000000000001</v>
          </cell>
          <cell r="K411">
            <v>0.39168000000000003</v>
          </cell>
          <cell r="L411">
            <v>0.27</v>
          </cell>
        </row>
        <row r="412">
          <cell r="A412" t="str">
            <v>87-10-1280</v>
          </cell>
          <cell r="B412" t="str">
            <v>Lavandula intermedia Phenomenal ('Niko'PBR) ®</v>
          </cell>
          <cell r="C412" t="str">
            <v>MP150</v>
          </cell>
          <cell r="D412" t="str">
            <v>Directly</v>
          </cell>
          <cell r="F412">
            <v>0.94000000000000006</v>
          </cell>
          <cell r="G412">
            <v>0.83</v>
          </cell>
          <cell r="H412">
            <v>0.77</v>
          </cell>
          <cell r="J412">
            <v>1.15056</v>
          </cell>
          <cell r="K412">
            <v>1.0159199999999999</v>
          </cell>
          <cell r="L412">
            <v>0.77</v>
          </cell>
        </row>
        <row r="413">
          <cell r="A413" t="str">
            <v>87-10-1163</v>
          </cell>
          <cell r="B413" t="str">
            <v>Ligustrum ibota 'Musli' PBR ®</v>
          </cell>
          <cell r="C413" t="str">
            <v>MP150</v>
          </cell>
          <cell r="D413" t="str">
            <v>Directly</v>
          </cell>
          <cell r="F413">
            <v>1.01</v>
          </cell>
          <cell r="G413">
            <v>0.9</v>
          </cell>
          <cell r="H413">
            <v>0.84</v>
          </cell>
          <cell r="J413">
            <v>1.23624</v>
          </cell>
          <cell r="K413">
            <v>1.1016000000000001</v>
          </cell>
          <cell r="L413">
            <v>0.84</v>
          </cell>
        </row>
        <row r="414">
          <cell r="A414" t="str">
            <v>87-10-1339</v>
          </cell>
          <cell r="B414" t="str">
            <v>Ligustrum lucidum</v>
          </cell>
          <cell r="C414" t="str">
            <v>MP150</v>
          </cell>
          <cell r="D414" t="str">
            <v>Directly</v>
          </cell>
          <cell r="F414">
            <v>0.56000000000000005</v>
          </cell>
          <cell r="G414">
            <v>0.45</v>
          </cell>
          <cell r="H414">
            <v>0.39</v>
          </cell>
          <cell r="J414">
            <v>0.68544000000000005</v>
          </cell>
          <cell r="K414">
            <v>0.55080000000000007</v>
          </cell>
          <cell r="L414">
            <v>0.39</v>
          </cell>
        </row>
        <row r="415">
          <cell r="A415" t="str">
            <v>87-10-1340</v>
          </cell>
          <cell r="B415" t="str">
            <v>Ligustrum ovalifolium</v>
          </cell>
          <cell r="C415" t="str">
            <v>MP150</v>
          </cell>
          <cell r="D415" t="str">
            <v>Directly</v>
          </cell>
          <cell r="F415">
            <v>0.48</v>
          </cell>
          <cell r="G415">
            <v>0.37</v>
          </cell>
          <cell r="H415">
            <v>0.31</v>
          </cell>
          <cell r="J415">
            <v>0.58751999999999993</v>
          </cell>
          <cell r="K415">
            <v>0.45288</v>
          </cell>
          <cell r="L415">
            <v>0.31</v>
          </cell>
        </row>
        <row r="416">
          <cell r="A416" t="str">
            <v>87-10-1341</v>
          </cell>
          <cell r="B416" t="str">
            <v>Ligustrum oval. 'Argenteum'</v>
          </cell>
          <cell r="C416" t="str">
            <v>MP150</v>
          </cell>
          <cell r="D416" t="str">
            <v>Directly</v>
          </cell>
          <cell r="F416">
            <v>0.48</v>
          </cell>
          <cell r="G416">
            <v>0.37</v>
          </cell>
          <cell r="H416">
            <v>0.31</v>
          </cell>
          <cell r="J416">
            <v>0.58751999999999993</v>
          </cell>
          <cell r="K416">
            <v>0.45288</v>
          </cell>
          <cell r="L416">
            <v>0.31</v>
          </cell>
        </row>
        <row r="417">
          <cell r="A417" t="str">
            <v>87-10-1342</v>
          </cell>
          <cell r="B417" t="str">
            <v>Ligustrum oval. 'Aureum'</v>
          </cell>
          <cell r="C417" t="str">
            <v>MP150</v>
          </cell>
          <cell r="D417" t="str">
            <v>Directly</v>
          </cell>
          <cell r="F417">
            <v>0.48</v>
          </cell>
          <cell r="G417">
            <v>0.37</v>
          </cell>
          <cell r="H417">
            <v>0.31</v>
          </cell>
          <cell r="J417">
            <v>0.58751999999999993</v>
          </cell>
          <cell r="K417">
            <v>0.45288</v>
          </cell>
          <cell r="L417">
            <v>0.31</v>
          </cell>
        </row>
        <row r="418">
          <cell r="A418" t="str">
            <v>87-10-1164</v>
          </cell>
          <cell r="B418" t="str">
            <v>Ligustrum oval. 'Green Diamond' PBR ®</v>
          </cell>
          <cell r="C418" t="str">
            <v>MP150</v>
          </cell>
          <cell r="D418" t="str">
            <v>Directly</v>
          </cell>
          <cell r="F418">
            <v>0.94000000000000006</v>
          </cell>
          <cell r="G418">
            <v>0.83</v>
          </cell>
          <cell r="H418">
            <v>0.77</v>
          </cell>
          <cell r="J418">
            <v>1.15056</v>
          </cell>
          <cell r="K418">
            <v>1.0159199999999999</v>
          </cell>
          <cell r="L418">
            <v>0.77</v>
          </cell>
        </row>
        <row r="419">
          <cell r="A419" t="str">
            <v>87-10-0325</v>
          </cell>
          <cell r="B419" t="str">
            <v>Ligustrum quihoui</v>
          </cell>
          <cell r="C419" t="str">
            <v>MP144</v>
          </cell>
          <cell r="D419" t="str">
            <v>Directly</v>
          </cell>
          <cell r="F419">
            <v>0.52</v>
          </cell>
          <cell r="G419">
            <v>0.41</v>
          </cell>
          <cell r="H419">
            <v>0.35</v>
          </cell>
          <cell r="J419">
            <v>0.63648000000000005</v>
          </cell>
          <cell r="K419">
            <v>0.50183999999999995</v>
          </cell>
          <cell r="L419">
            <v>0.35</v>
          </cell>
        </row>
        <row r="420">
          <cell r="A420" t="str">
            <v>87-10-1343</v>
          </cell>
          <cell r="B420" t="str">
            <v>Ligustrum 'Vicaryi'</v>
          </cell>
          <cell r="C420" t="str">
            <v>MP150</v>
          </cell>
          <cell r="D420" t="str">
            <v>Directly</v>
          </cell>
          <cell r="F420">
            <v>0.52</v>
          </cell>
          <cell r="G420">
            <v>0.41</v>
          </cell>
          <cell r="H420">
            <v>0.35</v>
          </cell>
          <cell r="J420">
            <v>0.63648000000000005</v>
          </cell>
          <cell r="K420">
            <v>0.50183999999999995</v>
          </cell>
          <cell r="L420">
            <v>0.35</v>
          </cell>
        </row>
        <row r="421">
          <cell r="A421" t="str">
            <v>87-10-1232</v>
          </cell>
          <cell r="B421" t="str">
            <v>Ligustrum vulgare</v>
          </cell>
          <cell r="C421" t="str">
            <v>MP150</v>
          </cell>
          <cell r="D421" t="str">
            <v>Directly</v>
          </cell>
          <cell r="F421">
            <v>0.48</v>
          </cell>
          <cell r="G421">
            <v>0.37</v>
          </cell>
          <cell r="H421">
            <v>0.31</v>
          </cell>
          <cell r="J421">
            <v>0.58751999999999993</v>
          </cell>
          <cell r="K421">
            <v>0.45288</v>
          </cell>
          <cell r="L421">
            <v>0.31</v>
          </cell>
        </row>
        <row r="422">
          <cell r="A422" t="str">
            <v>87-10-1344</v>
          </cell>
          <cell r="B422" t="str">
            <v>Ligustrum vulg. 'Atrovirens'</v>
          </cell>
          <cell r="C422" t="str">
            <v>MP150</v>
          </cell>
          <cell r="D422" t="str">
            <v>Directly</v>
          </cell>
          <cell r="F422">
            <v>0.48</v>
          </cell>
          <cell r="G422">
            <v>0.37</v>
          </cell>
          <cell r="H422">
            <v>0.31</v>
          </cell>
          <cell r="J422">
            <v>0.58751999999999993</v>
          </cell>
          <cell r="K422">
            <v>0.45288</v>
          </cell>
          <cell r="L422">
            <v>0.31</v>
          </cell>
        </row>
        <row r="423">
          <cell r="A423" t="str">
            <v>87-10-1345</v>
          </cell>
          <cell r="B423" t="str">
            <v>Ligustrum vulg. 'Lodense'</v>
          </cell>
          <cell r="C423" t="str">
            <v>MP150</v>
          </cell>
          <cell r="D423" t="str">
            <v>Directly</v>
          </cell>
          <cell r="F423">
            <v>0.52</v>
          </cell>
          <cell r="G423">
            <v>0.41</v>
          </cell>
          <cell r="H423">
            <v>0.35</v>
          </cell>
          <cell r="J423">
            <v>0.63648000000000005</v>
          </cell>
          <cell r="K423">
            <v>0.50183999999999995</v>
          </cell>
          <cell r="L423">
            <v>0.35</v>
          </cell>
        </row>
        <row r="424">
          <cell r="A424" t="str">
            <v>87-10-1346</v>
          </cell>
          <cell r="B424" t="str">
            <v>Lonicera nit. 'Baggesen's Gold'</v>
          </cell>
          <cell r="C424" t="str">
            <v>MP150</v>
          </cell>
          <cell r="D424" t="str">
            <v>Directly</v>
          </cell>
          <cell r="F424">
            <v>0.39</v>
          </cell>
          <cell r="G424">
            <v>0.28999999999999998</v>
          </cell>
          <cell r="H424">
            <v>0.24</v>
          </cell>
          <cell r="J424">
            <v>0.47736000000000001</v>
          </cell>
          <cell r="K424">
            <v>0.35496</v>
          </cell>
          <cell r="L424">
            <v>0.24</v>
          </cell>
        </row>
        <row r="425">
          <cell r="A425" t="str">
            <v>87-10-1006</v>
          </cell>
          <cell r="B425" t="str">
            <v>Lonicera nit. 'Elegant'</v>
          </cell>
          <cell r="C425" t="str">
            <v>MP150</v>
          </cell>
          <cell r="D425" t="str">
            <v>Directly</v>
          </cell>
          <cell r="F425">
            <v>0.33999999999999997</v>
          </cell>
          <cell r="G425">
            <v>0.25</v>
          </cell>
          <cell r="H425">
            <v>0.21</v>
          </cell>
          <cell r="J425">
            <v>0.41615999999999997</v>
          </cell>
          <cell r="K425">
            <v>0.30599999999999999</v>
          </cell>
          <cell r="L425">
            <v>0.21</v>
          </cell>
        </row>
        <row r="426">
          <cell r="A426" t="str">
            <v>87-10-1007</v>
          </cell>
          <cell r="B426" t="str">
            <v>Lonicera nit. 'Hohenheim. Findling'</v>
          </cell>
          <cell r="C426" t="str">
            <v>MP150</v>
          </cell>
          <cell r="D426" t="str">
            <v>Directly</v>
          </cell>
          <cell r="F426">
            <v>0.33999999999999997</v>
          </cell>
          <cell r="G426">
            <v>0.25</v>
          </cell>
          <cell r="H426">
            <v>0.21</v>
          </cell>
          <cell r="J426">
            <v>0.41615999999999997</v>
          </cell>
          <cell r="K426">
            <v>0.30599999999999999</v>
          </cell>
          <cell r="L426">
            <v>0.21</v>
          </cell>
        </row>
        <row r="427">
          <cell r="A427" t="str">
            <v>87-10-0333</v>
          </cell>
          <cell r="B427" t="str">
            <v>Lonicera nit. 'Lemon Beauty'</v>
          </cell>
          <cell r="C427" t="str">
            <v>MP150</v>
          </cell>
          <cell r="D427" t="str">
            <v>Directly</v>
          </cell>
          <cell r="F427">
            <v>0.39999999999999997</v>
          </cell>
          <cell r="G427">
            <v>0.3</v>
          </cell>
          <cell r="H427">
            <v>0.25</v>
          </cell>
          <cell r="J427">
            <v>0.48959999999999992</v>
          </cell>
          <cell r="K427">
            <v>0.36719999999999997</v>
          </cell>
          <cell r="L427">
            <v>0.25</v>
          </cell>
        </row>
        <row r="428">
          <cell r="A428" t="str">
            <v>87-10-1008</v>
          </cell>
          <cell r="B428" t="str">
            <v>Lonicera nit. 'Maigrün'</v>
          </cell>
          <cell r="C428" t="str">
            <v>MP150</v>
          </cell>
          <cell r="D428" t="str">
            <v>Directly</v>
          </cell>
          <cell r="F428">
            <v>0.33999999999999997</v>
          </cell>
          <cell r="G428">
            <v>0.25</v>
          </cell>
          <cell r="H428">
            <v>0.21</v>
          </cell>
          <cell r="J428">
            <v>0.41615999999999997</v>
          </cell>
          <cell r="K428">
            <v>0.30599999999999999</v>
          </cell>
          <cell r="L428">
            <v>0.21</v>
          </cell>
        </row>
        <row r="429">
          <cell r="A429" t="str">
            <v>87-10-1009</v>
          </cell>
          <cell r="B429" t="str">
            <v>Lonicera pileata</v>
          </cell>
          <cell r="C429" t="str">
            <v>MP150</v>
          </cell>
          <cell r="D429" t="str">
            <v>Directly</v>
          </cell>
          <cell r="F429">
            <v>0.33999999999999997</v>
          </cell>
          <cell r="G429">
            <v>0.25</v>
          </cell>
          <cell r="H429">
            <v>0.21</v>
          </cell>
          <cell r="J429">
            <v>0.41615999999999997</v>
          </cell>
          <cell r="K429">
            <v>0.30599999999999999</v>
          </cell>
          <cell r="L429">
            <v>0.21</v>
          </cell>
        </row>
        <row r="430">
          <cell r="A430" t="str">
            <v>87-10-1010</v>
          </cell>
          <cell r="B430" t="str">
            <v>Lonicera pileata 'Moss Green'</v>
          </cell>
          <cell r="C430" t="str">
            <v>MP150</v>
          </cell>
          <cell r="D430" t="str">
            <v>Directly</v>
          </cell>
          <cell r="F430">
            <v>0.33999999999999997</v>
          </cell>
          <cell r="G430">
            <v>0.25</v>
          </cell>
          <cell r="H430">
            <v>0.21</v>
          </cell>
          <cell r="J430">
            <v>0.41615999999999997</v>
          </cell>
          <cell r="K430">
            <v>0.30599999999999999</v>
          </cell>
          <cell r="L430">
            <v>0.21</v>
          </cell>
        </row>
        <row r="431">
          <cell r="A431" t="str">
            <v>87-10-0869</v>
          </cell>
          <cell r="B431" t="str">
            <v>Magnolia 'Betty'</v>
          </cell>
          <cell r="C431" t="str">
            <v>MP66</v>
          </cell>
          <cell r="D431" t="str">
            <v>Directly</v>
          </cell>
          <cell r="F431">
            <v>1.01</v>
          </cell>
          <cell r="G431">
            <v>0.9</v>
          </cell>
          <cell r="H431">
            <v>0.84</v>
          </cell>
          <cell r="J431">
            <v>1.23624</v>
          </cell>
          <cell r="K431">
            <v>1.1016000000000001</v>
          </cell>
          <cell r="L431">
            <v>0.84</v>
          </cell>
        </row>
        <row r="432">
          <cell r="A432" t="str">
            <v>87-10-0870</v>
          </cell>
          <cell r="B432" t="str">
            <v>Magnolia 'Galaxy'</v>
          </cell>
          <cell r="C432" t="str">
            <v>MP66</v>
          </cell>
          <cell r="D432" t="str">
            <v>Directly</v>
          </cell>
          <cell r="F432">
            <v>1.01</v>
          </cell>
          <cell r="G432">
            <v>0.9</v>
          </cell>
          <cell r="H432">
            <v>0.84</v>
          </cell>
          <cell r="J432">
            <v>1.23624</v>
          </cell>
          <cell r="K432">
            <v>1.1016000000000001</v>
          </cell>
          <cell r="L432">
            <v>0.84</v>
          </cell>
        </row>
        <row r="433">
          <cell r="A433" t="str">
            <v>87-10-0871</v>
          </cell>
          <cell r="B433" t="str">
            <v>Magnolia 'George Henry Kern'</v>
          </cell>
          <cell r="C433" t="str">
            <v>MP66</v>
          </cell>
          <cell r="D433" t="str">
            <v>Directly</v>
          </cell>
          <cell r="F433">
            <v>1.01</v>
          </cell>
          <cell r="G433">
            <v>0.9</v>
          </cell>
          <cell r="H433">
            <v>0.84</v>
          </cell>
          <cell r="J433">
            <v>1.23624</v>
          </cell>
          <cell r="K433">
            <v>1.1016000000000001</v>
          </cell>
          <cell r="L433">
            <v>0.84</v>
          </cell>
        </row>
        <row r="434">
          <cell r="A434" t="str">
            <v>87-10-1011</v>
          </cell>
          <cell r="B434" t="str">
            <v>Magnolia 'Heaven Scent'</v>
          </cell>
          <cell r="C434" t="str">
            <v>MP66</v>
          </cell>
          <cell r="D434" t="str">
            <v>Directly</v>
          </cell>
          <cell r="F434">
            <v>1.01</v>
          </cell>
          <cell r="G434">
            <v>0.9</v>
          </cell>
          <cell r="H434">
            <v>0.84</v>
          </cell>
          <cell r="J434">
            <v>1.23624</v>
          </cell>
          <cell r="K434">
            <v>1.1016000000000001</v>
          </cell>
          <cell r="L434">
            <v>0.84</v>
          </cell>
        </row>
        <row r="435">
          <cell r="A435" t="str">
            <v>87-10-0872</v>
          </cell>
          <cell r="B435" t="str">
            <v>Magnolia liliiflora 'Nigra'</v>
          </cell>
          <cell r="C435" t="str">
            <v>MP66</v>
          </cell>
          <cell r="D435" t="str">
            <v>Directly</v>
          </cell>
          <cell r="F435">
            <v>1.01</v>
          </cell>
          <cell r="G435">
            <v>0.9</v>
          </cell>
          <cell r="H435">
            <v>0.84</v>
          </cell>
          <cell r="J435">
            <v>1.23624</v>
          </cell>
          <cell r="K435">
            <v>1.1016000000000001</v>
          </cell>
          <cell r="L435">
            <v>0.84</v>
          </cell>
        </row>
        <row r="436">
          <cell r="A436" t="str">
            <v>87-10-0873</v>
          </cell>
          <cell r="B436" t="str">
            <v>Magnolia loebneri 'Leonard Messel'</v>
          </cell>
          <cell r="C436" t="str">
            <v>MP66</v>
          </cell>
          <cell r="D436" t="str">
            <v>Directly</v>
          </cell>
          <cell r="F436">
            <v>1.01</v>
          </cell>
          <cell r="G436">
            <v>0.9</v>
          </cell>
          <cell r="H436">
            <v>0.84</v>
          </cell>
          <cell r="J436">
            <v>1.23624</v>
          </cell>
          <cell r="K436">
            <v>1.1016000000000001</v>
          </cell>
          <cell r="L436">
            <v>0.84</v>
          </cell>
        </row>
        <row r="437">
          <cell r="A437" t="str">
            <v>87-10-0874</v>
          </cell>
          <cell r="B437" t="str">
            <v>Magnolia loebneri 'Merrill'</v>
          </cell>
          <cell r="C437" t="str">
            <v>MP66</v>
          </cell>
          <cell r="D437" t="str">
            <v>Directly</v>
          </cell>
          <cell r="F437">
            <v>1.01</v>
          </cell>
          <cell r="G437">
            <v>0.9</v>
          </cell>
          <cell r="H437">
            <v>0.84</v>
          </cell>
          <cell r="J437">
            <v>1.23624</v>
          </cell>
          <cell r="K437">
            <v>1.1016000000000001</v>
          </cell>
          <cell r="L437">
            <v>0.84</v>
          </cell>
        </row>
        <row r="438">
          <cell r="A438" t="str">
            <v>87-10-1431</v>
          </cell>
          <cell r="B438" t="str">
            <v>Magnolia 'Ricki'</v>
          </cell>
          <cell r="C438" t="str">
            <v>MP66</v>
          </cell>
          <cell r="D438" t="str">
            <v>Directly</v>
          </cell>
          <cell r="F438">
            <v>1.01</v>
          </cell>
          <cell r="G438">
            <v>0.9</v>
          </cell>
          <cell r="H438">
            <v>0.84</v>
          </cell>
          <cell r="J438">
            <v>1.23624</v>
          </cell>
          <cell r="K438">
            <v>1.1016000000000001</v>
          </cell>
          <cell r="L438">
            <v>0.84</v>
          </cell>
        </row>
        <row r="439">
          <cell r="A439" t="str">
            <v>87-10-0918</v>
          </cell>
          <cell r="B439" t="str">
            <v>Magnolia soul. 'Alba Superba'</v>
          </cell>
          <cell r="C439" t="str">
            <v>MP66</v>
          </cell>
          <cell r="D439" t="str">
            <v>Directly</v>
          </cell>
          <cell r="F439">
            <v>1.01</v>
          </cell>
          <cell r="G439">
            <v>0.9</v>
          </cell>
          <cell r="H439">
            <v>0.84</v>
          </cell>
          <cell r="J439">
            <v>1.23624</v>
          </cell>
          <cell r="K439">
            <v>1.1016000000000001</v>
          </cell>
          <cell r="L439">
            <v>0.84</v>
          </cell>
        </row>
        <row r="440">
          <cell r="A440" t="str">
            <v>87-10-0875</v>
          </cell>
          <cell r="B440" t="str">
            <v>Magnolia soulangeana</v>
          </cell>
          <cell r="C440" t="str">
            <v>MP66</v>
          </cell>
          <cell r="D440" t="str">
            <v>Directly</v>
          </cell>
          <cell r="F440">
            <v>1.01</v>
          </cell>
          <cell r="G440">
            <v>0.9</v>
          </cell>
          <cell r="H440">
            <v>0.84</v>
          </cell>
          <cell r="J440">
            <v>1.23624</v>
          </cell>
          <cell r="K440">
            <v>1.1016000000000001</v>
          </cell>
          <cell r="L440">
            <v>0.84</v>
          </cell>
        </row>
        <row r="441">
          <cell r="A441" t="str">
            <v>87-10-1478</v>
          </cell>
          <cell r="B441" t="str">
            <v>Magnolia soul. 'Superba'</v>
          </cell>
          <cell r="C441" t="str">
            <v>MP66</v>
          </cell>
          <cell r="D441" t="str">
            <v>Directly</v>
          </cell>
          <cell r="F441">
            <v>1.01</v>
          </cell>
          <cell r="G441">
            <v>0.9</v>
          </cell>
          <cell r="H441">
            <v>0.84</v>
          </cell>
          <cell r="J441">
            <v>1.23624</v>
          </cell>
          <cell r="K441">
            <v>1.1016000000000001</v>
          </cell>
          <cell r="L441">
            <v>0.84</v>
          </cell>
        </row>
        <row r="442">
          <cell r="A442" t="str">
            <v>87-10-0876</v>
          </cell>
          <cell r="B442" t="str">
            <v>Magnolia stellata</v>
          </cell>
          <cell r="C442" t="str">
            <v>MP66</v>
          </cell>
          <cell r="D442" t="str">
            <v>Directly</v>
          </cell>
          <cell r="F442">
            <v>1.01</v>
          </cell>
          <cell r="G442">
            <v>0.9</v>
          </cell>
          <cell r="H442">
            <v>0.84</v>
          </cell>
          <cell r="J442">
            <v>1.23624</v>
          </cell>
          <cell r="K442">
            <v>1.1016000000000001</v>
          </cell>
          <cell r="L442">
            <v>0.84</v>
          </cell>
        </row>
        <row r="443">
          <cell r="A443" t="str">
            <v>87-10-0877</v>
          </cell>
          <cell r="B443" t="str">
            <v>Magnolia stellata 'Rosea'</v>
          </cell>
          <cell r="C443" t="str">
            <v>MP66</v>
          </cell>
          <cell r="D443" t="str">
            <v>Directly</v>
          </cell>
          <cell r="F443">
            <v>1.01</v>
          </cell>
          <cell r="G443">
            <v>0.9</v>
          </cell>
          <cell r="H443">
            <v>0.84</v>
          </cell>
          <cell r="J443">
            <v>1.23624</v>
          </cell>
          <cell r="K443">
            <v>1.1016000000000001</v>
          </cell>
          <cell r="L443">
            <v>0.84</v>
          </cell>
        </row>
        <row r="444">
          <cell r="A444" t="str">
            <v>87-10-0878</v>
          </cell>
          <cell r="B444" t="str">
            <v>Magnolia stellata 'Royal Star'</v>
          </cell>
          <cell r="C444" t="str">
            <v>MP66</v>
          </cell>
          <cell r="D444" t="str">
            <v>Directly</v>
          </cell>
          <cell r="F444">
            <v>1.01</v>
          </cell>
          <cell r="G444">
            <v>0.9</v>
          </cell>
          <cell r="H444">
            <v>0.84</v>
          </cell>
          <cell r="J444">
            <v>1.23624</v>
          </cell>
          <cell r="K444">
            <v>1.1016000000000001</v>
          </cell>
          <cell r="L444">
            <v>0.84</v>
          </cell>
        </row>
        <row r="445">
          <cell r="A445" t="str">
            <v>87-10-0879</v>
          </cell>
          <cell r="B445" t="str">
            <v>Magnolia 'Susan'</v>
          </cell>
          <cell r="C445" t="str">
            <v>MP66</v>
          </cell>
          <cell r="D445" t="str">
            <v>Directly</v>
          </cell>
          <cell r="F445">
            <v>1.01</v>
          </cell>
          <cell r="G445">
            <v>0.9</v>
          </cell>
          <cell r="H445">
            <v>0.84</v>
          </cell>
          <cell r="J445">
            <v>1.23624</v>
          </cell>
          <cell r="K445">
            <v>1.1016000000000001</v>
          </cell>
          <cell r="L445">
            <v>0.84</v>
          </cell>
        </row>
        <row r="446">
          <cell r="A446" t="str">
            <v>87-10-1432</v>
          </cell>
          <cell r="B446" t="str">
            <v>Mahonia aq. 'Apollo'</v>
          </cell>
          <cell r="C446" t="str">
            <v>MP66</v>
          </cell>
          <cell r="D446" t="str">
            <v>Directly</v>
          </cell>
          <cell r="F446">
            <v>0.94000000000000006</v>
          </cell>
          <cell r="G446">
            <v>0.83</v>
          </cell>
          <cell r="H446">
            <v>0.77</v>
          </cell>
          <cell r="J446">
            <v>1.15056</v>
          </cell>
          <cell r="K446">
            <v>1.0159199999999999</v>
          </cell>
          <cell r="L446">
            <v>0.77</v>
          </cell>
        </row>
        <row r="447">
          <cell r="A447" t="str">
            <v>87-10-1233</v>
          </cell>
          <cell r="B447" t="str">
            <v>Mahonia aq. 'Smaragd'</v>
          </cell>
          <cell r="C447" t="str">
            <v>MP66</v>
          </cell>
          <cell r="D447" t="str">
            <v>Directly</v>
          </cell>
          <cell r="F447">
            <v>0.94000000000000006</v>
          </cell>
          <cell r="G447">
            <v>0.83</v>
          </cell>
          <cell r="H447">
            <v>0.77</v>
          </cell>
          <cell r="J447">
            <v>1.15056</v>
          </cell>
          <cell r="K447">
            <v>1.0159199999999999</v>
          </cell>
          <cell r="L447">
            <v>0.77</v>
          </cell>
        </row>
        <row r="448">
          <cell r="A448" t="str">
            <v>87-10-1234</v>
          </cell>
          <cell r="B448" t="str">
            <v>Mahonia bealei</v>
          </cell>
          <cell r="C448" t="str">
            <v>MP66</v>
          </cell>
          <cell r="D448" t="str">
            <v>Directly</v>
          </cell>
          <cell r="F448">
            <v>0.94000000000000006</v>
          </cell>
          <cell r="G448">
            <v>0.83</v>
          </cell>
          <cell r="H448">
            <v>0.77</v>
          </cell>
          <cell r="J448">
            <v>1.15056</v>
          </cell>
          <cell r="K448">
            <v>1.0159199999999999</v>
          </cell>
          <cell r="L448">
            <v>0.77</v>
          </cell>
        </row>
        <row r="449">
          <cell r="A449" t="str">
            <v>87-10-1235</v>
          </cell>
          <cell r="B449" t="str">
            <v>Mahonia media 'Charity'</v>
          </cell>
          <cell r="C449" t="str">
            <v>MP66</v>
          </cell>
          <cell r="D449" t="str">
            <v>Directly</v>
          </cell>
          <cell r="F449">
            <v>0.94000000000000006</v>
          </cell>
          <cell r="G449">
            <v>0.83</v>
          </cell>
          <cell r="H449">
            <v>0.77</v>
          </cell>
          <cell r="J449">
            <v>1.15056</v>
          </cell>
          <cell r="K449">
            <v>1.0159199999999999</v>
          </cell>
          <cell r="L449">
            <v>0.77</v>
          </cell>
        </row>
        <row r="450">
          <cell r="A450" t="str">
            <v>87-10-1213</v>
          </cell>
          <cell r="B450" t="str">
            <v>Mahonia wagneri 'Pinnacle'</v>
          </cell>
          <cell r="C450" t="str">
            <v>MP66</v>
          </cell>
          <cell r="D450" t="str">
            <v>Directly</v>
          </cell>
          <cell r="F450">
            <v>0.94000000000000006</v>
          </cell>
          <cell r="G450">
            <v>0.83</v>
          </cell>
          <cell r="H450">
            <v>0.77</v>
          </cell>
          <cell r="J450">
            <v>1.15056</v>
          </cell>
          <cell r="K450">
            <v>1.0159199999999999</v>
          </cell>
          <cell r="L450">
            <v>0.77</v>
          </cell>
        </row>
        <row r="451">
          <cell r="A451" t="str">
            <v>87-10-1347</v>
          </cell>
          <cell r="B451" t="str">
            <v>Osmanthus burkwoodii</v>
          </cell>
          <cell r="C451" t="str">
            <v>MP150</v>
          </cell>
          <cell r="D451" t="str">
            <v>Directly</v>
          </cell>
          <cell r="F451">
            <v>0.59000000000000008</v>
          </cell>
          <cell r="G451">
            <v>0.48</v>
          </cell>
          <cell r="H451">
            <v>0.42</v>
          </cell>
          <cell r="J451">
            <v>0.72216000000000014</v>
          </cell>
          <cell r="K451">
            <v>0.58751999999999993</v>
          </cell>
          <cell r="L451">
            <v>0.42</v>
          </cell>
        </row>
        <row r="452">
          <cell r="A452" t="str">
            <v>87-10-1012</v>
          </cell>
          <cell r="B452" t="str">
            <v>Pachysandra term. 'Green Carpet'</v>
          </cell>
          <cell r="C452" t="str">
            <v>MP150</v>
          </cell>
          <cell r="D452" t="str">
            <v>Directly</v>
          </cell>
          <cell r="F452">
            <v>0.44</v>
          </cell>
          <cell r="G452">
            <v>0.34</v>
          </cell>
          <cell r="H452">
            <v>0.28000000000000003</v>
          </cell>
          <cell r="J452">
            <v>0.53856000000000004</v>
          </cell>
          <cell r="K452">
            <v>0.41616000000000003</v>
          </cell>
          <cell r="L452">
            <v>0.28000000000000003</v>
          </cell>
        </row>
        <row r="453">
          <cell r="A453" t="str">
            <v>87-10-1013</v>
          </cell>
          <cell r="B453" t="str">
            <v>Pachysandra term. 'Green Sheen'</v>
          </cell>
          <cell r="C453" t="str">
            <v>MP150</v>
          </cell>
          <cell r="D453" t="str">
            <v>Directly</v>
          </cell>
          <cell r="F453">
            <v>0.44</v>
          </cell>
          <cell r="G453">
            <v>0.34</v>
          </cell>
          <cell r="H453">
            <v>0.28000000000000003</v>
          </cell>
          <cell r="J453">
            <v>0.53856000000000004</v>
          </cell>
          <cell r="K453">
            <v>0.41616000000000003</v>
          </cell>
          <cell r="L453">
            <v>0.28000000000000003</v>
          </cell>
        </row>
        <row r="454">
          <cell r="A454" t="str">
            <v>87-10-1014</v>
          </cell>
          <cell r="B454" t="str">
            <v>Pachysandra terminalis</v>
          </cell>
          <cell r="C454" t="str">
            <v>MP150</v>
          </cell>
          <cell r="D454" t="str">
            <v>Directly</v>
          </cell>
          <cell r="F454">
            <v>0.44</v>
          </cell>
          <cell r="G454">
            <v>0.34</v>
          </cell>
          <cell r="H454">
            <v>0.28000000000000003</v>
          </cell>
          <cell r="J454">
            <v>0.53856000000000004</v>
          </cell>
          <cell r="K454">
            <v>0.41616000000000003</v>
          </cell>
          <cell r="L454">
            <v>0.28000000000000003</v>
          </cell>
        </row>
        <row r="455">
          <cell r="A455" t="str">
            <v>87-10-1348</v>
          </cell>
          <cell r="B455" t="str">
            <v>Perovskia atriplicif. 'Blue Spire'</v>
          </cell>
          <cell r="C455" t="str">
            <v>MP150</v>
          </cell>
          <cell r="D455" t="str">
            <v>Directly</v>
          </cell>
          <cell r="F455">
            <v>0.52</v>
          </cell>
          <cell r="G455">
            <v>0.41</v>
          </cell>
          <cell r="H455">
            <v>0.35</v>
          </cell>
          <cell r="J455">
            <v>0.63648000000000005</v>
          </cell>
          <cell r="K455">
            <v>0.50183999999999995</v>
          </cell>
          <cell r="L455">
            <v>0.35</v>
          </cell>
        </row>
        <row r="456">
          <cell r="A456" t="str">
            <v>87-10-0364</v>
          </cell>
          <cell r="B456" t="str">
            <v>Perovskia atriplicifolia Lacey Blue ('Lisslitt'PBR) ®</v>
          </cell>
          <cell r="C456" t="str">
            <v>MP150</v>
          </cell>
          <cell r="D456" t="str">
            <v>Directly</v>
          </cell>
          <cell r="F456">
            <v>0.97000000000000008</v>
          </cell>
          <cell r="G456">
            <v>0.86</v>
          </cell>
          <cell r="H456">
            <v>0.8</v>
          </cell>
          <cell r="J456">
            <v>1.1872800000000001</v>
          </cell>
          <cell r="K456">
            <v>1.05264</v>
          </cell>
          <cell r="L456">
            <v>0.8</v>
          </cell>
        </row>
        <row r="457">
          <cell r="A457" t="str">
            <v>87-10-0365</v>
          </cell>
          <cell r="B457" t="str">
            <v>Perovskia atriplicif. 'Little Spire' PBR ®</v>
          </cell>
          <cell r="C457" t="str">
            <v>MP150</v>
          </cell>
          <cell r="D457" t="str">
            <v>Directly</v>
          </cell>
          <cell r="F457">
            <v>0.97000000000000008</v>
          </cell>
          <cell r="G457">
            <v>0.86</v>
          </cell>
          <cell r="H457">
            <v>0.8</v>
          </cell>
          <cell r="J457">
            <v>1.1872800000000001</v>
          </cell>
          <cell r="K457">
            <v>1.05264</v>
          </cell>
          <cell r="L457">
            <v>0.8</v>
          </cell>
        </row>
        <row r="458">
          <cell r="A458" t="str">
            <v>87-10-1127</v>
          </cell>
          <cell r="B458" t="str">
            <v>Perovskia atriplicifolia Silvery Blue ('Lissvery'PBR) ®</v>
          </cell>
          <cell r="C458" t="str">
            <v>MP150</v>
          </cell>
          <cell r="D458" t="str">
            <v>Directly</v>
          </cell>
          <cell r="F458">
            <v>0.97000000000000008</v>
          </cell>
          <cell r="G458">
            <v>0.86</v>
          </cell>
          <cell r="H458">
            <v>0.8</v>
          </cell>
          <cell r="J458">
            <v>1.1872800000000001</v>
          </cell>
          <cell r="K458">
            <v>1.05264</v>
          </cell>
          <cell r="L458">
            <v>0.8</v>
          </cell>
        </row>
        <row r="459">
          <cell r="A459" t="str">
            <v>87-10-0887</v>
          </cell>
          <cell r="B459" t="str">
            <v>Philadelphus 'Beauclerk'</v>
          </cell>
          <cell r="C459" t="str">
            <v>MP104</v>
          </cell>
          <cell r="D459" t="str">
            <v>Directly</v>
          </cell>
          <cell r="F459">
            <v>0.63</v>
          </cell>
          <cell r="G459">
            <v>0.52</v>
          </cell>
          <cell r="H459">
            <v>0.46</v>
          </cell>
          <cell r="J459">
            <v>0.77112000000000003</v>
          </cell>
          <cell r="K459">
            <v>0.63648000000000005</v>
          </cell>
          <cell r="L459">
            <v>0.46</v>
          </cell>
        </row>
        <row r="460">
          <cell r="A460" t="str">
            <v>87-10-0888</v>
          </cell>
          <cell r="B460" t="str">
            <v>Philadelphus 'Belle Etoile'</v>
          </cell>
          <cell r="C460" t="str">
            <v>MP150</v>
          </cell>
          <cell r="D460" t="str">
            <v>Directly</v>
          </cell>
          <cell r="F460">
            <v>0.63</v>
          </cell>
          <cell r="G460">
            <v>0.52</v>
          </cell>
          <cell r="H460">
            <v>0.46</v>
          </cell>
          <cell r="J460">
            <v>0.77112000000000003</v>
          </cell>
          <cell r="K460">
            <v>0.63648000000000005</v>
          </cell>
          <cell r="L460">
            <v>0.46</v>
          </cell>
        </row>
        <row r="461">
          <cell r="A461" t="str">
            <v>87-10-1591</v>
          </cell>
          <cell r="B461" t="str">
            <v>Philadelphus 'Belle Etoile'</v>
          </cell>
          <cell r="C461" t="str">
            <v>MP104</v>
          </cell>
          <cell r="D461" t="str">
            <v>Directly</v>
          </cell>
          <cell r="F461">
            <v>0.63</v>
          </cell>
          <cell r="G461">
            <v>0.52</v>
          </cell>
          <cell r="H461">
            <v>0.46</v>
          </cell>
          <cell r="J461">
            <v>0.77112000000000003</v>
          </cell>
          <cell r="K461">
            <v>0.63648000000000005</v>
          </cell>
          <cell r="L461">
            <v>0.46</v>
          </cell>
        </row>
        <row r="462">
          <cell r="A462" t="str">
            <v>87-10-0920</v>
          </cell>
          <cell r="B462" t="str">
            <v>Philadelphus 'Bouquet Blanc'</v>
          </cell>
          <cell r="C462" t="str">
            <v>MP104</v>
          </cell>
          <cell r="D462" t="str">
            <v>Directly</v>
          </cell>
          <cell r="F462">
            <v>0.63</v>
          </cell>
          <cell r="G462">
            <v>0.52</v>
          </cell>
          <cell r="H462">
            <v>0.46</v>
          </cell>
          <cell r="J462">
            <v>0.77112000000000003</v>
          </cell>
          <cell r="K462">
            <v>0.63648000000000005</v>
          </cell>
          <cell r="L462">
            <v>0.46</v>
          </cell>
        </row>
        <row r="463">
          <cell r="A463" t="str">
            <v>87-10-0368</v>
          </cell>
          <cell r="B463" t="str">
            <v>Philadelphus cor. 'Aureus'</v>
          </cell>
          <cell r="C463" t="str">
            <v>MP104</v>
          </cell>
          <cell r="D463" t="str">
            <v>Directly</v>
          </cell>
          <cell r="F463">
            <v>0.63</v>
          </cell>
          <cell r="G463">
            <v>0.52</v>
          </cell>
          <cell r="H463">
            <v>0.46</v>
          </cell>
          <cell r="J463">
            <v>0.77112000000000003</v>
          </cell>
          <cell r="K463">
            <v>0.63648000000000005</v>
          </cell>
          <cell r="L463">
            <v>0.46</v>
          </cell>
        </row>
        <row r="464">
          <cell r="A464" t="str">
            <v>87-10-0367</v>
          </cell>
          <cell r="B464" t="str">
            <v>Philadelphus coronarius</v>
          </cell>
          <cell r="C464" t="str">
            <v>MP104</v>
          </cell>
          <cell r="D464" t="str">
            <v>Directly</v>
          </cell>
          <cell r="F464">
            <v>0.63</v>
          </cell>
          <cell r="G464">
            <v>0.52</v>
          </cell>
          <cell r="H464">
            <v>0.46</v>
          </cell>
          <cell r="J464">
            <v>0.77112000000000003</v>
          </cell>
          <cell r="K464">
            <v>0.63648000000000005</v>
          </cell>
          <cell r="L464">
            <v>0.46</v>
          </cell>
        </row>
        <row r="465">
          <cell r="A465" t="str">
            <v>87-10-1497</v>
          </cell>
          <cell r="B465" t="str">
            <v>Philadelphus 'Dame Blanche'</v>
          </cell>
          <cell r="C465" t="str">
            <v>MP104</v>
          </cell>
          <cell r="D465" t="str">
            <v>Directly</v>
          </cell>
          <cell r="F465">
            <v>0.63</v>
          </cell>
          <cell r="G465">
            <v>0.52</v>
          </cell>
          <cell r="H465">
            <v>0.46</v>
          </cell>
          <cell r="J465">
            <v>0.77112000000000003</v>
          </cell>
          <cell r="K465">
            <v>0.63648000000000005</v>
          </cell>
          <cell r="L465">
            <v>0.46</v>
          </cell>
        </row>
        <row r="466">
          <cell r="A466" t="str">
            <v>87-10-1592</v>
          </cell>
          <cell r="B466" t="str">
            <v>Philadelphus 'Frosty Morn'</v>
          </cell>
          <cell r="C466" t="str">
            <v>MP104</v>
          </cell>
          <cell r="D466" t="str">
            <v>Directly</v>
          </cell>
          <cell r="F466">
            <v>0.63</v>
          </cell>
          <cell r="G466">
            <v>0.52</v>
          </cell>
          <cell r="H466">
            <v>0.46</v>
          </cell>
          <cell r="J466">
            <v>0.77112000000000003</v>
          </cell>
          <cell r="K466">
            <v>0.63648000000000005</v>
          </cell>
          <cell r="L466">
            <v>0.46</v>
          </cell>
        </row>
        <row r="467">
          <cell r="A467" t="str">
            <v>87-10-1498</v>
          </cell>
          <cell r="B467" t="str">
            <v>Philadelphus 'Lemoinei'</v>
          </cell>
          <cell r="C467" t="str">
            <v>MP104</v>
          </cell>
          <cell r="D467" t="str">
            <v>Directly</v>
          </cell>
          <cell r="F467">
            <v>0.63</v>
          </cell>
          <cell r="G467">
            <v>0.52</v>
          </cell>
          <cell r="H467">
            <v>0.46</v>
          </cell>
          <cell r="J467">
            <v>0.77112000000000003</v>
          </cell>
          <cell r="K467">
            <v>0.63648000000000005</v>
          </cell>
          <cell r="L467">
            <v>0.46</v>
          </cell>
        </row>
        <row r="468">
          <cell r="A468" t="str">
            <v>87-10-1593</v>
          </cell>
          <cell r="B468" t="str">
            <v>Philadelphus 'Manteau d'Hermine'</v>
          </cell>
          <cell r="C468" t="str">
            <v>MP104</v>
          </cell>
          <cell r="D468" t="str">
            <v>Directly</v>
          </cell>
          <cell r="F468">
            <v>0.63</v>
          </cell>
          <cell r="G468">
            <v>0.52</v>
          </cell>
          <cell r="H468">
            <v>0.46</v>
          </cell>
          <cell r="J468">
            <v>0.77112000000000003</v>
          </cell>
          <cell r="K468">
            <v>0.63648000000000005</v>
          </cell>
          <cell r="L468">
            <v>0.46</v>
          </cell>
        </row>
        <row r="469">
          <cell r="A469" t="str">
            <v>87-10-1594</v>
          </cell>
          <cell r="B469" t="str">
            <v>Philadelphus 'Minnesota Snowflake'</v>
          </cell>
          <cell r="C469" t="str">
            <v>MP104</v>
          </cell>
          <cell r="D469" t="str">
            <v>Directly</v>
          </cell>
          <cell r="F469">
            <v>0.63</v>
          </cell>
          <cell r="G469">
            <v>0.52</v>
          </cell>
          <cell r="H469">
            <v>0.46</v>
          </cell>
          <cell r="J469">
            <v>0.77112000000000003</v>
          </cell>
          <cell r="K469">
            <v>0.63648000000000005</v>
          </cell>
          <cell r="L469">
            <v>0.46</v>
          </cell>
        </row>
        <row r="470">
          <cell r="A470" t="str">
            <v>87-10-1499</v>
          </cell>
          <cell r="B470" t="str">
            <v>Philadelphus 'Mont Blanc'</v>
          </cell>
          <cell r="C470" t="str">
            <v>MP104</v>
          </cell>
          <cell r="D470" t="str">
            <v>Directly</v>
          </cell>
          <cell r="F470">
            <v>0.63</v>
          </cell>
          <cell r="G470">
            <v>0.52</v>
          </cell>
          <cell r="H470">
            <v>0.46</v>
          </cell>
          <cell r="J470">
            <v>0.77112000000000003</v>
          </cell>
          <cell r="K470">
            <v>0.63648000000000005</v>
          </cell>
          <cell r="L470">
            <v>0.46</v>
          </cell>
        </row>
        <row r="471">
          <cell r="A471" t="str">
            <v>87-10-0377</v>
          </cell>
          <cell r="B471" t="str">
            <v>Philadelphus 'Schneesturm'</v>
          </cell>
          <cell r="C471" t="str">
            <v>MP104</v>
          </cell>
          <cell r="D471" t="str">
            <v>Directly</v>
          </cell>
          <cell r="F471">
            <v>0.63</v>
          </cell>
          <cell r="G471">
            <v>0.52</v>
          </cell>
          <cell r="H471">
            <v>0.46</v>
          </cell>
          <cell r="J471">
            <v>0.77112000000000003</v>
          </cell>
          <cell r="K471">
            <v>0.63648000000000005</v>
          </cell>
          <cell r="L471">
            <v>0.46</v>
          </cell>
        </row>
        <row r="472">
          <cell r="A472" t="str">
            <v>87-10-1595</v>
          </cell>
          <cell r="B472" t="str">
            <v>Philadelphus 'Silberregen'</v>
          </cell>
          <cell r="C472" t="str">
            <v>MP104</v>
          </cell>
          <cell r="D472" t="str">
            <v>Directly</v>
          </cell>
          <cell r="F472">
            <v>0.63</v>
          </cell>
          <cell r="G472">
            <v>0.52</v>
          </cell>
          <cell r="H472">
            <v>0.46</v>
          </cell>
          <cell r="J472">
            <v>0.77112000000000003</v>
          </cell>
          <cell r="K472">
            <v>0.63648000000000005</v>
          </cell>
          <cell r="L472">
            <v>0.46</v>
          </cell>
        </row>
        <row r="473">
          <cell r="A473" t="str">
            <v>87-10-0379</v>
          </cell>
          <cell r="B473" t="str">
            <v>Philadelphus 'Snowbelle'</v>
          </cell>
          <cell r="C473" t="str">
            <v>MP104</v>
          </cell>
          <cell r="D473" t="str">
            <v>Directly</v>
          </cell>
          <cell r="F473">
            <v>0.63</v>
          </cell>
          <cell r="G473">
            <v>0.52</v>
          </cell>
          <cell r="H473">
            <v>0.46</v>
          </cell>
          <cell r="J473">
            <v>0.77112000000000003</v>
          </cell>
          <cell r="K473">
            <v>0.63648000000000005</v>
          </cell>
          <cell r="L473">
            <v>0.46</v>
          </cell>
        </row>
        <row r="474">
          <cell r="A474" t="str">
            <v>87-10-1057</v>
          </cell>
          <cell r="B474" t="str">
            <v>Philadelphus ´Starbright´ PBR ®</v>
          </cell>
          <cell r="C474" t="str">
            <v>MP104</v>
          </cell>
          <cell r="D474" t="str">
            <v>Directly</v>
          </cell>
          <cell r="F474">
            <v>1.36</v>
          </cell>
          <cell r="G474">
            <v>1.25</v>
          </cell>
          <cell r="H474">
            <v>1.19</v>
          </cell>
          <cell r="J474">
            <v>1.6646400000000001</v>
          </cell>
          <cell r="K474">
            <v>1.53</v>
          </cell>
          <cell r="L474">
            <v>1.19</v>
          </cell>
        </row>
        <row r="475">
          <cell r="A475" t="str">
            <v>87-10-0380</v>
          </cell>
          <cell r="B475" t="str">
            <v>Philadelphus 'Virginal'</v>
          </cell>
          <cell r="C475" t="str">
            <v>MP104</v>
          </cell>
          <cell r="D475" t="str">
            <v>Directly</v>
          </cell>
          <cell r="F475">
            <v>0.63</v>
          </cell>
          <cell r="G475">
            <v>0.52</v>
          </cell>
          <cell r="H475">
            <v>0.46</v>
          </cell>
          <cell r="J475">
            <v>0.77112000000000003</v>
          </cell>
          <cell r="K475">
            <v>0.63648000000000005</v>
          </cell>
          <cell r="L475">
            <v>0.46</v>
          </cell>
        </row>
        <row r="476">
          <cell r="A476" t="str">
            <v>87-10-1596</v>
          </cell>
          <cell r="B476" t="str">
            <v>Philadelphus 'Yellow Cab'</v>
          </cell>
          <cell r="C476" t="str">
            <v>MP104</v>
          </cell>
          <cell r="D476" t="str">
            <v>Directly</v>
          </cell>
          <cell r="F476">
            <v>0.63</v>
          </cell>
          <cell r="G476">
            <v>0.52</v>
          </cell>
          <cell r="H476">
            <v>0.46</v>
          </cell>
          <cell r="J476">
            <v>0.77112000000000003</v>
          </cell>
          <cell r="K476">
            <v>0.63648000000000005</v>
          </cell>
          <cell r="L476">
            <v>0.46</v>
          </cell>
        </row>
        <row r="477">
          <cell r="A477" t="str">
            <v>87-10-0383</v>
          </cell>
          <cell r="B477" t="str">
            <v>Photinia fraseri 'Little Red Robin'</v>
          </cell>
          <cell r="C477" t="str">
            <v>MP150</v>
          </cell>
          <cell r="D477" t="str">
            <v>Directly</v>
          </cell>
          <cell r="F477">
            <v>0.56000000000000005</v>
          </cell>
          <cell r="G477">
            <v>0.45</v>
          </cell>
          <cell r="H477">
            <v>0.39</v>
          </cell>
          <cell r="J477">
            <v>0.68544000000000005</v>
          </cell>
          <cell r="K477">
            <v>0.55080000000000007</v>
          </cell>
          <cell r="L477">
            <v>0.39</v>
          </cell>
        </row>
        <row r="478">
          <cell r="A478" t="str">
            <v>87-10-0384</v>
          </cell>
          <cell r="B478" t="str">
            <v>Photinia fraseri 'Red Robin'</v>
          </cell>
          <cell r="C478" t="str">
            <v>MP104</v>
          </cell>
          <cell r="D478" t="str">
            <v>Directly</v>
          </cell>
          <cell r="F478">
            <v>0.63</v>
          </cell>
          <cell r="G478">
            <v>0.52</v>
          </cell>
          <cell r="H478">
            <v>0.46</v>
          </cell>
          <cell r="J478">
            <v>0.77112000000000003</v>
          </cell>
          <cell r="K478">
            <v>0.63648000000000005</v>
          </cell>
          <cell r="L478">
            <v>0.46</v>
          </cell>
        </row>
        <row r="479">
          <cell r="A479" t="str">
            <v>87-10-0385</v>
          </cell>
          <cell r="B479" t="str">
            <v>Physocarpus capitatus 'Tilden Park'</v>
          </cell>
          <cell r="C479" t="str">
            <v>MP104</v>
          </cell>
          <cell r="D479" t="str">
            <v>Directly</v>
          </cell>
          <cell r="F479">
            <v>0.56000000000000005</v>
          </cell>
          <cell r="G479">
            <v>0.45</v>
          </cell>
          <cell r="H479">
            <v>0.39</v>
          </cell>
          <cell r="J479">
            <v>0.68544000000000005</v>
          </cell>
          <cell r="K479">
            <v>0.55080000000000007</v>
          </cell>
          <cell r="L479">
            <v>0.39</v>
          </cell>
        </row>
        <row r="480">
          <cell r="A480" t="str">
            <v>87-10-0386</v>
          </cell>
          <cell r="B480" t="str">
            <v>Physocarpus opulif. 'Andre'</v>
          </cell>
          <cell r="C480" t="str">
            <v>MP104</v>
          </cell>
          <cell r="D480" t="str">
            <v>Directly</v>
          </cell>
          <cell r="F480">
            <v>0.59000000000000008</v>
          </cell>
          <cell r="G480">
            <v>0.48</v>
          </cell>
          <cell r="H480">
            <v>0.42</v>
          </cell>
          <cell r="J480">
            <v>0.72216000000000014</v>
          </cell>
          <cell r="K480">
            <v>0.58751999999999993</v>
          </cell>
          <cell r="L480">
            <v>0.42</v>
          </cell>
        </row>
        <row r="481">
          <cell r="A481" t="str">
            <v>87-10-0921</v>
          </cell>
          <cell r="B481" t="str">
            <v>Physocarpus opulifolius 'Annys Gold'PBR' PBR ®</v>
          </cell>
          <cell r="C481" t="str">
            <v>MP104</v>
          </cell>
          <cell r="D481" t="str">
            <v>Directly</v>
          </cell>
          <cell r="F481">
            <v>1.25</v>
          </cell>
          <cell r="G481">
            <v>1.1399999999999999</v>
          </cell>
          <cell r="H481">
            <v>1.08</v>
          </cell>
          <cell r="J481">
            <v>1.53</v>
          </cell>
          <cell r="K481">
            <v>1.3953599999999999</v>
          </cell>
          <cell r="L481">
            <v>1.08</v>
          </cell>
        </row>
        <row r="482">
          <cell r="A482" t="str">
            <v>87-10-0387</v>
          </cell>
          <cell r="B482" t="str">
            <v>Physocarpus opulif. 'Dart's Gold'</v>
          </cell>
          <cell r="C482" t="str">
            <v>MP104</v>
          </cell>
          <cell r="D482" t="str">
            <v>Directly</v>
          </cell>
          <cell r="F482">
            <v>0.59000000000000008</v>
          </cell>
          <cell r="G482">
            <v>0.48</v>
          </cell>
          <cell r="H482">
            <v>0.42</v>
          </cell>
          <cell r="J482">
            <v>0.72216000000000014</v>
          </cell>
          <cell r="K482">
            <v>0.58751999999999993</v>
          </cell>
          <cell r="L482">
            <v>0.42</v>
          </cell>
        </row>
        <row r="483">
          <cell r="A483" t="str">
            <v>87-10-0388</v>
          </cell>
          <cell r="B483" t="str">
            <v>Physocarpus opulifolius Diable d'Or® ('Mindia'PBR) ®</v>
          </cell>
          <cell r="C483" t="str">
            <v>MP104</v>
          </cell>
          <cell r="D483" t="str">
            <v>Directly</v>
          </cell>
          <cell r="F483">
            <v>1.25</v>
          </cell>
          <cell r="G483">
            <v>1.1399999999999999</v>
          </cell>
          <cell r="H483">
            <v>1.08</v>
          </cell>
          <cell r="J483">
            <v>1.53</v>
          </cell>
          <cell r="K483">
            <v>1.3953599999999999</v>
          </cell>
          <cell r="L483">
            <v>1.08</v>
          </cell>
        </row>
        <row r="484">
          <cell r="A484" t="str">
            <v>87-10-0389</v>
          </cell>
          <cell r="B484" t="str">
            <v>Physocarpus opulif. 'Diabolo' PBR ®</v>
          </cell>
          <cell r="C484" t="str">
            <v>MP104</v>
          </cell>
          <cell r="D484" t="str">
            <v>Directly</v>
          </cell>
          <cell r="F484">
            <v>1.08</v>
          </cell>
          <cell r="G484">
            <v>0.97</v>
          </cell>
          <cell r="H484">
            <v>0.91</v>
          </cell>
          <cell r="J484">
            <v>1.32192</v>
          </cell>
          <cell r="K484">
            <v>1.1872799999999999</v>
          </cell>
          <cell r="L484">
            <v>0.91</v>
          </cell>
        </row>
        <row r="485">
          <cell r="A485" t="str">
            <v>87-10-0391</v>
          </cell>
          <cell r="B485" t="str">
            <v>Physocarpus opulifolius Lady in Red ('Tuilad'PBR) ®</v>
          </cell>
          <cell r="C485" t="str">
            <v>MP104</v>
          </cell>
          <cell r="D485" t="str">
            <v>Directly</v>
          </cell>
          <cell r="F485">
            <v>1.25</v>
          </cell>
          <cell r="G485">
            <v>1.1399999999999999</v>
          </cell>
          <cell r="H485">
            <v>1.08</v>
          </cell>
          <cell r="J485">
            <v>1.53</v>
          </cell>
          <cell r="K485">
            <v>1.3953599999999999</v>
          </cell>
          <cell r="L485">
            <v>1.08</v>
          </cell>
        </row>
        <row r="486">
          <cell r="A486" t="str">
            <v>87-10-1058</v>
          </cell>
          <cell r="B486" t="str">
            <v>Physocarpus opulifolius Little Angel ('Hoogi016'PBR) ®</v>
          </cell>
          <cell r="C486" t="str">
            <v>MP104</v>
          </cell>
          <cell r="D486" t="str">
            <v>Directly</v>
          </cell>
          <cell r="F486">
            <v>1.25</v>
          </cell>
          <cell r="G486">
            <v>1.1399999999999999</v>
          </cell>
          <cell r="H486">
            <v>1.08</v>
          </cell>
          <cell r="J486">
            <v>1.53</v>
          </cell>
          <cell r="K486">
            <v>1.3953599999999999</v>
          </cell>
          <cell r="L486">
            <v>1.08</v>
          </cell>
        </row>
        <row r="487">
          <cell r="A487" t="str">
            <v>87-10-1779</v>
          </cell>
          <cell r="B487" t="str">
            <v>Physocarpos opulifolius 'Little Greeny' PBR ®</v>
          </cell>
          <cell r="C487" t="str">
            <v>MP150</v>
          </cell>
          <cell r="D487" t="str">
            <v>Directly</v>
          </cell>
          <cell r="F487">
            <v>1.25</v>
          </cell>
          <cell r="G487">
            <v>1.1399999999999999</v>
          </cell>
          <cell r="H487">
            <v>1.08</v>
          </cell>
          <cell r="J487">
            <v>1.53</v>
          </cell>
          <cell r="K487">
            <v>1.3953599999999999</v>
          </cell>
          <cell r="L487">
            <v>1.08</v>
          </cell>
        </row>
        <row r="488">
          <cell r="A488" t="str">
            <v>87-10-1278</v>
          </cell>
          <cell r="B488" t="str">
            <v>Physocarpus opulifolius Little Joker ('Hoogi021'PBR) ®</v>
          </cell>
          <cell r="C488" t="str">
            <v>MP150</v>
          </cell>
          <cell r="D488" t="str">
            <v>Directly</v>
          </cell>
          <cell r="F488">
            <v>1.25</v>
          </cell>
          <cell r="G488">
            <v>1.1399999999999999</v>
          </cell>
          <cell r="H488">
            <v>1.08</v>
          </cell>
          <cell r="J488">
            <v>1.53</v>
          </cell>
          <cell r="K488">
            <v>1.3953599999999999</v>
          </cell>
          <cell r="L488">
            <v>1.08</v>
          </cell>
        </row>
        <row r="489">
          <cell r="A489" t="str">
            <v>87-10-0392</v>
          </cell>
          <cell r="B489" t="str">
            <v>Physocarpus opulif. 'Luteus'</v>
          </cell>
          <cell r="C489" t="str">
            <v>MP104</v>
          </cell>
          <cell r="D489" t="str">
            <v>Directly</v>
          </cell>
          <cell r="F489">
            <v>0.59000000000000008</v>
          </cell>
          <cell r="G489">
            <v>0.48</v>
          </cell>
          <cell r="H489">
            <v>0.42</v>
          </cell>
          <cell r="J489">
            <v>0.72216000000000014</v>
          </cell>
          <cell r="K489">
            <v>0.58751999999999993</v>
          </cell>
          <cell r="L489">
            <v>0.42</v>
          </cell>
        </row>
        <row r="490">
          <cell r="A490" t="str">
            <v>87-10-0922</v>
          </cell>
          <cell r="B490" t="str">
            <v>Physocarpus opulif. 'Midnight' PBR ®</v>
          </cell>
          <cell r="C490" t="str">
            <v>MP104</v>
          </cell>
          <cell r="D490" t="str">
            <v>Directly</v>
          </cell>
          <cell r="F490">
            <v>1.25</v>
          </cell>
          <cell r="G490">
            <v>1.1399999999999999</v>
          </cell>
          <cell r="H490">
            <v>1.08</v>
          </cell>
          <cell r="J490">
            <v>1.53</v>
          </cell>
          <cell r="K490">
            <v>1.3953599999999999</v>
          </cell>
          <cell r="L490">
            <v>1.08</v>
          </cell>
        </row>
        <row r="491">
          <cell r="A491" t="str">
            <v>87-10-0393</v>
          </cell>
          <cell r="B491" t="str">
            <v>Physocarpus opulif. 'Nugget'</v>
          </cell>
          <cell r="C491" t="str">
            <v>MP104</v>
          </cell>
          <cell r="D491" t="str">
            <v>Directly</v>
          </cell>
          <cell r="F491">
            <v>0.59000000000000008</v>
          </cell>
          <cell r="G491">
            <v>0.48</v>
          </cell>
          <cell r="H491">
            <v>0.42</v>
          </cell>
          <cell r="J491">
            <v>0.72216000000000014</v>
          </cell>
          <cell r="K491">
            <v>0.58751999999999993</v>
          </cell>
          <cell r="L491">
            <v>0.42</v>
          </cell>
        </row>
        <row r="492">
          <cell r="A492" t="str">
            <v>87-10-0394</v>
          </cell>
          <cell r="B492" t="str">
            <v>Physocarpus opulif. 'Red Baron'</v>
          </cell>
          <cell r="C492" t="str">
            <v>MP104</v>
          </cell>
          <cell r="D492" t="str">
            <v>Directly</v>
          </cell>
          <cell r="F492">
            <v>0.59000000000000008</v>
          </cell>
          <cell r="G492">
            <v>0.48</v>
          </cell>
          <cell r="H492">
            <v>0.42</v>
          </cell>
          <cell r="J492">
            <v>0.72216000000000014</v>
          </cell>
          <cell r="K492">
            <v>0.58751999999999993</v>
          </cell>
          <cell r="L492">
            <v>0.42</v>
          </cell>
        </row>
        <row r="493">
          <cell r="A493" t="str">
            <v>87-10-0395</v>
          </cell>
          <cell r="B493" t="str">
            <v>Physocarpus opulif. 'Red Esquire' PBR ®</v>
          </cell>
          <cell r="C493" t="str">
            <v>MP104</v>
          </cell>
          <cell r="D493" t="str">
            <v>Directly</v>
          </cell>
          <cell r="F493">
            <v>1.25</v>
          </cell>
          <cell r="G493">
            <v>1.1399999999999999</v>
          </cell>
          <cell r="H493">
            <v>1.08</v>
          </cell>
          <cell r="J493">
            <v>1.53</v>
          </cell>
          <cell r="K493">
            <v>1.3953599999999999</v>
          </cell>
          <cell r="L493">
            <v>1.08</v>
          </cell>
        </row>
        <row r="494">
          <cell r="A494" t="str">
            <v>87-10-1349</v>
          </cell>
          <cell r="B494" t="str">
            <v>Physocarpus opulif. 'Schuch'</v>
          </cell>
          <cell r="C494" t="str">
            <v>MP104</v>
          </cell>
          <cell r="D494" t="str">
            <v>Directly</v>
          </cell>
          <cell r="F494">
            <v>0.63</v>
          </cell>
          <cell r="G494">
            <v>0.52</v>
          </cell>
          <cell r="H494">
            <v>0.46</v>
          </cell>
          <cell r="J494">
            <v>0.77112000000000003</v>
          </cell>
          <cell r="K494">
            <v>0.63648000000000005</v>
          </cell>
          <cell r="L494">
            <v>0.46</v>
          </cell>
        </row>
        <row r="495">
          <cell r="A495" t="str">
            <v>87-10-0397</v>
          </cell>
          <cell r="B495" t="str">
            <v>Physocarpus opulif. 'Summer Wine' PBR ® (Seward)</v>
          </cell>
          <cell r="C495" t="str">
            <v>MP104</v>
          </cell>
          <cell r="D495" t="str">
            <v>Directly</v>
          </cell>
          <cell r="F495">
            <v>1.25</v>
          </cell>
          <cell r="G495">
            <v>1.1399999999999999</v>
          </cell>
          <cell r="H495">
            <v>1.08</v>
          </cell>
          <cell r="J495">
            <v>1.53</v>
          </cell>
          <cell r="K495">
            <v>1.3953599999999999</v>
          </cell>
          <cell r="L495">
            <v>1.08</v>
          </cell>
        </row>
        <row r="496">
          <cell r="A496" t="str">
            <v>87-10-1350</v>
          </cell>
          <cell r="B496" t="str">
            <v>Physocarpus opulif. 'Tiny Wine' PBR ®</v>
          </cell>
          <cell r="C496" t="str">
            <v>MP104</v>
          </cell>
          <cell r="D496" t="str">
            <v>Directly</v>
          </cell>
          <cell r="F496">
            <v>1.25</v>
          </cell>
          <cell r="G496">
            <v>1.1399999999999999</v>
          </cell>
          <cell r="H496">
            <v>1.08</v>
          </cell>
          <cell r="J496">
            <v>1.53</v>
          </cell>
          <cell r="K496">
            <v>1.3953599999999999</v>
          </cell>
          <cell r="L496">
            <v>1.08</v>
          </cell>
        </row>
        <row r="497">
          <cell r="A497" t="str">
            <v>87-10-0880</v>
          </cell>
          <cell r="B497" t="str">
            <v>Physocarpus opulif. 'Zdechovice'</v>
          </cell>
          <cell r="C497" t="str">
            <v>MP104</v>
          </cell>
          <cell r="D497" t="str">
            <v>Directly</v>
          </cell>
          <cell r="F497">
            <v>0.59000000000000008</v>
          </cell>
          <cell r="G497">
            <v>0.48</v>
          </cell>
          <cell r="H497">
            <v>0.42</v>
          </cell>
          <cell r="J497">
            <v>0.72216000000000014</v>
          </cell>
          <cell r="K497">
            <v>0.58751999999999993</v>
          </cell>
          <cell r="L497">
            <v>0.42</v>
          </cell>
        </row>
        <row r="498">
          <cell r="A498" t="str">
            <v>87-10-0404</v>
          </cell>
          <cell r="B498" t="str">
            <v>Potentilla f. 'Abbotswood'</v>
          </cell>
          <cell r="C498" t="str">
            <v>MP150</v>
          </cell>
          <cell r="D498" t="str">
            <v>Directly</v>
          </cell>
          <cell r="F498">
            <v>0.36</v>
          </cell>
          <cell r="G498">
            <v>0.26</v>
          </cell>
          <cell r="H498">
            <v>0.22</v>
          </cell>
          <cell r="J498">
            <v>0.44063999999999998</v>
          </cell>
          <cell r="K498">
            <v>0.31824000000000002</v>
          </cell>
          <cell r="L498">
            <v>0.22</v>
          </cell>
        </row>
        <row r="499">
          <cell r="A499" t="str">
            <v>87-10-0405</v>
          </cell>
          <cell r="B499" t="str">
            <v>Potentilla f. 'Annette'</v>
          </cell>
          <cell r="C499" t="str">
            <v>MP150</v>
          </cell>
          <cell r="D499" t="str">
            <v>Directly</v>
          </cell>
          <cell r="F499">
            <v>0.36</v>
          </cell>
          <cell r="G499">
            <v>0.26</v>
          </cell>
          <cell r="H499">
            <v>0.22</v>
          </cell>
          <cell r="J499">
            <v>0.44063999999999998</v>
          </cell>
          <cell r="K499">
            <v>0.31824000000000002</v>
          </cell>
          <cell r="L499">
            <v>0.22</v>
          </cell>
        </row>
        <row r="500">
          <cell r="A500" t="str">
            <v>87-10-1597</v>
          </cell>
          <cell r="B500" t="str">
            <v>Potentilla f. 'Bella Bianca' PBR ®</v>
          </cell>
          <cell r="C500" t="str">
            <v>MP150</v>
          </cell>
          <cell r="D500" t="str">
            <v>Directly</v>
          </cell>
          <cell r="F500">
            <v>1.08</v>
          </cell>
          <cell r="G500">
            <v>0.97</v>
          </cell>
          <cell r="H500">
            <v>0.91</v>
          </cell>
          <cell r="J500">
            <v>1.32192</v>
          </cell>
          <cell r="K500">
            <v>1.1872799999999999</v>
          </cell>
          <cell r="L500">
            <v>0.91</v>
          </cell>
        </row>
        <row r="501">
          <cell r="A501" t="str">
            <v>87-10-1433</v>
          </cell>
          <cell r="B501" t="str">
            <v>Potentilla f. 'Bellissima' PBR ®</v>
          </cell>
          <cell r="C501" t="str">
            <v>MP150</v>
          </cell>
          <cell r="D501" t="str">
            <v>Directly</v>
          </cell>
          <cell r="F501">
            <v>1.08</v>
          </cell>
          <cell r="G501">
            <v>0.97</v>
          </cell>
          <cell r="H501">
            <v>0.91</v>
          </cell>
          <cell r="J501">
            <v>1.32192</v>
          </cell>
          <cell r="K501">
            <v>1.1872799999999999</v>
          </cell>
          <cell r="L501">
            <v>0.91</v>
          </cell>
        </row>
        <row r="502">
          <cell r="A502" t="str">
            <v>87-10-1683</v>
          </cell>
          <cell r="B502" t="str">
            <v>Potentilla f. 'Bella Lindsey' PBR ®</v>
          </cell>
          <cell r="C502" t="str">
            <v>MP150</v>
          </cell>
          <cell r="D502" t="str">
            <v>Directly</v>
          </cell>
          <cell r="F502">
            <v>1.08</v>
          </cell>
          <cell r="G502">
            <v>0.97</v>
          </cell>
          <cell r="H502">
            <v>0.91</v>
          </cell>
          <cell r="J502">
            <v>1.32192</v>
          </cell>
          <cell r="K502">
            <v>1.1872799999999999</v>
          </cell>
          <cell r="L502">
            <v>0.91</v>
          </cell>
        </row>
        <row r="503">
          <cell r="A503" t="str">
            <v>87-10-1434</v>
          </cell>
          <cell r="B503" t="str">
            <v>Potentilla f. 'Bella Sol' PBR ®</v>
          </cell>
          <cell r="C503" t="str">
            <v>MP150</v>
          </cell>
          <cell r="D503" t="str">
            <v>Directly</v>
          </cell>
          <cell r="F503">
            <v>1.08</v>
          </cell>
          <cell r="G503">
            <v>0.97</v>
          </cell>
          <cell r="H503">
            <v>0.91</v>
          </cell>
          <cell r="J503">
            <v>1.32192</v>
          </cell>
          <cell r="K503">
            <v>1.1872799999999999</v>
          </cell>
          <cell r="L503">
            <v>0.91</v>
          </cell>
        </row>
        <row r="504">
          <cell r="A504" t="str">
            <v>87-10-0406</v>
          </cell>
          <cell r="B504" t="str">
            <v>Potentilla f. 'Blink' (Pink Queen / Princess)</v>
          </cell>
          <cell r="C504" t="str">
            <v>MP150</v>
          </cell>
          <cell r="D504" t="str">
            <v>Directly</v>
          </cell>
          <cell r="F504">
            <v>0.36</v>
          </cell>
          <cell r="G504">
            <v>0.26</v>
          </cell>
          <cell r="H504">
            <v>0.22</v>
          </cell>
          <cell r="J504">
            <v>0.44063999999999998</v>
          </cell>
          <cell r="K504">
            <v>0.31824000000000002</v>
          </cell>
          <cell r="L504">
            <v>0.22</v>
          </cell>
        </row>
        <row r="505">
          <cell r="A505" t="str">
            <v>87-10-0924</v>
          </cell>
          <cell r="B505" t="str">
            <v>Potentilla f. Danny Boy ('Lissdan'PBR) ®</v>
          </cell>
          <cell r="C505" t="str">
            <v>MP150</v>
          </cell>
          <cell r="D505" t="str">
            <v>Directly</v>
          </cell>
          <cell r="F505">
            <v>1.08</v>
          </cell>
          <cell r="G505">
            <v>0.97</v>
          </cell>
          <cell r="H505">
            <v>0.91</v>
          </cell>
          <cell r="J505">
            <v>1.32192</v>
          </cell>
          <cell r="K505">
            <v>1.1872799999999999</v>
          </cell>
          <cell r="L505">
            <v>0.91</v>
          </cell>
        </row>
        <row r="506">
          <cell r="A506" t="str">
            <v>87-10-0407</v>
          </cell>
          <cell r="B506" t="str">
            <v>Potentilla f. 'Dart's Golddigger'</v>
          </cell>
          <cell r="C506" t="str">
            <v>MP150</v>
          </cell>
          <cell r="D506" t="str">
            <v>Directly</v>
          </cell>
          <cell r="F506">
            <v>0.36</v>
          </cell>
          <cell r="G506">
            <v>0.26</v>
          </cell>
          <cell r="H506">
            <v>0.22</v>
          </cell>
          <cell r="J506">
            <v>0.44063999999999998</v>
          </cell>
          <cell r="K506">
            <v>0.31824000000000002</v>
          </cell>
          <cell r="L506">
            <v>0.22</v>
          </cell>
        </row>
        <row r="507">
          <cell r="A507" t="str">
            <v>87-10-0408</v>
          </cell>
          <cell r="B507" t="str">
            <v>Potentilla f. 'Daydawn'</v>
          </cell>
          <cell r="C507" t="str">
            <v>MP150</v>
          </cell>
          <cell r="D507" t="str">
            <v>Directly</v>
          </cell>
          <cell r="F507">
            <v>0.36</v>
          </cell>
          <cell r="G507">
            <v>0.26</v>
          </cell>
          <cell r="H507">
            <v>0.22</v>
          </cell>
          <cell r="J507">
            <v>0.44063999999999998</v>
          </cell>
          <cell r="K507">
            <v>0.31824000000000002</v>
          </cell>
          <cell r="L507">
            <v>0.22</v>
          </cell>
        </row>
        <row r="508">
          <cell r="A508" t="str">
            <v>87-10-1684</v>
          </cell>
          <cell r="B508" t="str">
            <v>Potentilla fruticosa 'Elfenbein'</v>
          </cell>
          <cell r="C508" t="str">
            <v>MP150</v>
          </cell>
          <cell r="D508" t="str">
            <v>Directly</v>
          </cell>
          <cell r="F508">
            <v>0.36</v>
          </cell>
          <cell r="G508">
            <v>0.26</v>
          </cell>
          <cell r="H508">
            <v>0.22</v>
          </cell>
          <cell r="J508">
            <v>0.44063999999999998</v>
          </cell>
          <cell r="K508">
            <v>0.31824000000000002</v>
          </cell>
          <cell r="L508">
            <v>0.22</v>
          </cell>
        </row>
        <row r="509">
          <cell r="A509" t="str">
            <v>87-10-0409</v>
          </cell>
          <cell r="B509" t="str">
            <v>Potentilla f. 'Elizabeth'</v>
          </cell>
          <cell r="C509" t="str">
            <v>MP150</v>
          </cell>
          <cell r="D509" t="str">
            <v>Directly</v>
          </cell>
          <cell r="F509">
            <v>0.36</v>
          </cell>
          <cell r="G509">
            <v>0.26</v>
          </cell>
          <cell r="H509">
            <v>0.22</v>
          </cell>
          <cell r="J509">
            <v>0.44063999999999998</v>
          </cell>
          <cell r="K509">
            <v>0.31824000000000002</v>
          </cell>
          <cell r="L509">
            <v>0.22</v>
          </cell>
        </row>
        <row r="510">
          <cell r="A510" t="str">
            <v>87-10-0410</v>
          </cell>
          <cell r="B510" t="str">
            <v>Potentilla f. 'Floppy Disk'</v>
          </cell>
          <cell r="C510" t="str">
            <v>MP150</v>
          </cell>
          <cell r="D510" t="str">
            <v>Directly</v>
          </cell>
          <cell r="F510">
            <v>0.36</v>
          </cell>
          <cell r="G510">
            <v>0.26</v>
          </cell>
          <cell r="H510">
            <v>0.22</v>
          </cell>
          <cell r="J510">
            <v>0.44063999999999998</v>
          </cell>
          <cell r="K510">
            <v>0.31824000000000002</v>
          </cell>
          <cell r="L510">
            <v>0.22</v>
          </cell>
        </row>
        <row r="511">
          <cell r="A511" t="str">
            <v>87-10-1115</v>
          </cell>
          <cell r="B511" t="str">
            <v>Potentilla f. 'Glamour Girl' PBR ®</v>
          </cell>
          <cell r="C511" t="str">
            <v>MP150</v>
          </cell>
          <cell r="D511" t="str">
            <v>Directly</v>
          </cell>
          <cell r="F511">
            <v>1.08</v>
          </cell>
          <cell r="G511">
            <v>0.97</v>
          </cell>
          <cell r="H511">
            <v>0.91</v>
          </cell>
          <cell r="J511">
            <v>1.32192</v>
          </cell>
          <cell r="K511">
            <v>1.1872799999999999</v>
          </cell>
          <cell r="L511">
            <v>0.91</v>
          </cell>
        </row>
        <row r="512">
          <cell r="A512" t="str">
            <v>87-10-1020</v>
          </cell>
          <cell r="B512" t="str">
            <v>Potentilla f. 'Golden Dwarf'</v>
          </cell>
          <cell r="C512" t="str">
            <v>MP150</v>
          </cell>
          <cell r="D512" t="str">
            <v>Directly</v>
          </cell>
          <cell r="F512">
            <v>0.36</v>
          </cell>
          <cell r="G512">
            <v>0.26</v>
          </cell>
          <cell r="H512">
            <v>0.22</v>
          </cell>
          <cell r="J512">
            <v>0.44063999999999998</v>
          </cell>
          <cell r="K512">
            <v>0.31824000000000002</v>
          </cell>
          <cell r="L512">
            <v>0.22</v>
          </cell>
        </row>
        <row r="513">
          <cell r="A513" t="str">
            <v>87-10-0412</v>
          </cell>
          <cell r="B513" t="str">
            <v>Potentilla f. 'Goldfinger'</v>
          </cell>
          <cell r="C513" t="str">
            <v>MP150</v>
          </cell>
          <cell r="D513" t="str">
            <v>Directly</v>
          </cell>
          <cell r="F513">
            <v>0.36</v>
          </cell>
          <cell r="G513">
            <v>0.26</v>
          </cell>
          <cell r="H513">
            <v>0.22</v>
          </cell>
          <cell r="J513">
            <v>0.44063999999999998</v>
          </cell>
          <cell r="K513">
            <v>0.31824000000000002</v>
          </cell>
          <cell r="L513">
            <v>0.22</v>
          </cell>
        </row>
        <row r="514">
          <cell r="A514" t="str">
            <v>87-10-0413</v>
          </cell>
          <cell r="B514" t="str">
            <v>Potentilla f. 'Goldstar'</v>
          </cell>
          <cell r="C514" t="str">
            <v>MP150</v>
          </cell>
          <cell r="D514" t="str">
            <v>Directly</v>
          </cell>
          <cell r="F514">
            <v>0.36</v>
          </cell>
          <cell r="G514">
            <v>0.26</v>
          </cell>
          <cell r="H514">
            <v>0.22</v>
          </cell>
          <cell r="J514">
            <v>0.44063999999999998</v>
          </cell>
          <cell r="K514">
            <v>0.31824000000000002</v>
          </cell>
          <cell r="L514">
            <v>0.22</v>
          </cell>
        </row>
        <row r="515">
          <cell r="A515" t="str">
            <v>87-10-0414</v>
          </cell>
          <cell r="B515" t="str">
            <v>Potentilla f. 'Goldteppich'</v>
          </cell>
          <cell r="C515" t="str">
            <v>MP150</v>
          </cell>
          <cell r="D515" t="str">
            <v>Directly</v>
          </cell>
          <cell r="F515">
            <v>0.36</v>
          </cell>
          <cell r="G515">
            <v>0.26</v>
          </cell>
          <cell r="H515">
            <v>0.22</v>
          </cell>
          <cell r="J515">
            <v>0.44063999999999998</v>
          </cell>
          <cell r="K515">
            <v>0.31824000000000002</v>
          </cell>
          <cell r="L515">
            <v>0.22</v>
          </cell>
        </row>
        <row r="516">
          <cell r="A516" t="str">
            <v>87-10-0415</v>
          </cell>
          <cell r="B516" t="str">
            <v>Potentilla f. 'Grandiflora'</v>
          </cell>
          <cell r="C516" t="str">
            <v>MP150</v>
          </cell>
          <cell r="D516" t="str">
            <v>Directly</v>
          </cell>
          <cell r="F516">
            <v>0.36</v>
          </cell>
          <cell r="G516">
            <v>0.26</v>
          </cell>
          <cell r="H516">
            <v>0.22</v>
          </cell>
          <cell r="J516">
            <v>0.44063999999999998</v>
          </cell>
          <cell r="K516">
            <v>0.31824000000000002</v>
          </cell>
          <cell r="L516">
            <v>0.22</v>
          </cell>
        </row>
        <row r="517">
          <cell r="A517" t="str">
            <v>87-10-1354</v>
          </cell>
          <cell r="B517" t="str">
            <v>Potentilla f. 'Hachmann's Gigant'</v>
          </cell>
          <cell r="C517" t="str">
            <v>MP150</v>
          </cell>
          <cell r="D517" t="str">
            <v>Directly</v>
          </cell>
          <cell r="F517">
            <v>0.36</v>
          </cell>
          <cell r="G517">
            <v>0.26</v>
          </cell>
          <cell r="H517">
            <v>0.22</v>
          </cell>
          <cell r="J517">
            <v>0.44063999999999998</v>
          </cell>
          <cell r="K517">
            <v>0.31824000000000002</v>
          </cell>
          <cell r="L517">
            <v>0.22</v>
          </cell>
        </row>
        <row r="518">
          <cell r="A518" t="str">
            <v>87-10-0867</v>
          </cell>
          <cell r="B518" t="str">
            <v>Potentilla f. 'Hopleys Orange'</v>
          </cell>
          <cell r="C518" t="str">
            <v>MP150</v>
          </cell>
          <cell r="D518" t="str">
            <v>Directly</v>
          </cell>
          <cell r="F518">
            <v>0.36</v>
          </cell>
          <cell r="G518">
            <v>0.26</v>
          </cell>
          <cell r="H518">
            <v>0.22</v>
          </cell>
          <cell r="J518">
            <v>0.44063999999999998</v>
          </cell>
          <cell r="K518">
            <v>0.31824000000000002</v>
          </cell>
          <cell r="L518">
            <v>0.22</v>
          </cell>
        </row>
        <row r="519">
          <cell r="A519" t="str">
            <v>87-10-0418</v>
          </cell>
          <cell r="B519" t="str">
            <v>Potentilla f. 'Katherine Dykes'</v>
          </cell>
          <cell r="C519" t="str">
            <v>MP150</v>
          </cell>
          <cell r="D519" t="str">
            <v>Directly</v>
          </cell>
          <cell r="F519">
            <v>0.36</v>
          </cell>
          <cell r="G519">
            <v>0.26</v>
          </cell>
          <cell r="H519">
            <v>0.22</v>
          </cell>
          <cell r="J519">
            <v>0.44063999999999998</v>
          </cell>
          <cell r="K519">
            <v>0.31824000000000002</v>
          </cell>
          <cell r="L519">
            <v>0.22</v>
          </cell>
        </row>
        <row r="520">
          <cell r="A520" t="str">
            <v>87-10-0419</v>
          </cell>
          <cell r="B520" t="str">
            <v>Potentilla f. 'Klondike'</v>
          </cell>
          <cell r="C520" t="str">
            <v>MP150</v>
          </cell>
          <cell r="D520" t="str">
            <v>Directly</v>
          </cell>
          <cell r="F520">
            <v>0.36</v>
          </cell>
          <cell r="G520">
            <v>0.26</v>
          </cell>
          <cell r="H520">
            <v>0.22</v>
          </cell>
          <cell r="J520">
            <v>0.44063999999999998</v>
          </cell>
          <cell r="K520">
            <v>0.31824000000000002</v>
          </cell>
          <cell r="L520">
            <v>0.22</v>
          </cell>
        </row>
        <row r="521">
          <cell r="A521" t="str">
            <v>87-10-0420</v>
          </cell>
          <cell r="B521" t="str">
            <v>Potentilla f. 'Kobold'</v>
          </cell>
          <cell r="C521" t="str">
            <v>MP150</v>
          </cell>
          <cell r="D521" t="str">
            <v>Directly</v>
          </cell>
          <cell r="F521">
            <v>0.36</v>
          </cell>
          <cell r="G521">
            <v>0.26</v>
          </cell>
          <cell r="H521">
            <v>0.22</v>
          </cell>
          <cell r="J521">
            <v>0.44063999999999998</v>
          </cell>
          <cell r="K521">
            <v>0.31824000000000002</v>
          </cell>
          <cell r="L521">
            <v>0.22</v>
          </cell>
        </row>
        <row r="522">
          <cell r="A522" t="str">
            <v>87-10-0421</v>
          </cell>
          <cell r="B522" t="str">
            <v>Potentilla f. 'Limelight'</v>
          </cell>
          <cell r="C522" t="str">
            <v>MP150</v>
          </cell>
          <cell r="D522" t="str">
            <v>Directly</v>
          </cell>
          <cell r="F522">
            <v>0.36</v>
          </cell>
          <cell r="G522">
            <v>0.26</v>
          </cell>
          <cell r="H522">
            <v>0.22</v>
          </cell>
          <cell r="J522">
            <v>0.44063999999999998</v>
          </cell>
          <cell r="K522">
            <v>0.31824000000000002</v>
          </cell>
          <cell r="L522">
            <v>0.22</v>
          </cell>
        </row>
        <row r="523">
          <cell r="A523" t="str">
            <v>87-10-0422</v>
          </cell>
          <cell r="B523" t="str">
            <v>Potentilla f. 'Living Daylight'</v>
          </cell>
          <cell r="C523" t="str">
            <v>MP150</v>
          </cell>
          <cell r="D523" t="str">
            <v>Directly</v>
          </cell>
          <cell r="F523">
            <v>0.36</v>
          </cell>
          <cell r="G523">
            <v>0.26</v>
          </cell>
          <cell r="H523">
            <v>0.22</v>
          </cell>
          <cell r="J523">
            <v>0.44063999999999998</v>
          </cell>
          <cell r="K523">
            <v>0.31824000000000002</v>
          </cell>
          <cell r="L523">
            <v>0.22</v>
          </cell>
        </row>
        <row r="524">
          <cell r="A524" t="str">
            <v>87-10-0423</v>
          </cell>
          <cell r="B524" t="str">
            <v>Potentilla f. 'Longacre'</v>
          </cell>
          <cell r="C524" t="str">
            <v>MP150</v>
          </cell>
          <cell r="D524" t="str">
            <v>Directly</v>
          </cell>
          <cell r="F524">
            <v>0.36</v>
          </cell>
          <cell r="G524">
            <v>0.26</v>
          </cell>
          <cell r="H524">
            <v>0.22</v>
          </cell>
          <cell r="J524">
            <v>0.44063999999999998</v>
          </cell>
          <cell r="K524">
            <v>0.31824000000000002</v>
          </cell>
          <cell r="L524">
            <v>0.22</v>
          </cell>
        </row>
        <row r="525">
          <cell r="A525" t="str">
            <v>87-10-0424</v>
          </cell>
          <cell r="B525" t="str">
            <v>Potentilla f. 'Lovely Pink' (Pink Beauty) PBR ®</v>
          </cell>
          <cell r="C525" t="str">
            <v>MP150</v>
          </cell>
          <cell r="D525" t="str">
            <v>Directly</v>
          </cell>
          <cell r="F525">
            <v>1.08</v>
          </cell>
          <cell r="G525">
            <v>0.97</v>
          </cell>
          <cell r="H525">
            <v>0.91</v>
          </cell>
          <cell r="J525">
            <v>1.32192</v>
          </cell>
          <cell r="K525">
            <v>1.1872799999999999</v>
          </cell>
          <cell r="L525">
            <v>0.91</v>
          </cell>
        </row>
        <row r="526">
          <cell r="A526" t="str">
            <v>87-10-0425</v>
          </cell>
          <cell r="B526" t="str">
            <v>Potentilla f. 'Maanelys'</v>
          </cell>
          <cell r="C526" t="str">
            <v>MP150</v>
          </cell>
          <cell r="D526" t="str">
            <v>Directly</v>
          </cell>
          <cell r="F526">
            <v>0.36</v>
          </cell>
          <cell r="G526">
            <v>0.26</v>
          </cell>
          <cell r="H526">
            <v>0.22</v>
          </cell>
          <cell r="J526">
            <v>0.44063999999999998</v>
          </cell>
          <cell r="K526">
            <v>0.31824000000000002</v>
          </cell>
          <cell r="L526">
            <v>0.22</v>
          </cell>
        </row>
        <row r="527">
          <cell r="A527" t="str">
            <v>87-10-0868</v>
          </cell>
          <cell r="B527" t="str">
            <v>Potentilla f. 'Manchu'</v>
          </cell>
          <cell r="C527" t="str">
            <v>MP150</v>
          </cell>
          <cell r="D527" t="str">
            <v>Directly</v>
          </cell>
          <cell r="F527">
            <v>0.36</v>
          </cell>
          <cell r="G527">
            <v>0.26</v>
          </cell>
          <cell r="H527">
            <v>0.22</v>
          </cell>
          <cell r="J527">
            <v>0.44063999999999998</v>
          </cell>
          <cell r="K527">
            <v>0.31824000000000002</v>
          </cell>
          <cell r="L527">
            <v>0.22</v>
          </cell>
        </row>
        <row r="528">
          <cell r="A528" t="str">
            <v>87-10-0427</v>
          </cell>
          <cell r="B528" t="str">
            <v>Potentilla f. 'Mango Tango' PBR ®</v>
          </cell>
          <cell r="C528" t="str">
            <v>MP150</v>
          </cell>
          <cell r="D528" t="str">
            <v>Directly</v>
          </cell>
          <cell r="F528">
            <v>1.08</v>
          </cell>
          <cell r="G528">
            <v>0.97</v>
          </cell>
          <cell r="H528">
            <v>0.91</v>
          </cell>
          <cell r="J528">
            <v>1.32192</v>
          </cell>
          <cell r="K528">
            <v>1.1872799999999999</v>
          </cell>
          <cell r="L528">
            <v>0.91</v>
          </cell>
        </row>
        <row r="529">
          <cell r="A529" t="str">
            <v>87-10-0428</v>
          </cell>
          <cell r="B529" t="str">
            <v>Potentilla f. 'Marian Red Robin' (Marrob)</v>
          </cell>
          <cell r="C529" t="str">
            <v>MP150</v>
          </cell>
          <cell r="D529" t="str">
            <v>Directly</v>
          </cell>
          <cell r="F529">
            <v>0.36</v>
          </cell>
          <cell r="G529">
            <v>0.26</v>
          </cell>
          <cell r="H529">
            <v>0.22</v>
          </cell>
          <cell r="J529">
            <v>0.44063999999999998</v>
          </cell>
          <cell r="K529">
            <v>0.31824000000000002</v>
          </cell>
          <cell r="L529">
            <v>0.22</v>
          </cell>
        </row>
        <row r="530">
          <cell r="A530" t="str">
            <v>87-10-0429</v>
          </cell>
          <cell r="B530" t="str">
            <v>Potentilla f. 'McKay's White'</v>
          </cell>
          <cell r="C530" t="str">
            <v>MP150</v>
          </cell>
          <cell r="D530" t="str">
            <v>Directly</v>
          </cell>
          <cell r="F530">
            <v>0.36</v>
          </cell>
          <cell r="G530">
            <v>0.26</v>
          </cell>
          <cell r="H530">
            <v>0.22</v>
          </cell>
          <cell r="J530">
            <v>0.44063999999999998</v>
          </cell>
          <cell r="K530">
            <v>0.31824000000000002</v>
          </cell>
          <cell r="L530">
            <v>0.22</v>
          </cell>
        </row>
        <row r="531">
          <cell r="A531" t="str">
            <v>87-10-1435</v>
          </cell>
          <cell r="B531" t="str">
            <v>Potentilla f. 'Medicine Wheel Mountain'</v>
          </cell>
          <cell r="C531" t="str">
            <v>MP150</v>
          </cell>
          <cell r="D531" t="str">
            <v>Directly</v>
          </cell>
          <cell r="F531">
            <v>0.36</v>
          </cell>
          <cell r="G531">
            <v>0.26</v>
          </cell>
          <cell r="H531">
            <v>0.22</v>
          </cell>
          <cell r="J531">
            <v>0.44063999999999998</v>
          </cell>
          <cell r="K531">
            <v>0.31824000000000002</v>
          </cell>
          <cell r="L531">
            <v>0.22</v>
          </cell>
        </row>
        <row r="532">
          <cell r="A532" t="str">
            <v>87-10-0431</v>
          </cell>
          <cell r="B532" t="str">
            <v>Potentilla f. 'New Dawn'</v>
          </cell>
          <cell r="C532" t="str">
            <v>MP150</v>
          </cell>
          <cell r="D532" t="str">
            <v>Directly</v>
          </cell>
          <cell r="F532">
            <v>0.36</v>
          </cell>
          <cell r="G532">
            <v>0.26</v>
          </cell>
          <cell r="H532">
            <v>0.22</v>
          </cell>
          <cell r="J532">
            <v>0.44063999999999998</v>
          </cell>
          <cell r="K532">
            <v>0.31824000000000002</v>
          </cell>
          <cell r="L532">
            <v>0.22</v>
          </cell>
        </row>
        <row r="533">
          <cell r="A533" t="str">
            <v>87-10-1167</v>
          </cell>
          <cell r="B533" t="str">
            <v>Potentilla f. 'Orange Lady'</v>
          </cell>
          <cell r="C533" t="str">
            <v>MP150</v>
          </cell>
          <cell r="D533" t="str">
            <v>Directly</v>
          </cell>
          <cell r="F533">
            <v>1.08</v>
          </cell>
          <cell r="G533">
            <v>0.97</v>
          </cell>
          <cell r="H533">
            <v>0.91</v>
          </cell>
          <cell r="J533">
            <v>1.32192</v>
          </cell>
          <cell r="K533">
            <v>1.1872799999999999</v>
          </cell>
          <cell r="L533">
            <v>0.91</v>
          </cell>
        </row>
        <row r="534">
          <cell r="A534" t="str">
            <v>87-10-1436</v>
          </cell>
          <cell r="B534" t="str">
            <v>Potentilla f. 'Orange Star'</v>
          </cell>
          <cell r="C534" t="str">
            <v>MP150</v>
          </cell>
          <cell r="D534" t="str">
            <v>Directly</v>
          </cell>
          <cell r="F534">
            <v>0.36</v>
          </cell>
          <cell r="G534">
            <v>0.26</v>
          </cell>
          <cell r="H534">
            <v>0.22</v>
          </cell>
          <cell r="J534">
            <v>0.44063999999999998</v>
          </cell>
          <cell r="K534">
            <v>0.31824000000000002</v>
          </cell>
          <cell r="L534">
            <v>0.22</v>
          </cell>
        </row>
        <row r="535">
          <cell r="A535" t="str">
            <v>87-10-1437</v>
          </cell>
          <cell r="B535" t="str">
            <v>Potentilla f. 'Novo'</v>
          </cell>
          <cell r="C535" t="str">
            <v>MP150</v>
          </cell>
          <cell r="D535" t="str">
            <v>Directly</v>
          </cell>
          <cell r="F535">
            <v>0.36</v>
          </cell>
          <cell r="G535">
            <v>0.26</v>
          </cell>
          <cell r="H535">
            <v>0.22</v>
          </cell>
          <cell r="J535">
            <v>0.44063999999999998</v>
          </cell>
          <cell r="K535">
            <v>0.31824000000000002</v>
          </cell>
          <cell r="L535">
            <v>0.22</v>
          </cell>
        </row>
        <row r="536">
          <cell r="A536" t="str">
            <v>87-10-0432</v>
          </cell>
          <cell r="B536" t="str">
            <v>Potentilla f. 'Orangeade'</v>
          </cell>
          <cell r="C536" t="str">
            <v>MP150</v>
          </cell>
          <cell r="D536" t="str">
            <v>Directly</v>
          </cell>
          <cell r="F536">
            <v>0.36</v>
          </cell>
          <cell r="G536">
            <v>0.26</v>
          </cell>
          <cell r="H536">
            <v>0.22</v>
          </cell>
          <cell r="J536">
            <v>0.44063999999999998</v>
          </cell>
          <cell r="K536">
            <v>0.31824000000000002</v>
          </cell>
          <cell r="L536">
            <v>0.22</v>
          </cell>
        </row>
        <row r="537">
          <cell r="A537" t="str">
            <v>87-10-1355</v>
          </cell>
          <cell r="B537" t="str">
            <v>Potentilla f. 'Pretty Polly'</v>
          </cell>
          <cell r="C537" t="str">
            <v>MP150</v>
          </cell>
          <cell r="D537" t="str">
            <v>Directly</v>
          </cell>
          <cell r="F537">
            <v>0.36</v>
          </cell>
          <cell r="G537">
            <v>0.26</v>
          </cell>
          <cell r="H537">
            <v>0.22</v>
          </cell>
          <cell r="J537">
            <v>0.44063999999999998</v>
          </cell>
          <cell r="K537">
            <v>0.31824000000000002</v>
          </cell>
          <cell r="L537">
            <v>0.22</v>
          </cell>
        </row>
        <row r="538">
          <cell r="A538" t="str">
            <v>87-10-0435</v>
          </cell>
          <cell r="B538" t="str">
            <v>Potentilla f. 'Primrose Beauty'</v>
          </cell>
          <cell r="C538" t="str">
            <v>MP150</v>
          </cell>
          <cell r="D538" t="str">
            <v>Directly</v>
          </cell>
          <cell r="F538">
            <v>0.36</v>
          </cell>
          <cell r="G538">
            <v>0.26</v>
          </cell>
          <cell r="H538">
            <v>0.22</v>
          </cell>
          <cell r="J538">
            <v>0.44063999999999998</v>
          </cell>
          <cell r="K538">
            <v>0.31824000000000002</v>
          </cell>
          <cell r="L538">
            <v>0.22</v>
          </cell>
        </row>
        <row r="539">
          <cell r="A539" t="str">
            <v>87-10-0436</v>
          </cell>
          <cell r="B539" t="str">
            <v>Potentilla f. 'Princess'</v>
          </cell>
          <cell r="C539" t="str">
            <v>MP150</v>
          </cell>
          <cell r="D539" t="str">
            <v>Directly</v>
          </cell>
          <cell r="F539">
            <v>0.36</v>
          </cell>
          <cell r="G539">
            <v>0.26</v>
          </cell>
          <cell r="H539">
            <v>0.22</v>
          </cell>
          <cell r="J539">
            <v>0.44063999999999998</v>
          </cell>
          <cell r="K539">
            <v>0.31824000000000002</v>
          </cell>
          <cell r="L539">
            <v>0.22</v>
          </cell>
        </row>
        <row r="540">
          <cell r="A540" t="str">
            <v>87-10-0437</v>
          </cell>
          <cell r="B540" t="str">
            <v>Potentilla f. 'Red Ace'</v>
          </cell>
          <cell r="C540" t="str">
            <v>MP150</v>
          </cell>
          <cell r="D540" t="str">
            <v>Directly</v>
          </cell>
          <cell r="F540">
            <v>0.36</v>
          </cell>
          <cell r="G540">
            <v>0.26</v>
          </cell>
          <cell r="H540">
            <v>0.22</v>
          </cell>
          <cell r="J540">
            <v>0.44063999999999998</v>
          </cell>
          <cell r="K540">
            <v>0.31824000000000002</v>
          </cell>
          <cell r="L540">
            <v>0.22</v>
          </cell>
        </row>
        <row r="541">
          <cell r="A541" t="str">
            <v>87-10-1116</v>
          </cell>
          <cell r="B541" t="str">
            <v>Potentilla f. 'Red Lady' PBR ®</v>
          </cell>
          <cell r="C541" t="str">
            <v>MP150</v>
          </cell>
          <cell r="D541" t="str">
            <v>Directly</v>
          </cell>
          <cell r="F541">
            <v>1.08</v>
          </cell>
          <cell r="G541">
            <v>0.97</v>
          </cell>
          <cell r="H541">
            <v>0.91</v>
          </cell>
          <cell r="J541">
            <v>1.32192</v>
          </cell>
          <cell r="K541">
            <v>1.1872799999999999</v>
          </cell>
          <cell r="L541">
            <v>0.91</v>
          </cell>
        </row>
        <row r="542">
          <cell r="A542" t="str">
            <v>87-10-0438</v>
          </cell>
          <cell r="B542" t="str">
            <v>Potentilla f. 'Snowflake'</v>
          </cell>
          <cell r="C542" t="str">
            <v>MP150</v>
          </cell>
          <cell r="D542" t="str">
            <v>Directly</v>
          </cell>
          <cell r="F542">
            <v>0.36</v>
          </cell>
          <cell r="G542">
            <v>0.26</v>
          </cell>
          <cell r="H542">
            <v>0.22</v>
          </cell>
          <cell r="J542">
            <v>0.44063999999999998</v>
          </cell>
          <cell r="K542">
            <v>0.31824000000000002</v>
          </cell>
          <cell r="L542">
            <v>0.22</v>
          </cell>
        </row>
        <row r="543">
          <cell r="A543" t="str">
            <v>87-10-0439</v>
          </cell>
          <cell r="B543" t="str">
            <v>Potentilla f. 'Sommerflor'</v>
          </cell>
          <cell r="C543" t="str">
            <v>MP150</v>
          </cell>
          <cell r="D543" t="str">
            <v>Directly</v>
          </cell>
          <cell r="F543">
            <v>0.36</v>
          </cell>
          <cell r="G543">
            <v>0.26</v>
          </cell>
          <cell r="H543">
            <v>0.22</v>
          </cell>
          <cell r="J543">
            <v>0.44063999999999998</v>
          </cell>
          <cell r="K543">
            <v>0.31824000000000002</v>
          </cell>
          <cell r="L543">
            <v>0.22</v>
          </cell>
        </row>
        <row r="544">
          <cell r="A544" t="str">
            <v>87-10-0440</v>
          </cell>
          <cell r="B544" t="str">
            <v>Potentilla f. 'Sunset'</v>
          </cell>
          <cell r="C544" t="str">
            <v>MP150</v>
          </cell>
          <cell r="D544" t="str">
            <v>Directly</v>
          </cell>
          <cell r="F544">
            <v>0.36</v>
          </cell>
          <cell r="G544">
            <v>0.26</v>
          </cell>
          <cell r="H544">
            <v>0.22</v>
          </cell>
          <cell r="J544">
            <v>0.44063999999999998</v>
          </cell>
          <cell r="K544">
            <v>0.31824000000000002</v>
          </cell>
          <cell r="L544">
            <v>0.22</v>
          </cell>
        </row>
        <row r="545">
          <cell r="A545" t="str">
            <v>87-10-0441</v>
          </cell>
          <cell r="B545" t="str">
            <v>Potentilla f. 'Tangerine'</v>
          </cell>
          <cell r="C545" t="str">
            <v>MP150</v>
          </cell>
          <cell r="D545" t="str">
            <v>Directly</v>
          </cell>
          <cell r="F545">
            <v>0.36</v>
          </cell>
          <cell r="G545">
            <v>0.26</v>
          </cell>
          <cell r="H545">
            <v>0.22</v>
          </cell>
          <cell r="J545">
            <v>0.44063999999999998</v>
          </cell>
          <cell r="K545">
            <v>0.31824000000000002</v>
          </cell>
          <cell r="L545">
            <v>0.22</v>
          </cell>
        </row>
        <row r="546">
          <cell r="A546" t="str">
            <v>87-10-0442</v>
          </cell>
          <cell r="B546" t="str">
            <v>Potentilla f. 'Tilford Cream'</v>
          </cell>
          <cell r="C546" t="str">
            <v>MP150</v>
          </cell>
          <cell r="D546" t="str">
            <v>Directly</v>
          </cell>
          <cell r="F546">
            <v>0.36</v>
          </cell>
          <cell r="G546">
            <v>0.26</v>
          </cell>
          <cell r="H546">
            <v>0.22</v>
          </cell>
          <cell r="J546">
            <v>0.44063999999999998</v>
          </cell>
          <cell r="K546">
            <v>0.31824000000000002</v>
          </cell>
          <cell r="L546">
            <v>0.22</v>
          </cell>
        </row>
        <row r="547">
          <cell r="A547" t="str">
            <v>87-10-1168</v>
          </cell>
          <cell r="B547" t="str">
            <v>Potentilla f. 'White Lady' PBR ®</v>
          </cell>
          <cell r="C547" t="str">
            <v>MP150</v>
          </cell>
          <cell r="D547" t="str">
            <v>Directly</v>
          </cell>
          <cell r="F547">
            <v>1.08</v>
          </cell>
          <cell r="G547">
            <v>0.97</v>
          </cell>
          <cell r="H547">
            <v>0.91</v>
          </cell>
          <cell r="J547">
            <v>1.32192</v>
          </cell>
          <cell r="K547">
            <v>1.1872799999999999</v>
          </cell>
          <cell r="L547">
            <v>0.91</v>
          </cell>
        </row>
        <row r="548">
          <cell r="A548" t="str">
            <v>87-10-0433</v>
          </cell>
          <cell r="B548" t="str">
            <v>Potentilla frut. 'Pink Queen'</v>
          </cell>
          <cell r="C548" t="str">
            <v>MP150</v>
          </cell>
          <cell r="D548" t="str">
            <v>Directly</v>
          </cell>
          <cell r="F548">
            <v>0.36</v>
          </cell>
          <cell r="G548">
            <v>0.26</v>
          </cell>
          <cell r="H548">
            <v>0.22</v>
          </cell>
          <cell r="J548">
            <v>0.44063999999999998</v>
          </cell>
          <cell r="K548">
            <v>0.31824000000000002</v>
          </cell>
          <cell r="L548">
            <v>0.22</v>
          </cell>
        </row>
        <row r="549">
          <cell r="A549" t="str">
            <v>87-10-0443</v>
          </cell>
          <cell r="B549" t="str">
            <v>Potentilla tridentata 'Nuuk'</v>
          </cell>
          <cell r="C549" t="str">
            <v>MP150</v>
          </cell>
          <cell r="D549" t="str">
            <v>Directly</v>
          </cell>
          <cell r="F549">
            <v>0.36</v>
          </cell>
          <cell r="G549">
            <v>0.26</v>
          </cell>
          <cell r="H549">
            <v>0.22</v>
          </cell>
          <cell r="J549">
            <v>0.44063999999999998</v>
          </cell>
          <cell r="K549">
            <v>0.31824000000000002</v>
          </cell>
          <cell r="L549">
            <v>0.22</v>
          </cell>
        </row>
        <row r="550">
          <cell r="A550" t="str">
            <v>87-10-0444</v>
          </cell>
          <cell r="B550" t="str">
            <v>Prunus laur. 'Ani' PBR ®</v>
          </cell>
          <cell r="C550" t="str">
            <v>MP104</v>
          </cell>
          <cell r="D550" t="str">
            <v>Directly</v>
          </cell>
          <cell r="F550">
            <v>0.94000000000000006</v>
          </cell>
          <cell r="G550">
            <v>0.83</v>
          </cell>
          <cell r="H550">
            <v>0.77</v>
          </cell>
          <cell r="J550">
            <v>1.15056</v>
          </cell>
          <cell r="K550">
            <v>1.0159199999999999</v>
          </cell>
          <cell r="L550">
            <v>0.77</v>
          </cell>
        </row>
        <row r="551">
          <cell r="A551" t="str">
            <v>87-10-1021</v>
          </cell>
          <cell r="B551" t="str">
            <v>Prunus laur. 'Antonius' PBR ®</v>
          </cell>
          <cell r="C551" t="str">
            <v>MP104</v>
          </cell>
          <cell r="D551" t="str">
            <v>Directly</v>
          </cell>
          <cell r="F551">
            <v>1.01</v>
          </cell>
          <cell r="G551">
            <v>0.9</v>
          </cell>
          <cell r="H551">
            <v>0.84</v>
          </cell>
          <cell r="J551">
            <v>1.23624</v>
          </cell>
          <cell r="K551">
            <v>1.1016000000000001</v>
          </cell>
          <cell r="L551">
            <v>0.84</v>
          </cell>
        </row>
        <row r="552">
          <cell r="A552" t="str">
            <v>87-10-0445</v>
          </cell>
          <cell r="B552" t="str">
            <v>Prunus laur. 'Caucasica'</v>
          </cell>
          <cell r="C552" t="str">
            <v>MP104</v>
          </cell>
          <cell r="D552" t="str">
            <v>week 18</v>
          </cell>
          <cell r="F552">
            <v>0.43</v>
          </cell>
          <cell r="G552">
            <v>0.32</v>
          </cell>
          <cell r="H552">
            <v>0.27</v>
          </cell>
          <cell r="J552">
            <v>0.52632000000000001</v>
          </cell>
          <cell r="K552">
            <v>0.39168000000000003</v>
          </cell>
          <cell r="L552">
            <v>0.27</v>
          </cell>
        </row>
        <row r="553">
          <cell r="A553" t="str">
            <v>87-10-1169</v>
          </cell>
          <cell r="B553" t="str">
            <v>Prunus laur. 'Cherry Brandy'</v>
          </cell>
          <cell r="C553" t="str">
            <v>MP104</v>
          </cell>
          <cell r="D553" t="str">
            <v>week 18</v>
          </cell>
          <cell r="F553">
            <v>0.43</v>
          </cell>
          <cell r="G553">
            <v>0.32</v>
          </cell>
          <cell r="H553">
            <v>0.27</v>
          </cell>
          <cell r="J553">
            <v>0.52632000000000001</v>
          </cell>
          <cell r="K553">
            <v>0.39168000000000003</v>
          </cell>
          <cell r="L553">
            <v>0.27</v>
          </cell>
        </row>
        <row r="554">
          <cell r="A554" t="str">
            <v>87-10-1500</v>
          </cell>
          <cell r="B554" t="str">
            <v>Prunus laurocerasus Elly® ('VERSTRA'PBR) ®</v>
          </cell>
          <cell r="C554" t="str">
            <v>MP104</v>
          </cell>
          <cell r="D554" t="str">
            <v>week 18</v>
          </cell>
          <cell r="F554">
            <v>1.08</v>
          </cell>
          <cell r="G554">
            <v>0.97</v>
          </cell>
          <cell r="H554">
            <v>0.91</v>
          </cell>
          <cell r="J554">
            <v>1.32192</v>
          </cell>
          <cell r="K554">
            <v>1.1872799999999999</v>
          </cell>
          <cell r="L554">
            <v>0.91</v>
          </cell>
        </row>
        <row r="555">
          <cell r="A555" t="str">
            <v>87-10-1022</v>
          </cell>
          <cell r="B555" t="str">
            <v>Prunus laurocerasus Etna® ('Anbri'PBR) ®</v>
          </cell>
          <cell r="C555" t="str">
            <v>MP104</v>
          </cell>
          <cell r="D555" t="str">
            <v>week 18</v>
          </cell>
          <cell r="F555">
            <v>1.01</v>
          </cell>
          <cell r="G555">
            <v>0.9</v>
          </cell>
          <cell r="H555">
            <v>0.84</v>
          </cell>
          <cell r="J555">
            <v>1.23624</v>
          </cell>
          <cell r="K555">
            <v>1.1016000000000001</v>
          </cell>
          <cell r="L555">
            <v>0.84</v>
          </cell>
        </row>
        <row r="556">
          <cell r="A556" t="str">
            <v>87-10-0447</v>
          </cell>
          <cell r="B556" t="str">
            <v>Prunus laur. 'Gabi' PBR ®</v>
          </cell>
          <cell r="C556" t="str">
            <v>MP104</v>
          </cell>
          <cell r="D556" t="str">
            <v>Directly</v>
          </cell>
          <cell r="F556">
            <v>0.94000000000000006</v>
          </cell>
          <cell r="G556">
            <v>0.83</v>
          </cell>
          <cell r="H556">
            <v>0.77</v>
          </cell>
          <cell r="J556">
            <v>1.15056</v>
          </cell>
          <cell r="K556">
            <v>1.0159199999999999</v>
          </cell>
          <cell r="L556">
            <v>0.77</v>
          </cell>
        </row>
        <row r="557">
          <cell r="A557" t="str">
            <v>87-10-1438</v>
          </cell>
          <cell r="B557" t="str">
            <v>Prunus laur. 'Gajo' PBR ®</v>
          </cell>
          <cell r="C557" t="str">
            <v>MP104</v>
          </cell>
          <cell r="D557" t="str">
            <v>week 18</v>
          </cell>
          <cell r="F557">
            <v>1.08</v>
          </cell>
          <cell r="G557">
            <v>0.97</v>
          </cell>
          <cell r="H557">
            <v>0.91</v>
          </cell>
          <cell r="J557">
            <v>1.32192</v>
          </cell>
          <cell r="K557">
            <v>1.1872799999999999</v>
          </cell>
          <cell r="L557">
            <v>0.91</v>
          </cell>
        </row>
        <row r="558">
          <cell r="A558" t="str">
            <v>87-10-0449</v>
          </cell>
          <cell r="B558" t="str">
            <v>Prunus laur. 'Hagar' PBR ®</v>
          </cell>
          <cell r="C558" t="str">
            <v>MP104</v>
          </cell>
          <cell r="D558" t="str">
            <v>week 18</v>
          </cell>
          <cell r="F558">
            <v>1.01</v>
          </cell>
          <cell r="G558">
            <v>0.9</v>
          </cell>
          <cell r="H558">
            <v>0.84</v>
          </cell>
          <cell r="J558">
            <v>1.23624</v>
          </cell>
          <cell r="K558">
            <v>1.1016000000000001</v>
          </cell>
          <cell r="L558">
            <v>0.84</v>
          </cell>
        </row>
        <row r="559">
          <cell r="A559" t="str">
            <v>87-10-1023</v>
          </cell>
          <cell r="B559" t="str">
            <v>Prunus laur. 'Herbergii'</v>
          </cell>
          <cell r="C559" t="str">
            <v>MP104</v>
          </cell>
          <cell r="D559" t="str">
            <v>week 18</v>
          </cell>
          <cell r="F559">
            <v>0.43</v>
          </cell>
          <cell r="G559">
            <v>0.32</v>
          </cell>
          <cell r="H559">
            <v>0.27</v>
          </cell>
          <cell r="J559">
            <v>0.52632000000000001</v>
          </cell>
          <cell r="K559">
            <v>0.39168000000000003</v>
          </cell>
          <cell r="L559">
            <v>0.27</v>
          </cell>
        </row>
        <row r="560">
          <cell r="A560" t="str">
            <v>87-10-0452</v>
          </cell>
          <cell r="B560" t="str">
            <v>Prunus laur. 'Josa' PBR ®</v>
          </cell>
          <cell r="C560" t="str">
            <v>MP104</v>
          </cell>
          <cell r="D560" t="str">
            <v>Directly</v>
          </cell>
          <cell r="F560">
            <v>0.94000000000000006</v>
          </cell>
          <cell r="G560">
            <v>0.83</v>
          </cell>
          <cell r="H560">
            <v>0.77</v>
          </cell>
          <cell r="J560">
            <v>1.15056</v>
          </cell>
          <cell r="K560">
            <v>1.0159199999999999</v>
          </cell>
          <cell r="L560">
            <v>0.77</v>
          </cell>
        </row>
        <row r="561">
          <cell r="A561" t="str">
            <v>87-10-0453</v>
          </cell>
          <cell r="B561" t="str">
            <v>Prunus laur. 'Kleopatra' PBR ®</v>
          </cell>
          <cell r="C561" t="str">
            <v>MP104</v>
          </cell>
          <cell r="D561" t="str">
            <v>week 18</v>
          </cell>
          <cell r="F561">
            <v>1.01</v>
          </cell>
          <cell r="G561">
            <v>0.9</v>
          </cell>
          <cell r="H561">
            <v>0.84</v>
          </cell>
          <cell r="J561">
            <v>1.23624</v>
          </cell>
          <cell r="K561">
            <v>1.1016000000000001</v>
          </cell>
          <cell r="L561">
            <v>0.84</v>
          </cell>
        </row>
        <row r="562">
          <cell r="A562" t="str">
            <v>87-10-1439</v>
          </cell>
          <cell r="B562" t="str">
            <v>Prunus laur. 'Marbled White'</v>
          </cell>
          <cell r="C562" t="str">
            <v>MP104</v>
          </cell>
          <cell r="D562" t="str">
            <v>week 18</v>
          </cell>
          <cell r="F562">
            <v>0.52</v>
          </cell>
          <cell r="G562">
            <v>0.41</v>
          </cell>
          <cell r="H562">
            <v>0.35</v>
          </cell>
          <cell r="J562">
            <v>0.63648000000000005</v>
          </cell>
          <cell r="K562">
            <v>0.50183999999999995</v>
          </cell>
          <cell r="L562">
            <v>0.35</v>
          </cell>
        </row>
        <row r="563">
          <cell r="A563" t="str">
            <v>87-10-1598</v>
          </cell>
          <cell r="B563" t="str">
            <v>Prunus laurocerasus Genolia® ('Mariblon'PBR) ®</v>
          </cell>
          <cell r="C563" t="str">
            <v>MP104</v>
          </cell>
          <cell r="D563" t="str">
            <v>week 18</v>
          </cell>
          <cell r="F563">
            <v>1.01</v>
          </cell>
          <cell r="G563">
            <v>0.9</v>
          </cell>
          <cell r="H563">
            <v>0.84</v>
          </cell>
          <cell r="J563">
            <v>1.23624</v>
          </cell>
          <cell r="K563">
            <v>1.1016000000000001</v>
          </cell>
          <cell r="L563">
            <v>0.84</v>
          </cell>
        </row>
        <row r="564">
          <cell r="A564" t="str">
            <v>87-10-1501</v>
          </cell>
          <cell r="B564" t="str">
            <v>Prunus laur. 'Mount Vernon'</v>
          </cell>
          <cell r="C564" t="str">
            <v>MP104</v>
          </cell>
          <cell r="D564" t="str">
            <v>week 18</v>
          </cell>
          <cell r="F564">
            <v>0.44</v>
          </cell>
          <cell r="G564">
            <v>0.34</v>
          </cell>
          <cell r="H564">
            <v>0.28000000000000003</v>
          </cell>
          <cell r="J564">
            <v>0.53856000000000004</v>
          </cell>
          <cell r="K564">
            <v>0.41616000000000003</v>
          </cell>
          <cell r="L564">
            <v>0.28000000000000003</v>
          </cell>
        </row>
        <row r="565">
          <cell r="A565" t="str">
            <v>87-10-1628</v>
          </cell>
          <cell r="B565" t="str">
            <v>Prinus laur. 'Nero' PBR ®</v>
          </cell>
          <cell r="C565" t="str">
            <v>mp104</v>
          </cell>
          <cell r="D565" t="str">
            <v>Directly</v>
          </cell>
          <cell r="F565">
            <v>0.94000000000000006</v>
          </cell>
          <cell r="G565">
            <v>0.83</v>
          </cell>
          <cell r="H565">
            <v>0.77</v>
          </cell>
          <cell r="J565">
            <v>1.15056</v>
          </cell>
          <cell r="K565">
            <v>1.0159199999999999</v>
          </cell>
          <cell r="L565">
            <v>0.77</v>
          </cell>
        </row>
        <row r="566">
          <cell r="A566" t="str">
            <v>87-10-1025</v>
          </cell>
          <cell r="B566" t="str">
            <v>Prunus laur. 'Novita'</v>
          </cell>
          <cell r="C566" t="str">
            <v>MP104</v>
          </cell>
          <cell r="D566" t="str">
            <v>week 18</v>
          </cell>
          <cell r="F566">
            <v>0.39</v>
          </cell>
          <cell r="G566">
            <v>0.28999999999999998</v>
          </cell>
          <cell r="H566">
            <v>0.24</v>
          </cell>
          <cell r="J566">
            <v>0.47736000000000001</v>
          </cell>
          <cell r="K566">
            <v>0.35496</v>
          </cell>
          <cell r="L566">
            <v>0.24</v>
          </cell>
        </row>
        <row r="567">
          <cell r="A567" t="str">
            <v>87-10-1685</v>
          </cell>
          <cell r="B567" t="str">
            <v>Prunus laur. 'Otto Luyken'</v>
          </cell>
          <cell r="C567" t="str">
            <v>MP150</v>
          </cell>
          <cell r="D567" t="str">
            <v>week 18</v>
          </cell>
          <cell r="F567">
            <v>0.43</v>
          </cell>
          <cell r="G567">
            <v>0.32</v>
          </cell>
          <cell r="H567">
            <v>0.27</v>
          </cell>
          <cell r="J567">
            <v>0.52632000000000001</v>
          </cell>
          <cell r="K567">
            <v>0.39168000000000003</v>
          </cell>
          <cell r="L567">
            <v>0.27</v>
          </cell>
        </row>
        <row r="568">
          <cell r="A568" t="str">
            <v>87-10-1170</v>
          </cell>
          <cell r="B568" t="str">
            <v>Prunus laur. 'Polster'</v>
          </cell>
          <cell r="C568" t="str">
            <v>MP104</v>
          </cell>
          <cell r="D568" t="str">
            <v>week 18</v>
          </cell>
          <cell r="F568">
            <v>0.44</v>
          </cell>
          <cell r="G568">
            <v>0.34</v>
          </cell>
          <cell r="H568">
            <v>0.28000000000000003</v>
          </cell>
          <cell r="J568">
            <v>0.53856000000000004</v>
          </cell>
          <cell r="K568">
            <v>0.41616000000000003</v>
          </cell>
          <cell r="L568">
            <v>0.28000000000000003</v>
          </cell>
        </row>
        <row r="569">
          <cell r="A569" t="str">
            <v>87-10-1171</v>
          </cell>
          <cell r="B569" t="str">
            <v>Prunus laur. 'Reynvaanii'</v>
          </cell>
          <cell r="C569" t="str">
            <v>MP104</v>
          </cell>
          <cell r="D569" t="str">
            <v>week 18</v>
          </cell>
          <cell r="F569">
            <v>0.43</v>
          </cell>
          <cell r="G569">
            <v>0.32</v>
          </cell>
          <cell r="H569">
            <v>0.27</v>
          </cell>
          <cell r="J569">
            <v>0.52632000000000001</v>
          </cell>
          <cell r="K569">
            <v>0.39168000000000003</v>
          </cell>
          <cell r="L569">
            <v>0.27</v>
          </cell>
        </row>
        <row r="570">
          <cell r="A570" t="str">
            <v>87-10-1027</v>
          </cell>
          <cell r="B570" t="str">
            <v>Prunus laur. 'Rotundifolia'</v>
          </cell>
          <cell r="C570" t="str">
            <v>MP104</v>
          </cell>
          <cell r="D570" t="str">
            <v>week 18</v>
          </cell>
          <cell r="F570">
            <v>0.43</v>
          </cell>
          <cell r="G570">
            <v>0.32</v>
          </cell>
          <cell r="H570">
            <v>0.27</v>
          </cell>
          <cell r="J570">
            <v>0.52632000000000001</v>
          </cell>
          <cell r="K570">
            <v>0.39168000000000003</v>
          </cell>
          <cell r="L570">
            <v>0.27</v>
          </cell>
        </row>
        <row r="571">
          <cell r="A571" t="str">
            <v>87-10-1356</v>
          </cell>
          <cell r="B571" t="str">
            <v>Prunus laur. 'Van Nes'</v>
          </cell>
          <cell r="C571" t="str">
            <v>MP104</v>
          </cell>
          <cell r="D571" t="str">
            <v>week 18</v>
          </cell>
          <cell r="F571">
            <v>0.43</v>
          </cell>
          <cell r="G571">
            <v>0.32</v>
          </cell>
          <cell r="H571">
            <v>0.27</v>
          </cell>
          <cell r="J571">
            <v>0.52632000000000001</v>
          </cell>
          <cell r="K571">
            <v>0.39168000000000003</v>
          </cell>
          <cell r="L571">
            <v>0.27</v>
          </cell>
        </row>
        <row r="572">
          <cell r="A572" t="str">
            <v>87-10-1357</v>
          </cell>
          <cell r="B572" t="str">
            <v>Prunus laur. 'Zabeliana'</v>
          </cell>
          <cell r="C572" t="str">
            <v>MP104</v>
          </cell>
          <cell r="D572" t="str">
            <v>week 18</v>
          </cell>
          <cell r="F572">
            <v>0.44</v>
          </cell>
          <cell r="G572">
            <v>0.34</v>
          </cell>
          <cell r="H572">
            <v>0.28000000000000003</v>
          </cell>
          <cell r="J572">
            <v>0.53856000000000004</v>
          </cell>
          <cell r="K572">
            <v>0.41616000000000003</v>
          </cell>
          <cell r="L572">
            <v>0.28000000000000003</v>
          </cell>
        </row>
        <row r="573">
          <cell r="A573" t="str">
            <v>87-10-0866</v>
          </cell>
          <cell r="B573" t="str">
            <v>Prunus lusitanica</v>
          </cell>
          <cell r="C573" t="str">
            <v>MP104</v>
          </cell>
          <cell r="D573" t="str">
            <v>week 18</v>
          </cell>
          <cell r="F573">
            <v>0.52</v>
          </cell>
          <cell r="G573">
            <v>0.41</v>
          </cell>
          <cell r="H573">
            <v>0.35</v>
          </cell>
          <cell r="J573">
            <v>0.63648000000000005</v>
          </cell>
          <cell r="K573">
            <v>0.50183999999999995</v>
          </cell>
          <cell r="L573">
            <v>0.35</v>
          </cell>
        </row>
        <row r="574">
          <cell r="A574" t="str">
            <v>87-10-0462</v>
          </cell>
          <cell r="B574" t="str">
            <v>Prunus lus. 'Angustifolia'</v>
          </cell>
          <cell r="C574" t="str">
            <v>MP104</v>
          </cell>
          <cell r="D574" t="str">
            <v>Directly</v>
          </cell>
          <cell r="F574">
            <v>0.52</v>
          </cell>
          <cell r="G574">
            <v>0.41</v>
          </cell>
          <cell r="H574">
            <v>0.35</v>
          </cell>
          <cell r="J574">
            <v>0.63648000000000005</v>
          </cell>
          <cell r="K574">
            <v>0.50183999999999995</v>
          </cell>
          <cell r="L574">
            <v>0.35</v>
          </cell>
        </row>
        <row r="575">
          <cell r="A575" t="str">
            <v>87-10-1599</v>
          </cell>
          <cell r="B575" t="str">
            <v>Prunus lusitanica 'Brenelia' PBR ®</v>
          </cell>
          <cell r="C575" t="str">
            <v>MP104</v>
          </cell>
          <cell r="D575" t="str">
            <v>Directly</v>
          </cell>
          <cell r="F575">
            <v>1.29</v>
          </cell>
          <cell r="G575">
            <v>1.18</v>
          </cell>
          <cell r="H575">
            <v>1.1200000000000001</v>
          </cell>
          <cell r="J575">
            <v>1.5789600000000001</v>
          </cell>
          <cell r="K575">
            <v>1.44432</v>
          </cell>
          <cell r="L575">
            <v>1.1200000000000001</v>
          </cell>
        </row>
        <row r="576">
          <cell r="A576" t="str">
            <v>87-10-1600</v>
          </cell>
          <cell r="B576" t="str">
            <v>Prunus lusitanica Tico ('Ybrazo01'PBR) ®</v>
          </cell>
          <cell r="C576" t="str">
            <v>mp104</v>
          </cell>
          <cell r="D576" t="str">
            <v>Directly</v>
          </cell>
          <cell r="F576">
            <v>1.29</v>
          </cell>
          <cell r="G576">
            <v>1.18</v>
          </cell>
          <cell r="H576">
            <v>1.1200000000000001</v>
          </cell>
          <cell r="J576">
            <v>1.5789600000000001</v>
          </cell>
          <cell r="K576">
            <v>1.44432</v>
          </cell>
          <cell r="L576">
            <v>1.1200000000000001</v>
          </cell>
        </row>
        <row r="577">
          <cell r="A577" t="str">
            <v>87-10-1601</v>
          </cell>
          <cell r="B577" t="str">
            <v>Pyracantha 'Cadaune' (Saphyr Jaune) PBR ®</v>
          </cell>
          <cell r="C577" t="str">
            <v>MP150</v>
          </cell>
          <cell r="D577" t="str">
            <v>Directly</v>
          </cell>
          <cell r="F577">
            <v>1.22</v>
          </cell>
          <cell r="G577">
            <v>1.1100000000000001</v>
          </cell>
          <cell r="H577">
            <v>1.05</v>
          </cell>
          <cell r="J577">
            <v>1.4932799999999999</v>
          </cell>
          <cell r="K577">
            <v>1.3586400000000001</v>
          </cell>
          <cell r="L577">
            <v>1.05</v>
          </cell>
        </row>
        <row r="578">
          <cell r="A578" t="str">
            <v>87-10-1602</v>
          </cell>
          <cell r="B578" t="str">
            <v>Pyracantha 'Cadvar' (Saphyr Panache) PBR ®</v>
          </cell>
          <cell r="C578" t="str">
            <v>MP150</v>
          </cell>
          <cell r="D578" t="str">
            <v>Directly</v>
          </cell>
          <cell r="F578">
            <v>1.22</v>
          </cell>
          <cell r="G578">
            <v>1.1100000000000001</v>
          </cell>
          <cell r="H578">
            <v>1.05</v>
          </cell>
          <cell r="J578">
            <v>1.4932799999999999</v>
          </cell>
          <cell r="K578">
            <v>1.3586400000000001</v>
          </cell>
          <cell r="L578">
            <v>1.05</v>
          </cell>
        </row>
        <row r="579">
          <cell r="A579" t="str">
            <v>87-10-0465</v>
          </cell>
          <cell r="B579" t="str">
            <v>Pyracantha cocc. 'Red Column'</v>
          </cell>
          <cell r="C579" t="str">
            <v>MP150</v>
          </cell>
          <cell r="D579" t="str">
            <v>Directly</v>
          </cell>
          <cell r="F579">
            <v>0.53</v>
          </cell>
          <cell r="G579">
            <v>0.42</v>
          </cell>
          <cell r="H579">
            <v>0.36</v>
          </cell>
          <cell r="J579">
            <v>0.64872000000000007</v>
          </cell>
          <cell r="K579">
            <v>0.51407999999999998</v>
          </cell>
          <cell r="L579">
            <v>0.36</v>
          </cell>
        </row>
        <row r="580">
          <cell r="A580" t="str">
            <v>87-10-0466</v>
          </cell>
          <cell r="B580" t="str">
            <v>Pyracantha cocc. 'Red Cushion'</v>
          </cell>
          <cell r="C580" t="str">
            <v>MP150</v>
          </cell>
          <cell r="D580" t="str">
            <v>Directly</v>
          </cell>
          <cell r="F580">
            <v>0.53</v>
          </cell>
          <cell r="G580">
            <v>0.42</v>
          </cell>
          <cell r="H580">
            <v>0.36</v>
          </cell>
          <cell r="J580">
            <v>0.64872000000000007</v>
          </cell>
          <cell r="K580">
            <v>0.51407999999999998</v>
          </cell>
          <cell r="L580">
            <v>0.36</v>
          </cell>
        </row>
        <row r="581">
          <cell r="A581" t="str">
            <v>87-10-1358</v>
          </cell>
          <cell r="B581" t="str">
            <v>Pyracantha 'Firelight'</v>
          </cell>
          <cell r="C581" t="str">
            <v>MP150</v>
          </cell>
          <cell r="D581" t="str">
            <v>Directly</v>
          </cell>
          <cell r="F581">
            <v>0.53</v>
          </cell>
          <cell r="G581">
            <v>0.42</v>
          </cell>
          <cell r="H581">
            <v>0.36</v>
          </cell>
          <cell r="J581">
            <v>0.64872000000000007</v>
          </cell>
          <cell r="K581">
            <v>0.51407999999999998</v>
          </cell>
          <cell r="L581">
            <v>0.36</v>
          </cell>
        </row>
        <row r="582">
          <cell r="A582" t="str">
            <v>87-10-0468</v>
          </cell>
          <cell r="B582" t="str">
            <v>Pyracantha 'Golden Charmer'</v>
          </cell>
          <cell r="C582" t="str">
            <v>MP150</v>
          </cell>
          <cell r="D582" t="str">
            <v>Directly</v>
          </cell>
          <cell r="F582">
            <v>0.53</v>
          </cell>
          <cell r="G582">
            <v>0.42</v>
          </cell>
          <cell r="H582">
            <v>0.36</v>
          </cell>
          <cell r="J582">
            <v>0.64872000000000007</v>
          </cell>
          <cell r="K582">
            <v>0.51407999999999998</v>
          </cell>
          <cell r="L582">
            <v>0.36</v>
          </cell>
        </row>
        <row r="583">
          <cell r="A583" t="str">
            <v>87-10-1503</v>
          </cell>
          <cell r="B583" t="str">
            <v>Pyracantha 'Mohave'</v>
          </cell>
          <cell r="C583" t="str">
            <v>MP150</v>
          </cell>
          <cell r="D583" t="str">
            <v>Directly</v>
          </cell>
          <cell r="F583">
            <v>0.53</v>
          </cell>
          <cell r="G583">
            <v>0.42</v>
          </cell>
          <cell r="H583">
            <v>0.36</v>
          </cell>
          <cell r="J583">
            <v>0.64872000000000007</v>
          </cell>
          <cell r="K583">
            <v>0.51407999999999998</v>
          </cell>
          <cell r="L583">
            <v>0.36</v>
          </cell>
        </row>
        <row r="584">
          <cell r="A584" t="str">
            <v>87-10-1504</v>
          </cell>
          <cell r="B584" t="str">
            <v>Pyracantha 'Orange charmer'</v>
          </cell>
          <cell r="C584" t="str">
            <v>MP150</v>
          </cell>
          <cell r="D584" t="str">
            <v>Directly</v>
          </cell>
          <cell r="F584">
            <v>0.53</v>
          </cell>
          <cell r="G584">
            <v>0.42</v>
          </cell>
          <cell r="H584">
            <v>0.36</v>
          </cell>
          <cell r="J584">
            <v>0.64872000000000007</v>
          </cell>
          <cell r="K584">
            <v>0.51407999999999998</v>
          </cell>
          <cell r="L584">
            <v>0.36</v>
          </cell>
        </row>
        <row r="585">
          <cell r="A585" t="str">
            <v>87-10-0469</v>
          </cell>
          <cell r="B585" t="str">
            <v>Pyracantha 'Orange Glow'</v>
          </cell>
          <cell r="C585" t="str">
            <v>MP150</v>
          </cell>
          <cell r="D585" t="str">
            <v>Directly</v>
          </cell>
          <cell r="F585">
            <v>0.53</v>
          </cell>
          <cell r="G585">
            <v>0.42</v>
          </cell>
          <cell r="H585">
            <v>0.36</v>
          </cell>
          <cell r="J585">
            <v>0.64872000000000007</v>
          </cell>
          <cell r="K585">
            <v>0.51407999999999998</v>
          </cell>
          <cell r="L585">
            <v>0.36</v>
          </cell>
        </row>
        <row r="586">
          <cell r="A586" t="str">
            <v>87-10-0470</v>
          </cell>
          <cell r="B586" t="str">
            <v>Pyracantha 'Soleil d'Or'</v>
          </cell>
          <cell r="C586" t="str">
            <v>MP150</v>
          </cell>
          <cell r="D586" t="str">
            <v>Directly</v>
          </cell>
          <cell r="F586">
            <v>0.53</v>
          </cell>
          <cell r="G586">
            <v>0.42</v>
          </cell>
          <cell r="H586">
            <v>0.36</v>
          </cell>
          <cell r="J586">
            <v>0.64872000000000007</v>
          </cell>
          <cell r="K586">
            <v>0.51407999999999998</v>
          </cell>
          <cell r="L586">
            <v>0.36</v>
          </cell>
        </row>
        <row r="587">
          <cell r="A587" t="str">
            <v>87-10-0471</v>
          </cell>
          <cell r="B587" t="str">
            <v>Pyracantha 'Teton'</v>
          </cell>
          <cell r="C587" t="str">
            <v>MP150</v>
          </cell>
          <cell r="D587" t="str">
            <v>Directly</v>
          </cell>
          <cell r="F587">
            <v>0.53</v>
          </cell>
          <cell r="G587">
            <v>0.42</v>
          </cell>
          <cell r="H587">
            <v>0.36</v>
          </cell>
          <cell r="J587">
            <v>0.64872000000000007</v>
          </cell>
          <cell r="K587">
            <v>0.51407999999999998</v>
          </cell>
          <cell r="L587">
            <v>0.36</v>
          </cell>
        </row>
        <row r="588">
          <cell r="A588" t="str">
            <v>87-10-0491</v>
          </cell>
          <cell r="B588" t="str">
            <v>Ribes sang. 'King Edward VII'</v>
          </cell>
          <cell r="C588" t="str">
            <v>MP104</v>
          </cell>
          <cell r="D588" t="str">
            <v>Directly</v>
          </cell>
          <cell r="F588">
            <v>0.63</v>
          </cell>
          <cell r="G588">
            <v>0.52</v>
          </cell>
          <cell r="H588">
            <v>0.46</v>
          </cell>
          <cell r="J588">
            <v>0.77112000000000003</v>
          </cell>
          <cell r="K588">
            <v>0.63648000000000005</v>
          </cell>
          <cell r="L588">
            <v>0.46</v>
          </cell>
        </row>
        <row r="589">
          <cell r="A589" t="str">
            <v>87-10-1028</v>
          </cell>
          <cell r="B589" t="str">
            <v>Rubus 'Betty Ashburner'</v>
          </cell>
          <cell r="C589" t="str">
            <v>MP150</v>
          </cell>
          <cell r="D589" t="str">
            <v>Directly</v>
          </cell>
          <cell r="F589">
            <v>0.39</v>
          </cell>
          <cell r="G589">
            <v>0.28999999999999998</v>
          </cell>
          <cell r="H589">
            <v>0.24</v>
          </cell>
          <cell r="J589">
            <v>0.47736000000000001</v>
          </cell>
          <cell r="K589">
            <v>0.35496</v>
          </cell>
          <cell r="L589">
            <v>0.24</v>
          </cell>
        </row>
        <row r="590">
          <cell r="A590" t="str">
            <v>87-10-0861</v>
          </cell>
          <cell r="B590" t="str">
            <v>Salix integra 'Hakuro-nishiki'</v>
          </cell>
          <cell r="C590" t="str">
            <v>MP150</v>
          </cell>
          <cell r="D590" t="str">
            <v>Directly</v>
          </cell>
          <cell r="F590">
            <v>0.39</v>
          </cell>
          <cell r="G590">
            <v>0.28999999999999998</v>
          </cell>
          <cell r="H590">
            <v>0.24</v>
          </cell>
          <cell r="J590">
            <v>0.47736000000000001</v>
          </cell>
          <cell r="K590">
            <v>0.35496</v>
          </cell>
          <cell r="L590">
            <v>0.24</v>
          </cell>
        </row>
        <row r="591">
          <cell r="A591" t="str">
            <v>87-10-1236</v>
          </cell>
          <cell r="B591" t="str">
            <v>Sambucus nigra</v>
          </cell>
          <cell r="C591" t="str">
            <v>MP104</v>
          </cell>
          <cell r="D591" t="str">
            <v>Directly</v>
          </cell>
          <cell r="F591">
            <v>0.94000000000000006</v>
          </cell>
          <cell r="G591">
            <v>0.83</v>
          </cell>
          <cell r="H591">
            <v>0.77</v>
          </cell>
          <cell r="J591">
            <v>1.15056</v>
          </cell>
          <cell r="K591">
            <v>1.0159199999999999</v>
          </cell>
          <cell r="L591">
            <v>0.77</v>
          </cell>
        </row>
        <row r="592">
          <cell r="A592" t="str">
            <v>87-10-0494</v>
          </cell>
          <cell r="B592" t="str">
            <v>Sambucus nigra Black Beauty ('Gerda'PBR) ®</v>
          </cell>
          <cell r="C592" t="str">
            <v>MP104</v>
          </cell>
          <cell r="D592" t="str">
            <v>Directly</v>
          </cell>
          <cell r="F592">
            <v>1.5</v>
          </cell>
          <cell r="G592">
            <v>1.39</v>
          </cell>
          <cell r="H592">
            <v>1.33</v>
          </cell>
          <cell r="J592">
            <v>1.8359999999999999</v>
          </cell>
          <cell r="K592">
            <v>1.70136</v>
          </cell>
          <cell r="L592">
            <v>1.33</v>
          </cell>
        </row>
        <row r="593">
          <cell r="A593" t="str">
            <v>87-10-0495</v>
          </cell>
          <cell r="B593" t="str">
            <v>Sambucus nigra Black Lace ('Eva'PBR) ®</v>
          </cell>
          <cell r="C593" t="str">
            <v>MP104</v>
          </cell>
          <cell r="D593" t="str">
            <v>Directly</v>
          </cell>
          <cell r="F593">
            <v>1.6400000000000001</v>
          </cell>
          <cell r="G593">
            <v>1.53</v>
          </cell>
          <cell r="H593">
            <v>1.47</v>
          </cell>
          <cell r="J593">
            <v>2.0073599999999998</v>
          </cell>
          <cell r="K593">
            <v>1.8727199999999999</v>
          </cell>
          <cell r="L593">
            <v>1.47</v>
          </cell>
        </row>
        <row r="594">
          <cell r="A594" t="str">
            <v>87-10-1029</v>
          </cell>
          <cell r="B594" t="str">
            <v>Sambucus nigra Black Tower ('Eiffel 1'PBR) ®</v>
          </cell>
          <cell r="C594" t="str">
            <v>MP104</v>
          </cell>
          <cell r="D594" t="str">
            <v>Directly</v>
          </cell>
          <cell r="F594">
            <v>1.6400000000000001</v>
          </cell>
          <cell r="G594">
            <v>1.53</v>
          </cell>
          <cell r="H594">
            <v>1.47</v>
          </cell>
          <cell r="J594">
            <v>2.0073599999999998</v>
          </cell>
          <cell r="K594">
            <v>1.8727199999999999</v>
          </cell>
          <cell r="L594">
            <v>1.47</v>
          </cell>
        </row>
        <row r="595">
          <cell r="A595" t="str">
            <v>87-10-1177</v>
          </cell>
          <cell r="B595" t="str">
            <v>Sambucus nigra 'Golden Tower' PBR ®</v>
          </cell>
          <cell r="C595" t="str">
            <v>MP104</v>
          </cell>
          <cell r="D595" t="str">
            <v>Directly</v>
          </cell>
          <cell r="F595">
            <v>1.6400000000000001</v>
          </cell>
          <cell r="G595">
            <v>1.53</v>
          </cell>
          <cell r="H595">
            <v>1.47</v>
          </cell>
          <cell r="J595">
            <v>2.0073599999999998</v>
          </cell>
          <cell r="K595">
            <v>1.8727199999999999</v>
          </cell>
          <cell r="L595">
            <v>1.47</v>
          </cell>
        </row>
        <row r="596">
          <cell r="A596" t="str">
            <v>87-10-1780</v>
          </cell>
          <cell r="B596" t="str">
            <v>Sambucus nigra 'Obelisk' PBR ®</v>
          </cell>
          <cell r="C596" t="str">
            <v>MP84</v>
          </cell>
          <cell r="D596" t="str">
            <v>Directly</v>
          </cell>
          <cell r="F596">
            <v>1.6400000000000001</v>
          </cell>
          <cell r="G596">
            <v>1.53</v>
          </cell>
          <cell r="H596">
            <v>1.47</v>
          </cell>
          <cell r="J596">
            <v>2.0073599999999998</v>
          </cell>
          <cell r="K596">
            <v>1.8727199999999999</v>
          </cell>
          <cell r="L596">
            <v>1.47</v>
          </cell>
        </row>
        <row r="597">
          <cell r="A597" t="str">
            <v>87-10-0845</v>
          </cell>
          <cell r="B597" t="str">
            <v>Sambucus racemosa 'Plumosa Aurea'</v>
          </cell>
          <cell r="C597" t="str">
            <v>MP104</v>
          </cell>
          <cell r="D597" t="str">
            <v>Directly</v>
          </cell>
          <cell r="F597">
            <v>0.94000000000000006</v>
          </cell>
          <cell r="G597">
            <v>0.83</v>
          </cell>
          <cell r="H597">
            <v>0.77</v>
          </cell>
          <cell r="J597">
            <v>1.15056</v>
          </cell>
          <cell r="K597">
            <v>1.0159199999999999</v>
          </cell>
          <cell r="L597">
            <v>0.77</v>
          </cell>
        </row>
        <row r="598">
          <cell r="A598" t="str">
            <v>87-10-1179</v>
          </cell>
          <cell r="B598" t="str">
            <v>Sambucus racemosa 'Sutherland Gold'</v>
          </cell>
          <cell r="C598" t="str">
            <v>MP104</v>
          </cell>
          <cell r="D598" t="str">
            <v>Directly</v>
          </cell>
          <cell r="F598">
            <v>0.94000000000000006</v>
          </cell>
          <cell r="G598">
            <v>0.83</v>
          </cell>
          <cell r="H598">
            <v>0.77</v>
          </cell>
          <cell r="J598">
            <v>1.15056</v>
          </cell>
          <cell r="K598">
            <v>1.0159199999999999</v>
          </cell>
          <cell r="L598">
            <v>0.77</v>
          </cell>
        </row>
        <row r="599">
          <cell r="A599" t="str">
            <v>87-10-1180</v>
          </cell>
          <cell r="B599" t="str">
            <v>Sambucus racemosa 'Welsh Gold' PBR ®</v>
          </cell>
          <cell r="C599" t="str">
            <v>MP104</v>
          </cell>
          <cell r="D599" t="str">
            <v>Directly</v>
          </cell>
          <cell r="F599">
            <v>1.6400000000000001</v>
          </cell>
          <cell r="G599">
            <v>1.53</v>
          </cell>
          <cell r="H599">
            <v>1.47</v>
          </cell>
          <cell r="J599">
            <v>2.0073599999999998</v>
          </cell>
          <cell r="K599">
            <v>1.8727199999999999</v>
          </cell>
          <cell r="L599">
            <v>1.47</v>
          </cell>
        </row>
        <row r="600">
          <cell r="A600" t="str">
            <v>87-10-1608</v>
          </cell>
          <cell r="B600" t="str">
            <v>Sarcococca confusa</v>
          </cell>
          <cell r="C600" t="str">
            <v>MP150</v>
          </cell>
          <cell r="D600" t="str">
            <v>Directly</v>
          </cell>
          <cell r="F600">
            <v>0.66</v>
          </cell>
          <cell r="G600">
            <v>0.55000000000000004</v>
          </cell>
          <cell r="H600">
            <v>0.49</v>
          </cell>
          <cell r="J600">
            <v>0.80784</v>
          </cell>
          <cell r="K600">
            <v>0.67320000000000002</v>
          </cell>
          <cell r="L600">
            <v>0.49</v>
          </cell>
        </row>
        <row r="601">
          <cell r="A601" t="str">
            <v>87-10-1609</v>
          </cell>
          <cell r="B601" t="str">
            <v>Sarcococca hookeriana humilis</v>
          </cell>
          <cell r="C601" t="str">
            <v>MP150</v>
          </cell>
          <cell r="D601" t="str">
            <v>Directly</v>
          </cell>
          <cell r="F601">
            <v>0.66</v>
          </cell>
          <cell r="G601">
            <v>0.55000000000000004</v>
          </cell>
          <cell r="H601">
            <v>0.49</v>
          </cell>
          <cell r="J601">
            <v>0.80784</v>
          </cell>
          <cell r="K601">
            <v>0.67320000000000002</v>
          </cell>
          <cell r="L601">
            <v>0.49</v>
          </cell>
        </row>
        <row r="602">
          <cell r="A602" t="str">
            <v>87-10-0502</v>
          </cell>
          <cell r="B602" t="str">
            <v>Sorbaria sorbifolia 'Sem' PBR ®</v>
          </cell>
          <cell r="C602" t="str">
            <v>MP104</v>
          </cell>
          <cell r="D602" t="str">
            <v>Directly</v>
          </cell>
          <cell r="F602">
            <v>1.29</v>
          </cell>
          <cell r="G602">
            <v>1.18</v>
          </cell>
          <cell r="H602">
            <v>1.1200000000000001</v>
          </cell>
          <cell r="J602">
            <v>1.5789600000000001</v>
          </cell>
          <cell r="K602">
            <v>1.44432</v>
          </cell>
          <cell r="L602">
            <v>1.1200000000000001</v>
          </cell>
        </row>
        <row r="603">
          <cell r="A603" t="str">
            <v>87-10-0503</v>
          </cell>
          <cell r="B603" t="str">
            <v>Spiraea arguta</v>
          </cell>
          <cell r="C603" t="str">
            <v>MP150</v>
          </cell>
          <cell r="D603" t="str">
            <v>Directly</v>
          </cell>
          <cell r="F603">
            <v>0.39</v>
          </cell>
          <cell r="G603">
            <v>0.28999999999999998</v>
          </cell>
          <cell r="H603">
            <v>0.24</v>
          </cell>
          <cell r="J603">
            <v>0.47736000000000001</v>
          </cell>
          <cell r="K603">
            <v>0.35496</v>
          </cell>
          <cell r="L603">
            <v>0.24</v>
          </cell>
        </row>
        <row r="604">
          <cell r="A604" t="str">
            <v>87-10-0504</v>
          </cell>
          <cell r="B604" t="str">
            <v>Spiraea betulifolia</v>
          </cell>
          <cell r="C604" t="str">
            <v>MP150</v>
          </cell>
          <cell r="D604" t="str">
            <v>Directly</v>
          </cell>
          <cell r="F604">
            <v>0.36</v>
          </cell>
          <cell r="G604">
            <v>0.26</v>
          </cell>
          <cell r="H604">
            <v>0.22</v>
          </cell>
          <cell r="J604">
            <v>0.44063999999999998</v>
          </cell>
          <cell r="K604">
            <v>0.31824000000000002</v>
          </cell>
          <cell r="L604">
            <v>0.22</v>
          </cell>
        </row>
        <row r="605">
          <cell r="A605" t="str">
            <v>87-10-0505</v>
          </cell>
          <cell r="B605" t="str">
            <v>Spiraea betulifolia 'Island'</v>
          </cell>
          <cell r="C605" t="str">
            <v>MP150</v>
          </cell>
          <cell r="D605" t="str">
            <v>Directly</v>
          </cell>
          <cell r="F605">
            <v>0.36</v>
          </cell>
          <cell r="G605">
            <v>0.26</v>
          </cell>
          <cell r="H605">
            <v>0.22</v>
          </cell>
          <cell r="J605">
            <v>0.44063999999999998</v>
          </cell>
          <cell r="K605">
            <v>0.31824000000000002</v>
          </cell>
          <cell r="L605">
            <v>0.22</v>
          </cell>
        </row>
        <row r="606">
          <cell r="A606" t="str">
            <v>87-10-1360</v>
          </cell>
          <cell r="B606" t="str">
            <v>Spiraea betulifolia 'Tor'</v>
          </cell>
          <cell r="C606" t="str">
            <v>MP150</v>
          </cell>
          <cell r="D606" t="str">
            <v>Directly</v>
          </cell>
          <cell r="F606">
            <v>0.36</v>
          </cell>
          <cell r="G606">
            <v>0.26</v>
          </cell>
          <cell r="H606">
            <v>0.22</v>
          </cell>
          <cell r="J606">
            <v>0.44063999999999998</v>
          </cell>
          <cell r="K606">
            <v>0.31824000000000002</v>
          </cell>
          <cell r="L606">
            <v>0.22</v>
          </cell>
        </row>
        <row r="607">
          <cell r="A607" t="str">
            <v>87-10-1181</v>
          </cell>
          <cell r="B607" t="str">
            <v>Spiraea betulifolia 'Tor Gold' PBR ®</v>
          </cell>
          <cell r="C607" t="str">
            <v>MP150</v>
          </cell>
          <cell r="D607" t="str">
            <v>Directly</v>
          </cell>
          <cell r="F607">
            <v>0.97000000000000008</v>
          </cell>
          <cell r="G607">
            <v>0.86</v>
          </cell>
          <cell r="H607">
            <v>0.8</v>
          </cell>
          <cell r="J607">
            <v>1.1872800000000001</v>
          </cell>
          <cell r="K607">
            <v>1.05264</v>
          </cell>
          <cell r="L607">
            <v>0.8</v>
          </cell>
        </row>
        <row r="608">
          <cell r="A608" t="str">
            <v>87-10-1361</v>
          </cell>
          <cell r="B608" t="str">
            <v>Spiraea billiardii</v>
          </cell>
          <cell r="C608" t="str">
            <v>MP150</v>
          </cell>
          <cell r="D608" t="str">
            <v>Directly</v>
          </cell>
          <cell r="F608">
            <v>0.36</v>
          </cell>
          <cell r="G608">
            <v>0.26</v>
          </cell>
          <cell r="H608">
            <v>0.22</v>
          </cell>
          <cell r="J608">
            <v>0.44063999999999998</v>
          </cell>
          <cell r="K608">
            <v>0.31824000000000002</v>
          </cell>
          <cell r="L608">
            <v>0.22</v>
          </cell>
        </row>
        <row r="609">
          <cell r="A609" t="str">
            <v>87-10-0508</v>
          </cell>
          <cell r="B609" t="str">
            <v>Spiraea cinerea 'Grefsheim'</v>
          </cell>
          <cell r="C609" t="str">
            <v>MP150</v>
          </cell>
          <cell r="D609" t="str">
            <v>Directly</v>
          </cell>
          <cell r="F609">
            <v>0.36</v>
          </cell>
          <cell r="G609">
            <v>0.26</v>
          </cell>
          <cell r="H609">
            <v>0.22</v>
          </cell>
          <cell r="J609">
            <v>0.44063999999999998</v>
          </cell>
          <cell r="K609">
            <v>0.31824000000000002</v>
          </cell>
          <cell r="L609">
            <v>0.22</v>
          </cell>
        </row>
        <row r="610">
          <cell r="A610" t="str">
            <v>87-10-1781</v>
          </cell>
          <cell r="B610" t="str">
            <v>Spiraea cinerea 'Kazia' PBR ®</v>
          </cell>
          <cell r="C610" t="str">
            <v>MP150</v>
          </cell>
          <cell r="D610" t="str">
            <v>Directly</v>
          </cell>
          <cell r="F610">
            <v>0.94000000000000006</v>
          </cell>
          <cell r="G610">
            <v>0.83</v>
          </cell>
          <cell r="H610">
            <v>0.77</v>
          </cell>
          <cell r="J610">
            <v>1.15056</v>
          </cell>
          <cell r="K610">
            <v>1.0159199999999999</v>
          </cell>
          <cell r="L610">
            <v>0.77</v>
          </cell>
        </row>
        <row r="611">
          <cell r="A611" t="str">
            <v>87-10-0509</v>
          </cell>
          <cell r="B611" t="str">
            <v>Spiraea decumbens</v>
          </cell>
          <cell r="C611" t="str">
            <v>MP150</v>
          </cell>
          <cell r="D611" t="str">
            <v>Directly</v>
          </cell>
          <cell r="F611">
            <v>0.39</v>
          </cell>
          <cell r="G611">
            <v>0.28999999999999998</v>
          </cell>
          <cell r="H611">
            <v>0.24</v>
          </cell>
          <cell r="J611">
            <v>0.47736000000000001</v>
          </cell>
          <cell r="K611">
            <v>0.35496</v>
          </cell>
          <cell r="L611">
            <v>0.24</v>
          </cell>
        </row>
        <row r="612">
          <cell r="A612" t="str">
            <v>87-10-0510</v>
          </cell>
          <cell r="B612" t="str">
            <v>Spiraea densiflora</v>
          </cell>
          <cell r="C612" t="str">
            <v>MP150</v>
          </cell>
          <cell r="D612" t="str">
            <v>Directly</v>
          </cell>
          <cell r="F612">
            <v>0.36</v>
          </cell>
          <cell r="G612">
            <v>0.26</v>
          </cell>
          <cell r="H612">
            <v>0.22</v>
          </cell>
          <cell r="J612">
            <v>0.44063999999999998</v>
          </cell>
          <cell r="K612">
            <v>0.31824000000000002</v>
          </cell>
          <cell r="L612">
            <v>0.22</v>
          </cell>
        </row>
        <row r="613">
          <cell r="A613" t="str">
            <v>87-10-0512</v>
          </cell>
          <cell r="B613" t="str">
            <v>Spiraea japonica 'Albiflora'</v>
          </cell>
          <cell r="C613" t="str">
            <v>MP150</v>
          </cell>
          <cell r="D613" t="str">
            <v>Directly</v>
          </cell>
          <cell r="F613">
            <v>0.36</v>
          </cell>
          <cell r="G613">
            <v>0.26</v>
          </cell>
          <cell r="H613">
            <v>0.22</v>
          </cell>
          <cell r="J613">
            <v>0.44063999999999998</v>
          </cell>
          <cell r="K613">
            <v>0.31824000000000002</v>
          </cell>
          <cell r="L613">
            <v>0.22</v>
          </cell>
        </row>
        <row r="614">
          <cell r="A614" t="str">
            <v>87-10-0513</v>
          </cell>
          <cell r="B614" t="str">
            <v>Spiraea japonica 'Anthony Waterer'</v>
          </cell>
          <cell r="C614" t="str">
            <v>MP150</v>
          </cell>
          <cell r="D614" t="str">
            <v>Directly</v>
          </cell>
          <cell r="F614">
            <v>0.36</v>
          </cell>
          <cell r="G614">
            <v>0.26</v>
          </cell>
          <cell r="H614">
            <v>0.22</v>
          </cell>
          <cell r="J614">
            <v>0.44063999999999998</v>
          </cell>
          <cell r="K614">
            <v>0.31824000000000002</v>
          </cell>
          <cell r="L614">
            <v>0.22</v>
          </cell>
        </row>
        <row r="615">
          <cell r="A615" t="str">
            <v>87-10-1055</v>
          </cell>
          <cell r="B615" t="str">
            <v>Spiraea japonica 'Crispa'</v>
          </cell>
          <cell r="C615" t="str">
            <v>MP150</v>
          </cell>
          <cell r="D615" t="str">
            <v>Directly</v>
          </cell>
          <cell r="F615">
            <v>0.39</v>
          </cell>
          <cell r="G615">
            <v>0.28999999999999998</v>
          </cell>
          <cell r="H615">
            <v>0.24</v>
          </cell>
          <cell r="J615">
            <v>0.47736000000000001</v>
          </cell>
          <cell r="K615">
            <v>0.35496</v>
          </cell>
          <cell r="L615">
            <v>0.24</v>
          </cell>
        </row>
        <row r="616">
          <cell r="A616" t="str">
            <v>87-10-0515</v>
          </cell>
          <cell r="B616" t="str">
            <v>Spiraea japonica 'Dart's Red'</v>
          </cell>
          <cell r="C616" t="str">
            <v>MP150</v>
          </cell>
          <cell r="D616" t="str">
            <v>Directly</v>
          </cell>
          <cell r="F616">
            <v>0.36</v>
          </cell>
          <cell r="G616">
            <v>0.26</v>
          </cell>
          <cell r="H616">
            <v>0.22</v>
          </cell>
          <cell r="J616">
            <v>0.44063999999999998</v>
          </cell>
          <cell r="K616">
            <v>0.31824000000000002</v>
          </cell>
          <cell r="L616">
            <v>0.22</v>
          </cell>
        </row>
        <row r="617">
          <cell r="A617" t="str">
            <v>87-10-0516</v>
          </cell>
          <cell r="B617" t="str">
            <v>Spiraea japonica 'Firelight'</v>
          </cell>
          <cell r="C617" t="str">
            <v>MP150</v>
          </cell>
          <cell r="D617" t="str">
            <v>Directly</v>
          </cell>
          <cell r="F617">
            <v>0.36</v>
          </cell>
          <cell r="G617">
            <v>0.26</v>
          </cell>
          <cell r="H617">
            <v>0.22</v>
          </cell>
          <cell r="J617">
            <v>0.44063999999999998</v>
          </cell>
          <cell r="K617">
            <v>0.31824000000000002</v>
          </cell>
          <cell r="L617">
            <v>0.22</v>
          </cell>
        </row>
        <row r="618">
          <cell r="A618" t="str">
            <v>87-10-0517</v>
          </cell>
          <cell r="B618" t="str">
            <v>Spiraea japonica 'Froebelii'</v>
          </cell>
          <cell r="C618" t="str">
            <v>MP150</v>
          </cell>
          <cell r="D618" t="str">
            <v>Directly</v>
          </cell>
          <cell r="F618">
            <v>0.36</v>
          </cell>
          <cell r="G618">
            <v>0.26</v>
          </cell>
          <cell r="H618">
            <v>0.22</v>
          </cell>
          <cell r="J618">
            <v>0.44063999999999998</v>
          </cell>
          <cell r="K618">
            <v>0.31824000000000002</v>
          </cell>
          <cell r="L618">
            <v>0.22</v>
          </cell>
        </row>
        <row r="619">
          <cell r="A619" t="str">
            <v>87-10-0518</v>
          </cell>
          <cell r="B619" t="str">
            <v>Spiraea japonica 'Genpei'</v>
          </cell>
          <cell r="C619" t="str">
            <v>MP150</v>
          </cell>
          <cell r="D619" t="str">
            <v>Directly</v>
          </cell>
          <cell r="F619">
            <v>0.36</v>
          </cell>
          <cell r="G619">
            <v>0.26</v>
          </cell>
          <cell r="H619">
            <v>0.22</v>
          </cell>
          <cell r="J619">
            <v>0.44063999999999998</v>
          </cell>
          <cell r="K619">
            <v>0.31824000000000002</v>
          </cell>
          <cell r="L619">
            <v>0.22</v>
          </cell>
        </row>
        <row r="620">
          <cell r="A620" t="str">
            <v>87-10-1030</v>
          </cell>
          <cell r="B620" t="str">
            <v>Spiraea japonica 'Golden Carpet' PBR ®</v>
          </cell>
          <cell r="C620" t="str">
            <v>MP150</v>
          </cell>
          <cell r="D620" t="str">
            <v>Directly</v>
          </cell>
          <cell r="F620">
            <v>0.94000000000000006</v>
          </cell>
          <cell r="G620">
            <v>0.83</v>
          </cell>
          <cell r="H620">
            <v>0.77</v>
          </cell>
          <cell r="J620">
            <v>1.15056</v>
          </cell>
          <cell r="K620">
            <v>1.0159199999999999</v>
          </cell>
          <cell r="L620">
            <v>0.77</v>
          </cell>
        </row>
        <row r="621">
          <cell r="A621" t="str">
            <v>87-10-0519</v>
          </cell>
          <cell r="B621" t="str">
            <v>Spiraea japonica 'Golden Princess'</v>
          </cell>
          <cell r="C621" t="str">
            <v>MP150</v>
          </cell>
          <cell r="D621" t="str">
            <v>Directly</v>
          </cell>
          <cell r="F621">
            <v>0.36</v>
          </cell>
          <cell r="G621">
            <v>0.26</v>
          </cell>
          <cell r="H621">
            <v>0.22</v>
          </cell>
          <cell r="J621">
            <v>0.44063999999999998</v>
          </cell>
          <cell r="K621">
            <v>0.31824000000000002</v>
          </cell>
          <cell r="L621">
            <v>0.22</v>
          </cell>
        </row>
        <row r="622">
          <cell r="A622" t="str">
            <v>87-10-1610</v>
          </cell>
          <cell r="B622" t="str">
            <v>Spiraea japonica 'Goldfire'   PBR ®</v>
          </cell>
          <cell r="C622" t="str">
            <v>MP150</v>
          </cell>
          <cell r="D622" t="str">
            <v>Directly</v>
          </cell>
          <cell r="F622">
            <v>1.01</v>
          </cell>
          <cell r="G622">
            <v>0.9</v>
          </cell>
          <cell r="H622">
            <v>0.84</v>
          </cell>
          <cell r="J622">
            <v>1.23624</v>
          </cell>
          <cell r="K622">
            <v>1.1016000000000001</v>
          </cell>
          <cell r="L622">
            <v>0.84</v>
          </cell>
        </row>
        <row r="623">
          <cell r="A623" t="str">
            <v>87-10-0520</v>
          </cell>
          <cell r="B623" t="str">
            <v>Spiraea japonica 'Goldflame'</v>
          </cell>
          <cell r="C623" t="str">
            <v>MP150</v>
          </cell>
          <cell r="D623" t="str">
            <v>Directly</v>
          </cell>
          <cell r="F623">
            <v>0.36</v>
          </cell>
          <cell r="G623">
            <v>0.26</v>
          </cell>
          <cell r="H623">
            <v>0.22</v>
          </cell>
          <cell r="J623">
            <v>0.44063999999999998</v>
          </cell>
          <cell r="K623">
            <v>0.31824000000000002</v>
          </cell>
          <cell r="L623">
            <v>0.22</v>
          </cell>
        </row>
        <row r="624">
          <cell r="A624" t="str">
            <v>87-10-0521</v>
          </cell>
          <cell r="B624" t="str">
            <v>Spiraea japonica 'Goldmound'</v>
          </cell>
          <cell r="C624" t="str">
            <v>MP150</v>
          </cell>
          <cell r="D624" t="str">
            <v>Directly</v>
          </cell>
          <cell r="F624">
            <v>0.36</v>
          </cell>
          <cell r="G624">
            <v>0.26</v>
          </cell>
          <cell r="H624">
            <v>0.22</v>
          </cell>
          <cell r="J624">
            <v>0.44063999999999998</v>
          </cell>
          <cell r="K624">
            <v>0.31824000000000002</v>
          </cell>
          <cell r="L624">
            <v>0.22</v>
          </cell>
        </row>
        <row r="625">
          <cell r="A625" t="str">
            <v>87-10-1031</v>
          </cell>
          <cell r="B625" t="str">
            <v>Spiraea japonica 'Green Carpet' PBR ®</v>
          </cell>
          <cell r="C625" t="str">
            <v>MP150</v>
          </cell>
          <cell r="D625" t="str">
            <v>Directly</v>
          </cell>
          <cell r="F625">
            <v>0.94000000000000006</v>
          </cell>
          <cell r="G625">
            <v>0.83</v>
          </cell>
          <cell r="H625">
            <v>0.77</v>
          </cell>
          <cell r="J625">
            <v>1.15056</v>
          </cell>
          <cell r="K625">
            <v>1.0159199999999999</v>
          </cell>
          <cell r="L625">
            <v>0.77</v>
          </cell>
        </row>
        <row r="626">
          <cell r="A626" t="str">
            <v>87-10-0522</v>
          </cell>
          <cell r="B626" t="str">
            <v>Spiraea japonica 'Little Princess'</v>
          </cell>
          <cell r="C626" t="str">
            <v>MP150</v>
          </cell>
          <cell r="D626" t="str">
            <v>Directly</v>
          </cell>
          <cell r="F626">
            <v>0.36</v>
          </cell>
          <cell r="G626">
            <v>0.26</v>
          </cell>
          <cell r="H626">
            <v>0.22</v>
          </cell>
          <cell r="J626">
            <v>0.44063999999999998</v>
          </cell>
          <cell r="K626">
            <v>0.31824000000000002</v>
          </cell>
          <cell r="L626">
            <v>0.22</v>
          </cell>
        </row>
        <row r="627">
          <cell r="A627" t="str">
            <v>87-10-1505</v>
          </cell>
          <cell r="B627" t="str">
            <v>Spiraea japonica 'Macrophylla'</v>
          </cell>
          <cell r="C627" t="str">
            <v>MP150</v>
          </cell>
          <cell r="D627" t="str">
            <v>Directly</v>
          </cell>
          <cell r="F627">
            <v>0.36</v>
          </cell>
          <cell r="G627">
            <v>0.26</v>
          </cell>
          <cell r="H627">
            <v>0.22</v>
          </cell>
          <cell r="J627">
            <v>0.44063999999999998</v>
          </cell>
          <cell r="K627">
            <v>0.31824000000000002</v>
          </cell>
          <cell r="L627">
            <v>0.22</v>
          </cell>
        </row>
        <row r="628">
          <cell r="A628" t="str">
            <v>87-10-1032</v>
          </cell>
          <cell r="B628" t="str">
            <v>Spiraea japonica 'Magic Carpet' PBR ®</v>
          </cell>
          <cell r="C628" t="str">
            <v>MP150</v>
          </cell>
          <cell r="D628" t="str">
            <v>Directly</v>
          </cell>
          <cell r="F628">
            <v>1.01</v>
          </cell>
          <cell r="G628">
            <v>0.9</v>
          </cell>
          <cell r="H628">
            <v>0.84</v>
          </cell>
          <cell r="J628">
            <v>1.23624</v>
          </cell>
          <cell r="K628">
            <v>1.1016000000000001</v>
          </cell>
          <cell r="L628">
            <v>0.84</v>
          </cell>
        </row>
        <row r="629">
          <cell r="A629" t="str">
            <v>87-10-0523</v>
          </cell>
          <cell r="B629" t="str">
            <v>Spiraea japonica 'Manon'</v>
          </cell>
          <cell r="C629" t="str">
            <v>MP150</v>
          </cell>
          <cell r="D629" t="str">
            <v>Directly</v>
          </cell>
          <cell r="F629">
            <v>0.36</v>
          </cell>
          <cell r="G629">
            <v>0.26</v>
          </cell>
          <cell r="H629">
            <v>0.22</v>
          </cell>
          <cell r="J629">
            <v>0.44063999999999998</v>
          </cell>
          <cell r="K629">
            <v>0.31824000000000002</v>
          </cell>
          <cell r="L629">
            <v>0.22</v>
          </cell>
        </row>
        <row r="630">
          <cell r="A630" t="str">
            <v>87-10-0524</v>
          </cell>
          <cell r="B630" t="str">
            <v>Spiraea japonica 'Nana'</v>
          </cell>
          <cell r="C630" t="str">
            <v>MP150</v>
          </cell>
          <cell r="D630" t="str">
            <v>Directly</v>
          </cell>
          <cell r="F630">
            <v>0.36</v>
          </cell>
          <cell r="G630">
            <v>0.26</v>
          </cell>
          <cell r="H630">
            <v>0.22</v>
          </cell>
          <cell r="J630">
            <v>0.44063999999999998</v>
          </cell>
          <cell r="K630">
            <v>0.31824000000000002</v>
          </cell>
          <cell r="L630">
            <v>0.22</v>
          </cell>
        </row>
        <row r="631">
          <cell r="A631" t="str">
            <v>87-10-0525</v>
          </cell>
          <cell r="B631" t="str">
            <v>Spiraea japonica 'Neon Flash'</v>
          </cell>
          <cell r="C631" t="str">
            <v>MP150</v>
          </cell>
          <cell r="D631" t="str">
            <v>Directly</v>
          </cell>
          <cell r="F631">
            <v>0.36</v>
          </cell>
          <cell r="G631">
            <v>0.26</v>
          </cell>
          <cell r="H631">
            <v>0.22</v>
          </cell>
          <cell r="J631">
            <v>0.44063999999999998</v>
          </cell>
          <cell r="K631">
            <v>0.31824000000000002</v>
          </cell>
          <cell r="L631">
            <v>0.22</v>
          </cell>
        </row>
        <row r="632">
          <cell r="A632" t="str">
            <v>87-10-1441</v>
          </cell>
          <cell r="B632" t="str">
            <v>Spiraea japonica 'Odensala'</v>
          </cell>
          <cell r="C632" t="str">
            <v>MP150</v>
          </cell>
          <cell r="D632" t="str">
            <v>Directly</v>
          </cell>
          <cell r="F632">
            <v>0.36</v>
          </cell>
          <cell r="G632">
            <v>0.26</v>
          </cell>
          <cell r="H632">
            <v>0.22</v>
          </cell>
          <cell r="J632">
            <v>0.44063999999999998</v>
          </cell>
          <cell r="K632">
            <v>0.31824000000000002</v>
          </cell>
          <cell r="L632">
            <v>0.22</v>
          </cell>
        </row>
        <row r="633">
          <cell r="A633" t="str">
            <v>87-10-1182</v>
          </cell>
          <cell r="B633" t="str">
            <v>Spiraea japonica 'Odessa' PBR ®</v>
          </cell>
          <cell r="C633" t="str">
            <v>MP150</v>
          </cell>
          <cell r="D633" t="str">
            <v>Directly</v>
          </cell>
          <cell r="F633">
            <v>1.08</v>
          </cell>
          <cell r="G633">
            <v>0.97</v>
          </cell>
          <cell r="H633">
            <v>0.91</v>
          </cell>
          <cell r="J633">
            <v>1.32192</v>
          </cell>
          <cell r="K633">
            <v>1.1872799999999999</v>
          </cell>
          <cell r="L633">
            <v>0.91</v>
          </cell>
        </row>
        <row r="634">
          <cell r="A634" t="str">
            <v>87-10-1183</v>
          </cell>
          <cell r="B634" t="str">
            <v>Spiraea japonica 'Ruberrima'</v>
          </cell>
          <cell r="C634" t="str">
            <v>MP150</v>
          </cell>
          <cell r="D634" t="str">
            <v>Directly</v>
          </cell>
          <cell r="F634">
            <v>0.36</v>
          </cell>
          <cell r="G634">
            <v>0.26</v>
          </cell>
          <cell r="H634">
            <v>0.22</v>
          </cell>
          <cell r="J634">
            <v>0.44063999999999998</v>
          </cell>
          <cell r="K634">
            <v>0.31824000000000002</v>
          </cell>
          <cell r="L634">
            <v>0.22</v>
          </cell>
        </row>
        <row r="635">
          <cell r="A635" t="str">
            <v>87-10-1033</v>
          </cell>
          <cell r="B635" t="str">
            <v>Spiraea japonica Sparkling Carpet PBR ®</v>
          </cell>
          <cell r="C635" t="str">
            <v>MP150</v>
          </cell>
          <cell r="D635" t="str">
            <v>Directly</v>
          </cell>
          <cell r="F635">
            <v>0.94000000000000006</v>
          </cell>
          <cell r="G635">
            <v>0.83</v>
          </cell>
          <cell r="H635">
            <v>0.77</v>
          </cell>
          <cell r="J635">
            <v>1.15056</v>
          </cell>
          <cell r="K635">
            <v>1.0159199999999999</v>
          </cell>
          <cell r="L635">
            <v>0.77</v>
          </cell>
        </row>
        <row r="636">
          <cell r="A636" t="str">
            <v>87-10-1034</v>
          </cell>
          <cell r="B636" t="str">
            <v>Spiraea japonica ' Sparkling Champagne ('Lonspi'PBR) ®</v>
          </cell>
          <cell r="C636" t="str">
            <v>MP150</v>
          </cell>
          <cell r="D636" t="str">
            <v>Directly</v>
          </cell>
          <cell r="F636">
            <v>0.94000000000000006</v>
          </cell>
          <cell r="G636">
            <v>0.83</v>
          </cell>
          <cell r="H636">
            <v>0.77</v>
          </cell>
          <cell r="J636">
            <v>1.15056</v>
          </cell>
          <cell r="K636">
            <v>1.0159199999999999</v>
          </cell>
          <cell r="L636">
            <v>0.77</v>
          </cell>
        </row>
        <row r="637">
          <cell r="A637" t="str">
            <v>87-10-1102</v>
          </cell>
          <cell r="B637" t="str">
            <v>Spiraea japonica 'White Gold' PBR ®</v>
          </cell>
          <cell r="C637" t="str">
            <v>MP150</v>
          </cell>
          <cell r="D637" t="str">
            <v>Directly</v>
          </cell>
          <cell r="F637">
            <v>0.94000000000000006</v>
          </cell>
          <cell r="G637">
            <v>0.83</v>
          </cell>
          <cell r="H637">
            <v>0.77</v>
          </cell>
          <cell r="J637">
            <v>1.15056</v>
          </cell>
          <cell r="K637">
            <v>1.0159199999999999</v>
          </cell>
          <cell r="L637">
            <v>0.77</v>
          </cell>
        </row>
        <row r="638">
          <cell r="A638" t="str">
            <v>87-10-0526</v>
          </cell>
          <cell r="B638" t="str">
            <v>Spiraea japonica 'Zigeunerblut'</v>
          </cell>
          <cell r="C638" t="str">
            <v>MP150</v>
          </cell>
          <cell r="D638" t="str">
            <v>Directly</v>
          </cell>
          <cell r="F638">
            <v>0.36</v>
          </cell>
          <cell r="G638">
            <v>0.26</v>
          </cell>
          <cell r="H638">
            <v>0.22</v>
          </cell>
          <cell r="J638">
            <v>0.44063999999999998</v>
          </cell>
          <cell r="K638">
            <v>0.31824000000000002</v>
          </cell>
          <cell r="L638">
            <v>0.22</v>
          </cell>
        </row>
        <row r="639">
          <cell r="A639" t="str">
            <v>87-10-1442</v>
          </cell>
          <cell r="B639" t="str">
            <v>Spiraea nipp. 'Flächenfüller'</v>
          </cell>
          <cell r="C639" t="str">
            <v>MP150</v>
          </cell>
          <cell r="D639" t="str">
            <v>Directly</v>
          </cell>
          <cell r="F639">
            <v>0.39999999999999997</v>
          </cell>
          <cell r="G639">
            <v>0.3</v>
          </cell>
          <cell r="H639">
            <v>0.25</v>
          </cell>
          <cell r="J639">
            <v>0.48959999999999992</v>
          </cell>
          <cell r="K639">
            <v>0.36719999999999997</v>
          </cell>
          <cell r="L639">
            <v>0.25</v>
          </cell>
        </row>
        <row r="640">
          <cell r="A640" t="str">
            <v>87-10-0527</v>
          </cell>
          <cell r="B640" t="str">
            <v>Spiraea nipp. 'Halward's Silver'</v>
          </cell>
          <cell r="C640" t="str">
            <v>MP150</v>
          </cell>
          <cell r="D640" t="str">
            <v>Directly</v>
          </cell>
          <cell r="F640">
            <v>0.39999999999999997</v>
          </cell>
          <cell r="G640">
            <v>0.3</v>
          </cell>
          <cell r="H640">
            <v>0.25</v>
          </cell>
          <cell r="J640">
            <v>0.48959999999999992</v>
          </cell>
          <cell r="K640">
            <v>0.36719999999999997</v>
          </cell>
          <cell r="L640">
            <v>0.25</v>
          </cell>
        </row>
        <row r="641">
          <cell r="A641" t="str">
            <v>87-10-1443</v>
          </cell>
          <cell r="B641" t="str">
            <v>Spiraea nipp. 'Inez'</v>
          </cell>
          <cell r="C641" t="str">
            <v>MP150</v>
          </cell>
          <cell r="D641" t="str">
            <v>Directly</v>
          </cell>
          <cell r="F641">
            <v>0.39999999999999997</v>
          </cell>
          <cell r="G641">
            <v>0.3</v>
          </cell>
          <cell r="H641">
            <v>0.25</v>
          </cell>
          <cell r="J641">
            <v>0.48959999999999992</v>
          </cell>
          <cell r="K641">
            <v>0.36719999999999997</v>
          </cell>
          <cell r="L641">
            <v>0.25</v>
          </cell>
        </row>
        <row r="642">
          <cell r="A642" t="str">
            <v>87-10-0528</v>
          </cell>
          <cell r="B642" t="str">
            <v>Spiraea nipp. 'June Bride'</v>
          </cell>
          <cell r="C642" t="str">
            <v>MP150</v>
          </cell>
          <cell r="D642" t="str">
            <v>Directly</v>
          </cell>
          <cell r="F642">
            <v>0.39999999999999997</v>
          </cell>
          <cell r="G642">
            <v>0.3</v>
          </cell>
          <cell r="H642">
            <v>0.25</v>
          </cell>
          <cell r="J642">
            <v>0.48959999999999992</v>
          </cell>
          <cell r="K642">
            <v>0.36719999999999997</v>
          </cell>
          <cell r="L642">
            <v>0.25</v>
          </cell>
        </row>
        <row r="643">
          <cell r="A643" t="str">
            <v>87-10-0529</v>
          </cell>
          <cell r="B643" t="str">
            <v>Spiraea nipp. 'Snowmound'</v>
          </cell>
          <cell r="C643" t="str">
            <v>MP150</v>
          </cell>
          <cell r="D643" t="str">
            <v>Directly</v>
          </cell>
          <cell r="F643">
            <v>0.39999999999999997</v>
          </cell>
          <cell r="G643">
            <v>0.3</v>
          </cell>
          <cell r="H643">
            <v>0.25</v>
          </cell>
          <cell r="J643">
            <v>0.48959999999999992</v>
          </cell>
          <cell r="K643">
            <v>0.36719999999999997</v>
          </cell>
          <cell r="L643">
            <v>0.25</v>
          </cell>
        </row>
        <row r="644">
          <cell r="A644" t="str">
            <v>87-10-1117</v>
          </cell>
          <cell r="B644" t="str">
            <v>Spiraea nipp. 'White Carpet' PBR ®</v>
          </cell>
          <cell r="C644" t="str">
            <v>MP150</v>
          </cell>
          <cell r="D644" t="str">
            <v>Directly</v>
          </cell>
          <cell r="F644">
            <v>0.94000000000000006</v>
          </cell>
          <cell r="G644">
            <v>0.83</v>
          </cell>
          <cell r="H644">
            <v>0.77</v>
          </cell>
          <cell r="J644">
            <v>1.15056</v>
          </cell>
          <cell r="K644">
            <v>1.0159199999999999</v>
          </cell>
          <cell r="L644">
            <v>0.77</v>
          </cell>
        </row>
        <row r="645">
          <cell r="A645" t="str">
            <v>87-10-1611</v>
          </cell>
          <cell r="B645" t="str">
            <v>Spiraea salicifolia</v>
          </cell>
          <cell r="C645" t="str">
            <v>MP150</v>
          </cell>
          <cell r="D645" t="str">
            <v>Directly</v>
          </cell>
          <cell r="F645">
            <v>0.36</v>
          </cell>
          <cell r="G645">
            <v>0.26</v>
          </cell>
          <cell r="H645">
            <v>0.22</v>
          </cell>
          <cell r="J645">
            <v>0.44063999999999998</v>
          </cell>
          <cell r="K645">
            <v>0.31824000000000002</v>
          </cell>
          <cell r="L645">
            <v>0.22</v>
          </cell>
        </row>
        <row r="646">
          <cell r="A646" t="str">
            <v>87-10-0530</v>
          </cell>
          <cell r="B646" t="str">
            <v>Spiraea thunbergii</v>
          </cell>
          <cell r="C646" t="str">
            <v>MP150</v>
          </cell>
          <cell r="D646" t="str">
            <v>Directly</v>
          </cell>
          <cell r="F646">
            <v>0.39</v>
          </cell>
          <cell r="G646">
            <v>0.28999999999999998</v>
          </cell>
          <cell r="H646">
            <v>0.24</v>
          </cell>
          <cell r="J646">
            <v>0.47736000000000001</v>
          </cell>
          <cell r="K646">
            <v>0.35496</v>
          </cell>
          <cell r="L646">
            <v>0.24</v>
          </cell>
        </row>
        <row r="647">
          <cell r="A647" t="str">
            <v>87-10-1444</v>
          </cell>
          <cell r="B647" t="str">
            <v>Spiraea thunb. 'Ogon'</v>
          </cell>
          <cell r="C647" t="str">
            <v>MP150</v>
          </cell>
          <cell r="D647" t="str">
            <v>Directly</v>
          </cell>
          <cell r="F647">
            <v>0.39</v>
          </cell>
          <cell r="G647">
            <v>0.28999999999999998</v>
          </cell>
          <cell r="H647">
            <v>0.24</v>
          </cell>
          <cell r="J647">
            <v>0.47736000000000001</v>
          </cell>
          <cell r="K647">
            <v>0.35496</v>
          </cell>
          <cell r="L647">
            <v>0.24</v>
          </cell>
        </row>
        <row r="648">
          <cell r="A648" t="str">
            <v>87-10-0531</v>
          </cell>
          <cell r="B648" t="str">
            <v>Spiraea trilobata</v>
          </cell>
          <cell r="C648" t="str">
            <v>MP150</v>
          </cell>
          <cell r="D648" t="str">
            <v>Directly</v>
          </cell>
          <cell r="F648">
            <v>0.39</v>
          </cell>
          <cell r="G648">
            <v>0.28999999999999998</v>
          </cell>
          <cell r="H648">
            <v>0.24</v>
          </cell>
          <cell r="J648">
            <v>0.47736000000000001</v>
          </cell>
          <cell r="K648">
            <v>0.35496</v>
          </cell>
          <cell r="L648">
            <v>0.24</v>
          </cell>
        </row>
        <row r="649">
          <cell r="A649" t="str">
            <v>87-10-0885</v>
          </cell>
          <cell r="B649" t="str">
            <v>Spiraea vanh. 'Gold Fountain'</v>
          </cell>
          <cell r="C649" t="str">
            <v>MP150</v>
          </cell>
          <cell r="D649" t="str">
            <v>Directly</v>
          </cell>
          <cell r="F649">
            <v>0.39</v>
          </cell>
          <cell r="G649">
            <v>0.28999999999999998</v>
          </cell>
          <cell r="H649">
            <v>0.24</v>
          </cell>
          <cell r="J649">
            <v>0.47736000000000001</v>
          </cell>
          <cell r="K649">
            <v>0.35496</v>
          </cell>
          <cell r="L649">
            <v>0.24</v>
          </cell>
        </row>
        <row r="650">
          <cell r="A650" t="str">
            <v>87-10-0886</v>
          </cell>
          <cell r="B650" t="str">
            <v>Spiraea vanh. 'Pink Ice'</v>
          </cell>
          <cell r="C650" t="str">
            <v>MP150</v>
          </cell>
          <cell r="D650" t="str">
            <v>Directly</v>
          </cell>
          <cell r="F650">
            <v>0.39</v>
          </cell>
          <cell r="G650">
            <v>0.28999999999999998</v>
          </cell>
          <cell r="H650">
            <v>0.24</v>
          </cell>
          <cell r="J650">
            <v>0.47736000000000001</v>
          </cell>
          <cell r="K650">
            <v>0.35496</v>
          </cell>
          <cell r="L650">
            <v>0.24</v>
          </cell>
        </row>
        <row r="651">
          <cell r="A651" t="str">
            <v>87-10-0532</v>
          </cell>
          <cell r="B651" t="str">
            <v>Spiraea vanhouttei</v>
          </cell>
          <cell r="C651" t="str">
            <v>MP150</v>
          </cell>
          <cell r="D651" t="str">
            <v>Directly</v>
          </cell>
          <cell r="F651">
            <v>0.39999999999999997</v>
          </cell>
          <cell r="G651">
            <v>0.3</v>
          </cell>
          <cell r="H651">
            <v>0.25</v>
          </cell>
          <cell r="J651">
            <v>0.48959999999999992</v>
          </cell>
          <cell r="K651">
            <v>0.36719999999999997</v>
          </cell>
          <cell r="L651">
            <v>0.25</v>
          </cell>
        </row>
        <row r="652">
          <cell r="A652" t="str">
            <v>87-10-0535</v>
          </cell>
          <cell r="B652" t="str">
            <v>Stephanandra incisa 'Crispa'</v>
          </cell>
          <cell r="C652" t="str">
            <v>MP150</v>
          </cell>
          <cell r="D652" t="str">
            <v>Directly</v>
          </cell>
          <cell r="F652">
            <v>0.33999999999999997</v>
          </cell>
          <cell r="G652">
            <v>0.25</v>
          </cell>
          <cell r="H652">
            <v>0.21</v>
          </cell>
          <cell r="J652">
            <v>0.41615999999999997</v>
          </cell>
          <cell r="K652">
            <v>0.30599999999999999</v>
          </cell>
          <cell r="L652">
            <v>0.21</v>
          </cell>
        </row>
        <row r="653">
          <cell r="A653" t="str">
            <v>87-10-1445</v>
          </cell>
          <cell r="B653" t="str">
            <v>Symphoricarpos albus 'Arvid'</v>
          </cell>
          <cell r="C653" t="str">
            <v>MP150</v>
          </cell>
          <cell r="D653" t="str">
            <v>Directly</v>
          </cell>
          <cell r="F653">
            <v>0.33999999999999997</v>
          </cell>
          <cell r="G653">
            <v>0.25</v>
          </cell>
          <cell r="H653">
            <v>0.21</v>
          </cell>
          <cell r="J653">
            <v>0.41615999999999997</v>
          </cell>
          <cell r="K653">
            <v>0.30599999999999999</v>
          </cell>
          <cell r="L653">
            <v>0.21</v>
          </cell>
        </row>
        <row r="654">
          <cell r="A654" t="str">
            <v>87-10-1362</v>
          </cell>
          <cell r="B654" t="str">
            <v>Symphoricarpos chen. 'Hancock'</v>
          </cell>
          <cell r="C654" t="str">
            <v>MP150</v>
          </cell>
          <cell r="D654" t="str">
            <v>Directly</v>
          </cell>
          <cell r="F654">
            <v>0.33999999999999997</v>
          </cell>
          <cell r="G654">
            <v>0.25</v>
          </cell>
          <cell r="H654">
            <v>0.21</v>
          </cell>
          <cell r="J654">
            <v>0.41615999999999997</v>
          </cell>
          <cell r="K654">
            <v>0.30599999999999999</v>
          </cell>
          <cell r="L654">
            <v>0.21</v>
          </cell>
        </row>
        <row r="655">
          <cell r="A655" t="str">
            <v>87-10-1054</v>
          </cell>
          <cell r="B655" t="str">
            <v>Symphoricarpos d. 'Magic Berry'</v>
          </cell>
          <cell r="C655" t="str">
            <v>MP150</v>
          </cell>
          <cell r="D655" t="str">
            <v>Directly</v>
          </cell>
          <cell r="F655">
            <v>0.36</v>
          </cell>
          <cell r="G655">
            <v>0.26</v>
          </cell>
          <cell r="H655">
            <v>0.22</v>
          </cell>
          <cell r="J655">
            <v>0.44063999999999998</v>
          </cell>
          <cell r="K655">
            <v>0.31824000000000002</v>
          </cell>
          <cell r="L655">
            <v>0.22</v>
          </cell>
        </row>
        <row r="656">
          <cell r="A656" t="str">
            <v>87-10-0930</v>
          </cell>
          <cell r="B656" t="str">
            <v>Symphoricarpos d. 'Mother of Pearl'</v>
          </cell>
          <cell r="C656" t="str">
            <v>MP150</v>
          </cell>
          <cell r="D656" t="str">
            <v>Directly</v>
          </cell>
          <cell r="F656">
            <v>0.36</v>
          </cell>
          <cell r="G656">
            <v>0.26</v>
          </cell>
          <cell r="H656">
            <v>0.22</v>
          </cell>
          <cell r="J656">
            <v>0.44063999999999998</v>
          </cell>
          <cell r="K656">
            <v>0.31824000000000002</v>
          </cell>
          <cell r="L656">
            <v>0.22</v>
          </cell>
        </row>
        <row r="657">
          <cell r="A657" t="str">
            <v>87-10-1035</v>
          </cell>
          <cell r="B657" t="str">
            <v>Symphoricarpos d. 'White Hedge'</v>
          </cell>
          <cell r="C657" t="str">
            <v>MP150</v>
          </cell>
          <cell r="D657" t="str">
            <v>Directly</v>
          </cell>
          <cell r="F657">
            <v>0.36</v>
          </cell>
          <cell r="G657">
            <v>0.26</v>
          </cell>
          <cell r="H657">
            <v>0.22</v>
          </cell>
          <cell r="J657">
            <v>0.44063999999999998</v>
          </cell>
          <cell r="K657">
            <v>0.31824000000000002</v>
          </cell>
          <cell r="L657">
            <v>0.22</v>
          </cell>
        </row>
        <row r="658">
          <cell r="A658" t="str">
            <v>87-10-0983</v>
          </cell>
          <cell r="B658" t="str">
            <v>Symphoricarpos orb. 'Foliis Variegatis'</v>
          </cell>
          <cell r="C658" t="str">
            <v>MP150</v>
          </cell>
          <cell r="D658" t="str">
            <v>Directly</v>
          </cell>
          <cell r="F658">
            <v>0.39</v>
          </cell>
          <cell r="G658">
            <v>0.28999999999999998</v>
          </cell>
          <cell r="H658">
            <v>0.24</v>
          </cell>
          <cell r="J658">
            <v>0.47736000000000001</v>
          </cell>
          <cell r="K658">
            <v>0.35496</v>
          </cell>
          <cell r="L658">
            <v>0.24</v>
          </cell>
        </row>
        <row r="659">
          <cell r="A659" t="str">
            <v>87-10-1363</v>
          </cell>
          <cell r="B659" t="str">
            <v>Syringa 'Agnes Smith'</v>
          </cell>
          <cell r="C659" t="str">
            <v>MP150</v>
          </cell>
          <cell r="D659" t="str">
            <v>Directly</v>
          </cell>
          <cell r="F659">
            <v>0.79</v>
          </cell>
          <cell r="G659">
            <v>0.68</v>
          </cell>
          <cell r="H659">
            <v>0.62</v>
          </cell>
          <cell r="J659">
            <v>0.96695999999999993</v>
          </cell>
          <cell r="K659">
            <v>0.83232000000000006</v>
          </cell>
          <cell r="L659">
            <v>0.62</v>
          </cell>
        </row>
        <row r="660">
          <cell r="A660" t="str">
            <v>87-10-0881</v>
          </cell>
          <cell r="B660" t="str">
            <v>Syringa chinensis 'Saugeana'</v>
          </cell>
          <cell r="C660" t="str">
            <v>MP150</v>
          </cell>
          <cell r="D660" t="str">
            <v>Directly</v>
          </cell>
          <cell r="F660">
            <v>0.79</v>
          </cell>
          <cell r="G660">
            <v>0.68</v>
          </cell>
          <cell r="H660">
            <v>0.62</v>
          </cell>
          <cell r="J660">
            <v>0.96695999999999993</v>
          </cell>
          <cell r="K660">
            <v>0.83232000000000006</v>
          </cell>
          <cell r="L660">
            <v>0.62</v>
          </cell>
        </row>
        <row r="661">
          <cell r="A661" t="str">
            <v>87-10-1092</v>
          </cell>
          <cell r="B661" t="str">
            <v>Syringa 'Josée'</v>
          </cell>
          <cell r="C661" t="str">
            <v>MP150</v>
          </cell>
          <cell r="D661" t="str">
            <v>Directly</v>
          </cell>
          <cell r="F661">
            <v>0.79</v>
          </cell>
          <cell r="G661">
            <v>0.68</v>
          </cell>
          <cell r="H661">
            <v>0.62</v>
          </cell>
          <cell r="J661">
            <v>0.96695999999999993</v>
          </cell>
          <cell r="K661">
            <v>0.83232000000000006</v>
          </cell>
          <cell r="L661">
            <v>0.62</v>
          </cell>
        </row>
        <row r="662">
          <cell r="A662" t="str">
            <v>87-10-0931</v>
          </cell>
          <cell r="B662" t="str">
            <v>Syringa josikaea</v>
          </cell>
          <cell r="C662" t="str">
            <v>MP150</v>
          </cell>
          <cell r="D662" t="str">
            <v>Directly</v>
          </cell>
          <cell r="F662">
            <v>0.79</v>
          </cell>
          <cell r="G662">
            <v>0.68</v>
          </cell>
          <cell r="H662">
            <v>0.62</v>
          </cell>
          <cell r="J662">
            <v>0.96695999999999993</v>
          </cell>
          <cell r="K662">
            <v>0.83232000000000006</v>
          </cell>
          <cell r="L662">
            <v>0.62</v>
          </cell>
        </row>
        <row r="663">
          <cell r="A663" t="str">
            <v>87-10-0883</v>
          </cell>
          <cell r="B663" t="str">
            <v>Syringa meyeri 'Palibin'</v>
          </cell>
          <cell r="C663" t="str">
            <v>MP150</v>
          </cell>
          <cell r="D663" t="str">
            <v>Directly</v>
          </cell>
          <cell r="F663">
            <v>0.79</v>
          </cell>
          <cell r="G663">
            <v>0.68</v>
          </cell>
          <cell r="H663">
            <v>0.62</v>
          </cell>
          <cell r="J663">
            <v>0.96695999999999993</v>
          </cell>
          <cell r="K663">
            <v>0.83232000000000006</v>
          </cell>
          <cell r="L663">
            <v>0.62</v>
          </cell>
        </row>
        <row r="664">
          <cell r="A664" t="str">
            <v>87-10-0884</v>
          </cell>
          <cell r="B664" t="str">
            <v>Syringa microphylla 'Superba'</v>
          </cell>
          <cell r="C664" t="str">
            <v>MP150</v>
          </cell>
          <cell r="D664" t="str">
            <v>Directly</v>
          </cell>
          <cell r="F664">
            <v>0.79</v>
          </cell>
          <cell r="G664">
            <v>0.68</v>
          </cell>
          <cell r="H664">
            <v>0.62</v>
          </cell>
          <cell r="J664">
            <v>0.96695999999999993</v>
          </cell>
          <cell r="K664">
            <v>0.83232000000000006</v>
          </cell>
          <cell r="L664">
            <v>0.62</v>
          </cell>
        </row>
        <row r="665">
          <cell r="A665" t="str">
            <v>87-10-1036</v>
          </cell>
          <cell r="B665" t="str">
            <v>Syringa patula 'Miss Kim'</v>
          </cell>
          <cell r="C665" t="str">
            <v>MP150</v>
          </cell>
          <cell r="D665" t="str">
            <v>Directly</v>
          </cell>
          <cell r="F665">
            <v>0.79</v>
          </cell>
          <cell r="G665">
            <v>0.68</v>
          </cell>
          <cell r="H665">
            <v>0.62</v>
          </cell>
          <cell r="J665">
            <v>0.96695999999999993</v>
          </cell>
          <cell r="K665">
            <v>0.83232000000000006</v>
          </cell>
          <cell r="L665">
            <v>0.62</v>
          </cell>
        </row>
        <row r="666">
          <cell r="A666" t="str">
            <v>87-10-1185</v>
          </cell>
          <cell r="B666" t="str">
            <v>Viburnum bodn. 'Charles Lamont'</v>
          </cell>
          <cell r="C666" t="str">
            <v>MP104</v>
          </cell>
          <cell r="D666" t="str">
            <v>Directly</v>
          </cell>
          <cell r="F666">
            <v>0.63</v>
          </cell>
          <cell r="G666">
            <v>0.52</v>
          </cell>
          <cell r="H666">
            <v>0.46</v>
          </cell>
          <cell r="J666">
            <v>0.77112000000000003</v>
          </cell>
          <cell r="K666">
            <v>0.63648000000000005</v>
          </cell>
          <cell r="L666">
            <v>0.46</v>
          </cell>
        </row>
        <row r="667">
          <cell r="A667" t="str">
            <v>87-10-0551</v>
          </cell>
          <cell r="B667" t="str">
            <v>Viburnum bodn. 'Dawn'</v>
          </cell>
          <cell r="C667" t="str">
            <v>MP104</v>
          </cell>
          <cell r="D667" t="str">
            <v>Directly</v>
          </cell>
          <cell r="F667">
            <v>0.63</v>
          </cell>
          <cell r="G667">
            <v>0.52</v>
          </cell>
          <cell r="H667">
            <v>0.46</v>
          </cell>
          <cell r="J667">
            <v>0.77112000000000003</v>
          </cell>
          <cell r="K667">
            <v>0.63648000000000005</v>
          </cell>
          <cell r="L667">
            <v>0.46</v>
          </cell>
        </row>
        <row r="668">
          <cell r="A668" t="str">
            <v>87-10-0552</v>
          </cell>
          <cell r="B668" t="str">
            <v>Viburnum burkwoodii</v>
          </cell>
          <cell r="C668" t="str">
            <v>MP104</v>
          </cell>
          <cell r="D668" t="str">
            <v>Directly</v>
          </cell>
          <cell r="F668">
            <v>0.69000000000000006</v>
          </cell>
          <cell r="G668">
            <v>0.57999999999999996</v>
          </cell>
          <cell r="H668">
            <v>0.52</v>
          </cell>
          <cell r="J668">
            <v>0.84456000000000009</v>
          </cell>
          <cell r="K668">
            <v>0.70992</v>
          </cell>
          <cell r="L668">
            <v>0.52</v>
          </cell>
        </row>
        <row r="669">
          <cell r="A669" t="str">
            <v>87-10-1365</v>
          </cell>
          <cell r="B669" t="str">
            <v>Viburnum davidii</v>
          </cell>
          <cell r="C669" t="str">
            <v>MP104</v>
          </cell>
          <cell r="D669" t="str">
            <v>Directly</v>
          </cell>
          <cell r="F669">
            <v>0.94000000000000006</v>
          </cell>
          <cell r="G669">
            <v>0.83</v>
          </cell>
          <cell r="H669">
            <v>0.77</v>
          </cell>
          <cell r="J669">
            <v>1.15056</v>
          </cell>
          <cell r="K669">
            <v>1.0159199999999999</v>
          </cell>
          <cell r="L669">
            <v>0.77</v>
          </cell>
        </row>
        <row r="670">
          <cell r="A670" t="str">
            <v>87-10-1366</v>
          </cell>
          <cell r="B670" t="str">
            <v>Viburnum 'Eskimo'</v>
          </cell>
          <cell r="C670" t="str">
            <v>MP104</v>
          </cell>
          <cell r="D670" t="str">
            <v>Directly</v>
          </cell>
          <cell r="F670">
            <v>0.94000000000000006</v>
          </cell>
          <cell r="G670">
            <v>0.83</v>
          </cell>
          <cell r="H670">
            <v>0.77</v>
          </cell>
          <cell r="J670">
            <v>1.15056</v>
          </cell>
          <cell r="K670">
            <v>1.0159199999999999</v>
          </cell>
          <cell r="L670">
            <v>0.77</v>
          </cell>
        </row>
        <row r="671">
          <cell r="A671" t="str">
            <v>87-10-1240</v>
          </cell>
          <cell r="B671" t="str">
            <v>Viburnum davidii</v>
          </cell>
          <cell r="C671" t="str">
            <v>MP66</v>
          </cell>
          <cell r="D671" t="str">
            <v>Directly</v>
          </cell>
          <cell r="F671">
            <v>0.94000000000000006</v>
          </cell>
          <cell r="G671">
            <v>0.83</v>
          </cell>
          <cell r="H671">
            <v>0.77</v>
          </cell>
          <cell r="J671">
            <v>1.15056</v>
          </cell>
          <cell r="K671">
            <v>1.0159199999999999</v>
          </cell>
          <cell r="L671">
            <v>0.77</v>
          </cell>
        </row>
        <row r="672">
          <cell r="A672" t="str">
            <v>87-10-0558</v>
          </cell>
          <cell r="B672" t="str">
            <v>Viburnum farreri</v>
          </cell>
          <cell r="C672" t="str">
            <v>MP104</v>
          </cell>
          <cell r="D672" t="str">
            <v>Directly</v>
          </cell>
          <cell r="F672">
            <v>0.63</v>
          </cell>
          <cell r="G672">
            <v>0.52</v>
          </cell>
          <cell r="H672">
            <v>0.46</v>
          </cell>
          <cell r="J672">
            <v>0.77112000000000003</v>
          </cell>
          <cell r="K672">
            <v>0.63648000000000005</v>
          </cell>
          <cell r="L672">
            <v>0.46</v>
          </cell>
        </row>
        <row r="673">
          <cell r="A673" t="str">
            <v>87-10-0561</v>
          </cell>
          <cell r="B673" t="str">
            <v>Viburnum opulus 'Compactum'</v>
          </cell>
          <cell r="C673" t="str">
            <v>MP104</v>
          </cell>
          <cell r="D673" t="str">
            <v>Directly</v>
          </cell>
          <cell r="F673">
            <v>0.59000000000000008</v>
          </cell>
          <cell r="G673">
            <v>0.48</v>
          </cell>
          <cell r="H673">
            <v>0.42</v>
          </cell>
          <cell r="J673">
            <v>0.72216000000000014</v>
          </cell>
          <cell r="K673">
            <v>0.58751999999999993</v>
          </cell>
          <cell r="L673">
            <v>0.42</v>
          </cell>
        </row>
        <row r="674">
          <cell r="A674" t="str">
            <v>87-10-0563</v>
          </cell>
          <cell r="B674" t="str">
            <v>Viburnum opulus 'Roseum'</v>
          </cell>
          <cell r="C674" t="str">
            <v>MP104</v>
          </cell>
          <cell r="D674" t="str">
            <v>Directly</v>
          </cell>
          <cell r="F674">
            <v>0.59000000000000008</v>
          </cell>
          <cell r="G674">
            <v>0.48</v>
          </cell>
          <cell r="H674">
            <v>0.42</v>
          </cell>
          <cell r="J674">
            <v>0.72216000000000014</v>
          </cell>
          <cell r="K674">
            <v>0.58751999999999993</v>
          </cell>
          <cell r="L674">
            <v>0.42</v>
          </cell>
        </row>
        <row r="675">
          <cell r="A675" t="str">
            <v>87-10-0564</v>
          </cell>
          <cell r="B675" t="str">
            <v>Viburnum plic. 'Cascade'</v>
          </cell>
          <cell r="C675" t="str">
            <v>MP104</v>
          </cell>
          <cell r="D675" t="str">
            <v>Directly</v>
          </cell>
          <cell r="F675">
            <v>0.66</v>
          </cell>
          <cell r="G675">
            <v>0.55000000000000004</v>
          </cell>
          <cell r="H675">
            <v>0.49</v>
          </cell>
          <cell r="J675">
            <v>0.80784</v>
          </cell>
          <cell r="K675">
            <v>0.67320000000000002</v>
          </cell>
          <cell r="L675">
            <v>0.49</v>
          </cell>
        </row>
        <row r="676">
          <cell r="A676" t="str">
            <v>87-10-0566</v>
          </cell>
          <cell r="B676" t="str">
            <v>Viburnum plic. 'Kilimandjaro' PBR ®</v>
          </cell>
          <cell r="C676" t="str">
            <v>MP104</v>
          </cell>
          <cell r="D676" t="str">
            <v>Directly</v>
          </cell>
          <cell r="F676">
            <v>1.5</v>
          </cell>
          <cell r="G676">
            <v>1.39</v>
          </cell>
          <cell r="H676">
            <v>1.33</v>
          </cell>
          <cell r="J676">
            <v>1.8359999999999999</v>
          </cell>
          <cell r="K676">
            <v>1.70136</v>
          </cell>
          <cell r="L676">
            <v>1.33</v>
          </cell>
        </row>
        <row r="677">
          <cell r="A677" t="str">
            <v>87-10-0568</v>
          </cell>
          <cell r="B677" t="str">
            <v>Viburnum plic. 'Mariesii'</v>
          </cell>
          <cell r="C677" t="str">
            <v>MP104</v>
          </cell>
          <cell r="D677" t="str">
            <v>Directly</v>
          </cell>
          <cell r="F677">
            <v>0.66</v>
          </cell>
          <cell r="G677">
            <v>0.55000000000000004</v>
          </cell>
          <cell r="H677">
            <v>0.49</v>
          </cell>
          <cell r="J677">
            <v>0.80784</v>
          </cell>
          <cell r="K677">
            <v>0.67320000000000002</v>
          </cell>
          <cell r="L677">
            <v>0.49</v>
          </cell>
        </row>
        <row r="678">
          <cell r="A678" t="str">
            <v>87-10-0573</v>
          </cell>
          <cell r="B678" t="str">
            <v>Viburnum plic. 'Watanabe'</v>
          </cell>
          <cell r="C678" t="str">
            <v>MP104</v>
          </cell>
          <cell r="D678" t="str">
            <v>Directly</v>
          </cell>
          <cell r="F678">
            <v>0.66</v>
          </cell>
          <cell r="G678">
            <v>0.55000000000000004</v>
          </cell>
          <cell r="H678">
            <v>0.49</v>
          </cell>
          <cell r="J678">
            <v>0.80784</v>
          </cell>
          <cell r="K678">
            <v>0.67320000000000002</v>
          </cell>
          <cell r="L678">
            <v>0.49</v>
          </cell>
        </row>
        <row r="679">
          <cell r="A679" t="str">
            <v>87-10-0863</v>
          </cell>
          <cell r="B679" t="str">
            <v>Viburnum rhytidophyllum</v>
          </cell>
          <cell r="C679" t="str">
            <v>MP104</v>
          </cell>
          <cell r="D679" t="str">
            <v>WEEK 20</v>
          </cell>
          <cell r="F679">
            <v>1.01</v>
          </cell>
          <cell r="G679">
            <v>0.9</v>
          </cell>
          <cell r="H679">
            <v>0.84</v>
          </cell>
          <cell r="J679">
            <v>1.23624</v>
          </cell>
          <cell r="K679">
            <v>1.1016000000000001</v>
          </cell>
          <cell r="L679">
            <v>0.84</v>
          </cell>
        </row>
        <row r="680">
          <cell r="A680" t="str">
            <v>87-10-1506</v>
          </cell>
          <cell r="B680" t="str">
            <v>Viburnum rhytid. 'Little Snowball' PBR ®</v>
          </cell>
          <cell r="C680" t="str">
            <v>MP104</v>
          </cell>
          <cell r="D680" t="str">
            <v>week 20</v>
          </cell>
          <cell r="F680">
            <v>1.51</v>
          </cell>
          <cell r="G680">
            <v>1.4</v>
          </cell>
          <cell r="H680">
            <v>1.34</v>
          </cell>
          <cell r="J680">
            <v>1.8482399999999999</v>
          </cell>
          <cell r="K680">
            <v>1.7136</v>
          </cell>
          <cell r="L680">
            <v>1.34</v>
          </cell>
        </row>
        <row r="681">
          <cell r="A681" t="str">
            <v>87-10-1241</v>
          </cell>
          <cell r="B681" t="str">
            <v>Viburnum tinus</v>
          </cell>
          <cell r="C681" t="str">
            <v>MP104</v>
          </cell>
          <cell r="D681" t="str">
            <v>Directly</v>
          </cell>
          <cell r="F681">
            <v>0.66</v>
          </cell>
          <cell r="G681">
            <v>0.55000000000000004</v>
          </cell>
          <cell r="H681">
            <v>0.49</v>
          </cell>
          <cell r="J681">
            <v>0.80784</v>
          </cell>
          <cell r="K681">
            <v>0.67320000000000002</v>
          </cell>
          <cell r="L681">
            <v>0.49</v>
          </cell>
        </row>
        <row r="682">
          <cell r="A682" t="str">
            <v>87-10-1642</v>
          </cell>
          <cell r="B682" t="str">
            <v>Viburnum tinus 'Eve Price'</v>
          </cell>
          <cell r="C682" t="str">
            <v>MP150</v>
          </cell>
          <cell r="D682" t="str">
            <v>Directly</v>
          </cell>
          <cell r="F682">
            <v>0.66</v>
          </cell>
          <cell r="G682">
            <v>0.55000000000000004</v>
          </cell>
          <cell r="H682">
            <v>0.49</v>
          </cell>
          <cell r="J682">
            <v>0.80784</v>
          </cell>
          <cell r="K682">
            <v>0.67320000000000002</v>
          </cell>
          <cell r="L682">
            <v>0.49</v>
          </cell>
        </row>
        <row r="683">
          <cell r="A683" t="str">
            <v>87-10-1369</v>
          </cell>
          <cell r="B683" t="str">
            <v>Vinca major</v>
          </cell>
          <cell r="C683" t="str">
            <v>MP150</v>
          </cell>
          <cell r="D683" t="str">
            <v>week 20</v>
          </cell>
          <cell r="F683">
            <v>0.49</v>
          </cell>
          <cell r="G683">
            <v>0.38</v>
          </cell>
          <cell r="H683">
            <v>0.32</v>
          </cell>
          <cell r="J683">
            <v>0.59975999999999996</v>
          </cell>
          <cell r="K683">
            <v>0.46511999999999998</v>
          </cell>
          <cell r="L683">
            <v>0.32</v>
          </cell>
        </row>
        <row r="684">
          <cell r="A684" t="str">
            <v>87-10-1446</v>
          </cell>
          <cell r="B684" t="str">
            <v>Vinca major 'Maculata'</v>
          </cell>
          <cell r="C684" t="str">
            <v>MP150</v>
          </cell>
          <cell r="D684" t="str">
            <v>Directly</v>
          </cell>
          <cell r="F684">
            <v>0.49</v>
          </cell>
          <cell r="G684">
            <v>0.38</v>
          </cell>
          <cell r="H684">
            <v>0.32</v>
          </cell>
          <cell r="J684">
            <v>0.59975999999999996</v>
          </cell>
          <cell r="K684">
            <v>0.46511999999999998</v>
          </cell>
          <cell r="L684">
            <v>0.32</v>
          </cell>
        </row>
        <row r="685">
          <cell r="A685" t="str">
            <v>87-10-1037</v>
          </cell>
          <cell r="B685" t="str">
            <v>Vinca major 'Variegata'</v>
          </cell>
          <cell r="C685" t="str">
            <v>MP150</v>
          </cell>
          <cell r="D685" t="str">
            <v>week 27</v>
          </cell>
          <cell r="F685">
            <v>0.49</v>
          </cell>
          <cell r="G685">
            <v>0.38</v>
          </cell>
          <cell r="H685">
            <v>0.32</v>
          </cell>
          <cell r="J685">
            <v>0.59975999999999996</v>
          </cell>
          <cell r="K685">
            <v>0.46511999999999998</v>
          </cell>
          <cell r="L685">
            <v>0.32</v>
          </cell>
        </row>
        <row r="686">
          <cell r="A686" t="str">
            <v>87-10-1038</v>
          </cell>
          <cell r="B686" t="str">
            <v>Vinca minor</v>
          </cell>
          <cell r="C686" t="str">
            <v>MP150</v>
          </cell>
          <cell r="D686" t="str">
            <v>WEEK 13</v>
          </cell>
          <cell r="F686">
            <v>0.49</v>
          </cell>
          <cell r="G686">
            <v>0.38</v>
          </cell>
          <cell r="H686">
            <v>0.32</v>
          </cell>
          <cell r="J686">
            <v>0.59975999999999996</v>
          </cell>
          <cell r="K686">
            <v>0.46511999999999998</v>
          </cell>
          <cell r="L686">
            <v>0.32</v>
          </cell>
        </row>
        <row r="687">
          <cell r="A687" t="str">
            <v>87-10-1039</v>
          </cell>
          <cell r="B687" t="str">
            <v>Vinca minor 'Alba'</v>
          </cell>
          <cell r="C687" t="str">
            <v>MP150</v>
          </cell>
          <cell r="D687" t="str">
            <v>week 26</v>
          </cell>
          <cell r="F687">
            <v>0.49</v>
          </cell>
          <cell r="G687">
            <v>0.38</v>
          </cell>
          <cell r="H687">
            <v>0.32</v>
          </cell>
          <cell r="J687">
            <v>0.59975999999999996</v>
          </cell>
          <cell r="K687">
            <v>0.46511999999999998</v>
          </cell>
          <cell r="L687">
            <v>0.32</v>
          </cell>
        </row>
        <row r="688">
          <cell r="A688" t="str">
            <v>87-10-1186</v>
          </cell>
          <cell r="B688" t="str">
            <v>Vinca minor 'Argenteovariegata'</v>
          </cell>
          <cell r="C688" t="str">
            <v>MP150</v>
          </cell>
          <cell r="D688" t="str">
            <v>WEEK 13</v>
          </cell>
          <cell r="F688">
            <v>0.49</v>
          </cell>
          <cell r="G688">
            <v>0.38</v>
          </cell>
          <cell r="H688">
            <v>0.32</v>
          </cell>
          <cell r="J688">
            <v>0.59975999999999996</v>
          </cell>
          <cell r="K688">
            <v>0.46511999999999998</v>
          </cell>
          <cell r="L688">
            <v>0.32</v>
          </cell>
        </row>
        <row r="689">
          <cell r="A689" t="str">
            <v>87-10-1040</v>
          </cell>
          <cell r="B689" t="str">
            <v>Vinca minor 'Atropurpurea'</v>
          </cell>
          <cell r="C689" t="str">
            <v>MP150</v>
          </cell>
          <cell r="D689" t="str">
            <v>week 13</v>
          </cell>
          <cell r="F689">
            <v>0.49</v>
          </cell>
          <cell r="G689">
            <v>0.38</v>
          </cell>
          <cell r="H689">
            <v>0.32</v>
          </cell>
          <cell r="J689">
            <v>0.59975999999999996</v>
          </cell>
          <cell r="K689">
            <v>0.46511999999999998</v>
          </cell>
          <cell r="L689">
            <v>0.32</v>
          </cell>
        </row>
        <row r="690">
          <cell r="A690" t="str">
            <v>87-10-1041</v>
          </cell>
          <cell r="B690" t="str">
            <v>Vinca minor 'Aureovariegata'</v>
          </cell>
          <cell r="C690" t="str">
            <v>MP150</v>
          </cell>
          <cell r="D690" t="str">
            <v>week 13</v>
          </cell>
          <cell r="F690">
            <v>0.49</v>
          </cell>
          <cell r="G690">
            <v>0.38</v>
          </cell>
          <cell r="H690">
            <v>0.32</v>
          </cell>
          <cell r="J690">
            <v>0.59975999999999996</v>
          </cell>
          <cell r="K690">
            <v>0.46511999999999998</v>
          </cell>
          <cell r="L690">
            <v>0.32</v>
          </cell>
        </row>
        <row r="691">
          <cell r="A691" t="str">
            <v>87-10-1069</v>
          </cell>
          <cell r="B691" t="str">
            <v>Vinca minor 'Blue and Gold'</v>
          </cell>
          <cell r="C691" t="str">
            <v>MP150</v>
          </cell>
          <cell r="D691" t="str">
            <v>week 20</v>
          </cell>
          <cell r="F691">
            <v>0.49</v>
          </cell>
          <cell r="G691">
            <v>0.38</v>
          </cell>
          <cell r="H691">
            <v>0.32</v>
          </cell>
          <cell r="J691">
            <v>0.59975999999999996</v>
          </cell>
          <cell r="K691">
            <v>0.46511999999999998</v>
          </cell>
          <cell r="L691">
            <v>0.32</v>
          </cell>
        </row>
        <row r="692">
          <cell r="A692" t="str">
            <v>87-10-1447</v>
          </cell>
          <cell r="B692" t="str">
            <v>Vinca minor 'Bowles Variety' La Grave</v>
          </cell>
          <cell r="C692" t="str">
            <v>MP150</v>
          </cell>
          <cell r="D692" t="str">
            <v>WEEK 13</v>
          </cell>
          <cell r="F692">
            <v>0.49</v>
          </cell>
          <cell r="G692">
            <v>0.38</v>
          </cell>
          <cell r="H692">
            <v>0.32</v>
          </cell>
          <cell r="J692">
            <v>0.59975999999999996</v>
          </cell>
          <cell r="K692">
            <v>0.46511999999999998</v>
          </cell>
          <cell r="L692">
            <v>0.32</v>
          </cell>
        </row>
        <row r="693">
          <cell r="A693" t="str">
            <v>87-10-1271</v>
          </cell>
          <cell r="B693" t="str">
            <v>Vinca minor 'Gertrude Jekyll'</v>
          </cell>
          <cell r="C693" t="str">
            <v>MP150</v>
          </cell>
          <cell r="D693" t="str">
            <v>week 26</v>
          </cell>
          <cell r="F693">
            <v>0.49</v>
          </cell>
          <cell r="G693">
            <v>0.38</v>
          </cell>
          <cell r="H693">
            <v>0.32</v>
          </cell>
          <cell r="J693">
            <v>0.59975999999999996</v>
          </cell>
          <cell r="K693">
            <v>0.46511999999999998</v>
          </cell>
          <cell r="L693">
            <v>0.32</v>
          </cell>
        </row>
        <row r="694">
          <cell r="A694" t="str">
            <v>87-10-1507</v>
          </cell>
          <cell r="B694" t="str">
            <v>Vinca minor 'Grüner Teppich'</v>
          </cell>
          <cell r="C694" t="str">
            <v>MP150</v>
          </cell>
          <cell r="D694" t="str">
            <v>WEEK 20</v>
          </cell>
          <cell r="F694">
            <v>0.49</v>
          </cell>
          <cell r="G694">
            <v>0.38</v>
          </cell>
          <cell r="H694">
            <v>0.32</v>
          </cell>
          <cell r="J694">
            <v>0.59975999999999996</v>
          </cell>
          <cell r="K694">
            <v>0.46511999999999998</v>
          </cell>
          <cell r="L694">
            <v>0.32</v>
          </cell>
        </row>
        <row r="695">
          <cell r="A695" t="str">
            <v>87-10-1508</v>
          </cell>
          <cell r="B695" t="str">
            <v>Vinca minor 'Multiplex'</v>
          </cell>
          <cell r="C695" t="str">
            <v>MP150</v>
          </cell>
          <cell r="D695" t="str">
            <v>week 26</v>
          </cell>
          <cell r="F695">
            <v>0.49</v>
          </cell>
          <cell r="G695">
            <v>0.38</v>
          </cell>
          <cell r="H695">
            <v>0.32</v>
          </cell>
          <cell r="J695">
            <v>0.59975999999999996</v>
          </cell>
          <cell r="K695">
            <v>0.46511999999999998</v>
          </cell>
          <cell r="L695">
            <v>0.32</v>
          </cell>
        </row>
        <row r="696">
          <cell r="A696" t="str">
            <v>87-10-1065</v>
          </cell>
          <cell r="B696" t="str">
            <v>Vinca minor 'Compacta'</v>
          </cell>
          <cell r="C696" t="str">
            <v>MP150</v>
          </cell>
          <cell r="D696" t="str">
            <v>Directly</v>
          </cell>
          <cell r="F696">
            <v>0.49</v>
          </cell>
          <cell r="G696">
            <v>0.38</v>
          </cell>
          <cell r="H696">
            <v>0.32</v>
          </cell>
          <cell r="J696">
            <v>0.59975999999999996</v>
          </cell>
          <cell r="K696">
            <v>0.46511999999999998</v>
          </cell>
          <cell r="L696">
            <v>0.32</v>
          </cell>
        </row>
        <row r="697">
          <cell r="A697" t="str">
            <v>87-10-1187</v>
          </cell>
          <cell r="B697" t="str">
            <v>Vinca minor 'Illumination'</v>
          </cell>
          <cell r="C697" t="str">
            <v>MP150</v>
          </cell>
          <cell r="D697" t="str">
            <v>Directly</v>
          </cell>
          <cell r="F697">
            <v>0.49</v>
          </cell>
          <cell r="G697">
            <v>0.38</v>
          </cell>
          <cell r="H697">
            <v>0.32</v>
          </cell>
          <cell r="J697">
            <v>0.59975999999999996</v>
          </cell>
          <cell r="K697">
            <v>0.46511999999999998</v>
          </cell>
          <cell r="L697">
            <v>0.32</v>
          </cell>
        </row>
        <row r="698">
          <cell r="A698" t="str">
            <v>87-10-1070</v>
          </cell>
          <cell r="B698" t="str">
            <v>Vinca minor 'Ralph Shugert'</v>
          </cell>
          <cell r="C698" t="str">
            <v>MP150</v>
          </cell>
          <cell r="D698" t="str">
            <v>week 20</v>
          </cell>
          <cell r="F698">
            <v>0.49</v>
          </cell>
          <cell r="G698">
            <v>0.38</v>
          </cell>
          <cell r="H698">
            <v>0.32</v>
          </cell>
          <cell r="J698">
            <v>0.59975999999999996</v>
          </cell>
          <cell r="K698">
            <v>0.46511999999999998</v>
          </cell>
          <cell r="L698">
            <v>0.32</v>
          </cell>
        </row>
        <row r="699">
          <cell r="A699" t="str">
            <v>87-10-1064</v>
          </cell>
          <cell r="B699" t="str">
            <v>Vinca minor 'Seng'</v>
          </cell>
          <cell r="C699" t="str">
            <v>MP150</v>
          </cell>
          <cell r="D699" t="str">
            <v>week 20</v>
          </cell>
          <cell r="F699">
            <v>0.49</v>
          </cell>
          <cell r="G699">
            <v>0.38</v>
          </cell>
          <cell r="H699">
            <v>0.32</v>
          </cell>
          <cell r="J699">
            <v>0.59975999999999996</v>
          </cell>
          <cell r="K699">
            <v>0.46511999999999998</v>
          </cell>
          <cell r="L699">
            <v>0.32</v>
          </cell>
        </row>
        <row r="700">
          <cell r="A700" t="str">
            <v>87-10-1509</v>
          </cell>
          <cell r="B700" t="str">
            <v>Vinca minor 'Variegata'</v>
          </cell>
          <cell r="C700" t="str">
            <v>MP150</v>
          </cell>
          <cell r="D700" t="str">
            <v>Directly</v>
          </cell>
          <cell r="F700">
            <v>0.49</v>
          </cell>
          <cell r="G700">
            <v>0.38</v>
          </cell>
          <cell r="H700">
            <v>0.32</v>
          </cell>
          <cell r="J700">
            <v>0.59975999999999996</v>
          </cell>
          <cell r="K700">
            <v>0.46511999999999998</v>
          </cell>
          <cell r="L700">
            <v>0.32</v>
          </cell>
        </row>
        <row r="701">
          <cell r="A701" t="str">
            <v>87-10-1686</v>
          </cell>
          <cell r="B701" t="str">
            <v>Weigela florida Black and White® ('Courtacad 1'PBR) ®</v>
          </cell>
          <cell r="C701" t="str">
            <v>MP150</v>
          </cell>
          <cell r="D701" t="str">
            <v>Directly</v>
          </cell>
          <cell r="F701">
            <v>1.22</v>
          </cell>
          <cell r="G701">
            <v>1.1100000000000001</v>
          </cell>
          <cell r="H701">
            <v>1.05</v>
          </cell>
          <cell r="J701">
            <v>1.4932799999999999</v>
          </cell>
          <cell r="K701">
            <v>1.3586400000000001</v>
          </cell>
          <cell r="L701">
            <v>1.05</v>
          </cell>
        </row>
        <row r="702">
          <cell r="A702" t="str">
            <v>87-10-1043</v>
          </cell>
          <cell r="B702" t="str">
            <v>Weigela 'Briant Rubidor'</v>
          </cell>
          <cell r="C702" t="str">
            <v>MP104</v>
          </cell>
          <cell r="D702" t="str">
            <v>Directly</v>
          </cell>
          <cell r="F702">
            <v>0.43</v>
          </cell>
          <cell r="G702">
            <v>0.32</v>
          </cell>
          <cell r="H702">
            <v>0.27</v>
          </cell>
          <cell r="J702">
            <v>0.52632000000000001</v>
          </cell>
          <cell r="K702">
            <v>0.39168000000000003</v>
          </cell>
          <cell r="L702">
            <v>0.27</v>
          </cell>
        </row>
        <row r="703">
          <cell r="A703" t="str">
            <v>87-10-0586</v>
          </cell>
          <cell r="B703" t="str">
            <v>Weigela 'Bristol Ruby'</v>
          </cell>
          <cell r="C703" t="str">
            <v>MP104</v>
          </cell>
          <cell r="D703" t="str">
            <v>Directly</v>
          </cell>
          <cell r="F703">
            <v>0.43</v>
          </cell>
          <cell r="G703">
            <v>0.32</v>
          </cell>
          <cell r="H703">
            <v>0.27</v>
          </cell>
          <cell r="J703">
            <v>0.52632000000000001</v>
          </cell>
          <cell r="K703">
            <v>0.39168000000000003</v>
          </cell>
          <cell r="L703">
            <v>0.27</v>
          </cell>
        </row>
        <row r="704">
          <cell r="A704" t="str">
            <v>87-10-1450</v>
          </cell>
          <cell r="B704" t="str">
            <v>Weigela 'Bristol Snowflake'</v>
          </cell>
          <cell r="C704" t="str">
            <v>MP104</v>
          </cell>
          <cell r="D704" t="str">
            <v>Directly</v>
          </cell>
          <cell r="F704">
            <v>0.43</v>
          </cell>
          <cell r="G704">
            <v>0.32</v>
          </cell>
          <cell r="H704">
            <v>0.27</v>
          </cell>
          <cell r="J704">
            <v>0.52632000000000001</v>
          </cell>
          <cell r="K704">
            <v>0.39168000000000003</v>
          </cell>
          <cell r="L704">
            <v>0.27</v>
          </cell>
        </row>
        <row r="705">
          <cell r="A705" t="str">
            <v>87-10-0587</v>
          </cell>
          <cell r="B705" t="str">
            <v>Weigela 'Candida'</v>
          </cell>
          <cell r="C705" t="str">
            <v>MP104</v>
          </cell>
          <cell r="D705" t="str">
            <v>Directly</v>
          </cell>
          <cell r="F705">
            <v>0.43</v>
          </cell>
          <cell r="G705">
            <v>0.32</v>
          </cell>
          <cell r="H705">
            <v>0.27</v>
          </cell>
          <cell r="J705">
            <v>0.52632000000000001</v>
          </cell>
          <cell r="K705">
            <v>0.39168000000000003</v>
          </cell>
          <cell r="L705">
            <v>0.27</v>
          </cell>
        </row>
        <row r="706">
          <cell r="A706" t="str">
            <v>87-10-0588</v>
          </cell>
          <cell r="B706" t="str">
            <v>Weigela 'Eva Rathke'</v>
          </cell>
          <cell r="C706" t="str">
            <v>MP104</v>
          </cell>
          <cell r="D706" t="str">
            <v>Directly</v>
          </cell>
          <cell r="F706">
            <v>0.43</v>
          </cell>
          <cell r="G706">
            <v>0.32</v>
          </cell>
          <cell r="H706">
            <v>0.27</v>
          </cell>
          <cell r="J706">
            <v>0.52632000000000001</v>
          </cell>
          <cell r="K706">
            <v>0.39168000000000003</v>
          </cell>
          <cell r="L706">
            <v>0.27</v>
          </cell>
        </row>
        <row r="707">
          <cell r="A707" t="str">
            <v>87-10-0589</v>
          </cell>
          <cell r="B707" t="str">
            <v>Weigela 'Evita'</v>
          </cell>
          <cell r="C707" t="str">
            <v>MP104</v>
          </cell>
          <cell r="D707" t="str">
            <v>Directly</v>
          </cell>
          <cell r="F707">
            <v>0.43</v>
          </cell>
          <cell r="G707">
            <v>0.32</v>
          </cell>
          <cell r="H707">
            <v>0.27</v>
          </cell>
          <cell r="J707">
            <v>0.52632000000000001</v>
          </cell>
          <cell r="K707">
            <v>0.39168000000000003</v>
          </cell>
          <cell r="L707">
            <v>0.27</v>
          </cell>
        </row>
        <row r="708">
          <cell r="A708" t="str">
            <v>87-10-0590</v>
          </cell>
          <cell r="B708" t="str">
            <v>Weigela florida 'Alexandra'PBR ®</v>
          </cell>
          <cell r="C708" t="str">
            <v>MP104</v>
          </cell>
          <cell r="D708" t="str">
            <v>Directly</v>
          </cell>
          <cell r="F708">
            <v>1.08</v>
          </cell>
          <cell r="G708">
            <v>0.97</v>
          </cell>
          <cell r="H708">
            <v>0.91</v>
          </cell>
          <cell r="J708">
            <v>1.32192</v>
          </cell>
          <cell r="K708">
            <v>1.1872799999999999</v>
          </cell>
          <cell r="L708">
            <v>0.91</v>
          </cell>
        </row>
        <row r="709">
          <cell r="A709" t="str">
            <v>87-10-0592</v>
          </cell>
          <cell r="B709" t="str">
            <v>Weigela florida Moulin Rouge ('Brigela'PBR) ®</v>
          </cell>
          <cell r="C709" t="str">
            <v>MP104</v>
          </cell>
          <cell r="D709" t="str">
            <v>Directly</v>
          </cell>
          <cell r="F709">
            <v>1.05</v>
          </cell>
          <cell r="G709">
            <v>0.94</v>
          </cell>
          <cell r="H709">
            <v>0.88</v>
          </cell>
          <cell r="J709">
            <v>1.2852000000000001</v>
          </cell>
          <cell r="K709">
            <v>1.1505599999999998</v>
          </cell>
          <cell r="L709">
            <v>0.88</v>
          </cell>
        </row>
        <row r="710">
          <cell r="A710" t="str">
            <v>87-10-1613</v>
          </cell>
          <cell r="B710" t="str">
            <v>Weigela flor. 'Cappuccino' PBR ®</v>
          </cell>
          <cell r="C710" t="str">
            <v>MP104</v>
          </cell>
          <cell r="D710" t="str">
            <v>Directly</v>
          </cell>
          <cell r="F710">
            <v>1.05</v>
          </cell>
          <cell r="G710">
            <v>0.94</v>
          </cell>
          <cell r="H710">
            <v>0.88</v>
          </cell>
          <cell r="J710">
            <v>1.2852000000000001</v>
          </cell>
          <cell r="K710">
            <v>1.1505599999999998</v>
          </cell>
          <cell r="L710">
            <v>0.88</v>
          </cell>
        </row>
        <row r="711">
          <cell r="A711" t="str">
            <v>87-10-1511</v>
          </cell>
          <cell r="B711" t="str">
            <v>Weigela florida 'Elvera'PBR ®</v>
          </cell>
          <cell r="C711" t="str">
            <v>MP150</v>
          </cell>
          <cell r="D711" t="str">
            <v>Directly</v>
          </cell>
          <cell r="F711">
            <v>1.05</v>
          </cell>
          <cell r="G711">
            <v>0.94</v>
          </cell>
          <cell r="H711">
            <v>0.88</v>
          </cell>
          <cell r="J711">
            <v>1.2852000000000001</v>
          </cell>
          <cell r="K711">
            <v>1.1505599999999998</v>
          </cell>
          <cell r="L711">
            <v>0.88</v>
          </cell>
        </row>
        <row r="712">
          <cell r="A712" t="str">
            <v>87-10-1512</v>
          </cell>
          <cell r="B712" t="str">
            <v>Weigela flor. 'Foliis Purpureis'</v>
          </cell>
          <cell r="C712" t="str">
            <v>MP150</v>
          </cell>
          <cell r="D712" t="str">
            <v>Directly</v>
          </cell>
          <cell r="F712">
            <v>0.43</v>
          </cell>
          <cell r="G712">
            <v>0.32</v>
          </cell>
          <cell r="H712">
            <v>0.27</v>
          </cell>
          <cell r="J712">
            <v>0.52632000000000001</v>
          </cell>
          <cell r="K712">
            <v>0.39168000000000003</v>
          </cell>
          <cell r="L712">
            <v>0.27</v>
          </cell>
        </row>
        <row r="713">
          <cell r="A713" t="str">
            <v>87-10-1123</v>
          </cell>
          <cell r="B713" t="str">
            <v>Weigela flor. 'Minor Black' PBR ®</v>
          </cell>
          <cell r="C713" t="str">
            <v>MP150</v>
          </cell>
          <cell r="D713" t="str">
            <v>Directly</v>
          </cell>
          <cell r="F713">
            <v>1.08</v>
          </cell>
          <cell r="G713">
            <v>0.97</v>
          </cell>
          <cell r="H713">
            <v>0.91</v>
          </cell>
          <cell r="J713">
            <v>1.32192</v>
          </cell>
          <cell r="K713">
            <v>1.1872799999999999</v>
          </cell>
          <cell r="L713">
            <v>0.91</v>
          </cell>
        </row>
        <row r="714">
          <cell r="A714" t="str">
            <v>87-10-0598</v>
          </cell>
          <cell r="B714" t="str">
            <v>Weigela flor. 'Monet' PBR ®</v>
          </cell>
          <cell r="C714" t="str">
            <v>MP104</v>
          </cell>
          <cell r="D714" t="str">
            <v>Directly</v>
          </cell>
          <cell r="F714">
            <v>1.29</v>
          </cell>
          <cell r="G714">
            <v>1.18</v>
          </cell>
          <cell r="H714">
            <v>1.1200000000000001</v>
          </cell>
          <cell r="J714">
            <v>1.5789600000000001</v>
          </cell>
          <cell r="K714">
            <v>1.44432</v>
          </cell>
          <cell r="L714">
            <v>1.1200000000000001</v>
          </cell>
        </row>
        <row r="715">
          <cell r="A715" t="str">
            <v>87-10-1513</v>
          </cell>
          <cell r="B715" t="str">
            <v>Weigela flor. 'Nana Purpurea'</v>
          </cell>
          <cell r="C715" t="str">
            <v>MP150</v>
          </cell>
          <cell r="D715" t="str">
            <v>Directly</v>
          </cell>
          <cell r="F715">
            <v>0.43</v>
          </cell>
          <cell r="G715">
            <v>0.32</v>
          </cell>
          <cell r="H715">
            <v>0.27</v>
          </cell>
          <cell r="J715">
            <v>0.52632000000000001</v>
          </cell>
          <cell r="K715">
            <v>0.39168000000000003</v>
          </cell>
          <cell r="L715">
            <v>0.27</v>
          </cell>
        </row>
        <row r="716">
          <cell r="A716" t="str">
            <v>87-10-0601</v>
          </cell>
          <cell r="B716" t="str">
            <v>Weigela florida Pink Poppet ('Plangen'PBR) ®</v>
          </cell>
          <cell r="C716" t="str">
            <v>MP104</v>
          </cell>
          <cell r="D716" t="str">
            <v>Directly</v>
          </cell>
          <cell r="F716">
            <v>1.08</v>
          </cell>
          <cell r="G716">
            <v>0.97</v>
          </cell>
          <cell r="H716">
            <v>0.91</v>
          </cell>
          <cell r="J716">
            <v>1.32192</v>
          </cell>
          <cell r="K716">
            <v>1.1872799999999999</v>
          </cell>
          <cell r="L716">
            <v>0.91</v>
          </cell>
        </row>
        <row r="717">
          <cell r="A717" t="str">
            <v>87-10-1453</v>
          </cell>
          <cell r="B717" t="str">
            <v>Weigela flor. 'Pink Princess'</v>
          </cell>
          <cell r="C717" t="str">
            <v>MP150</v>
          </cell>
          <cell r="D717" t="str">
            <v>Directly</v>
          </cell>
          <cell r="F717">
            <v>0.43</v>
          </cell>
          <cell r="G717">
            <v>0.32</v>
          </cell>
          <cell r="H717">
            <v>0.27</v>
          </cell>
          <cell r="J717">
            <v>0.52632000000000001</v>
          </cell>
          <cell r="K717">
            <v>0.39168000000000003</v>
          </cell>
          <cell r="L717">
            <v>0.27</v>
          </cell>
        </row>
        <row r="718">
          <cell r="A718" t="str">
            <v>87-10-0602</v>
          </cell>
          <cell r="B718" t="str">
            <v>Weigela flor. 'Pink Princess'</v>
          </cell>
          <cell r="C718" t="str">
            <v>MP104</v>
          </cell>
          <cell r="D718" t="str">
            <v>Directly</v>
          </cell>
          <cell r="F718">
            <v>0.43</v>
          </cell>
          <cell r="G718">
            <v>0.32</v>
          </cell>
          <cell r="H718">
            <v>0.27</v>
          </cell>
          <cell r="J718">
            <v>0.52632000000000001</v>
          </cell>
          <cell r="K718">
            <v>0.39168000000000003</v>
          </cell>
          <cell r="L718">
            <v>0.27</v>
          </cell>
        </row>
        <row r="719">
          <cell r="A719" t="str">
            <v>87-10-1514</v>
          </cell>
          <cell r="B719" t="str">
            <v>Weigela flor. 'Ruby Queen' PBR ®</v>
          </cell>
          <cell r="C719" t="str">
            <v>MP150</v>
          </cell>
          <cell r="D719" t="str">
            <v>Directly</v>
          </cell>
          <cell r="F719">
            <v>1.08</v>
          </cell>
          <cell r="G719">
            <v>0.97</v>
          </cell>
          <cell r="H719">
            <v>0.91</v>
          </cell>
          <cell r="J719">
            <v>1.32192</v>
          </cell>
          <cell r="K719">
            <v>1.1872799999999999</v>
          </cell>
          <cell r="L719">
            <v>0.91</v>
          </cell>
        </row>
        <row r="720">
          <cell r="A720" t="str">
            <v>87-10-1455</v>
          </cell>
          <cell r="B720" t="str">
            <v>Weigela flor. 'Sunny Princess'</v>
          </cell>
          <cell r="C720" t="str">
            <v>MP150</v>
          </cell>
          <cell r="D720" t="str">
            <v>Directly</v>
          </cell>
          <cell r="F720">
            <v>0.43</v>
          </cell>
          <cell r="G720">
            <v>0.32</v>
          </cell>
          <cell r="H720">
            <v>0.27</v>
          </cell>
          <cell r="J720">
            <v>0.52632000000000001</v>
          </cell>
          <cell r="K720">
            <v>0.39168000000000003</v>
          </cell>
          <cell r="L720">
            <v>0.27</v>
          </cell>
        </row>
        <row r="721">
          <cell r="A721" t="str">
            <v>87-10-0604</v>
          </cell>
          <cell r="B721" t="str">
            <v>Weigela flor. 'Sunny Princess'</v>
          </cell>
          <cell r="C721" t="str">
            <v>MP104</v>
          </cell>
          <cell r="D721" t="str">
            <v>Directly</v>
          </cell>
          <cell r="F721">
            <v>0.43</v>
          </cell>
          <cell r="G721">
            <v>0.32</v>
          </cell>
          <cell r="H721">
            <v>0.27</v>
          </cell>
          <cell r="J721">
            <v>0.52632000000000001</v>
          </cell>
          <cell r="K721">
            <v>0.39168000000000003</v>
          </cell>
          <cell r="L721">
            <v>0.27</v>
          </cell>
        </row>
        <row r="722">
          <cell r="A722" t="str">
            <v>87-10-0605</v>
          </cell>
          <cell r="B722" t="str">
            <v>Weigela flor. 'Suzanne'</v>
          </cell>
          <cell r="C722" t="str">
            <v>MP104</v>
          </cell>
          <cell r="D722" t="str">
            <v>Directly</v>
          </cell>
          <cell r="F722">
            <v>0.43</v>
          </cell>
          <cell r="G722">
            <v>0.32</v>
          </cell>
          <cell r="H722">
            <v>0.27</v>
          </cell>
          <cell r="J722">
            <v>0.52632000000000001</v>
          </cell>
          <cell r="K722">
            <v>0.39168000000000003</v>
          </cell>
          <cell r="L722">
            <v>0.27</v>
          </cell>
        </row>
        <row r="723">
          <cell r="A723" t="str">
            <v>87-10-1614</v>
          </cell>
          <cell r="B723" t="str">
            <v>Weigela flor. 'Suzanne'</v>
          </cell>
          <cell r="C723" t="str">
            <v>MP150</v>
          </cell>
          <cell r="D723" t="str">
            <v>Directly</v>
          </cell>
          <cell r="F723">
            <v>0.43</v>
          </cell>
          <cell r="G723">
            <v>0.32</v>
          </cell>
          <cell r="H723">
            <v>0.27</v>
          </cell>
          <cell r="J723">
            <v>0.52632000000000001</v>
          </cell>
          <cell r="K723">
            <v>0.39168000000000003</v>
          </cell>
          <cell r="L723">
            <v>0.27</v>
          </cell>
        </row>
        <row r="724">
          <cell r="A724" t="str">
            <v>87-10-1457</v>
          </cell>
          <cell r="B724" t="str">
            <v>Weigela flor. 'Tango'</v>
          </cell>
          <cell r="C724" t="str">
            <v>MP150</v>
          </cell>
          <cell r="D724" t="str">
            <v>Directly</v>
          </cell>
          <cell r="F724">
            <v>0.43</v>
          </cell>
          <cell r="G724">
            <v>0.32</v>
          </cell>
          <cell r="H724">
            <v>0.27</v>
          </cell>
          <cell r="J724">
            <v>0.52632000000000001</v>
          </cell>
          <cell r="K724">
            <v>0.39168000000000003</v>
          </cell>
          <cell r="L724">
            <v>0.27</v>
          </cell>
        </row>
        <row r="725">
          <cell r="A725" t="str">
            <v>87-10-0607</v>
          </cell>
          <cell r="B725" t="str">
            <v>Weigela flor. 'Variegata'</v>
          </cell>
          <cell r="C725" t="str">
            <v>MP104</v>
          </cell>
          <cell r="D725" t="str">
            <v>Directly</v>
          </cell>
          <cell r="F725">
            <v>0.43</v>
          </cell>
          <cell r="G725">
            <v>0.32</v>
          </cell>
          <cell r="H725">
            <v>0.27</v>
          </cell>
          <cell r="J725">
            <v>0.52632000000000001</v>
          </cell>
          <cell r="K725">
            <v>0.39168000000000003</v>
          </cell>
          <cell r="L725">
            <v>0.27</v>
          </cell>
        </row>
        <row r="726">
          <cell r="A726" t="str">
            <v>87-10-1615</v>
          </cell>
          <cell r="B726" t="str">
            <v>Weigela flor. 'Victoria'</v>
          </cell>
          <cell r="C726" t="str">
            <v>MP150</v>
          </cell>
          <cell r="D726" t="str">
            <v>Directly</v>
          </cell>
          <cell r="F726">
            <v>0.43</v>
          </cell>
          <cell r="G726">
            <v>0.32</v>
          </cell>
          <cell r="H726">
            <v>0.27</v>
          </cell>
          <cell r="J726">
            <v>0.52632000000000001</v>
          </cell>
          <cell r="K726">
            <v>0.39168000000000003</v>
          </cell>
          <cell r="L726">
            <v>0.27</v>
          </cell>
        </row>
        <row r="727">
          <cell r="A727" t="str">
            <v>87-10-0608</v>
          </cell>
          <cell r="B727" t="str">
            <v>Weigela flor. 'Victoria'</v>
          </cell>
          <cell r="C727" t="str">
            <v>MP104</v>
          </cell>
          <cell r="D727" t="str">
            <v>Directly</v>
          </cell>
          <cell r="F727">
            <v>0.43</v>
          </cell>
          <cell r="G727">
            <v>0.32</v>
          </cell>
          <cell r="H727">
            <v>0.27</v>
          </cell>
          <cell r="J727">
            <v>0.52632000000000001</v>
          </cell>
          <cell r="K727">
            <v>0.39168000000000003</v>
          </cell>
          <cell r="L727">
            <v>0.27</v>
          </cell>
        </row>
        <row r="728">
          <cell r="A728" t="str">
            <v>87-10-1515</v>
          </cell>
          <cell r="B728" t="str">
            <v>Weigela flor. 'Marjorie'</v>
          </cell>
          <cell r="C728" t="str">
            <v>MP104</v>
          </cell>
          <cell r="D728" t="str">
            <v>Directly</v>
          </cell>
          <cell r="F728">
            <v>0.43</v>
          </cell>
          <cell r="G728">
            <v>0.32</v>
          </cell>
          <cell r="H728">
            <v>0.27</v>
          </cell>
          <cell r="J728">
            <v>0.52632000000000001</v>
          </cell>
          <cell r="K728">
            <v>0.39168000000000003</v>
          </cell>
          <cell r="L728">
            <v>0.27</v>
          </cell>
        </row>
        <row r="729">
          <cell r="A729" t="str">
            <v>87-10-0609</v>
          </cell>
          <cell r="B729" t="str">
            <v>Weigela middendorffiana</v>
          </cell>
          <cell r="C729" t="str">
            <v>MP104</v>
          </cell>
          <cell r="D729" t="str">
            <v>Directly</v>
          </cell>
          <cell r="F729">
            <v>0.44</v>
          </cell>
          <cell r="G729">
            <v>0.34</v>
          </cell>
          <cell r="H729">
            <v>0.28000000000000003</v>
          </cell>
          <cell r="J729">
            <v>0.53856000000000004</v>
          </cell>
          <cell r="K729">
            <v>0.41616000000000003</v>
          </cell>
          <cell r="L729">
            <v>0.28000000000000003</v>
          </cell>
        </row>
        <row r="730">
          <cell r="A730" t="str">
            <v>87-10-1460</v>
          </cell>
          <cell r="B730" t="str">
            <v>Weigela 'Minuet'</v>
          </cell>
          <cell r="C730" t="str">
            <v>MP150</v>
          </cell>
          <cell r="D730" t="str">
            <v>Directly</v>
          </cell>
          <cell r="F730">
            <v>0.43</v>
          </cell>
          <cell r="G730">
            <v>0.32</v>
          </cell>
          <cell r="H730">
            <v>0.27</v>
          </cell>
          <cell r="J730">
            <v>0.52632000000000001</v>
          </cell>
          <cell r="K730">
            <v>0.39168000000000003</v>
          </cell>
          <cell r="L730">
            <v>0.27</v>
          </cell>
        </row>
        <row r="731">
          <cell r="A731" t="str">
            <v>87-10-0610</v>
          </cell>
          <cell r="B731" t="str">
            <v>Weigela 'Minuet'</v>
          </cell>
          <cell r="C731" t="str">
            <v>MP104</v>
          </cell>
          <cell r="D731" t="str">
            <v>Directly</v>
          </cell>
          <cell r="F731">
            <v>0.43</v>
          </cell>
          <cell r="G731">
            <v>0.32</v>
          </cell>
          <cell r="H731">
            <v>0.27</v>
          </cell>
          <cell r="J731">
            <v>0.52632000000000001</v>
          </cell>
          <cell r="K731">
            <v>0.39168000000000003</v>
          </cell>
          <cell r="L731">
            <v>0.27</v>
          </cell>
        </row>
        <row r="732">
          <cell r="A732" t="str">
            <v>87-10-0600</v>
          </cell>
          <cell r="B732" t="str">
            <v>Weigela 'Nana Variegata'</v>
          </cell>
          <cell r="C732" t="str">
            <v>MP104</v>
          </cell>
          <cell r="D732" t="str">
            <v>Directly</v>
          </cell>
          <cell r="F732">
            <v>0.43</v>
          </cell>
          <cell r="G732">
            <v>0.32</v>
          </cell>
          <cell r="H732">
            <v>0.27</v>
          </cell>
          <cell r="J732">
            <v>0.52632000000000001</v>
          </cell>
          <cell r="K732">
            <v>0.39168000000000003</v>
          </cell>
          <cell r="L732">
            <v>0.27</v>
          </cell>
        </row>
        <row r="733">
          <cell r="A733" t="str">
            <v>87-10-0611</v>
          </cell>
          <cell r="B733" t="str">
            <v>Weigela 'Newport Red'</v>
          </cell>
          <cell r="C733" t="str">
            <v>MP104</v>
          </cell>
          <cell r="D733" t="str">
            <v>Directly</v>
          </cell>
          <cell r="F733">
            <v>0.43</v>
          </cell>
          <cell r="G733">
            <v>0.32</v>
          </cell>
          <cell r="H733">
            <v>0.27</v>
          </cell>
          <cell r="J733">
            <v>0.52632000000000001</v>
          </cell>
          <cell r="K733">
            <v>0.39168000000000003</v>
          </cell>
          <cell r="L733">
            <v>0.27</v>
          </cell>
        </row>
        <row r="734">
          <cell r="A734" t="str">
            <v>87-10-1122</v>
          </cell>
          <cell r="B734" t="str">
            <v>Weigela 'Olympiade'</v>
          </cell>
          <cell r="C734" t="str">
            <v>MP104</v>
          </cell>
          <cell r="D734" t="str">
            <v>Directly</v>
          </cell>
          <cell r="F734">
            <v>0.43</v>
          </cell>
          <cell r="G734">
            <v>0.32</v>
          </cell>
          <cell r="H734">
            <v>0.27</v>
          </cell>
          <cell r="J734">
            <v>0.52632000000000001</v>
          </cell>
          <cell r="K734">
            <v>0.39168000000000003</v>
          </cell>
          <cell r="L734">
            <v>0.27</v>
          </cell>
        </row>
        <row r="735">
          <cell r="A735" t="str">
            <v>87-10-1616</v>
          </cell>
          <cell r="B735" t="str">
            <v>Weigela 'Piccolo'</v>
          </cell>
          <cell r="C735" t="str">
            <v>MP104</v>
          </cell>
          <cell r="D735" t="str">
            <v>Directly</v>
          </cell>
          <cell r="F735">
            <v>0.52</v>
          </cell>
          <cell r="G735">
            <v>0.41</v>
          </cell>
          <cell r="H735">
            <v>0.35</v>
          </cell>
          <cell r="J735">
            <v>0.63648000000000005</v>
          </cell>
          <cell r="K735">
            <v>0.50183999999999995</v>
          </cell>
          <cell r="L735">
            <v>0.35</v>
          </cell>
        </row>
        <row r="736">
          <cell r="A736" t="str">
            <v>87-10-1617</v>
          </cell>
          <cell r="B736" t="str">
            <v>Weigela praecox 'Bouquet Rose'</v>
          </cell>
          <cell r="C736" t="str">
            <v>MP104</v>
          </cell>
          <cell r="D736" t="str">
            <v>Directly</v>
          </cell>
          <cell r="F736">
            <v>0.43</v>
          </cell>
          <cell r="G736">
            <v>0.32</v>
          </cell>
          <cell r="H736">
            <v>0.27</v>
          </cell>
          <cell r="J736">
            <v>0.52632000000000001</v>
          </cell>
          <cell r="K736">
            <v>0.39168000000000003</v>
          </cell>
          <cell r="L736">
            <v>0.27</v>
          </cell>
        </row>
        <row r="737">
          <cell r="A737" t="str">
            <v>87-10-0614</v>
          </cell>
          <cell r="B737" t="str">
            <v>Weigela 'Red Prince'</v>
          </cell>
          <cell r="C737" t="str">
            <v>MP104</v>
          </cell>
          <cell r="D737" t="str">
            <v>Directly</v>
          </cell>
          <cell r="F737">
            <v>0.43</v>
          </cell>
          <cell r="G737">
            <v>0.32</v>
          </cell>
          <cell r="H737">
            <v>0.27</v>
          </cell>
          <cell r="J737">
            <v>0.52632000000000001</v>
          </cell>
          <cell r="K737">
            <v>0.39168000000000003</v>
          </cell>
          <cell r="L737">
            <v>0.27</v>
          </cell>
        </row>
        <row r="738">
          <cell r="A738" t="str">
            <v>87-10-0615</v>
          </cell>
          <cell r="B738" t="str">
            <v>Weigela 'Rosea'</v>
          </cell>
          <cell r="C738" t="str">
            <v>MP104</v>
          </cell>
          <cell r="D738" t="str">
            <v>Directly</v>
          </cell>
          <cell r="F738">
            <v>0.43</v>
          </cell>
          <cell r="G738">
            <v>0.32</v>
          </cell>
          <cell r="H738">
            <v>0.27</v>
          </cell>
          <cell r="J738">
            <v>0.52632000000000001</v>
          </cell>
          <cell r="K738">
            <v>0.39168000000000003</v>
          </cell>
          <cell r="L738">
            <v>0.27</v>
          </cell>
        </row>
        <row r="739">
          <cell r="A739" t="str">
            <v>87-10-1687</v>
          </cell>
          <cell r="B739" t="str">
            <v>Weigela 'Rumba'</v>
          </cell>
          <cell r="C739" t="str">
            <v>MP150</v>
          </cell>
          <cell r="D739" t="str">
            <v>Directly</v>
          </cell>
          <cell r="F739">
            <v>0.43</v>
          </cell>
          <cell r="G739">
            <v>0.32</v>
          </cell>
          <cell r="H739">
            <v>0.27</v>
          </cell>
          <cell r="J739">
            <v>0.52632000000000001</v>
          </cell>
          <cell r="K739">
            <v>0.39168000000000003</v>
          </cell>
          <cell r="L739">
            <v>0.27</v>
          </cell>
        </row>
        <row r="740">
          <cell r="A740" t="str">
            <v>87-10-0617</v>
          </cell>
          <cell r="B740" t="str">
            <v>Weigela 'Styriaca'</v>
          </cell>
          <cell r="C740" t="str">
            <v>MP104</v>
          </cell>
          <cell r="D740" t="str">
            <v>Directly</v>
          </cell>
          <cell r="F740">
            <v>0.43</v>
          </cell>
          <cell r="G740">
            <v>0.32</v>
          </cell>
          <cell r="H740">
            <v>0.27</v>
          </cell>
          <cell r="J740">
            <v>0.52632000000000001</v>
          </cell>
          <cell r="K740">
            <v>0.39168000000000003</v>
          </cell>
          <cell r="L740">
            <v>0.27</v>
          </cell>
        </row>
        <row r="741">
          <cell r="A741" t="str">
            <v>87-10-0618</v>
          </cell>
          <cell r="B741" t="str">
            <v>Weigela florida 'Wings of Fire'PBR ®</v>
          </cell>
          <cell r="C741" t="str">
            <v>MP104</v>
          </cell>
          <cell r="D741" t="str">
            <v>Directly</v>
          </cell>
          <cell r="F741">
            <v>1.22</v>
          </cell>
          <cell r="G741">
            <v>1.1100000000000001</v>
          </cell>
          <cell r="H741">
            <v>1.05</v>
          </cell>
          <cell r="J741">
            <v>1.4932799999999999</v>
          </cell>
          <cell r="K741">
            <v>1.3586400000000001</v>
          </cell>
          <cell r="L741">
            <v>1.05</v>
          </cell>
        </row>
        <row r="742">
          <cell r="A742" t="str">
            <v>87-10-1688</v>
          </cell>
          <cell r="B742" t="str">
            <v>Weigela florida 'Wings of Fire'PBR ®</v>
          </cell>
          <cell r="C742" t="str">
            <v>MP150</v>
          </cell>
          <cell r="D742" t="str">
            <v>Directly</v>
          </cell>
          <cell r="F742">
            <v>1.22</v>
          </cell>
          <cell r="G742">
            <v>1.1100000000000001</v>
          </cell>
          <cell r="H742">
            <v>1.05</v>
          </cell>
          <cell r="J742">
            <v>1.4932799999999999</v>
          </cell>
          <cell r="K742">
            <v>1.3586400000000001</v>
          </cell>
          <cell r="L742">
            <v>1.05</v>
          </cell>
        </row>
        <row r="743">
          <cell r="A743" t="str">
            <v>87-10-0932</v>
          </cell>
          <cell r="B743" t="str">
            <v>Rosa miniature 'Orange'</v>
          </cell>
          <cell r="C743" t="str">
            <v>MP104</v>
          </cell>
          <cell r="D743" t="str">
            <v>Week 17</v>
          </cell>
          <cell r="F743">
            <v>0.66</v>
          </cell>
          <cell r="G743">
            <v>0.55000000000000004</v>
          </cell>
          <cell r="H743">
            <v>0.49</v>
          </cell>
          <cell r="J743">
            <v>0.80784</v>
          </cell>
          <cell r="K743">
            <v>0.67320000000000002</v>
          </cell>
          <cell r="L743">
            <v>0.49</v>
          </cell>
        </row>
        <row r="744">
          <cell r="A744" t="str">
            <v>87-10-0933</v>
          </cell>
          <cell r="B744" t="str">
            <v>Rosa miniature 'Pink'</v>
          </cell>
          <cell r="C744" t="str">
            <v>MP104</v>
          </cell>
          <cell r="D744" t="str">
            <v>Week 17</v>
          </cell>
          <cell r="F744">
            <v>0.66</v>
          </cell>
          <cell r="G744">
            <v>0.55000000000000004</v>
          </cell>
          <cell r="H744">
            <v>0.49</v>
          </cell>
          <cell r="J744">
            <v>0.80784</v>
          </cell>
          <cell r="K744">
            <v>0.67320000000000002</v>
          </cell>
          <cell r="L744">
            <v>0.49</v>
          </cell>
        </row>
        <row r="745">
          <cell r="A745" t="str">
            <v>87-10-0934</v>
          </cell>
          <cell r="B745" t="str">
            <v>Rosa miniature 'Red'</v>
          </cell>
          <cell r="C745" t="str">
            <v>MP104</v>
          </cell>
          <cell r="D745" t="str">
            <v>Week 17</v>
          </cell>
          <cell r="F745">
            <v>0.66</v>
          </cell>
          <cell r="G745">
            <v>0.55000000000000004</v>
          </cell>
          <cell r="H745">
            <v>0.49</v>
          </cell>
          <cell r="J745">
            <v>0.80784</v>
          </cell>
          <cell r="K745">
            <v>0.67320000000000002</v>
          </cell>
          <cell r="L745">
            <v>0.49</v>
          </cell>
        </row>
        <row r="746">
          <cell r="A746" t="str">
            <v>87-10-1243</v>
          </cell>
          <cell r="B746" t="str">
            <v xml:space="preserve">Rosa miniature 'Tricolor' </v>
          </cell>
          <cell r="C746" t="str">
            <v>MP104</v>
          </cell>
          <cell r="D746" t="str">
            <v>Week 17</v>
          </cell>
          <cell r="F746">
            <v>0.66</v>
          </cell>
          <cell r="G746">
            <v>0.55000000000000004</v>
          </cell>
          <cell r="H746">
            <v>0.49</v>
          </cell>
          <cell r="J746">
            <v>0.80784</v>
          </cell>
          <cell r="K746">
            <v>0.67320000000000002</v>
          </cell>
          <cell r="L746">
            <v>0.49</v>
          </cell>
        </row>
        <row r="747">
          <cell r="A747" t="str">
            <v>87-10-0935</v>
          </cell>
          <cell r="B747" t="str">
            <v>Rosa miniature 'White'</v>
          </cell>
          <cell r="C747" t="str">
            <v>MP104</v>
          </cell>
          <cell r="D747" t="str">
            <v>Week 17</v>
          </cell>
          <cell r="F747">
            <v>0.66</v>
          </cell>
          <cell r="G747">
            <v>0.55000000000000004</v>
          </cell>
          <cell r="H747">
            <v>0.49</v>
          </cell>
          <cell r="J747">
            <v>0.80784</v>
          </cell>
          <cell r="K747">
            <v>0.67320000000000002</v>
          </cell>
          <cell r="L747">
            <v>0.49</v>
          </cell>
        </row>
        <row r="748">
          <cell r="A748" t="str">
            <v>87-10-0936</v>
          </cell>
          <cell r="B748" t="str">
            <v>Rosa miniature 'Yellow'</v>
          </cell>
          <cell r="C748" t="str">
            <v>MP104</v>
          </cell>
          <cell r="D748" t="str">
            <v>Week 17</v>
          </cell>
          <cell r="F748">
            <v>0.66</v>
          </cell>
          <cell r="G748">
            <v>0.55000000000000004</v>
          </cell>
          <cell r="H748">
            <v>0.49</v>
          </cell>
          <cell r="J748">
            <v>0.80784</v>
          </cell>
          <cell r="K748">
            <v>0.67320000000000002</v>
          </cell>
          <cell r="L748">
            <v>0.49</v>
          </cell>
        </row>
        <row r="749">
          <cell r="A749" t="str">
            <v>87-10-1062</v>
          </cell>
          <cell r="B749" t="str">
            <v>Rosa (H) 'Sea Foam'</v>
          </cell>
          <cell r="C749" t="str">
            <v>MP104</v>
          </cell>
          <cell r="D749" t="str">
            <v>Week 17</v>
          </cell>
          <cell r="F749">
            <v>0.66</v>
          </cell>
          <cell r="G749">
            <v>0.55000000000000004</v>
          </cell>
          <cell r="H749">
            <v>0.49</v>
          </cell>
          <cell r="J749">
            <v>0.80784</v>
          </cell>
          <cell r="K749">
            <v>0.67320000000000002</v>
          </cell>
          <cell r="L749">
            <v>0.49</v>
          </cell>
        </row>
        <row r="750">
          <cell r="A750" t="str">
            <v>87-10-0625</v>
          </cell>
          <cell r="B750" t="str">
            <v>Chamaecyparis l. 'Alumigold'</v>
          </cell>
          <cell r="C750" t="str">
            <v>MP144</v>
          </cell>
          <cell r="D750" t="str">
            <v>Directly</v>
          </cell>
          <cell r="F750">
            <v>0.39999999999999997</v>
          </cell>
          <cell r="G750">
            <v>0.3</v>
          </cell>
          <cell r="H750">
            <v>0.25</v>
          </cell>
          <cell r="J750">
            <v>0.48959999999999992</v>
          </cell>
          <cell r="K750">
            <v>0.36719999999999997</v>
          </cell>
          <cell r="L750">
            <v>0.25</v>
          </cell>
        </row>
        <row r="751">
          <cell r="A751" t="str">
            <v>87-10-0626</v>
          </cell>
          <cell r="B751" t="str">
            <v>Chamaecyparis l. 'Columnaris'</v>
          </cell>
          <cell r="C751" t="str">
            <v>MP144</v>
          </cell>
          <cell r="D751" t="str">
            <v>Directly</v>
          </cell>
          <cell r="F751">
            <v>0.39999999999999997</v>
          </cell>
          <cell r="G751">
            <v>0.3</v>
          </cell>
          <cell r="H751">
            <v>0.25</v>
          </cell>
          <cell r="J751">
            <v>0.48959999999999992</v>
          </cell>
          <cell r="K751">
            <v>0.36719999999999997</v>
          </cell>
          <cell r="L751">
            <v>0.25</v>
          </cell>
        </row>
        <row r="752">
          <cell r="A752" t="str">
            <v>87-10-1463</v>
          </cell>
          <cell r="B752" t="str">
            <v>Chamaecyparis l. 'Ellwoodii'</v>
          </cell>
          <cell r="C752" t="str">
            <v>MP150</v>
          </cell>
          <cell r="D752" t="str">
            <v>Directly</v>
          </cell>
          <cell r="F752">
            <v>0.39999999999999997</v>
          </cell>
          <cell r="G752">
            <v>0.3</v>
          </cell>
          <cell r="H752">
            <v>0.25</v>
          </cell>
          <cell r="J752">
            <v>0.48959999999999992</v>
          </cell>
          <cell r="K752">
            <v>0.36719999999999997</v>
          </cell>
          <cell r="L752">
            <v>0.25</v>
          </cell>
        </row>
        <row r="753">
          <cell r="A753" t="str">
            <v>87-10-0939</v>
          </cell>
          <cell r="B753" t="str">
            <v>Chamaecyparis l. 'Ellwood's Empire'</v>
          </cell>
          <cell r="C753" t="str">
            <v>MP144</v>
          </cell>
          <cell r="D753" t="str">
            <v>Directly</v>
          </cell>
          <cell r="F753">
            <v>0.39999999999999997</v>
          </cell>
          <cell r="G753">
            <v>0.3</v>
          </cell>
          <cell r="H753">
            <v>0.25</v>
          </cell>
          <cell r="J753">
            <v>0.48959999999999992</v>
          </cell>
          <cell r="K753">
            <v>0.36719999999999997</v>
          </cell>
          <cell r="L753">
            <v>0.25</v>
          </cell>
        </row>
        <row r="754">
          <cell r="A754" t="str">
            <v>87-10-0629</v>
          </cell>
          <cell r="B754" t="str">
            <v>Chamaecyparis l. 'Ellwood's Gold'</v>
          </cell>
          <cell r="C754" t="str">
            <v>MP144</v>
          </cell>
          <cell r="D754" t="str">
            <v>week 18</v>
          </cell>
          <cell r="F754">
            <v>0.39999999999999997</v>
          </cell>
          <cell r="G754">
            <v>0.3</v>
          </cell>
          <cell r="H754">
            <v>0.25</v>
          </cell>
          <cell r="J754">
            <v>0.48959999999999992</v>
          </cell>
          <cell r="K754">
            <v>0.36719999999999997</v>
          </cell>
          <cell r="L754">
            <v>0.25</v>
          </cell>
        </row>
        <row r="755">
          <cell r="A755" t="str">
            <v>87-10-1464</v>
          </cell>
          <cell r="B755" t="str">
            <v>Chamaecyparis l. 'Ivonne'</v>
          </cell>
          <cell r="C755" t="str">
            <v>MP150</v>
          </cell>
          <cell r="D755" t="str">
            <v>Directly</v>
          </cell>
          <cell r="F755">
            <v>0.43</v>
          </cell>
          <cell r="G755">
            <v>0.32</v>
          </cell>
          <cell r="H755">
            <v>0.27</v>
          </cell>
          <cell r="J755">
            <v>0.52632000000000001</v>
          </cell>
          <cell r="K755">
            <v>0.39168000000000003</v>
          </cell>
          <cell r="L755">
            <v>0.27</v>
          </cell>
        </row>
        <row r="756">
          <cell r="A756" t="str">
            <v>87-10-0636</v>
          </cell>
          <cell r="B756" t="str">
            <v>Chamaecyparis l. 'Snow White'</v>
          </cell>
          <cell r="C756" t="str">
            <v>MP144</v>
          </cell>
          <cell r="D756" t="str">
            <v>Directly</v>
          </cell>
          <cell r="F756">
            <v>0.39999999999999997</v>
          </cell>
          <cell r="G756">
            <v>0.3</v>
          </cell>
          <cell r="H756">
            <v>0.25</v>
          </cell>
          <cell r="J756">
            <v>0.48959999999999992</v>
          </cell>
          <cell r="K756">
            <v>0.36719999999999997</v>
          </cell>
          <cell r="L756">
            <v>0.25</v>
          </cell>
        </row>
        <row r="757">
          <cell r="A757" t="str">
            <v>87-10-1465</v>
          </cell>
          <cell r="B757" t="str">
            <v>Chamaecyparis l. 'Stardust'</v>
          </cell>
          <cell r="C757" t="str">
            <v>MP150</v>
          </cell>
          <cell r="D757" t="str">
            <v>Directly</v>
          </cell>
          <cell r="F757">
            <v>0.39999999999999997</v>
          </cell>
          <cell r="G757">
            <v>0.3</v>
          </cell>
          <cell r="H757">
            <v>0.25</v>
          </cell>
          <cell r="J757">
            <v>0.48959999999999992</v>
          </cell>
          <cell r="K757">
            <v>0.36719999999999997</v>
          </cell>
          <cell r="L757">
            <v>0.25</v>
          </cell>
        </row>
        <row r="758">
          <cell r="A758" t="str">
            <v>87-10-0638</v>
          </cell>
          <cell r="B758" t="str">
            <v>Chamaecyparis l. 'Sunkist'</v>
          </cell>
          <cell r="C758" t="str">
            <v>MP144</v>
          </cell>
          <cell r="D758" t="str">
            <v>Directly</v>
          </cell>
          <cell r="F758">
            <v>0.43</v>
          </cell>
          <cell r="G758">
            <v>0.32</v>
          </cell>
          <cell r="H758">
            <v>0.27</v>
          </cell>
          <cell r="J758">
            <v>0.52632000000000001</v>
          </cell>
          <cell r="K758">
            <v>0.39168000000000003</v>
          </cell>
          <cell r="L758">
            <v>0.27</v>
          </cell>
        </row>
        <row r="759">
          <cell r="A759" t="str">
            <v>87-10-0639</v>
          </cell>
          <cell r="B759" t="str">
            <v>Chamaecyparis l. 'Susan'</v>
          </cell>
          <cell r="C759" t="str">
            <v>MP144</v>
          </cell>
          <cell r="D759" t="str">
            <v>Directly</v>
          </cell>
          <cell r="F759">
            <v>0.39999999999999997</v>
          </cell>
          <cell r="G759">
            <v>0.3</v>
          </cell>
          <cell r="H759">
            <v>0.25</v>
          </cell>
          <cell r="J759">
            <v>0.48959999999999992</v>
          </cell>
          <cell r="K759">
            <v>0.36719999999999997</v>
          </cell>
          <cell r="L759">
            <v>0.25</v>
          </cell>
        </row>
        <row r="760">
          <cell r="A760" t="str">
            <v>87-10-1466</v>
          </cell>
          <cell r="B760" t="str">
            <v>Chamaecyparis l. 'Van Pelt's Blue'</v>
          </cell>
          <cell r="C760" t="str">
            <v>MP150</v>
          </cell>
          <cell r="D760" t="str">
            <v>Directly</v>
          </cell>
          <cell r="F760">
            <v>0.39999999999999997</v>
          </cell>
          <cell r="G760">
            <v>0.3</v>
          </cell>
          <cell r="H760">
            <v>0.25</v>
          </cell>
          <cell r="J760">
            <v>0.48959999999999992</v>
          </cell>
          <cell r="K760">
            <v>0.36719999999999997</v>
          </cell>
          <cell r="L760">
            <v>0.25</v>
          </cell>
        </row>
        <row r="761">
          <cell r="A761" t="str">
            <v>87-10-0641</v>
          </cell>
          <cell r="B761" t="str">
            <v>Chamaecyparis l. 'White Spot'</v>
          </cell>
          <cell r="C761" t="str">
            <v>MP144</v>
          </cell>
          <cell r="D761" t="str">
            <v>week 26</v>
          </cell>
          <cell r="F761">
            <v>0.39999999999999997</v>
          </cell>
          <cell r="G761">
            <v>0.3</v>
          </cell>
          <cell r="H761">
            <v>0.25</v>
          </cell>
          <cell r="J761">
            <v>0.48959999999999992</v>
          </cell>
          <cell r="K761">
            <v>0.36719999999999997</v>
          </cell>
          <cell r="L761">
            <v>0.25</v>
          </cell>
        </row>
        <row r="762">
          <cell r="A762" t="str">
            <v>87-10-0651</v>
          </cell>
          <cell r="B762" t="str">
            <v>Cupressocyparis leylandii</v>
          </cell>
          <cell r="C762" t="str">
            <v>MP144</v>
          </cell>
          <cell r="D762" t="str">
            <v>Directly</v>
          </cell>
          <cell r="F762">
            <v>0.66</v>
          </cell>
          <cell r="G762">
            <v>0.55000000000000004</v>
          </cell>
          <cell r="H762">
            <v>0.49</v>
          </cell>
          <cell r="J762">
            <v>0.80784</v>
          </cell>
          <cell r="K762">
            <v>0.67320000000000002</v>
          </cell>
          <cell r="L762">
            <v>0.49</v>
          </cell>
        </row>
        <row r="763">
          <cell r="A763" t="str">
            <v>87-10-0652</v>
          </cell>
          <cell r="B763" t="str">
            <v>Cupressocyparis l. 'Blue Jeans' PBR ®</v>
          </cell>
          <cell r="C763" t="str">
            <v>MP144</v>
          </cell>
          <cell r="D763" t="str">
            <v>Directly</v>
          </cell>
          <cell r="F763">
            <v>1.01</v>
          </cell>
          <cell r="G763">
            <v>0.9</v>
          </cell>
          <cell r="H763">
            <v>0.84</v>
          </cell>
          <cell r="J763">
            <v>1.23624</v>
          </cell>
          <cell r="K763">
            <v>1.1016000000000001</v>
          </cell>
          <cell r="L763">
            <v>0.84</v>
          </cell>
        </row>
        <row r="764">
          <cell r="A764" t="str">
            <v>87-10-1620</v>
          </cell>
          <cell r="B764" t="str">
            <v>Cupressocyparis l. Castlewallen Gold´</v>
          </cell>
          <cell r="C764" t="str">
            <v>MP144</v>
          </cell>
          <cell r="D764" t="str">
            <v>Directly</v>
          </cell>
          <cell r="F764">
            <v>0.66</v>
          </cell>
          <cell r="G764">
            <v>0.55000000000000004</v>
          </cell>
          <cell r="H764">
            <v>0.49</v>
          </cell>
          <cell r="J764">
            <v>0.80784</v>
          </cell>
          <cell r="K764">
            <v>0.67320000000000002</v>
          </cell>
          <cell r="L764">
            <v>0.49</v>
          </cell>
        </row>
        <row r="765">
          <cell r="A765" t="str">
            <v>87-10-1374</v>
          </cell>
          <cell r="B765" t="str">
            <v>Cupressocyparis l. 'Clone 2001'</v>
          </cell>
          <cell r="C765" t="str">
            <v>MP144</v>
          </cell>
          <cell r="D765" t="str">
            <v>Directly</v>
          </cell>
          <cell r="F765">
            <v>0.66</v>
          </cell>
          <cell r="G765">
            <v>0.55000000000000004</v>
          </cell>
          <cell r="H765">
            <v>0.49</v>
          </cell>
          <cell r="J765">
            <v>0.80784</v>
          </cell>
          <cell r="K765">
            <v>0.67320000000000002</v>
          </cell>
          <cell r="L765">
            <v>0.49</v>
          </cell>
        </row>
        <row r="766">
          <cell r="A766" t="str">
            <v>87-10-1246</v>
          </cell>
          <cell r="B766" t="str">
            <v xml:space="preserve">Copressocyparis l. 'Green Rocket' </v>
          </cell>
          <cell r="C766" t="str">
            <v>MP150</v>
          </cell>
          <cell r="D766" t="str">
            <v>Directly</v>
          </cell>
          <cell r="F766">
            <v>1.01</v>
          </cell>
          <cell r="G766">
            <v>0.9</v>
          </cell>
          <cell r="H766">
            <v>0.84</v>
          </cell>
          <cell r="J766">
            <v>1.23624</v>
          </cell>
          <cell r="K766">
            <v>1.1016000000000001</v>
          </cell>
          <cell r="L766">
            <v>0.84</v>
          </cell>
        </row>
        <row r="767">
          <cell r="A767" t="str">
            <v>87-10-0656</v>
          </cell>
          <cell r="B767" t="str">
            <v>Cupressocyparis l. 'Gold Rider'</v>
          </cell>
          <cell r="C767" t="str">
            <v>MP144</v>
          </cell>
          <cell r="D767" t="str">
            <v>Directly</v>
          </cell>
          <cell r="F767">
            <v>0.66</v>
          </cell>
          <cell r="G767">
            <v>0.55000000000000004</v>
          </cell>
          <cell r="H767">
            <v>0.49</v>
          </cell>
          <cell r="J767">
            <v>0.80784</v>
          </cell>
          <cell r="K767">
            <v>0.67320000000000002</v>
          </cell>
          <cell r="L767">
            <v>0.49</v>
          </cell>
        </row>
        <row r="768">
          <cell r="A768" t="str">
            <v>87-10-1782</v>
          </cell>
          <cell r="B768" t="str">
            <v>Cupressocyparis l. 'Green Rocket' PBR ®</v>
          </cell>
          <cell r="C768" t="str">
            <v>MP150</v>
          </cell>
          <cell r="D768" t="str">
            <v>Directly</v>
          </cell>
          <cell r="F768">
            <v>1.08</v>
          </cell>
          <cell r="G768">
            <v>0.97</v>
          </cell>
          <cell r="H768">
            <v>0.91</v>
          </cell>
          <cell r="J768">
            <v>1.32192</v>
          </cell>
          <cell r="K768">
            <v>1.1872799999999999</v>
          </cell>
          <cell r="L768">
            <v>0.91</v>
          </cell>
        </row>
        <row r="769">
          <cell r="A769" t="str">
            <v>87-10-1773</v>
          </cell>
          <cell r="B769" t="str">
            <v>Juniperus chin. 'Blue Alps'</v>
          </cell>
          <cell r="C769" t="str">
            <v>MP150</v>
          </cell>
          <cell r="D769" t="str">
            <v>Directly</v>
          </cell>
          <cell r="F769">
            <v>0.48</v>
          </cell>
          <cell r="G769">
            <v>0.37</v>
          </cell>
          <cell r="H769">
            <v>0.31</v>
          </cell>
          <cell r="J769">
            <v>0.58751999999999993</v>
          </cell>
          <cell r="K769">
            <v>0.45288</v>
          </cell>
          <cell r="L769">
            <v>0.31</v>
          </cell>
        </row>
        <row r="770">
          <cell r="A770" t="str">
            <v>87-10-1690</v>
          </cell>
          <cell r="B770" t="str">
            <v>Juniperus chin. 'Kuriwao Gold'</v>
          </cell>
          <cell r="C770" t="str">
            <v>MP150</v>
          </cell>
          <cell r="D770" t="str">
            <v>Directly</v>
          </cell>
          <cell r="F770">
            <v>0.44</v>
          </cell>
          <cell r="G770">
            <v>0.34</v>
          </cell>
          <cell r="H770">
            <v>0.28000000000000003</v>
          </cell>
          <cell r="J770">
            <v>0.53856000000000004</v>
          </cell>
          <cell r="K770">
            <v>0.41616000000000003</v>
          </cell>
          <cell r="L770">
            <v>0.28000000000000003</v>
          </cell>
        </row>
        <row r="771">
          <cell r="A771" t="str">
            <v>87-10-0664</v>
          </cell>
          <cell r="B771" t="str">
            <v>Juniperus chin. 'Stricta'</v>
          </cell>
          <cell r="C771" t="str">
            <v>MP144</v>
          </cell>
          <cell r="D771" t="str">
            <v>Directly</v>
          </cell>
          <cell r="F771">
            <v>0.48</v>
          </cell>
          <cell r="G771">
            <v>0.37</v>
          </cell>
          <cell r="H771">
            <v>0.31</v>
          </cell>
          <cell r="J771">
            <v>0.58751999999999993</v>
          </cell>
          <cell r="K771">
            <v>0.45288</v>
          </cell>
          <cell r="L771">
            <v>0.31</v>
          </cell>
        </row>
        <row r="772">
          <cell r="A772" t="str">
            <v>87-10-1516</v>
          </cell>
          <cell r="B772" t="str">
            <v>Juniperus chin. 'Stricta'</v>
          </cell>
          <cell r="C772" t="str">
            <v>MP150</v>
          </cell>
          <cell r="D772" t="str">
            <v>Directly</v>
          </cell>
          <cell r="F772">
            <v>0.48</v>
          </cell>
          <cell r="G772">
            <v>0.37</v>
          </cell>
          <cell r="H772">
            <v>0.31</v>
          </cell>
          <cell r="J772">
            <v>0.58751999999999993</v>
          </cell>
          <cell r="K772">
            <v>0.45288</v>
          </cell>
          <cell r="L772">
            <v>0.31</v>
          </cell>
        </row>
        <row r="773">
          <cell r="A773" t="str">
            <v>87-10-1517</v>
          </cell>
          <cell r="B773" t="str">
            <v>Juniperus comm. 'Arnold'</v>
          </cell>
          <cell r="C773" t="str">
            <v>MP150</v>
          </cell>
          <cell r="D773" t="str">
            <v>Directly</v>
          </cell>
          <cell r="F773">
            <v>0.43</v>
          </cell>
          <cell r="G773">
            <v>0.32</v>
          </cell>
          <cell r="H773">
            <v>0.27</v>
          </cell>
          <cell r="J773">
            <v>0.52632000000000001</v>
          </cell>
          <cell r="K773">
            <v>0.39168000000000003</v>
          </cell>
          <cell r="L773">
            <v>0.27</v>
          </cell>
        </row>
        <row r="774">
          <cell r="A774" t="str">
            <v>87-10-1518</v>
          </cell>
          <cell r="B774" t="str">
            <v>Juniperus comm. 'Gold Cone'</v>
          </cell>
          <cell r="C774" t="str">
            <v>MP150</v>
          </cell>
          <cell r="D774" t="str">
            <v>Directly</v>
          </cell>
          <cell r="F774">
            <v>0.44</v>
          </cell>
          <cell r="G774">
            <v>0.34</v>
          </cell>
          <cell r="H774">
            <v>0.28000000000000003</v>
          </cell>
          <cell r="J774">
            <v>0.53856000000000004</v>
          </cell>
          <cell r="K774">
            <v>0.41616000000000003</v>
          </cell>
          <cell r="L774">
            <v>0.28000000000000003</v>
          </cell>
        </row>
        <row r="775">
          <cell r="A775" t="str">
            <v>87-10-0666</v>
          </cell>
          <cell r="B775" t="str">
            <v>Juniperus comm. 'Gold Cone'</v>
          </cell>
          <cell r="C775" t="str">
            <v>MP144</v>
          </cell>
          <cell r="D775" t="str">
            <v>Directly</v>
          </cell>
          <cell r="F775">
            <v>0.44</v>
          </cell>
          <cell r="G775">
            <v>0.34</v>
          </cell>
          <cell r="H775">
            <v>0.28000000000000003</v>
          </cell>
          <cell r="J775">
            <v>0.53856000000000004</v>
          </cell>
          <cell r="K775">
            <v>0.41616000000000003</v>
          </cell>
          <cell r="L775">
            <v>0.28000000000000003</v>
          </cell>
        </row>
        <row r="776">
          <cell r="A776" t="str">
            <v>87-10-1519</v>
          </cell>
          <cell r="B776" t="str">
            <v>Juniperus comm. 'Goldschatz'</v>
          </cell>
          <cell r="C776" t="str">
            <v>MP150</v>
          </cell>
          <cell r="D776" t="str">
            <v>Directly</v>
          </cell>
          <cell r="F776">
            <v>0.44</v>
          </cell>
          <cell r="G776">
            <v>0.34</v>
          </cell>
          <cell r="H776">
            <v>0.28000000000000003</v>
          </cell>
          <cell r="J776">
            <v>0.53856000000000004</v>
          </cell>
          <cell r="K776">
            <v>0.41616000000000003</v>
          </cell>
          <cell r="L776">
            <v>0.28000000000000003</v>
          </cell>
        </row>
        <row r="777">
          <cell r="A777" t="str">
            <v>87-10-1520</v>
          </cell>
          <cell r="B777" t="str">
            <v>Juniperus comm. 'Green Carpet'</v>
          </cell>
          <cell r="C777" t="str">
            <v>MP150</v>
          </cell>
          <cell r="D777" t="str">
            <v>Directly</v>
          </cell>
          <cell r="F777">
            <v>0.44</v>
          </cell>
          <cell r="G777">
            <v>0.34</v>
          </cell>
          <cell r="H777">
            <v>0.28000000000000003</v>
          </cell>
          <cell r="J777">
            <v>0.53856000000000004</v>
          </cell>
          <cell r="K777">
            <v>0.41616000000000003</v>
          </cell>
          <cell r="L777">
            <v>0.28000000000000003</v>
          </cell>
        </row>
        <row r="778">
          <cell r="A778" t="str">
            <v>87-10-0667</v>
          </cell>
          <cell r="B778" t="str">
            <v>Juniperus comm. 'Green Carpet'</v>
          </cell>
          <cell r="C778" t="str">
            <v>MP144</v>
          </cell>
          <cell r="D778" t="str">
            <v>Directly</v>
          </cell>
          <cell r="F778">
            <v>0.44</v>
          </cell>
          <cell r="G778">
            <v>0.34</v>
          </cell>
          <cell r="H778">
            <v>0.28000000000000003</v>
          </cell>
          <cell r="J778">
            <v>0.53856000000000004</v>
          </cell>
          <cell r="K778">
            <v>0.41616000000000003</v>
          </cell>
          <cell r="L778">
            <v>0.28000000000000003</v>
          </cell>
        </row>
        <row r="779">
          <cell r="A779" t="str">
            <v>87-10-0668</v>
          </cell>
          <cell r="B779" t="str">
            <v>Juniperus comm. 'Hibernica'</v>
          </cell>
          <cell r="C779" t="str">
            <v>MP144</v>
          </cell>
          <cell r="D779" t="str">
            <v>Directly</v>
          </cell>
          <cell r="F779">
            <v>0.43</v>
          </cell>
          <cell r="G779">
            <v>0.32</v>
          </cell>
          <cell r="H779">
            <v>0.27</v>
          </cell>
          <cell r="J779">
            <v>0.52632000000000001</v>
          </cell>
          <cell r="K779">
            <v>0.39168000000000003</v>
          </cell>
          <cell r="L779">
            <v>0.27</v>
          </cell>
        </row>
        <row r="780">
          <cell r="A780" t="str">
            <v>87-10-1521</v>
          </cell>
          <cell r="B780" t="str">
            <v>Juniperus comm. 'Hibernica'</v>
          </cell>
          <cell r="C780" t="str">
            <v>MP150</v>
          </cell>
          <cell r="D780" t="str">
            <v>Directly</v>
          </cell>
          <cell r="F780">
            <v>0.43</v>
          </cell>
          <cell r="G780">
            <v>0.32</v>
          </cell>
          <cell r="H780">
            <v>0.27</v>
          </cell>
          <cell r="J780">
            <v>0.52632000000000001</v>
          </cell>
          <cell r="K780">
            <v>0.39168000000000003</v>
          </cell>
          <cell r="L780">
            <v>0.27</v>
          </cell>
        </row>
        <row r="781">
          <cell r="A781" t="str">
            <v>87-10-1522</v>
          </cell>
          <cell r="B781" t="str">
            <v>Juniperus comm. 'Repanda'</v>
          </cell>
          <cell r="C781" t="str">
            <v>MP150</v>
          </cell>
          <cell r="D781" t="str">
            <v>Directly</v>
          </cell>
          <cell r="F781">
            <v>0.43</v>
          </cell>
          <cell r="G781">
            <v>0.32</v>
          </cell>
          <cell r="H781">
            <v>0.27</v>
          </cell>
          <cell r="J781">
            <v>0.52632000000000001</v>
          </cell>
          <cell r="K781">
            <v>0.39168000000000003</v>
          </cell>
          <cell r="L781">
            <v>0.27</v>
          </cell>
        </row>
        <row r="782">
          <cell r="A782" t="str">
            <v>87-10-0670</v>
          </cell>
          <cell r="B782" t="str">
            <v>Juniperus comm. 'Repanda'</v>
          </cell>
          <cell r="C782" t="str">
            <v>MP144</v>
          </cell>
          <cell r="D782" t="str">
            <v>Directly</v>
          </cell>
          <cell r="F782">
            <v>0.43</v>
          </cell>
          <cell r="G782">
            <v>0.32</v>
          </cell>
          <cell r="H782">
            <v>0.27</v>
          </cell>
          <cell r="J782">
            <v>0.52632000000000001</v>
          </cell>
          <cell r="K782">
            <v>0.39168000000000003</v>
          </cell>
          <cell r="L782">
            <v>0.27</v>
          </cell>
        </row>
        <row r="783">
          <cell r="A783" t="str">
            <v>87-10-1046</v>
          </cell>
          <cell r="B783" t="str">
            <v>Juniperus comm. 'Sentinel'</v>
          </cell>
          <cell r="C783" t="str">
            <v>MP144</v>
          </cell>
          <cell r="D783" t="str">
            <v>Directly</v>
          </cell>
          <cell r="F783">
            <v>0.43</v>
          </cell>
          <cell r="G783">
            <v>0.32</v>
          </cell>
          <cell r="H783">
            <v>0.27</v>
          </cell>
          <cell r="J783">
            <v>0.52632000000000001</v>
          </cell>
          <cell r="K783">
            <v>0.39168000000000003</v>
          </cell>
          <cell r="L783">
            <v>0.27</v>
          </cell>
        </row>
        <row r="784">
          <cell r="A784" t="str">
            <v>87-10-1523</v>
          </cell>
          <cell r="B784" t="str">
            <v>Juniperus comm. 'Suecica'</v>
          </cell>
          <cell r="C784" t="str">
            <v>MP150</v>
          </cell>
          <cell r="D784" t="str">
            <v>Directly</v>
          </cell>
          <cell r="F784">
            <v>0.43</v>
          </cell>
          <cell r="G784">
            <v>0.32</v>
          </cell>
          <cell r="H784">
            <v>0.27</v>
          </cell>
          <cell r="J784">
            <v>0.52632000000000001</v>
          </cell>
          <cell r="K784">
            <v>0.39168000000000003</v>
          </cell>
          <cell r="L784">
            <v>0.27</v>
          </cell>
        </row>
        <row r="785">
          <cell r="A785" t="str">
            <v>87-10-0821</v>
          </cell>
          <cell r="B785" t="str">
            <v>Juniperus comm. 'Suecica'</v>
          </cell>
          <cell r="C785" t="str">
            <v>MP144</v>
          </cell>
          <cell r="D785" t="str">
            <v>Directly</v>
          </cell>
          <cell r="F785">
            <v>0.43</v>
          </cell>
          <cell r="G785">
            <v>0.32</v>
          </cell>
          <cell r="H785">
            <v>0.27</v>
          </cell>
          <cell r="J785">
            <v>0.52632000000000001</v>
          </cell>
          <cell r="K785">
            <v>0.39168000000000003</v>
          </cell>
          <cell r="L785">
            <v>0.27</v>
          </cell>
        </row>
        <row r="786">
          <cell r="A786" t="str">
            <v>87-10-0671</v>
          </cell>
          <cell r="B786" t="str">
            <v>Juniperus conferta 'All Gold'</v>
          </cell>
          <cell r="C786" t="str">
            <v>MP144</v>
          </cell>
          <cell r="D786" t="str">
            <v>Directly</v>
          </cell>
          <cell r="F786">
            <v>0.48</v>
          </cell>
          <cell r="G786">
            <v>0.37</v>
          </cell>
          <cell r="H786">
            <v>0.31</v>
          </cell>
          <cell r="J786">
            <v>0.58751999999999993</v>
          </cell>
          <cell r="K786">
            <v>0.45288</v>
          </cell>
          <cell r="L786">
            <v>0.31</v>
          </cell>
        </row>
        <row r="787">
          <cell r="A787" t="str">
            <v>87-10-0672</v>
          </cell>
          <cell r="B787" t="str">
            <v>Juniperus conferta 'Blue Pacific'</v>
          </cell>
          <cell r="C787" t="str">
            <v>MP144</v>
          </cell>
          <cell r="D787" t="str">
            <v>week 26</v>
          </cell>
          <cell r="F787">
            <v>0.48</v>
          </cell>
          <cell r="G787">
            <v>0.37</v>
          </cell>
          <cell r="H787">
            <v>0.31</v>
          </cell>
          <cell r="J787">
            <v>0.58751999999999993</v>
          </cell>
          <cell r="K787">
            <v>0.45288</v>
          </cell>
          <cell r="L787">
            <v>0.31</v>
          </cell>
        </row>
        <row r="788">
          <cell r="A788" t="str">
            <v>87-10-1524</v>
          </cell>
          <cell r="B788" t="str">
            <v>Juniperus conferta 'Schlager'</v>
          </cell>
          <cell r="C788" t="str">
            <v>MP150</v>
          </cell>
          <cell r="D788" t="str">
            <v>Directly</v>
          </cell>
          <cell r="F788">
            <v>0.48</v>
          </cell>
          <cell r="G788">
            <v>0.37</v>
          </cell>
          <cell r="H788">
            <v>0.31</v>
          </cell>
          <cell r="J788">
            <v>0.58751999999999993</v>
          </cell>
          <cell r="K788">
            <v>0.45288</v>
          </cell>
          <cell r="L788">
            <v>0.31</v>
          </cell>
        </row>
        <row r="789">
          <cell r="A789" t="str">
            <v>87-10-0673</v>
          </cell>
          <cell r="B789" t="str">
            <v>Juniperus conferta 'Schlager'</v>
          </cell>
          <cell r="C789" t="str">
            <v>MP144</v>
          </cell>
          <cell r="D789" t="str">
            <v>Directly</v>
          </cell>
          <cell r="F789">
            <v>0.48</v>
          </cell>
          <cell r="G789">
            <v>0.37</v>
          </cell>
          <cell r="H789">
            <v>0.31</v>
          </cell>
          <cell r="J789">
            <v>0.58751999999999993</v>
          </cell>
          <cell r="K789">
            <v>0.45288</v>
          </cell>
          <cell r="L789">
            <v>0.31</v>
          </cell>
        </row>
        <row r="790">
          <cell r="A790" t="str">
            <v>87-10-1525</v>
          </cell>
          <cell r="B790" t="str">
            <v>Juniperus hor. 'Andorra Compact'</v>
          </cell>
          <cell r="C790" t="str">
            <v>MP150</v>
          </cell>
          <cell r="D790" t="str">
            <v>Directly</v>
          </cell>
          <cell r="F790">
            <v>0.43</v>
          </cell>
          <cell r="G790">
            <v>0.32</v>
          </cell>
          <cell r="H790">
            <v>0.27</v>
          </cell>
          <cell r="J790">
            <v>0.52632000000000001</v>
          </cell>
          <cell r="K790">
            <v>0.39168000000000003</v>
          </cell>
          <cell r="L790">
            <v>0.27</v>
          </cell>
        </row>
        <row r="791">
          <cell r="A791" t="str">
            <v>87-10-0674</v>
          </cell>
          <cell r="B791" t="str">
            <v>Juniperus hor. 'Andorra Compact'</v>
          </cell>
          <cell r="C791" t="str">
            <v>MP144</v>
          </cell>
          <cell r="D791" t="str">
            <v>Directly</v>
          </cell>
          <cell r="F791">
            <v>0.44</v>
          </cell>
          <cell r="G791">
            <v>0.34</v>
          </cell>
          <cell r="H791">
            <v>0.28000000000000003</v>
          </cell>
          <cell r="J791">
            <v>0.53856000000000004</v>
          </cell>
          <cell r="K791">
            <v>0.41616000000000003</v>
          </cell>
          <cell r="L791">
            <v>0.28000000000000003</v>
          </cell>
        </row>
        <row r="792">
          <cell r="A792" t="str">
            <v>87-10-1691</v>
          </cell>
          <cell r="B792" t="str">
            <v>Juniperus hor. 'Blue Chip'</v>
          </cell>
          <cell r="C792" t="str">
            <v>MP150</v>
          </cell>
          <cell r="D792" t="str">
            <v>WEEK 26</v>
          </cell>
          <cell r="F792">
            <v>0.45999999999999996</v>
          </cell>
          <cell r="G792">
            <v>0.35</v>
          </cell>
          <cell r="H792">
            <v>0.28999999999999998</v>
          </cell>
          <cell r="J792">
            <v>0.56303999999999998</v>
          </cell>
          <cell r="K792">
            <v>0.4284</v>
          </cell>
          <cell r="L792">
            <v>0.28999999999999998</v>
          </cell>
        </row>
        <row r="793">
          <cell r="A793" t="str">
            <v>87-10-0675</v>
          </cell>
          <cell r="B793" t="str">
            <v>Juniperus hor. 'Blue Chip'</v>
          </cell>
          <cell r="C793" t="str">
            <v>MP144</v>
          </cell>
          <cell r="D793" t="str">
            <v>WEEK 26</v>
          </cell>
          <cell r="F793">
            <v>0.45999999999999996</v>
          </cell>
          <cell r="G793">
            <v>0.35</v>
          </cell>
          <cell r="H793">
            <v>0.28999999999999998</v>
          </cell>
          <cell r="J793">
            <v>0.56303999999999998</v>
          </cell>
          <cell r="K793">
            <v>0.4284</v>
          </cell>
          <cell r="L793">
            <v>0.28999999999999998</v>
          </cell>
        </row>
        <row r="794">
          <cell r="A794" t="str">
            <v>87-10-1526</v>
          </cell>
          <cell r="B794" t="str">
            <v>Juniperus hor. 'Golden Carpet'</v>
          </cell>
          <cell r="C794" t="str">
            <v>MP150</v>
          </cell>
          <cell r="D794" t="str">
            <v>Directly</v>
          </cell>
          <cell r="F794">
            <v>0.52</v>
          </cell>
          <cell r="G794">
            <v>0.41</v>
          </cell>
          <cell r="H794">
            <v>0.35</v>
          </cell>
          <cell r="J794">
            <v>0.63648000000000005</v>
          </cell>
          <cell r="K794">
            <v>0.50183999999999995</v>
          </cell>
          <cell r="L794">
            <v>0.35</v>
          </cell>
        </row>
        <row r="795">
          <cell r="A795" t="str">
            <v>87-10-1783</v>
          </cell>
          <cell r="B795" t="str">
            <v>Juniperus hor. 'Golden Carpet'</v>
          </cell>
          <cell r="C795" t="str">
            <v>MP144</v>
          </cell>
          <cell r="D795" t="str">
            <v>WEEK 26</v>
          </cell>
          <cell r="F795">
            <v>0.45999999999999996</v>
          </cell>
          <cell r="G795">
            <v>0.35</v>
          </cell>
          <cell r="H795">
            <v>0.28999999999999998</v>
          </cell>
          <cell r="J795">
            <v>0.56303999999999998</v>
          </cell>
          <cell r="K795">
            <v>0.4284</v>
          </cell>
          <cell r="L795">
            <v>0.28999999999999998</v>
          </cell>
        </row>
        <row r="796">
          <cell r="A796" t="str">
            <v>87-10-1527</v>
          </cell>
          <cell r="B796" t="str">
            <v>Juniperus hor. 'Limeglow'</v>
          </cell>
          <cell r="C796" t="str">
            <v>MP150</v>
          </cell>
          <cell r="D796" t="str">
            <v>WEEK 26</v>
          </cell>
          <cell r="F796">
            <v>0.43</v>
          </cell>
          <cell r="G796">
            <v>0.32</v>
          </cell>
          <cell r="H796">
            <v>0.27</v>
          </cell>
          <cell r="J796">
            <v>0.52632000000000001</v>
          </cell>
          <cell r="K796">
            <v>0.39168000000000003</v>
          </cell>
          <cell r="L796">
            <v>0.27</v>
          </cell>
        </row>
        <row r="797">
          <cell r="A797" t="str">
            <v>87-10-0678</v>
          </cell>
          <cell r="B797" t="str">
            <v>Juniperus hor. 'Limeglow'</v>
          </cell>
          <cell r="C797" t="str">
            <v>MP144</v>
          </cell>
          <cell r="D797" t="str">
            <v>week 24</v>
          </cell>
          <cell r="F797">
            <v>0.43</v>
          </cell>
          <cell r="G797">
            <v>0.32</v>
          </cell>
          <cell r="H797">
            <v>0.27</v>
          </cell>
          <cell r="J797">
            <v>0.52632000000000001</v>
          </cell>
          <cell r="K797">
            <v>0.39168000000000003</v>
          </cell>
          <cell r="L797">
            <v>0.27</v>
          </cell>
        </row>
        <row r="798">
          <cell r="A798" t="str">
            <v>87-10-1621</v>
          </cell>
          <cell r="B798" t="str">
            <v>Juniperus hor. 'Pancake'</v>
          </cell>
          <cell r="C798" t="str">
            <v>MP150</v>
          </cell>
          <cell r="D798" t="str">
            <v>Directly</v>
          </cell>
          <cell r="F798">
            <v>0.48</v>
          </cell>
          <cell r="G798">
            <v>0.37</v>
          </cell>
          <cell r="H798">
            <v>0.31</v>
          </cell>
          <cell r="J798">
            <v>0.58751999999999993</v>
          </cell>
          <cell r="K798">
            <v>0.45288</v>
          </cell>
          <cell r="L798">
            <v>0.31</v>
          </cell>
        </row>
        <row r="799">
          <cell r="A799" t="str">
            <v>87-10-1047</v>
          </cell>
          <cell r="B799" t="str">
            <v>Juniperus hor. 'Pancake'</v>
          </cell>
          <cell r="C799" t="str">
            <v>MP144</v>
          </cell>
          <cell r="D799" t="str">
            <v>Directly</v>
          </cell>
          <cell r="F799">
            <v>0.48</v>
          </cell>
          <cell r="G799">
            <v>0.37</v>
          </cell>
          <cell r="H799">
            <v>0.31</v>
          </cell>
          <cell r="J799">
            <v>0.58751999999999993</v>
          </cell>
          <cell r="K799">
            <v>0.45288</v>
          </cell>
          <cell r="L799">
            <v>0.31</v>
          </cell>
        </row>
        <row r="800">
          <cell r="A800" t="str">
            <v>87-10-1622</v>
          </cell>
          <cell r="B800" t="str">
            <v>Juniperus hor. 'Prince of Wales'</v>
          </cell>
          <cell r="C800" t="str">
            <v>MP150</v>
          </cell>
          <cell r="D800" t="str">
            <v>Directly</v>
          </cell>
          <cell r="F800">
            <v>0.45999999999999996</v>
          </cell>
          <cell r="G800">
            <v>0.35</v>
          </cell>
          <cell r="H800">
            <v>0.28999999999999998</v>
          </cell>
          <cell r="J800">
            <v>0.56303999999999998</v>
          </cell>
          <cell r="K800">
            <v>0.4284</v>
          </cell>
          <cell r="L800">
            <v>0.28999999999999998</v>
          </cell>
        </row>
        <row r="801">
          <cell r="A801" t="str">
            <v>87-10-1528</v>
          </cell>
          <cell r="B801" t="str">
            <v>Juniperus hor. 'Wiltonii'</v>
          </cell>
          <cell r="C801" t="str">
            <v>MP150</v>
          </cell>
          <cell r="D801" t="str">
            <v>WEEK 26</v>
          </cell>
          <cell r="F801">
            <v>0.45999999999999996</v>
          </cell>
          <cell r="G801">
            <v>0.35</v>
          </cell>
          <cell r="H801">
            <v>0.28999999999999998</v>
          </cell>
          <cell r="J801">
            <v>0.56303999999999998</v>
          </cell>
          <cell r="K801">
            <v>0.4284</v>
          </cell>
          <cell r="L801">
            <v>0.28999999999999998</v>
          </cell>
        </row>
        <row r="802">
          <cell r="A802" t="str">
            <v>87-10-0680</v>
          </cell>
          <cell r="B802" t="str">
            <v>Juniperus hor. 'Wiltonii'</v>
          </cell>
          <cell r="C802" t="str">
            <v>MP144</v>
          </cell>
          <cell r="D802" t="str">
            <v>WEEK 26</v>
          </cell>
          <cell r="F802">
            <v>0.45999999999999996</v>
          </cell>
          <cell r="G802">
            <v>0.35</v>
          </cell>
          <cell r="H802">
            <v>0.28999999999999998</v>
          </cell>
          <cell r="J802">
            <v>0.56303999999999998</v>
          </cell>
          <cell r="K802">
            <v>0.4284</v>
          </cell>
          <cell r="L802">
            <v>0.28999999999999998</v>
          </cell>
        </row>
        <row r="803">
          <cell r="A803" t="str">
            <v>87-10-1529</v>
          </cell>
          <cell r="B803" t="str">
            <v>Juniperus pfitzeriana 'Gold Coast'</v>
          </cell>
          <cell r="C803" t="str">
            <v>MP150</v>
          </cell>
          <cell r="D803" t="str">
            <v>Directly</v>
          </cell>
          <cell r="F803">
            <v>0.43</v>
          </cell>
          <cell r="G803">
            <v>0.32</v>
          </cell>
          <cell r="H803">
            <v>0.27</v>
          </cell>
          <cell r="J803">
            <v>0.52632000000000001</v>
          </cell>
          <cell r="K803">
            <v>0.39168000000000003</v>
          </cell>
          <cell r="L803">
            <v>0.27</v>
          </cell>
        </row>
        <row r="804">
          <cell r="A804" t="str">
            <v>87-10-0681</v>
          </cell>
          <cell r="B804" t="str">
            <v>Juniperus pfitzeriana 'Gold Coast'</v>
          </cell>
          <cell r="C804" t="str">
            <v>MP144</v>
          </cell>
          <cell r="D804" t="str">
            <v>Directly</v>
          </cell>
          <cell r="F804">
            <v>0.43</v>
          </cell>
          <cell r="G804">
            <v>0.32</v>
          </cell>
          <cell r="H804">
            <v>0.27</v>
          </cell>
          <cell r="J804">
            <v>0.52632000000000001</v>
          </cell>
          <cell r="K804">
            <v>0.39168000000000003</v>
          </cell>
          <cell r="L804">
            <v>0.27</v>
          </cell>
        </row>
        <row r="805">
          <cell r="A805" t="str">
            <v>87-10-1530</v>
          </cell>
          <cell r="B805" t="str">
            <v>Juniperus pfitzeriana 'Gold Star'</v>
          </cell>
          <cell r="C805" t="str">
            <v>MP150</v>
          </cell>
          <cell r="D805" t="str">
            <v>Directly</v>
          </cell>
          <cell r="F805">
            <v>0.43</v>
          </cell>
          <cell r="G805">
            <v>0.32</v>
          </cell>
          <cell r="H805">
            <v>0.27</v>
          </cell>
          <cell r="J805">
            <v>0.52632000000000001</v>
          </cell>
          <cell r="K805">
            <v>0.39168000000000003</v>
          </cell>
          <cell r="L805">
            <v>0.27</v>
          </cell>
        </row>
        <row r="806">
          <cell r="A806" t="str">
            <v>87-10-0682</v>
          </cell>
          <cell r="B806" t="str">
            <v>Juniperus pfitzeriana 'Gold Star'</v>
          </cell>
          <cell r="C806" t="str">
            <v>MP144</v>
          </cell>
          <cell r="D806" t="str">
            <v>Directly</v>
          </cell>
          <cell r="F806">
            <v>0.43</v>
          </cell>
          <cell r="G806">
            <v>0.32</v>
          </cell>
          <cell r="H806">
            <v>0.27</v>
          </cell>
          <cell r="J806">
            <v>0.52632000000000001</v>
          </cell>
          <cell r="K806">
            <v>0.39168000000000003</v>
          </cell>
          <cell r="L806">
            <v>0.27</v>
          </cell>
        </row>
        <row r="807">
          <cell r="A807" t="str">
            <v>87-10-1774</v>
          </cell>
          <cell r="B807" t="str">
            <v>Juniperus pfitzeriana 'Goldkissen'</v>
          </cell>
          <cell r="C807" t="str">
            <v>MP150</v>
          </cell>
          <cell r="D807" t="str">
            <v>Directly</v>
          </cell>
          <cell r="F807">
            <v>0.43</v>
          </cell>
          <cell r="G807">
            <v>0.32</v>
          </cell>
          <cell r="H807">
            <v>0.27</v>
          </cell>
          <cell r="J807">
            <v>0.52632000000000001</v>
          </cell>
          <cell r="K807">
            <v>0.39168000000000003</v>
          </cell>
          <cell r="L807">
            <v>0.27</v>
          </cell>
        </row>
        <row r="808">
          <cell r="A808" t="str">
            <v>87-10-1531</v>
          </cell>
          <cell r="B808" t="str">
            <v>Juniperus pfitzeriana 'King of Spring'</v>
          </cell>
          <cell r="C808" t="str">
            <v>MP150</v>
          </cell>
          <cell r="D808" t="str">
            <v>Directly</v>
          </cell>
          <cell r="F808">
            <v>0.44</v>
          </cell>
          <cell r="G808">
            <v>0.34</v>
          </cell>
          <cell r="H808">
            <v>0.28000000000000003</v>
          </cell>
          <cell r="J808">
            <v>0.53856000000000004</v>
          </cell>
          <cell r="K808">
            <v>0.41616000000000003</v>
          </cell>
          <cell r="L808">
            <v>0.28000000000000003</v>
          </cell>
        </row>
        <row r="809">
          <cell r="A809" t="str">
            <v>87-10-0684</v>
          </cell>
          <cell r="B809" t="str">
            <v>Juniperus pfitzeriana 'King of Spring'</v>
          </cell>
          <cell r="C809" t="str">
            <v>MP144</v>
          </cell>
          <cell r="D809" t="str">
            <v>Directly</v>
          </cell>
          <cell r="F809">
            <v>0.43</v>
          </cell>
          <cell r="G809">
            <v>0.32</v>
          </cell>
          <cell r="H809">
            <v>0.27</v>
          </cell>
          <cell r="J809">
            <v>0.52632000000000001</v>
          </cell>
          <cell r="K809">
            <v>0.39168000000000003</v>
          </cell>
          <cell r="L809">
            <v>0.27</v>
          </cell>
        </row>
        <row r="810">
          <cell r="A810" t="str">
            <v>87-10-1532</v>
          </cell>
          <cell r="B810" t="str">
            <v>Juniperus pfitzeriana 'Mint Julep'</v>
          </cell>
          <cell r="C810" t="str">
            <v>MP150</v>
          </cell>
          <cell r="D810" t="str">
            <v>Directly</v>
          </cell>
          <cell r="F810">
            <v>0.43</v>
          </cell>
          <cell r="G810">
            <v>0.32</v>
          </cell>
          <cell r="H810">
            <v>0.27</v>
          </cell>
          <cell r="J810">
            <v>0.52632000000000001</v>
          </cell>
          <cell r="K810">
            <v>0.39168000000000003</v>
          </cell>
          <cell r="L810">
            <v>0.27</v>
          </cell>
        </row>
        <row r="811">
          <cell r="A811" t="str">
            <v>87-10-0685</v>
          </cell>
          <cell r="B811" t="str">
            <v>Juniperus pfitzeriana 'Mint Julep'</v>
          </cell>
          <cell r="C811" t="str">
            <v>MP144</v>
          </cell>
          <cell r="D811" t="str">
            <v>Directly</v>
          </cell>
          <cell r="F811">
            <v>0.43</v>
          </cell>
          <cell r="G811">
            <v>0.32</v>
          </cell>
          <cell r="H811">
            <v>0.27</v>
          </cell>
          <cell r="J811">
            <v>0.52632000000000001</v>
          </cell>
          <cell r="K811">
            <v>0.39168000000000003</v>
          </cell>
          <cell r="L811">
            <v>0.27</v>
          </cell>
        </row>
        <row r="812">
          <cell r="A812" t="str">
            <v>87-10-0686</v>
          </cell>
          <cell r="B812" t="str">
            <v>Juniperus pfitzeriana 'Old Gold'</v>
          </cell>
          <cell r="C812" t="str">
            <v>MP144</v>
          </cell>
          <cell r="D812" t="str">
            <v>Directly</v>
          </cell>
          <cell r="F812">
            <v>0.43</v>
          </cell>
          <cell r="G812">
            <v>0.32</v>
          </cell>
          <cell r="H812">
            <v>0.27</v>
          </cell>
          <cell r="J812">
            <v>0.52632000000000001</v>
          </cell>
          <cell r="K812">
            <v>0.39168000000000003</v>
          </cell>
          <cell r="L812">
            <v>0.27</v>
          </cell>
        </row>
        <row r="813">
          <cell r="A813" t="str">
            <v>87-10-1533</v>
          </cell>
          <cell r="B813" t="str">
            <v>Juniperus pfitzeriana 'Old Gold'</v>
          </cell>
          <cell r="C813" t="str">
            <v>MP150</v>
          </cell>
          <cell r="D813" t="str">
            <v>Directly</v>
          </cell>
          <cell r="F813">
            <v>0.43</v>
          </cell>
          <cell r="G813">
            <v>0.32</v>
          </cell>
          <cell r="H813">
            <v>0.27</v>
          </cell>
          <cell r="J813">
            <v>0.52632000000000001</v>
          </cell>
          <cell r="K813">
            <v>0.39168000000000003</v>
          </cell>
          <cell r="L813">
            <v>0.27</v>
          </cell>
        </row>
        <row r="814">
          <cell r="A814" t="str">
            <v>87-10-1623</v>
          </cell>
          <cell r="B814" t="str">
            <v>Juniperus pfitzeriana 'Pfitz. Aurea'</v>
          </cell>
          <cell r="C814" t="str">
            <v>MP150</v>
          </cell>
          <cell r="D814" t="str">
            <v>Directly</v>
          </cell>
          <cell r="F814">
            <v>0.43</v>
          </cell>
          <cell r="G814">
            <v>0.32</v>
          </cell>
          <cell r="H814">
            <v>0.27</v>
          </cell>
          <cell r="J814">
            <v>0.52632000000000001</v>
          </cell>
          <cell r="K814">
            <v>0.39168000000000003</v>
          </cell>
          <cell r="L814">
            <v>0.27</v>
          </cell>
        </row>
        <row r="815">
          <cell r="A815" t="str">
            <v>87-10-0688</v>
          </cell>
          <cell r="B815" t="str">
            <v>Juniperus pfitzeriana 'Pfitz. Aurea'</v>
          </cell>
          <cell r="C815" t="str">
            <v>MP144</v>
          </cell>
          <cell r="D815" t="str">
            <v>Directly</v>
          </cell>
          <cell r="F815">
            <v>0.43</v>
          </cell>
          <cell r="G815">
            <v>0.32</v>
          </cell>
          <cell r="H815">
            <v>0.27</v>
          </cell>
          <cell r="J815">
            <v>0.52632000000000001</v>
          </cell>
          <cell r="K815">
            <v>0.39168000000000003</v>
          </cell>
          <cell r="L815">
            <v>0.27</v>
          </cell>
        </row>
        <row r="816">
          <cell r="A816" t="str">
            <v>87-10-1624</v>
          </cell>
          <cell r="B816" t="str">
            <v>Juniperus pfitzeriana 'Pfitz. Glauca'</v>
          </cell>
          <cell r="C816" t="str">
            <v>MP150</v>
          </cell>
          <cell r="D816" t="str">
            <v>Directly</v>
          </cell>
          <cell r="F816">
            <v>0.44</v>
          </cell>
          <cell r="G816">
            <v>0.34</v>
          </cell>
          <cell r="H816">
            <v>0.28000000000000003</v>
          </cell>
          <cell r="J816">
            <v>0.53856000000000004</v>
          </cell>
          <cell r="K816">
            <v>0.41616000000000003</v>
          </cell>
          <cell r="L816">
            <v>0.28000000000000003</v>
          </cell>
        </row>
        <row r="817">
          <cell r="A817" t="str">
            <v>87-10-1534</v>
          </cell>
          <cell r="B817" t="str">
            <v>Juniperus med. 'Pfitzer. Compacta'</v>
          </cell>
          <cell r="C817" t="str">
            <v>MP150</v>
          </cell>
          <cell r="D817" t="str">
            <v>Directly</v>
          </cell>
          <cell r="F817">
            <v>0.44</v>
          </cell>
          <cell r="G817">
            <v>0.34</v>
          </cell>
          <cell r="H817">
            <v>0.28000000000000003</v>
          </cell>
          <cell r="J817">
            <v>0.53856000000000004</v>
          </cell>
          <cell r="K817">
            <v>0.41616000000000003</v>
          </cell>
          <cell r="L817">
            <v>0.28000000000000003</v>
          </cell>
        </row>
        <row r="818">
          <cell r="A818" t="str">
            <v>87-10-1625</v>
          </cell>
          <cell r="B818" t="str">
            <v>Juniperus pfitzeriana 'Wilhelm Pfitzer' (media 'Pfitzeriana')</v>
          </cell>
          <cell r="C818" t="str">
            <v>MP150</v>
          </cell>
          <cell r="D818" t="str">
            <v>Directly</v>
          </cell>
          <cell r="F818">
            <v>0.43</v>
          </cell>
          <cell r="G818">
            <v>0.32</v>
          </cell>
          <cell r="H818">
            <v>0.27</v>
          </cell>
          <cell r="J818">
            <v>0.52632000000000001</v>
          </cell>
          <cell r="K818">
            <v>0.39168000000000003</v>
          </cell>
          <cell r="L818">
            <v>0.27</v>
          </cell>
        </row>
        <row r="819">
          <cell r="A819" t="str">
            <v>87-10-0965</v>
          </cell>
          <cell r="B819" t="str">
            <v>Juniperus pfitzeriana 'Wilhelm Pfitzer' (media 'Pfitzeriana')</v>
          </cell>
          <cell r="C819" t="str">
            <v>MP144</v>
          </cell>
          <cell r="D819" t="str">
            <v>Directly</v>
          </cell>
          <cell r="F819">
            <v>0.43</v>
          </cell>
          <cell r="G819">
            <v>0.32</v>
          </cell>
          <cell r="H819">
            <v>0.27</v>
          </cell>
          <cell r="J819">
            <v>0.52632000000000001</v>
          </cell>
          <cell r="K819">
            <v>0.39168000000000003</v>
          </cell>
          <cell r="L819">
            <v>0.27</v>
          </cell>
        </row>
        <row r="820">
          <cell r="A820" t="str">
            <v>87-10-1626</v>
          </cell>
          <cell r="B820" t="str">
            <v>Juniperus pingii 'Loderi'</v>
          </cell>
          <cell r="C820" t="str">
            <v>MP150</v>
          </cell>
          <cell r="F820">
            <v>0.48</v>
          </cell>
          <cell r="G820">
            <v>0.37</v>
          </cell>
          <cell r="H820">
            <v>0.31</v>
          </cell>
          <cell r="J820">
            <v>0.58751999999999993</v>
          </cell>
          <cell r="K820">
            <v>0.45288</v>
          </cell>
          <cell r="L820">
            <v>0.31</v>
          </cell>
        </row>
        <row r="821">
          <cell r="A821" t="str">
            <v>87-10-1377</v>
          </cell>
          <cell r="B821" t="str">
            <v>Juniperus procumbens 'Nana'</v>
          </cell>
          <cell r="C821" t="str">
            <v>MP150</v>
          </cell>
          <cell r="D821" t="str">
            <v>Directly</v>
          </cell>
          <cell r="F821">
            <v>0.79</v>
          </cell>
          <cell r="G821">
            <v>0.68</v>
          </cell>
          <cell r="H821">
            <v>0.62</v>
          </cell>
          <cell r="J821">
            <v>0.96695999999999993</v>
          </cell>
          <cell r="K821">
            <v>0.83232000000000006</v>
          </cell>
          <cell r="L821">
            <v>0.62</v>
          </cell>
        </row>
        <row r="822">
          <cell r="A822" t="str">
            <v>87-10-1481</v>
          </cell>
          <cell r="B822" t="str">
            <v>Juniperus sabina 'Tamariscifolia'</v>
          </cell>
          <cell r="C822" t="str">
            <v>MP150</v>
          </cell>
          <cell r="D822" t="str">
            <v>WEEK 26</v>
          </cell>
          <cell r="F822">
            <v>0.51</v>
          </cell>
          <cell r="G822">
            <v>0.4</v>
          </cell>
          <cell r="H822">
            <v>0.34</v>
          </cell>
          <cell r="J822">
            <v>0.62424000000000002</v>
          </cell>
          <cell r="K822">
            <v>0.48959999999999998</v>
          </cell>
          <cell r="L822">
            <v>0.34</v>
          </cell>
        </row>
        <row r="823">
          <cell r="A823" t="str">
            <v>87-10-1048</v>
          </cell>
          <cell r="B823" t="str">
            <v>Juniperus sabina 'Tamariscifolia'</v>
          </cell>
          <cell r="C823" t="str">
            <v>MP144</v>
          </cell>
          <cell r="D823" t="str">
            <v>Directly</v>
          </cell>
          <cell r="F823">
            <v>0.51</v>
          </cell>
          <cell r="G823">
            <v>0.4</v>
          </cell>
          <cell r="H823">
            <v>0.34</v>
          </cell>
          <cell r="J823">
            <v>0.62424000000000002</v>
          </cell>
          <cell r="K823">
            <v>0.48959999999999998</v>
          </cell>
          <cell r="L823">
            <v>0.34</v>
          </cell>
        </row>
        <row r="824">
          <cell r="A824" t="str">
            <v>87-10-1627</v>
          </cell>
          <cell r="B824" t="str">
            <v>Juniperus scop. 'Blue Arrow'</v>
          </cell>
          <cell r="C824" t="str">
            <v>MP150</v>
          </cell>
          <cell r="D824" t="str">
            <v>Directly</v>
          </cell>
          <cell r="F824">
            <v>0.67</v>
          </cell>
          <cell r="G824">
            <v>0.56000000000000005</v>
          </cell>
          <cell r="H824">
            <v>0.5</v>
          </cell>
          <cell r="J824">
            <v>0.82008000000000003</v>
          </cell>
          <cell r="K824">
            <v>0.68544000000000005</v>
          </cell>
          <cell r="L824">
            <v>0.5</v>
          </cell>
        </row>
        <row r="825">
          <cell r="A825" t="str">
            <v>87-10-0692</v>
          </cell>
          <cell r="B825" t="str">
            <v>Juniperus scop. 'Blue Arrow'</v>
          </cell>
          <cell r="C825" t="str">
            <v>MP144</v>
          </cell>
          <cell r="D825" t="str">
            <v>Directly</v>
          </cell>
          <cell r="F825">
            <v>0.67</v>
          </cell>
          <cell r="G825">
            <v>0.56000000000000005</v>
          </cell>
          <cell r="H825">
            <v>0.5</v>
          </cell>
          <cell r="J825">
            <v>0.82008000000000003</v>
          </cell>
          <cell r="K825">
            <v>0.68544000000000005</v>
          </cell>
          <cell r="L825">
            <v>0.5</v>
          </cell>
        </row>
        <row r="826">
          <cell r="A826" t="str">
            <v>87-10-0694</v>
          </cell>
          <cell r="B826" t="str">
            <v>Juniperus scop. 'Skyrocket'</v>
          </cell>
          <cell r="C826" t="str">
            <v>MP144</v>
          </cell>
          <cell r="D826" t="str">
            <v>Directly</v>
          </cell>
          <cell r="F826">
            <v>0.67</v>
          </cell>
          <cell r="G826">
            <v>0.56000000000000005</v>
          </cell>
          <cell r="H826">
            <v>0.5</v>
          </cell>
          <cell r="J826">
            <v>0.82008000000000003</v>
          </cell>
          <cell r="K826">
            <v>0.68544000000000005</v>
          </cell>
          <cell r="L826">
            <v>0.5</v>
          </cell>
        </row>
        <row r="827">
          <cell r="A827" t="str">
            <v>87-10-0695</v>
          </cell>
          <cell r="B827" t="str">
            <v>Juniperus squamata 'Blue Carpet'</v>
          </cell>
          <cell r="C827" t="str">
            <v>MP144</v>
          </cell>
          <cell r="D827" t="str">
            <v>Directly</v>
          </cell>
          <cell r="F827">
            <v>0.43</v>
          </cell>
          <cell r="G827">
            <v>0.32</v>
          </cell>
          <cell r="H827">
            <v>0.27</v>
          </cell>
          <cell r="J827">
            <v>0.52632000000000001</v>
          </cell>
          <cell r="K827">
            <v>0.39168000000000003</v>
          </cell>
          <cell r="L827">
            <v>0.27</v>
          </cell>
        </row>
        <row r="828">
          <cell r="A828" t="str">
            <v>87-10-1248</v>
          </cell>
          <cell r="B828" t="str">
            <v>Juniperus squamata 'Blue Carpet'</v>
          </cell>
          <cell r="C828" t="str">
            <v>MP150</v>
          </cell>
          <cell r="D828" t="str">
            <v>Directly</v>
          </cell>
          <cell r="F828">
            <v>0.39999999999999997</v>
          </cell>
          <cell r="G828">
            <v>0.3</v>
          </cell>
          <cell r="H828">
            <v>0.25</v>
          </cell>
          <cell r="J828">
            <v>0.48959999999999992</v>
          </cell>
          <cell r="K828">
            <v>0.36719999999999997</v>
          </cell>
          <cell r="L828">
            <v>0.25</v>
          </cell>
        </row>
        <row r="829">
          <cell r="A829" t="str">
            <v>87-10-1535</v>
          </cell>
          <cell r="B829" t="str">
            <v>Juniperus squamata 'Blue Compact'</v>
          </cell>
          <cell r="C829" t="str">
            <v>MP150</v>
          </cell>
          <cell r="D829" t="str">
            <v>Directly</v>
          </cell>
          <cell r="F829">
            <v>0.39999999999999997</v>
          </cell>
          <cell r="G829">
            <v>0.3</v>
          </cell>
          <cell r="H829">
            <v>0.25</v>
          </cell>
          <cell r="J829">
            <v>0.48959999999999992</v>
          </cell>
          <cell r="K829">
            <v>0.36719999999999997</v>
          </cell>
          <cell r="L829">
            <v>0.25</v>
          </cell>
        </row>
        <row r="830">
          <cell r="A830" t="str">
            <v>87-10-1049</v>
          </cell>
          <cell r="B830" t="str">
            <v>Juniperus squamata 'Blue Compact'</v>
          </cell>
          <cell r="C830" t="str">
            <v>MP144</v>
          </cell>
          <cell r="D830" t="str">
            <v>Directly</v>
          </cell>
          <cell r="F830">
            <v>0.39999999999999997</v>
          </cell>
          <cell r="G830">
            <v>0.3</v>
          </cell>
          <cell r="H830">
            <v>0.25</v>
          </cell>
          <cell r="J830">
            <v>0.48959999999999992</v>
          </cell>
          <cell r="K830">
            <v>0.36719999999999997</v>
          </cell>
          <cell r="L830">
            <v>0.25</v>
          </cell>
        </row>
        <row r="831">
          <cell r="A831" t="str">
            <v>87-10-1378</v>
          </cell>
          <cell r="B831" t="str">
            <v>Juniperus squamata 'Blue Star'</v>
          </cell>
          <cell r="C831" t="str">
            <v>MP150</v>
          </cell>
          <cell r="D831" t="str">
            <v>WEEK 26</v>
          </cell>
          <cell r="F831">
            <v>0.59000000000000008</v>
          </cell>
          <cell r="G831">
            <v>0.48</v>
          </cell>
          <cell r="H831">
            <v>0.42</v>
          </cell>
          <cell r="J831">
            <v>0.72216000000000014</v>
          </cell>
          <cell r="K831">
            <v>0.58751999999999993</v>
          </cell>
          <cell r="L831">
            <v>0.42</v>
          </cell>
        </row>
        <row r="832">
          <cell r="A832" t="str">
            <v>87-10-0697</v>
          </cell>
          <cell r="B832" t="str">
            <v>Juniperus squamata 'Blue Swede'</v>
          </cell>
          <cell r="C832" t="str">
            <v>MP144</v>
          </cell>
          <cell r="D832" t="str">
            <v>Directly</v>
          </cell>
          <cell r="F832">
            <v>0.43</v>
          </cell>
          <cell r="G832">
            <v>0.32</v>
          </cell>
          <cell r="H832">
            <v>0.27</v>
          </cell>
          <cell r="J832">
            <v>0.52632000000000001</v>
          </cell>
          <cell r="K832">
            <v>0.39168000000000003</v>
          </cell>
          <cell r="L832">
            <v>0.27</v>
          </cell>
        </row>
        <row r="833">
          <cell r="A833" t="str">
            <v>87-10-1770</v>
          </cell>
          <cell r="B833" t="str">
            <v>Juniperus squamata 'Blue Swede'</v>
          </cell>
          <cell r="C833" t="str">
            <v>MP150</v>
          </cell>
          <cell r="D833" t="str">
            <v>Directly</v>
          </cell>
          <cell r="F833">
            <v>0.43</v>
          </cell>
          <cell r="G833">
            <v>0.32</v>
          </cell>
          <cell r="H833">
            <v>0.27</v>
          </cell>
          <cell r="J833">
            <v>0.52632000000000001</v>
          </cell>
          <cell r="K833">
            <v>0.39168000000000003</v>
          </cell>
          <cell r="L833">
            <v>0.27</v>
          </cell>
        </row>
        <row r="834">
          <cell r="A834" t="str">
            <v>87-10-1768</v>
          </cell>
          <cell r="B834" t="str">
            <v>Juniperus squamata 'Holger'</v>
          </cell>
          <cell r="C834" t="str">
            <v>MP150</v>
          </cell>
          <cell r="D834" t="str">
            <v>Directly</v>
          </cell>
          <cell r="F834">
            <v>0.49</v>
          </cell>
          <cell r="G834">
            <v>0.38</v>
          </cell>
          <cell r="H834">
            <v>0.32</v>
          </cell>
          <cell r="J834">
            <v>0.59975999999999996</v>
          </cell>
          <cell r="K834">
            <v>0.46511999999999998</v>
          </cell>
          <cell r="L834">
            <v>0.32</v>
          </cell>
        </row>
        <row r="835">
          <cell r="A835" t="str">
            <v>87-10-1536</v>
          </cell>
          <cell r="B835" t="str">
            <v>Juniperus squamata 'Meyeri'</v>
          </cell>
          <cell r="C835" t="str">
            <v>MP150</v>
          </cell>
          <cell r="D835" t="str">
            <v>Directly</v>
          </cell>
          <cell r="F835">
            <v>0.44</v>
          </cell>
          <cell r="G835">
            <v>0.34</v>
          </cell>
          <cell r="H835">
            <v>0.28000000000000003</v>
          </cell>
          <cell r="J835">
            <v>0.53856000000000004</v>
          </cell>
          <cell r="K835">
            <v>0.41616000000000003</v>
          </cell>
          <cell r="L835">
            <v>0.28000000000000003</v>
          </cell>
        </row>
        <row r="836">
          <cell r="A836" t="str">
            <v>87-10-0699</v>
          </cell>
          <cell r="B836" t="str">
            <v>Juniperus squamata 'Meyeri'</v>
          </cell>
          <cell r="C836" t="str">
            <v>MP144</v>
          </cell>
          <cell r="D836" t="str">
            <v>Directly</v>
          </cell>
          <cell r="F836">
            <v>0.48</v>
          </cell>
          <cell r="G836">
            <v>0.37</v>
          </cell>
          <cell r="H836">
            <v>0.31</v>
          </cell>
          <cell r="J836">
            <v>0.58751999999999993</v>
          </cell>
          <cell r="K836">
            <v>0.45288</v>
          </cell>
          <cell r="L836">
            <v>0.31</v>
          </cell>
        </row>
        <row r="837">
          <cell r="A837" t="str">
            <v>87-10-1537</v>
          </cell>
          <cell r="B837" t="str">
            <v>Juniperus virg. 'Hetz'</v>
          </cell>
          <cell r="C837" t="str">
            <v>MP150</v>
          </cell>
          <cell r="D837" t="str">
            <v>Directly</v>
          </cell>
          <cell r="F837">
            <v>0.44</v>
          </cell>
          <cell r="G837">
            <v>0.34</v>
          </cell>
          <cell r="H837">
            <v>0.28000000000000003</v>
          </cell>
          <cell r="J837">
            <v>0.53856000000000004</v>
          </cell>
          <cell r="K837">
            <v>0.41616000000000003</v>
          </cell>
          <cell r="L837">
            <v>0.28000000000000003</v>
          </cell>
        </row>
        <row r="838">
          <cell r="A838" t="str">
            <v>87-10-0700</v>
          </cell>
          <cell r="B838" t="str">
            <v>Juniperus virg. 'Hetz'</v>
          </cell>
          <cell r="C838" t="str">
            <v>MP144</v>
          </cell>
          <cell r="D838" t="str">
            <v>Directly</v>
          </cell>
          <cell r="F838">
            <v>0.44</v>
          </cell>
          <cell r="G838">
            <v>0.34</v>
          </cell>
          <cell r="H838">
            <v>0.28000000000000003</v>
          </cell>
          <cell r="J838">
            <v>0.53856000000000004</v>
          </cell>
          <cell r="K838">
            <v>0.41616000000000003</v>
          </cell>
          <cell r="L838">
            <v>0.28000000000000003</v>
          </cell>
        </row>
        <row r="839">
          <cell r="A839" t="str">
            <v>87-10-1538</v>
          </cell>
          <cell r="B839" t="str">
            <v>Microbiota decussata</v>
          </cell>
          <cell r="C839" t="str">
            <v>MP150</v>
          </cell>
          <cell r="D839" t="str">
            <v>Directly</v>
          </cell>
          <cell r="F839">
            <v>0.43</v>
          </cell>
          <cell r="G839">
            <v>0.32</v>
          </cell>
          <cell r="H839">
            <v>0.27</v>
          </cell>
          <cell r="J839">
            <v>0.52632000000000001</v>
          </cell>
          <cell r="K839">
            <v>0.39168000000000003</v>
          </cell>
          <cell r="L839">
            <v>0.27</v>
          </cell>
        </row>
        <row r="840">
          <cell r="A840" t="str">
            <v>87-10-0701</v>
          </cell>
          <cell r="B840" t="str">
            <v>Microbiota decussata</v>
          </cell>
          <cell r="C840" t="str">
            <v>MP144</v>
          </cell>
          <cell r="D840" t="str">
            <v>Directly</v>
          </cell>
          <cell r="F840">
            <v>0.43</v>
          </cell>
          <cell r="G840">
            <v>0.32</v>
          </cell>
          <cell r="H840">
            <v>0.27</v>
          </cell>
          <cell r="J840">
            <v>0.52632000000000001</v>
          </cell>
          <cell r="K840">
            <v>0.39168000000000003</v>
          </cell>
          <cell r="L840">
            <v>0.27</v>
          </cell>
        </row>
        <row r="841">
          <cell r="A841" t="str">
            <v>87-10-1692</v>
          </cell>
          <cell r="B841" t="str">
            <v>Picea abies 'Little Gem'</v>
          </cell>
          <cell r="C841" t="str">
            <v>MP150</v>
          </cell>
          <cell r="D841" t="str">
            <v>Directly</v>
          </cell>
          <cell r="F841">
            <v>0.52</v>
          </cell>
          <cell r="G841">
            <v>0.41</v>
          </cell>
          <cell r="H841">
            <v>0.35</v>
          </cell>
          <cell r="J841">
            <v>0.63648000000000005</v>
          </cell>
          <cell r="K841">
            <v>0.50183999999999995</v>
          </cell>
          <cell r="L841">
            <v>0.35</v>
          </cell>
        </row>
        <row r="842">
          <cell r="A842" t="str">
            <v>87-10-1693</v>
          </cell>
          <cell r="B842" t="str">
            <v>Picea glauca 'Alberta Globe'</v>
          </cell>
          <cell r="C842" t="str">
            <v>MP150</v>
          </cell>
          <cell r="D842" t="str">
            <v>Directly</v>
          </cell>
          <cell r="F842">
            <v>0.52</v>
          </cell>
          <cell r="G842">
            <v>0.41</v>
          </cell>
          <cell r="H842">
            <v>0.35</v>
          </cell>
          <cell r="J842">
            <v>0.63648000000000005</v>
          </cell>
          <cell r="K842">
            <v>0.50183999999999995</v>
          </cell>
          <cell r="L842">
            <v>0.35</v>
          </cell>
        </row>
        <row r="843">
          <cell r="A843" t="str">
            <v>87-10-1379</v>
          </cell>
          <cell r="B843" t="str">
            <v>Picea glauca 'Conica'</v>
          </cell>
          <cell r="C843" t="str">
            <v>MP150</v>
          </cell>
          <cell r="D843" t="str">
            <v>Directly</v>
          </cell>
          <cell r="F843">
            <v>0.52</v>
          </cell>
          <cell r="G843">
            <v>0.41</v>
          </cell>
          <cell r="H843">
            <v>0.35</v>
          </cell>
          <cell r="J843">
            <v>0.63648000000000005</v>
          </cell>
          <cell r="K843">
            <v>0.50183999999999995</v>
          </cell>
          <cell r="L843">
            <v>0.35</v>
          </cell>
        </row>
        <row r="844">
          <cell r="A844" t="str">
            <v>87-10-1641</v>
          </cell>
          <cell r="B844" t="str">
            <v>Picea glauce 'December' PBR</v>
          </cell>
          <cell r="C844" t="str">
            <v>MP150</v>
          </cell>
          <cell r="D844" t="str">
            <v>Directly</v>
          </cell>
          <cell r="F844">
            <v>0.73000000000000009</v>
          </cell>
          <cell r="G844">
            <v>0.62</v>
          </cell>
          <cell r="H844">
            <v>0.56000000000000005</v>
          </cell>
          <cell r="J844">
            <v>0.89352000000000009</v>
          </cell>
          <cell r="K844">
            <v>0.75888</v>
          </cell>
          <cell r="L844">
            <v>0.56000000000000005</v>
          </cell>
        </row>
        <row r="845">
          <cell r="A845" t="str">
            <v>87-10-1192</v>
          </cell>
          <cell r="B845" t="str">
            <v>Taxus b. 'Anna' PBR ®</v>
          </cell>
          <cell r="C845" t="str">
            <v>MP144</v>
          </cell>
          <cell r="D845" t="str">
            <v>Directly</v>
          </cell>
          <cell r="F845">
            <v>1.1500000000000001</v>
          </cell>
          <cell r="G845">
            <v>1.04</v>
          </cell>
          <cell r="H845">
            <v>0.98</v>
          </cell>
          <cell r="J845">
            <v>1.4076000000000002</v>
          </cell>
          <cell r="K845">
            <v>1.2729600000000001</v>
          </cell>
          <cell r="L845">
            <v>0.98</v>
          </cell>
        </row>
        <row r="846">
          <cell r="A846" t="str">
            <v>87-10-0704</v>
          </cell>
          <cell r="B846" t="str">
            <v>Taxus b. 'David'</v>
          </cell>
          <cell r="C846" t="str">
            <v>MP144</v>
          </cell>
          <cell r="D846" t="str">
            <v>Directly</v>
          </cell>
          <cell r="F846">
            <v>0.59000000000000008</v>
          </cell>
          <cell r="G846">
            <v>0.48</v>
          </cell>
          <cell r="H846">
            <v>0.42</v>
          </cell>
          <cell r="J846">
            <v>0.72216000000000014</v>
          </cell>
          <cell r="K846">
            <v>0.58751999999999993</v>
          </cell>
          <cell r="L846">
            <v>0.42</v>
          </cell>
        </row>
        <row r="847">
          <cell r="A847" t="str">
            <v>87-10-0708</v>
          </cell>
          <cell r="B847" t="str">
            <v>Taxus b. 'Fastigiata Aurea'</v>
          </cell>
          <cell r="C847" t="str">
            <v>MP144</v>
          </cell>
          <cell r="D847" t="str">
            <v>Directly</v>
          </cell>
          <cell r="F847">
            <v>0.66</v>
          </cell>
          <cell r="G847">
            <v>0.55000000000000004</v>
          </cell>
          <cell r="H847">
            <v>0.49</v>
          </cell>
          <cell r="J847">
            <v>0.80784</v>
          </cell>
          <cell r="K847">
            <v>0.67320000000000002</v>
          </cell>
          <cell r="L847">
            <v>0.49</v>
          </cell>
        </row>
        <row r="848">
          <cell r="A848" t="str">
            <v>87-10-1193</v>
          </cell>
          <cell r="B848" t="str">
            <v>Taxus b. 'Golden Carol' PBR ®</v>
          </cell>
          <cell r="C848" t="str">
            <v>MP144</v>
          </cell>
          <cell r="D848" t="str">
            <v>Directly</v>
          </cell>
          <cell r="F848">
            <v>1.22</v>
          </cell>
          <cell r="G848">
            <v>1.1100000000000001</v>
          </cell>
          <cell r="H848">
            <v>1.05</v>
          </cell>
          <cell r="J848">
            <v>1.4932799999999999</v>
          </cell>
          <cell r="K848">
            <v>1.3586400000000001</v>
          </cell>
          <cell r="L848">
            <v>1.05</v>
          </cell>
        </row>
        <row r="849">
          <cell r="A849" t="str">
            <v>87-10-1539</v>
          </cell>
          <cell r="B849" t="str">
            <v>Taxus b. 'Luca' PBR ®</v>
          </cell>
          <cell r="C849" t="str">
            <v>MP144</v>
          </cell>
          <cell r="D849" t="str">
            <v>Directly</v>
          </cell>
          <cell r="F849">
            <v>1.22</v>
          </cell>
          <cell r="G849">
            <v>1.1100000000000001</v>
          </cell>
          <cell r="H849">
            <v>1.05</v>
          </cell>
          <cell r="J849">
            <v>1.4932799999999999</v>
          </cell>
          <cell r="K849">
            <v>1.3586400000000001</v>
          </cell>
          <cell r="L849">
            <v>1.05</v>
          </cell>
        </row>
        <row r="850">
          <cell r="A850" t="str">
            <v>87-10-0710</v>
          </cell>
          <cell r="B850" t="str">
            <v>Taxus b. 'Overeynderi'</v>
          </cell>
          <cell r="C850" t="str">
            <v>MP144</v>
          </cell>
          <cell r="D850" t="str">
            <v>Directly</v>
          </cell>
          <cell r="F850">
            <v>0.69000000000000006</v>
          </cell>
          <cell r="G850">
            <v>0.57999999999999996</v>
          </cell>
          <cell r="H850">
            <v>0.52</v>
          </cell>
          <cell r="J850">
            <v>0.84456000000000009</v>
          </cell>
          <cell r="K850">
            <v>0.70992</v>
          </cell>
          <cell r="L850">
            <v>0.52</v>
          </cell>
        </row>
        <row r="851">
          <cell r="A851" t="str">
            <v>87-10-0711</v>
          </cell>
          <cell r="B851" t="str">
            <v>Taxus b. 'Repandens'</v>
          </cell>
          <cell r="C851" t="str">
            <v>MP144</v>
          </cell>
          <cell r="D851" t="str">
            <v>Directly</v>
          </cell>
          <cell r="F851">
            <v>0.66</v>
          </cell>
          <cell r="G851">
            <v>0.55000000000000004</v>
          </cell>
          <cell r="H851">
            <v>0.49</v>
          </cell>
          <cell r="J851">
            <v>0.80784</v>
          </cell>
          <cell r="K851">
            <v>0.67320000000000002</v>
          </cell>
          <cell r="L851">
            <v>0.49</v>
          </cell>
        </row>
        <row r="852">
          <cell r="A852" t="str">
            <v>87-10-1629</v>
          </cell>
          <cell r="B852" t="str">
            <v>Taxus b. 'Rasing Star' Oene  PBR ®</v>
          </cell>
          <cell r="C852" t="str">
            <v>MP144</v>
          </cell>
          <cell r="D852" t="str">
            <v>Directly</v>
          </cell>
          <cell r="F852">
            <v>1.22</v>
          </cell>
          <cell r="G852">
            <v>1.1100000000000001</v>
          </cell>
          <cell r="H852">
            <v>1.05</v>
          </cell>
          <cell r="J852">
            <v>1.4932799999999999</v>
          </cell>
          <cell r="K852">
            <v>1.3586400000000001</v>
          </cell>
          <cell r="L852">
            <v>1.05</v>
          </cell>
        </row>
        <row r="853">
          <cell r="A853" t="str">
            <v>87-10-1540</v>
          </cell>
          <cell r="B853" t="str">
            <v>Taxus b. 'Wintergold'</v>
          </cell>
          <cell r="C853" t="str">
            <v>MP144</v>
          </cell>
          <cell r="D853" t="str">
            <v>Directly</v>
          </cell>
          <cell r="F853">
            <v>0.59000000000000008</v>
          </cell>
          <cell r="G853">
            <v>0.48</v>
          </cell>
          <cell r="H853">
            <v>0.42</v>
          </cell>
          <cell r="J853">
            <v>0.72216000000000014</v>
          </cell>
          <cell r="K853">
            <v>0.58751999999999993</v>
          </cell>
          <cell r="L853">
            <v>0.42</v>
          </cell>
        </row>
        <row r="854">
          <cell r="A854" t="str">
            <v>87-10-1541</v>
          </cell>
          <cell r="B854" t="str">
            <v>Taxus media 'Groenland'</v>
          </cell>
          <cell r="C854" t="str">
            <v>MP144</v>
          </cell>
          <cell r="D854" t="str">
            <v>Directly</v>
          </cell>
          <cell r="F854">
            <v>0.59000000000000008</v>
          </cell>
          <cell r="G854">
            <v>0.48</v>
          </cell>
          <cell r="H854">
            <v>0.42</v>
          </cell>
          <cell r="J854">
            <v>0.72216000000000014</v>
          </cell>
          <cell r="K854">
            <v>0.58751999999999993</v>
          </cell>
          <cell r="L854">
            <v>0.42</v>
          </cell>
        </row>
        <row r="855">
          <cell r="A855" t="str">
            <v>87-10-0718</v>
          </cell>
          <cell r="B855" t="str">
            <v>Taxus media 'Hicksii'</v>
          </cell>
          <cell r="C855" t="str">
            <v>MP144</v>
          </cell>
          <cell r="D855" t="str">
            <v>Directly</v>
          </cell>
          <cell r="F855">
            <v>0.59000000000000008</v>
          </cell>
          <cell r="G855">
            <v>0.48</v>
          </cell>
          <cell r="H855">
            <v>0.42</v>
          </cell>
          <cell r="J855">
            <v>0.72216000000000014</v>
          </cell>
          <cell r="K855">
            <v>0.58751999999999993</v>
          </cell>
          <cell r="L855">
            <v>0.42</v>
          </cell>
        </row>
        <row r="856">
          <cell r="A856" t="str">
            <v>87-10-0719</v>
          </cell>
          <cell r="B856" t="str">
            <v>Taxus media 'Hillii'</v>
          </cell>
          <cell r="C856" t="str">
            <v>MP144</v>
          </cell>
          <cell r="D856" t="str">
            <v>Directly</v>
          </cell>
          <cell r="F856">
            <v>0.59000000000000008</v>
          </cell>
          <cell r="G856">
            <v>0.48</v>
          </cell>
          <cell r="H856">
            <v>0.42</v>
          </cell>
          <cell r="J856">
            <v>0.72216000000000014</v>
          </cell>
          <cell r="K856">
            <v>0.58751999999999993</v>
          </cell>
          <cell r="L856">
            <v>0.42</v>
          </cell>
        </row>
        <row r="857">
          <cell r="A857" t="str">
            <v>87-10-1542</v>
          </cell>
          <cell r="B857" t="str">
            <v>Taxus media 'Kazio' PBR ®</v>
          </cell>
          <cell r="C857" t="str">
            <v>MP144</v>
          </cell>
          <cell r="D857" t="str">
            <v>Directly</v>
          </cell>
          <cell r="F857">
            <v>1.22</v>
          </cell>
          <cell r="G857">
            <v>1.1100000000000001</v>
          </cell>
          <cell r="H857">
            <v>1.05</v>
          </cell>
          <cell r="J857">
            <v>1.4932799999999999</v>
          </cell>
          <cell r="K857">
            <v>1.3586400000000001</v>
          </cell>
          <cell r="L857">
            <v>1.05</v>
          </cell>
        </row>
        <row r="858">
          <cell r="A858" t="str">
            <v>87-10-1630</v>
          </cell>
          <cell r="B858" t="str">
            <v>Taxus media 'Stefania' PBR  ®</v>
          </cell>
          <cell r="C858" t="str">
            <v>MP144</v>
          </cell>
          <cell r="D858" t="str">
            <v>Directly</v>
          </cell>
          <cell r="F858">
            <v>1.22</v>
          </cell>
          <cell r="G858">
            <v>1.1100000000000001</v>
          </cell>
          <cell r="H858">
            <v>1.05</v>
          </cell>
          <cell r="J858">
            <v>1.4932799999999999</v>
          </cell>
          <cell r="K858">
            <v>1.3586400000000001</v>
          </cell>
          <cell r="L858">
            <v>1.05</v>
          </cell>
        </row>
        <row r="859">
          <cell r="A859" t="str">
            <v>87-10-1543</v>
          </cell>
          <cell r="B859" t="str">
            <v>Taxus media 'Tymin' PBR ®</v>
          </cell>
          <cell r="C859" t="str">
            <v>MP144</v>
          </cell>
          <cell r="D859" t="str">
            <v>Directly</v>
          </cell>
          <cell r="F859">
            <v>1.22</v>
          </cell>
          <cell r="G859">
            <v>1.1100000000000001</v>
          </cell>
          <cell r="H859">
            <v>1.05</v>
          </cell>
          <cell r="J859">
            <v>1.4932799999999999</v>
          </cell>
          <cell r="K859">
            <v>1.3586400000000001</v>
          </cell>
          <cell r="L859">
            <v>1.05</v>
          </cell>
        </row>
        <row r="860">
          <cell r="A860" t="str">
            <v>87-10-1544</v>
          </cell>
          <cell r="B860" t="str">
            <v>Thuja occ. 'Anniek' PBR ®</v>
          </cell>
          <cell r="C860" t="str">
            <v>MP150</v>
          </cell>
          <cell r="D860" t="str">
            <v>Directly</v>
          </cell>
          <cell r="F860">
            <v>1.01</v>
          </cell>
          <cell r="G860">
            <v>0.9</v>
          </cell>
          <cell r="H860">
            <v>0.84</v>
          </cell>
          <cell r="J860">
            <v>1.23624</v>
          </cell>
          <cell r="K860">
            <v>1.1016000000000001</v>
          </cell>
          <cell r="L860">
            <v>0.84</v>
          </cell>
        </row>
        <row r="861">
          <cell r="A861" t="str">
            <v>87-10-0720</v>
          </cell>
          <cell r="B861" t="str">
            <v>Thuja occ. 'Anniek' PBR ®</v>
          </cell>
          <cell r="C861" t="str">
            <v>MP144</v>
          </cell>
          <cell r="D861" t="str">
            <v>week 18</v>
          </cell>
          <cell r="F861">
            <v>1.01</v>
          </cell>
          <cell r="G861">
            <v>0.9</v>
          </cell>
          <cell r="H861">
            <v>0.84</v>
          </cell>
          <cell r="J861">
            <v>1.23624</v>
          </cell>
          <cell r="K861">
            <v>1.1016000000000001</v>
          </cell>
          <cell r="L861">
            <v>0.84</v>
          </cell>
        </row>
        <row r="862">
          <cell r="A862" t="str">
            <v>87-10-1468</v>
          </cell>
          <cell r="B862" t="str">
            <v>Thuja occ. 'Amber Glow'</v>
          </cell>
          <cell r="C862" t="str">
            <v>MP150</v>
          </cell>
          <cell r="D862" t="str">
            <v>Directly</v>
          </cell>
          <cell r="F862">
            <v>0.39999999999999997</v>
          </cell>
          <cell r="G862">
            <v>0.3</v>
          </cell>
          <cell r="H862">
            <v>0.25</v>
          </cell>
          <cell r="J862">
            <v>0.48959999999999992</v>
          </cell>
          <cell r="K862">
            <v>0.36719999999999997</v>
          </cell>
          <cell r="L862">
            <v>0.25</v>
          </cell>
        </row>
        <row r="863">
          <cell r="A863" t="str">
            <v>87-10-0722</v>
          </cell>
          <cell r="B863" t="str">
            <v>Thuja occ. 'Brabant'</v>
          </cell>
          <cell r="C863" t="str">
            <v>MP144</v>
          </cell>
          <cell r="D863" t="str">
            <v>Directly</v>
          </cell>
          <cell r="F863">
            <v>0.44</v>
          </cell>
          <cell r="G863">
            <v>0.34</v>
          </cell>
          <cell r="H863">
            <v>0.28000000000000003</v>
          </cell>
          <cell r="J863">
            <v>0.53856000000000004</v>
          </cell>
          <cell r="K863">
            <v>0.41616000000000003</v>
          </cell>
          <cell r="L863">
            <v>0.28000000000000003</v>
          </cell>
        </row>
        <row r="864">
          <cell r="A864" t="str">
            <v>87-10-1775</v>
          </cell>
          <cell r="B864" t="str">
            <v>Thuja occ. 'Brabant'</v>
          </cell>
          <cell r="C864" t="str">
            <v>MP150</v>
          </cell>
          <cell r="D864" t="str">
            <v>Directly</v>
          </cell>
          <cell r="F864">
            <v>0.39999999999999997</v>
          </cell>
          <cell r="G864">
            <v>0.3</v>
          </cell>
          <cell r="H864">
            <v>0.25</v>
          </cell>
          <cell r="J864">
            <v>0.48959999999999992</v>
          </cell>
          <cell r="K864">
            <v>0.36719999999999997</v>
          </cell>
          <cell r="L864">
            <v>0.25</v>
          </cell>
        </row>
        <row r="865">
          <cell r="A865" t="str">
            <v>87-10-1482</v>
          </cell>
          <cell r="B865" t="str">
            <v>Thuja occ. 'Bowlingball'</v>
          </cell>
          <cell r="C865" t="str">
            <v>MP150</v>
          </cell>
          <cell r="D865" t="str">
            <v>Directly</v>
          </cell>
          <cell r="F865">
            <v>0.39999999999999997</v>
          </cell>
          <cell r="G865">
            <v>0.3</v>
          </cell>
          <cell r="H865">
            <v>0.25</v>
          </cell>
          <cell r="J865">
            <v>0.48959999999999992</v>
          </cell>
          <cell r="K865">
            <v>0.36719999999999997</v>
          </cell>
          <cell r="L865">
            <v>0.25</v>
          </cell>
        </row>
        <row r="866">
          <cell r="A866" t="str">
            <v>87-10-1631</v>
          </cell>
          <cell r="B866" t="str">
            <v>Thuja occ. 'Columna'</v>
          </cell>
          <cell r="C866" t="str">
            <v>MP150</v>
          </cell>
          <cell r="D866" t="str">
            <v>Directly</v>
          </cell>
          <cell r="F866">
            <v>0.39999999999999997</v>
          </cell>
          <cell r="G866">
            <v>0.3</v>
          </cell>
          <cell r="H866">
            <v>0.25</v>
          </cell>
          <cell r="J866">
            <v>0.48959999999999992</v>
          </cell>
          <cell r="K866">
            <v>0.36719999999999997</v>
          </cell>
          <cell r="L866">
            <v>0.25</v>
          </cell>
        </row>
        <row r="867">
          <cell r="A867" t="str">
            <v>87-10-0723</v>
          </cell>
          <cell r="B867" t="str">
            <v>Thuja occ. 'Columna'</v>
          </cell>
          <cell r="C867" t="str">
            <v>MP144</v>
          </cell>
          <cell r="D867" t="str">
            <v>Directly</v>
          </cell>
          <cell r="F867">
            <v>0.39999999999999997</v>
          </cell>
          <cell r="G867">
            <v>0.3</v>
          </cell>
          <cell r="H867">
            <v>0.25</v>
          </cell>
          <cell r="J867">
            <v>0.48959999999999992</v>
          </cell>
          <cell r="K867">
            <v>0.36719999999999997</v>
          </cell>
          <cell r="L867">
            <v>0.25</v>
          </cell>
        </row>
        <row r="868">
          <cell r="A868" t="str">
            <v>87-10-1469</v>
          </cell>
          <cell r="B868" t="str">
            <v>Thuja occ. 'Danica'</v>
          </cell>
          <cell r="C868" t="str">
            <v>MP150</v>
          </cell>
          <cell r="D868" t="str">
            <v>Directly</v>
          </cell>
          <cell r="F868">
            <v>0.44</v>
          </cell>
          <cell r="G868">
            <v>0.34</v>
          </cell>
          <cell r="H868">
            <v>0.28000000000000003</v>
          </cell>
          <cell r="J868">
            <v>0.53856000000000004</v>
          </cell>
          <cell r="K868">
            <v>0.41616000000000003</v>
          </cell>
          <cell r="L868">
            <v>0.28000000000000003</v>
          </cell>
        </row>
        <row r="869">
          <cell r="A869" t="str">
            <v>87-10-0724</v>
          </cell>
          <cell r="B869" t="str">
            <v>Thuja occ. 'Danica'</v>
          </cell>
          <cell r="C869" t="str">
            <v>MP144</v>
          </cell>
          <cell r="D869" t="str">
            <v>week 24</v>
          </cell>
          <cell r="F869">
            <v>0.44</v>
          </cell>
          <cell r="G869">
            <v>0.34</v>
          </cell>
          <cell r="H869">
            <v>0.28000000000000003</v>
          </cell>
          <cell r="J869">
            <v>0.53856000000000004</v>
          </cell>
          <cell r="K869">
            <v>0.41616000000000003</v>
          </cell>
          <cell r="L869">
            <v>0.28000000000000003</v>
          </cell>
        </row>
        <row r="870">
          <cell r="A870" t="str">
            <v>87-10-1632</v>
          </cell>
          <cell r="B870" t="str">
            <v>Thuja occ. 'Danica Aurea'</v>
          </cell>
          <cell r="C870" t="str">
            <v>MP150</v>
          </cell>
          <cell r="D870" t="str">
            <v>Directly</v>
          </cell>
          <cell r="F870">
            <v>0.51</v>
          </cell>
          <cell r="G870">
            <v>0.4</v>
          </cell>
          <cell r="H870">
            <v>0.34</v>
          </cell>
          <cell r="J870">
            <v>0.62424000000000002</v>
          </cell>
          <cell r="K870">
            <v>0.48959999999999998</v>
          </cell>
          <cell r="L870">
            <v>0.34</v>
          </cell>
        </row>
        <row r="871">
          <cell r="A871" t="str">
            <v>87-10-1470</v>
          </cell>
          <cell r="B871" t="str">
            <v>Thuja occ 'Dawid' PBR ®</v>
          </cell>
          <cell r="C871" t="str">
            <v>MP150</v>
          </cell>
          <cell r="D871" t="str">
            <v>Directly</v>
          </cell>
          <cell r="F871">
            <v>1.08</v>
          </cell>
          <cell r="G871">
            <v>0.97</v>
          </cell>
          <cell r="H871">
            <v>0.91</v>
          </cell>
          <cell r="J871">
            <v>1.32192</v>
          </cell>
          <cell r="K871">
            <v>1.1872799999999999</v>
          </cell>
          <cell r="L871">
            <v>0.91</v>
          </cell>
        </row>
        <row r="872">
          <cell r="A872" t="str">
            <v>87-10-1471</v>
          </cell>
          <cell r="B872" t="str">
            <v>Thuja occ. 'Dawid Light' PBR ®</v>
          </cell>
          <cell r="C872" t="str">
            <v>MP150</v>
          </cell>
          <cell r="D872" t="str">
            <v>Directly</v>
          </cell>
          <cell r="F872">
            <v>1.08</v>
          </cell>
          <cell r="G872">
            <v>0.97</v>
          </cell>
          <cell r="H872">
            <v>0.91</v>
          </cell>
          <cell r="J872">
            <v>1.32192</v>
          </cell>
          <cell r="K872">
            <v>1.1872799999999999</v>
          </cell>
          <cell r="L872">
            <v>0.91</v>
          </cell>
        </row>
        <row r="873">
          <cell r="A873" t="str">
            <v>87-10-1633</v>
          </cell>
          <cell r="B873" t="str">
            <v>Thuja occ. 'Europe Gold'</v>
          </cell>
          <cell r="C873" t="str">
            <v>MP150</v>
          </cell>
          <cell r="D873" t="str">
            <v>Directly</v>
          </cell>
          <cell r="F873">
            <v>0.39999999999999997</v>
          </cell>
          <cell r="G873">
            <v>0.3</v>
          </cell>
          <cell r="H873">
            <v>0.25</v>
          </cell>
          <cell r="J873">
            <v>0.48959999999999992</v>
          </cell>
          <cell r="K873">
            <v>0.36719999999999997</v>
          </cell>
          <cell r="L873">
            <v>0.25</v>
          </cell>
        </row>
        <row r="874">
          <cell r="A874" t="str">
            <v>87-10-1769</v>
          </cell>
          <cell r="B874" t="str">
            <v>Thuja occ. 'Globosa'</v>
          </cell>
          <cell r="C874" t="str">
            <v>MP150</v>
          </cell>
          <cell r="D874" t="str">
            <v>Directly</v>
          </cell>
          <cell r="F874">
            <v>0.39999999999999997</v>
          </cell>
          <cell r="G874">
            <v>0.3</v>
          </cell>
          <cell r="H874">
            <v>0.25</v>
          </cell>
          <cell r="J874">
            <v>0.48959999999999992</v>
          </cell>
          <cell r="K874">
            <v>0.36719999999999997</v>
          </cell>
          <cell r="L874">
            <v>0.25</v>
          </cell>
        </row>
        <row r="875">
          <cell r="A875" t="str">
            <v>87-10-1694</v>
          </cell>
          <cell r="B875" t="str">
            <v>Thuja occ. 'Fastigiata'</v>
          </cell>
          <cell r="C875" t="str">
            <v>MP150</v>
          </cell>
          <cell r="D875" t="str">
            <v>Directly</v>
          </cell>
          <cell r="F875">
            <v>0.39999999999999997</v>
          </cell>
          <cell r="G875">
            <v>0.3</v>
          </cell>
          <cell r="H875">
            <v>0.25</v>
          </cell>
          <cell r="J875">
            <v>0.48959999999999992</v>
          </cell>
          <cell r="K875">
            <v>0.36719999999999997</v>
          </cell>
          <cell r="L875">
            <v>0.25</v>
          </cell>
        </row>
        <row r="876">
          <cell r="A876" t="str">
            <v>87-10-1545</v>
          </cell>
          <cell r="B876" t="str">
            <v>Thuja occ. 'Golden Anne' PBR ®</v>
          </cell>
          <cell r="C876" t="str">
            <v>MP150</v>
          </cell>
          <cell r="D876" t="str">
            <v>Directly</v>
          </cell>
          <cell r="F876">
            <v>0.94000000000000006</v>
          </cell>
          <cell r="G876">
            <v>0.83</v>
          </cell>
          <cell r="H876">
            <v>0.77</v>
          </cell>
          <cell r="J876">
            <v>1.15056</v>
          </cell>
          <cell r="K876">
            <v>1.0159199999999999</v>
          </cell>
          <cell r="L876">
            <v>0.77</v>
          </cell>
        </row>
        <row r="877">
          <cell r="A877" t="str">
            <v>87-10-0947</v>
          </cell>
          <cell r="B877" t="str">
            <v>Thuja occ. 'Golden Anne' PBR ®</v>
          </cell>
          <cell r="C877" t="str">
            <v>MP144</v>
          </cell>
          <cell r="D877" t="str">
            <v>Directly</v>
          </cell>
          <cell r="F877">
            <v>0.94000000000000006</v>
          </cell>
          <cell r="G877">
            <v>0.83</v>
          </cell>
          <cell r="H877">
            <v>0.77</v>
          </cell>
          <cell r="J877">
            <v>1.15056</v>
          </cell>
          <cell r="K877">
            <v>1.0159199999999999</v>
          </cell>
          <cell r="L877">
            <v>0.77</v>
          </cell>
        </row>
        <row r="878">
          <cell r="A878" t="str">
            <v>87-10-1546</v>
          </cell>
          <cell r="B878" t="str">
            <v>Thuja occ. 'Golden Brabant' PBR ®</v>
          </cell>
          <cell r="C878" t="str">
            <v>MP150</v>
          </cell>
          <cell r="D878" t="str">
            <v>Directly</v>
          </cell>
          <cell r="F878">
            <v>0.94000000000000006</v>
          </cell>
          <cell r="G878">
            <v>0.83</v>
          </cell>
          <cell r="H878">
            <v>0.77</v>
          </cell>
          <cell r="J878">
            <v>1.15056</v>
          </cell>
          <cell r="K878">
            <v>1.0159199999999999</v>
          </cell>
          <cell r="L878">
            <v>0.77</v>
          </cell>
        </row>
        <row r="879">
          <cell r="A879" t="str">
            <v>87-10-0948</v>
          </cell>
          <cell r="B879" t="str">
            <v>Thuja occ. 'Golden Brabant' PBR ®</v>
          </cell>
          <cell r="C879" t="str">
            <v>MP144</v>
          </cell>
          <cell r="D879" t="str">
            <v>Directly</v>
          </cell>
          <cell r="F879">
            <v>0.94000000000000006</v>
          </cell>
          <cell r="G879">
            <v>0.83</v>
          </cell>
          <cell r="H879">
            <v>0.77</v>
          </cell>
          <cell r="J879">
            <v>1.15056</v>
          </cell>
          <cell r="K879">
            <v>1.0159199999999999</v>
          </cell>
          <cell r="L879">
            <v>0.77</v>
          </cell>
        </row>
        <row r="880">
          <cell r="A880" t="str">
            <v>87-10-1547</v>
          </cell>
          <cell r="B880" t="str">
            <v>Thuja occ. 'Golden Globe'</v>
          </cell>
          <cell r="C880" t="str">
            <v>MP150</v>
          </cell>
          <cell r="D880" t="str">
            <v>Directly</v>
          </cell>
          <cell r="F880">
            <v>0.39999999999999997</v>
          </cell>
          <cell r="G880">
            <v>0.3</v>
          </cell>
          <cell r="H880">
            <v>0.25</v>
          </cell>
          <cell r="J880">
            <v>0.48959999999999992</v>
          </cell>
          <cell r="K880">
            <v>0.36719999999999997</v>
          </cell>
          <cell r="L880">
            <v>0.25</v>
          </cell>
        </row>
        <row r="881">
          <cell r="A881" t="str">
            <v>87-10-0728</v>
          </cell>
          <cell r="B881" t="str">
            <v>Thuja occ. 'Golden Globe'</v>
          </cell>
          <cell r="C881" t="str">
            <v>MP144</v>
          </cell>
          <cell r="D881" t="str">
            <v>Directly</v>
          </cell>
          <cell r="F881">
            <v>0.39999999999999997</v>
          </cell>
          <cell r="G881">
            <v>0.3</v>
          </cell>
          <cell r="H881">
            <v>0.25</v>
          </cell>
          <cell r="J881">
            <v>0.48959999999999992</v>
          </cell>
          <cell r="K881">
            <v>0.36719999999999997</v>
          </cell>
          <cell r="L881">
            <v>0.25</v>
          </cell>
        </row>
        <row r="882">
          <cell r="A882" t="str">
            <v>87-10-1548</v>
          </cell>
          <cell r="B882" t="str">
            <v>Thuja occ. 'Golden Tuffet'</v>
          </cell>
          <cell r="C882" t="str">
            <v>MP150</v>
          </cell>
          <cell r="D882" t="str">
            <v>Directly</v>
          </cell>
          <cell r="F882">
            <v>0.39999999999999997</v>
          </cell>
          <cell r="G882">
            <v>0.3</v>
          </cell>
          <cell r="H882">
            <v>0.25</v>
          </cell>
          <cell r="J882">
            <v>0.48959999999999992</v>
          </cell>
          <cell r="K882">
            <v>0.36719999999999997</v>
          </cell>
          <cell r="L882">
            <v>0.25</v>
          </cell>
        </row>
        <row r="883">
          <cell r="A883" t="str">
            <v>87-10-0949</v>
          </cell>
          <cell r="B883" t="str">
            <v>Thuja occ. 'Golden Tuffet'</v>
          </cell>
          <cell r="C883" t="str">
            <v>MP144</v>
          </cell>
          <cell r="D883" t="str">
            <v>Directly</v>
          </cell>
          <cell r="F883">
            <v>0.39999999999999997</v>
          </cell>
          <cell r="G883">
            <v>0.3</v>
          </cell>
          <cell r="H883">
            <v>0.25</v>
          </cell>
          <cell r="J883">
            <v>0.48959999999999992</v>
          </cell>
          <cell r="K883">
            <v>0.36719999999999997</v>
          </cell>
          <cell r="L883">
            <v>0.25</v>
          </cell>
        </row>
        <row r="884">
          <cell r="A884" t="str">
            <v>87-10-1472</v>
          </cell>
          <cell r="B884" t="str">
            <v>Thuja occ. 'Green Egg' PBR ®</v>
          </cell>
          <cell r="C884" t="str">
            <v>MP150</v>
          </cell>
          <cell r="D884" t="str">
            <v>Directly</v>
          </cell>
          <cell r="F884">
            <v>1.01</v>
          </cell>
          <cell r="G884">
            <v>0.9</v>
          </cell>
          <cell r="H884">
            <v>0.84</v>
          </cell>
          <cell r="J884">
            <v>1.23624</v>
          </cell>
          <cell r="K884">
            <v>1.1016000000000001</v>
          </cell>
          <cell r="L884">
            <v>0.84</v>
          </cell>
        </row>
        <row r="885">
          <cell r="A885" t="str">
            <v>87-10-0950</v>
          </cell>
          <cell r="B885" t="str">
            <v>Thuja occ. 'Green Egg' PBR ®</v>
          </cell>
          <cell r="C885" t="str">
            <v>MP144</v>
          </cell>
          <cell r="D885" t="str">
            <v>Directly</v>
          </cell>
          <cell r="F885">
            <v>0.94000000000000006</v>
          </cell>
          <cell r="G885">
            <v>0.83</v>
          </cell>
          <cell r="H885">
            <v>0.77</v>
          </cell>
          <cell r="J885">
            <v>1.15056</v>
          </cell>
          <cell r="K885">
            <v>1.0159199999999999</v>
          </cell>
          <cell r="L885">
            <v>0.77</v>
          </cell>
        </row>
        <row r="886">
          <cell r="A886" t="str">
            <v>87-10-1549</v>
          </cell>
          <cell r="B886" t="str">
            <v>Thuja occ. 'Holmstrup'</v>
          </cell>
          <cell r="C886" t="str">
            <v>MP150</v>
          </cell>
          <cell r="D886" t="str">
            <v>Directly</v>
          </cell>
          <cell r="F886">
            <v>0.39999999999999997</v>
          </cell>
          <cell r="G886">
            <v>0.3</v>
          </cell>
          <cell r="H886">
            <v>0.25</v>
          </cell>
          <cell r="J886">
            <v>0.48959999999999992</v>
          </cell>
          <cell r="K886">
            <v>0.36719999999999997</v>
          </cell>
          <cell r="L886">
            <v>0.25</v>
          </cell>
        </row>
        <row r="887">
          <cell r="A887" t="str">
            <v>87-10-0729</v>
          </cell>
          <cell r="B887" t="str">
            <v>Thuja occ. 'Holmstrup'</v>
          </cell>
          <cell r="C887" t="str">
            <v>MP144</v>
          </cell>
          <cell r="D887" t="str">
            <v>Directly</v>
          </cell>
          <cell r="F887">
            <v>0.44</v>
          </cell>
          <cell r="G887">
            <v>0.34</v>
          </cell>
          <cell r="H887">
            <v>0.28000000000000003</v>
          </cell>
          <cell r="J887">
            <v>0.53856000000000004</v>
          </cell>
          <cell r="K887">
            <v>0.41616000000000003</v>
          </cell>
          <cell r="L887">
            <v>0.28000000000000003</v>
          </cell>
        </row>
        <row r="888">
          <cell r="A888" t="str">
            <v>87-10-1389</v>
          </cell>
          <cell r="B888" t="str">
            <v>Thuja occ. 'Jantar' PBR ®</v>
          </cell>
          <cell r="C888" t="str">
            <v>MP150</v>
          </cell>
          <cell r="D888" t="str">
            <v>Directly</v>
          </cell>
          <cell r="F888">
            <v>1.22</v>
          </cell>
          <cell r="G888">
            <v>1.1100000000000001</v>
          </cell>
          <cell r="H888">
            <v>1.05</v>
          </cell>
          <cell r="J888">
            <v>1.4932799999999999</v>
          </cell>
          <cell r="K888">
            <v>1.3586400000000001</v>
          </cell>
          <cell r="L888">
            <v>1.05</v>
          </cell>
        </row>
        <row r="889">
          <cell r="A889" t="str">
            <v>87-10-0730</v>
          </cell>
          <cell r="B889" t="str">
            <v>Thuja occ. 'Jantar' PBR ®</v>
          </cell>
          <cell r="C889" t="str">
            <v>MP144</v>
          </cell>
          <cell r="D889" t="str">
            <v>Directly</v>
          </cell>
          <cell r="F889">
            <v>1.18</v>
          </cell>
          <cell r="G889">
            <v>1.07</v>
          </cell>
          <cell r="H889">
            <v>1.01</v>
          </cell>
          <cell r="J889">
            <v>1.44432</v>
          </cell>
          <cell r="K889">
            <v>1.30968</v>
          </cell>
          <cell r="L889">
            <v>1.01</v>
          </cell>
        </row>
        <row r="890">
          <cell r="A890" t="str">
            <v>87-10-1390</v>
          </cell>
          <cell r="B890" t="str">
            <v>Thuja occ. 'Joska'</v>
          </cell>
          <cell r="C890" t="str">
            <v>MP150</v>
          </cell>
          <cell r="D890" t="str">
            <v>Directly</v>
          </cell>
          <cell r="F890">
            <v>0.44</v>
          </cell>
          <cell r="G890">
            <v>0.34</v>
          </cell>
          <cell r="H890">
            <v>0.28000000000000003</v>
          </cell>
          <cell r="J890">
            <v>0.53856000000000004</v>
          </cell>
          <cell r="K890">
            <v>0.41616000000000003</v>
          </cell>
          <cell r="L890">
            <v>0.28000000000000003</v>
          </cell>
        </row>
        <row r="891">
          <cell r="A891" t="str">
            <v>87-10-1391</v>
          </cell>
          <cell r="B891" t="str">
            <v>Thuja occ. 'Little Champion'</v>
          </cell>
          <cell r="C891" t="str">
            <v>MP150</v>
          </cell>
          <cell r="D891" t="str">
            <v>Directly</v>
          </cell>
          <cell r="F891">
            <v>0.39999999999999997</v>
          </cell>
          <cell r="G891">
            <v>0.3</v>
          </cell>
          <cell r="H891">
            <v>0.25</v>
          </cell>
          <cell r="J891">
            <v>0.48959999999999992</v>
          </cell>
          <cell r="K891">
            <v>0.36719999999999997</v>
          </cell>
          <cell r="L891">
            <v>0.25</v>
          </cell>
        </row>
        <row r="892">
          <cell r="A892" t="str">
            <v>87-10-0732</v>
          </cell>
          <cell r="B892" t="str">
            <v>Thuja occ. 'Little Champion'</v>
          </cell>
          <cell r="C892" t="str">
            <v>MP144</v>
          </cell>
          <cell r="D892" t="str">
            <v>week 26</v>
          </cell>
          <cell r="F892">
            <v>0.39999999999999997</v>
          </cell>
          <cell r="G892">
            <v>0.3</v>
          </cell>
          <cell r="H892">
            <v>0.25</v>
          </cell>
          <cell r="J892">
            <v>0.48959999999999992</v>
          </cell>
          <cell r="K892">
            <v>0.36719999999999997</v>
          </cell>
          <cell r="L892">
            <v>0.25</v>
          </cell>
        </row>
        <row r="893">
          <cell r="A893" t="str">
            <v>87-10-1392</v>
          </cell>
          <cell r="B893" t="str">
            <v>Thuja occ. 'Little Giant'</v>
          </cell>
          <cell r="C893" t="str">
            <v>MP150</v>
          </cell>
          <cell r="D893" t="str">
            <v>Directly</v>
          </cell>
          <cell r="F893">
            <v>0.39999999999999997</v>
          </cell>
          <cell r="G893">
            <v>0.3</v>
          </cell>
          <cell r="H893">
            <v>0.25</v>
          </cell>
          <cell r="J893">
            <v>0.48959999999999992</v>
          </cell>
          <cell r="K893">
            <v>0.36719999999999997</v>
          </cell>
          <cell r="L893">
            <v>0.25</v>
          </cell>
        </row>
        <row r="894">
          <cell r="A894" t="str">
            <v>87-10-0733</v>
          </cell>
          <cell r="B894" t="str">
            <v>Thuja occ. 'Little Giant'</v>
          </cell>
          <cell r="C894" t="str">
            <v>MP144</v>
          </cell>
          <cell r="D894" t="str">
            <v>week 26</v>
          </cell>
          <cell r="F894">
            <v>0.39999999999999997</v>
          </cell>
          <cell r="G894">
            <v>0.3</v>
          </cell>
          <cell r="H894">
            <v>0.25</v>
          </cell>
          <cell r="J894">
            <v>0.48959999999999992</v>
          </cell>
          <cell r="K894">
            <v>0.36719999999999997</v>
          </cell>
          <cell r="L894">
            <v>0.25</v>
          </cell>
        </row>
        <row r="895">
          <cell r="A895" t="str">
            <v>87-10-1393</v>
          </cell>
          <cell r="B895" t="str">
            <v>Thuja occ. 'Malonyana'</v>
          </cell>
          <cell r="C895" t="str">
            <v>MP150</v>
          </cell>
          <cell r="D895" t="str">
            <v>Directly</v>
          </cell>
          <cell r="F895">
            <v>0.44</v>
          </cell>
          <cell r="G895">
            <v>0.34</v>
          </cell>
          <cell r="H895">
            <v>0.28000000000000003</v>
          </cell>
          <cell r="J895">
            <v>0.53856000000000004</v>
          </cell>
          <cell r="K895">
            <v>0.41616000000000003</v>
          </cell>
          <cell r="L895">
            <v>0.28000000000000003</v>
          </cell>
        </row>
        <row r="896">
          <cell r="A896" t="str">
            <v>87-10-0951</v>
          </cell>
          <cell r="B896" t="str">
            <v>Thuja occ. 'Malonyana'</v>
          </cell>
          <cell r="C896" t="str">
            <v>MP144</v>
          </cell>
          <cell r="D896" t="str">
            <v>Directly</v>
          </cell>
          <cell r="F896">
            <v>0.44</v>
          </cell>
          <cell r="G896">
            <v>0.34</v>
          </cell>
          <cell r="H896">
            <v>0.28000000000000003</v>
          </cell>
          <cell r="J896">
            <v>0.53856000000000004</v>
          </cell>
          <cell r="K896">
            <v>0.41616000000000003</v>
          </cell>
          <cell r="L896">
            <v>0.28000000000000003</v>
          </cell>
        </row>
        <row r="897">
          <cell r="A897" t="str">
            <v>87-10-1394</v>
          </cell>
          <cell r="B897" t="str">
            <v>Thuja occ. 'Malonyana Aurea'</v>
          </cell>
          <cell r="C897" t="str">
            <v>MP150</v>
          </cell>
          <cell r="D897" t="str">
            <v>Directly</v>
          </cell>
          <cell r="F897">
            <v>0.44</v>
          </cell>
          <cell r="G897">
            <v>0.34</v>
          </cell>
          <cell r="H897">
            <v>0.28000000000000003</v>
          </cell>
          <cell r="J897">
            <v>0.53856000000000004</v>
          </cell>
          <cell r="K897">
            <v>0.41616000000000003</v>
          </cell>
          <cell r="L897">
            <v>0.28000000000000003</v>
          </cell>
        </row>
        <row r="898">
          <cell r="A898" t="str">
            <v>87-10-0734</v>
          </cell>
          <cell r="B898" t="str">
            <v>Thuja occ. 'Malonyana Aurea'</v>
          </cell>
          <cell r="C898" t="str">
            <v>MP144</v>
          </cell>
          <cell r="D898" t="str">
            <v>Directly</v>
          </cell>
          <cell r="F898">
            <v>0.43</v>
          </cell>
          <cell r="G898">
            <v>0.32</v>
          </cell>
          <cell r="H898">
            <v>0.27</v>
          </cell>
          <cell r="J898">
            <v>0.52632000000000001</v>
          </cell>
          <cell r="K898">
            <v>0.39168000000000003</v>
          </cell>
          <cell r="L898">
            <v>0.27</v>
          </cell>
        </row>
        <row r="899">
          <cell r="A899" t="str">
            <v>87-10-1395</v>
          </cell>
          <cell r="B899" t="str">
            <v>Thuja occ. 'Maria' PBR ®</v>
          </cell>
          <cell r="C899" t="str">
            <v>MP150</v>
          </cell>
          <cell r="D899" t="str">
            <v>Directly</v>
          </cell>
          <cell r="F899">
            <v>1.1500000000000001</v>
          </cell>
          <cell r="G899">
            <v>1.04</v>
          </cell>
          <cell r="H899">
            <v>0.98</v>
          </cell>
          <cell r="J899">
            <v>1.4076000000000002</v>
          </cell>
          <cell r="K899">
            <v>1.2729600000000001</v>
          </cell>
          <cell r="L899">
            <v>0.98</v>
          </cell>
        </row>
        <row r="900">
          <cell r="A900" t="str">
            <v>87-10-0952</v>
          </cell>
          <cell r="B900" t="str">
            <v>Thuja occ. 'Maria' PBR ®</v>
          </cell>
          <cell r="C900" t="str">
            <v>MP144</v>
          </cell>
          <cell r="D900" t="str">
            <v>Directly</v>
          </cell>
          <cell r="F900">
            <v>1.1500000000000001</v>
          </cell>
          <cell r="G900">
            <v>1.04</v>
          </cell>
          <cell r="H900">
            <v>0.98</v>
          </cell>
          <cell r="J900">
            <v>1.4076000000000002</v>
          </cell>
          <cell r="K900">
            <v>1.2729600000000001</v>
          </cell>
          <cell r="L900">
            <v>0.98</v>
          </cell>
        </row>
        <row r="901">
          <cell r="A901" t="str">
            <v>87-10-1396</v>
          </cell>
          <cell r="B901" t="str">
            <v>Thuja occ. 'Mirjam'  PBR ®</v>
          </cell>
          <cell r="C901" t="str">
            <v>MP150</v>
          </cell>
          <cell r="D901" t="str">
            <v>Directly</v>
          </cell>
          <cell r="F901">
            <v>1.08</v>
          </cell>
          <cell r="G901">
            <v>0.97</v>
          </cell>
          <cell r="H901">
            <v>0.91</v>
          </cell>
          <cell r="J901">
            <v>1.32192</v>
          </cell>
          <cell r="K901">
            <v>1.1872799999999999</v>
          </cell>
          <cell r="L901">
            <v>0.91</v>
          </cell>
        </row>
        <row r="902">
          <cell r="A902" t="str">
            <v>87-10-0735</v>
          </cell>
          <cell r="B902" t="str">
            <v>Thuja occ. 'Mirjam'  PBR ®</v>
          </cell>
          <cell r="C902" t="str">
            <v>MP144</v>
          </cell>
          <cell r="D902" t="str">
            <v>Directly</v>
          </cell>
          <cell r="F902">
            <v>1.08</v>
          </cell>
          <cell r="G902">
            <v>0.97</v>
          </cell>
          <cell r="H902">
            <v>0.91</v>
          </cell>
          <cell r="J902">
            <v>1.32192</v>
          </cell>
          <cell r="K902">
            <v>1.1872799999999999</v>
          </cell>
          <cell r="L902">
            <v>0.91</v>
          </cell>
        </row>
        <row r="903">
          <cell r="A903" t="str">
            <v>87-10-1634</v>
          </cell>
          <cell r="B903" t="str">
            <v>Thuja occ. 'Pyramidalis Compacta'</v>
          </cell>
          <cell r="C903" t="str">
            <v>MP150</v>
          </cell>
          <cell r="D903" t="str">
            <v>Directly</v>
          </cell>
          <cell r="F903">
            <v>0.39999999999999997</v>
          </cell>
          <cell r="G903">
            <v>0.3</v>
          </cell>
          <cell r="H903">
            <v>0.25</v>
          </cell>
          <cell r="J903">
            <v>0.48959999999999992</v>
          </cell>
          <cell r="K903">
            <v>0.36719999999999997</v>
          </cell>
          <cell r="L903">
            <v>0.25</v>
          </cell>
        </row>
        <row r="904">
          <cell r="A904" t="str">
            <v>87-10-1397</v>
          </cell>
          <cell r="B904" t="str">
            <v>Thuja occ. 'Rheingold'</v>
          </cell>
          <cell r="C904" t="str">
            <v>MP150</v>
          </cell>
          <cell r="D904" t="str">
            <v>Directly</v>
          </cell>
          <cell r="F904">
            <v>0.39999999999999997</v>
          </cell>
          <cell r="G904">
            <v>0.3</v>
          </cell>
          <cell r="H904">
            <v>0.25</v>
          </cell>
          <cell r="J904">
            <v>0.48959999999999992</v>
          </cell>
          <cell r="K904">
            <v>0.36719999999999997</v>
          </cell>
          <cell r="L904">
            <v>0.25</v>
          </cell>
        </row>
        <row r="905">
          <cell r="A905" t="str">
            <v>87-10-0736</v>
          </cell>
          <cell r="B905" t="str">
            <v>Thuja occ. 'Rheingold'</v>
          </cell>
          <cell r="C905" t="str">
            <v>MP144</v>
          </cell>
          <cell r="D905" t="str">
            <v>Directly</v>
          </cell>
          <cell r="F905">
            <v>0.39999999999999997</v>
          </cell>
          <cell r="G905">
            <v>0.3</v>
          </cell>
          <cell r="H905">
            <v>0.25</v>
          </cell>
          <cell r="J905">
            <v>0.48959999999999992</v>
          </cell>
          <cell r="K905">
            <v>0.36719999999999997</v>
          </cell>
          <cell r="L905">
            <v>0.25</v>
          </cell>
        </row>
        <row r="906">
          <cell r="A906" t="str">
            <v>87-10-1398</v>
          </cell>
          <cell r="B906" t="str">
            <v>Thuja occ. 'Salland'</v>
          </cell>
          <cell r="C906" t="str">
            <v>MP150</v>
          </cell>
          <cell r="D906" t="str">
            <v>Directly</v>
          </cell>
          <cell r="F906">
            <v>0.39999999999999997</v>
          </cell>
          <cell r="G906">
            <v>0.3</v>
          </cell>
          <cell r="H906">
            <v>0.25</v>
          </cell>
          <cell r="J906">
            <v>0.48959999999999992</v>
          </cell>
          <cell r="K906">
            <v>0.36719999999999997</v>
          </cell>
          <cell r="L906">
            <v>0.25</v>
          </cell>
        </row>
        <row r="907">
          <cell r="A907" t="str">
            <v>87-10-0953</v>
          </cell>
          <cell r="B907" t="str">
            <v>Thuja occ. 'Salland'</v>
          </cell>
          <cell r="C907" t="str">
            <v>MP144</v>
          </cell>
          <cell r="D907" t="str">
            <v>Directly</v>
          </cell>
          <cell r="F907">
            <v>0.39999999999999997</v>
          </cell>
          <cell r="G907">
            <v>0.3</v>
          </cell>
          <cell r="H907">
            <v>0.25</v>
          </cell>
          <cell r="J907">
            <v>0.48959999999999992</v>
          </cell>
          <cell r="K907">
            <v>0.36719999999999997</v>
          </cell>
          <cell r="L907">
            <v>0.25</v>
          </cell>
        </row>
        <row r="908">
          <cell r="A908" t="str">
            <v>87-10-1399</v>
          </cell>
          <cell r="B908" t="str">
            <v>Thuja occ. 'Selena'</v>
          </cell>
          <cell r="C908" t="str">
            <v>MP150</v>
          </cell>
          <cell r="D908" t="str">
            <v>Directly</v>
          </cell>
          <cell r="F908">
            <v>0.44</v>
          </cell>
          <cell r="G908">
            <v>0.34</v>
          </cell>
          <cell r="H908">
            <v>0.28000000000000003</v>
          </cell>
          <cell r="J908">
            <v>0.53856000000000004</v>
          </cell>
          <cell r="K908">
            <v>0.41616000000000003</v>
          </cell>
          <cell r="L908">
            <v>0.28000000000000003</v>
          </cell>
        </row>
        <row r="909">
          <cell r="A909" t="str">
            <v>87-10-1218</v>
          </cell>
          <cell r="B909" t="str">
            <v>Thuja occ. 'Selena'</v>
          </cell>
          <cell r="C909" t="str">
            <v>MP144</v>
          </cell>
          <cell r="D909" t="str">
            <v>Directly</v>
          </cell>
          <cell r="F909">
            <v>0.44</v>
          </cell>
          <cell r="G909">
            <v>0.34</v>
          </cell>
          <cell r="H909">
            <v>0.28000000000000003</v>
          </cell>
          <cell r="J909">
            <v>0.53856000000000004</v>
          </cell>
          <cell r="K909">
            <v>0.41616000000000003</v>
          </cell>
          <cell r="L909">
            <v>0.28000000000000003</v>
          </cell>
        </row>
        <row r="910">
          <cell r="A910" t="str">
            <v>87-10-1551</v>
          </cell>
          <cell r="B910" t="str">
            <v>Thuja occ. 'Smaragd'</v>
          </cell>
          <cell r="C910" t="str">
            <v>MP150</v>
          </cell>
          <cell r="D910" t="str">
            <v>Directly</v>
          </cell>
          <cell r="F910">
            <v>0.39999999999999997</v>
          </cell>
          <cell r="G910">
            <v>0.3</v>
          </cell>
          <cell r="H910">
            <v>0.25</v>
          </cell>
          <cell r="J910">
            <v>0.48959999999999992</v>
          </cell>
          <cell r="K910">
            <v>0.36719999999999997</v>
          </cell>
          <cell r="L910">
            <v>0.25</v>
          </cell>
        </row>
        <row r="911">
          <cell r="A911" t="str">
            <v>87-10-0737</v>
          </cell>
          <cell r="B911" t="str">
            <v>Thuja occ. 'Smaragd'</v>
          </cell>
          <cell r="C911" t="str">
            <v>MP144</v>
          </cell>
          <cell r="D911" t="str">
            <v>Directly</v>
          </cell>
          <cell r="F911">
            <v>0.39999999999999997</v>
          </cell>
          <cell r="G911">
            <v>0.3</v>
          </cell>
          <cell r="H911">
            <v>0.25</v>
          </cell>
          <cell r="J911">
            <v>0.48959999999999992</v>
          </cell>
          <cell r="K911">
            <v>0.36719999999999997</v>
          </cell>
          <cell r="L911">
            <v>0.25</v>
          </cell>
        </row>
        <row r="912">
          <cell r="A912" t="str">
            <v>87-10-1552</v>
          </cell>
          <cell r="B912" t="str">
            <v>Thuja occ. 'Stolwijk'</v>
          </cell>
          <cell r="C912" t="str">
            <v>MP150</v>
          </cell>
          <cell r="D912" t="str">
            <v>Directly</v>
          </cell>
          <cell r="F912">
            <v>0.39999999999999997</v>
          </cell>
          <cell r="G912">
            <v>0.3</v>
          </cell>
          <cell r="H912">
            <v>0.25</v>
          </cell>
          <cell r="J912">
            <v>0.48959999999999992</v>
          </cell>
          <cell r="K912">
            <v>0.36719999999999997</v>
          </cell>
          <cell r="L912">
            <v>0.25</v>
          </cell>
        </row>
        <row r="913">
          <cell r="A913" t="str">
            <v>87-10-0738</v>
          </cell>
          <cell r="B913" t="str">
            <v>Thuja occ. 'Stolwijk'</v>
          </cell>
          <cell r="C913" t="str">
            <v>MP144</v>
          </cell>
          <cell r="D913" t="str">
            <v>Directly</v>
          </cell>
          <cell r="F913">
            <v>0.44</v>
          </cell>
          <cell r="G913">
            <v>0.34</v>
          </cell>
          <cell r="H913">
            <v>0.28000000000000003</v>
          </cell>
          <cell r="J913">
            <v>0.53856000000000004</v>
          </cell>
          <cell r="K913">
            <v>0.41616000000000003</v>
          </cell>
          <cell r="L913">
            <v>0.28000000000000003</v>
          </cell>
        </row>
        <row r="914">
          <cell r="A914" t="str">
            <v>87-10-1553</v>
          </cell>
          <cell r="B914" t="str">
            <v>Thuja occ. 'Sunkist'</v>
          </cell>
          <cell r="C914" t="str">
            <v>MP150</v>
          </cell>
          <cell r="D914" t="str">
            <v>Directly</v>
          </cell>
          <cell r="F914">
            <v>0.39999999999999997</v>
          </cell>
          <cell r="G914">
            <v>0.3</v>
          </cell>
          <cell r="H914">
            <v>0.25</v>
          </cell>
          <cell r="J914">
            <v>0.48959999999999992</v>
          </cell>
          <cell r="K914">
            <v>0.36719999999999997</v>
          </cell>
          <cell r="L914">
            <v>0.25</v>
          </cell>
        </row>
        <row r="915">
          <cell r="A915" t="str">
            <v>87-10-0739</v>
          </cell>
          <cell r="B915" t="str">
            <v>Thuja occ. 'Sunkist'</v>
          </cell>
          <cell r="C915" t="str">
            <v>MP144</v>
          </cell>
          <cell r="D915" t="str">
            <v>Directly</v>
          </cell>
          <cell r="F915">
            <v>0.39999999999999997</v>
          </cell>
          <cell r="G915">
            <v>0.3</v>
          </cell>
          <cell r="H915">
            <v>0.25</v>
          </cell>
          <cell r="J915">
            <v>0.48959999999999992</v>
          </cell>
          <cell r="K915">
            <v>0.36719999999999997</v>
          </cell>
          <cell r="L915">
            <v>0.25</v>
          </cell>
        </row>
        <row r="916">
          <cell r="A916" t="str">
            <v>87-10-1400</v>
          </cell>
          <cell r="B916" t="str">
            <v>Thuja occ. 'Teddy'</v>
          </cell>
          <cell r="C916" t="str">
            <v>MP150</v>
          </cell>
          <cell r="D916" t="str">
            <v>WEEK 18</v>
          </cell>
          <cell r="F916">
            <v>0.39999999999999997</v>
          </cell>
          <cell r="G916">
            <v>0.3</v>
          </cell>
          <cell r="H916">
            <v>0.25</v>
          </cell>
          <cell r="J916">
            <v>0.48959999999999992</v>
          </cell>
          <cell r="K916">
            <v>0.36719999999999997</v>
          </cell>
          <cell r="L916">
            <v>0.25</v>
          </cell>
        </row>
        <row r="917">
          <cell r="A917" t="str">
            <v>87-10-0740</v>
          </cell>
          <cell r="B917" t="str">
            <v>Thuja occ. 'Teddy'</v>
          </cell>
          <cell r="C917" t="str">
            <v>MP144</v>
          </cell>
          <cell r="D917" t="str">
            <v>WEEK 18</v>
          </cell>
          <cell r="F917">
            <v>0.39999999999999997</v>
          </cell>
          <cell r="G917">
            <v>0.3</v>
          </cell>
          <cell r="H917">
            <v>0.25</v>
          </cell>
          <cell r="J917">
            <v>0.48959999999999992</v>
          </cell>
          <cell r="K917">
            <v>0.36719999999999997</v>
          </cell>
          <cell r="L917">
            <v>0.25</v>
          </cell>
        </row>
        <row r="918">
          <cell r="A918" t="str">
            <v>87-10-1554</v>
          </cell>
          <cell r="B918" t="str">
            <v>Thuja occ. 'Tiny Tim'</v>
          </cell>
          <cell r="C918" t="str">
            <v>MP150</v>
          </cell>
          <cell r="D918" t="str">
            <v>Directly</v>
          </cell>
          <cell r="F918">
            <v>0.39999999999999997</v>
          </cell>
          <cell r="G918">
            <v>0.3</v>
          </cell>
          <cell r="H918">
            <v>0.25</v>
          </cell>
          <cell r="J918">
            <v>0.48959999999999992</v>
          </cell>
          <cell r="K918">
            <v>0.36719999999999997</v>
          </cell>
          <cell r="L918">
            <v>0.25</v>
          </cell>
        </row>
        <row r="919">
          <cell r="A919" t="str">
            <v>87-10-0741</v>
          </cell>
          <cell r="B919" t="str">
            <v>Thuja occ. 'Tiny Tim'</v>
          </cell>
          <cell r="C919" t="str">
            <v>MP144</v>
          </cell>
          <cell r="D919" t="str">
            <v>week 26</v>
          </cell>
          <cell r="F919">
            <v>0.39999999999999997</v>
          </cell>
          <cell r="G919">
            <v>0.3</v>
          </cell>
          <cell r="H919">
            <v>0.25</v>
          </cell>
          <cell r="J919">
            <v>0.48959999999999992</v>
          </cell>
          <cell r="K919">
            <v>0.36719999999999997</v>
          </cell>
          <cell r="L919">
            <v>0.25</v>
          </cell>
        </row>
        <row r="920">
          <cell r="A920" t="str">
            <v>87-10-1555</v>
          </cell>
          <cell r="B920" t="str">
            <v>Thuja occ. 'Waterfield'</v>
          </cell>
          <cell r="C920" t="str">
            <v>MP150</v>
          </cell>
          <cell r="D920" t="str">
            <v>Directly</v>
          </cell>
          <cell r="F920">
            <v>0.39999999999999997</v>
          </cell>
          <cell r="G920">
            <v>0.3</v>
          </cell>
          <cell r="H920">
            <v>0.25</v>
          </cell>
          <cell r="J920">
            <v>0.48959999999999992</v>
          </cell>
          <cell r="K920">
            <v>0.36719999999999997</v>
          </cell>
          <cell r="L920">
            <v>0.25</v>
          </cell>
        </row>
        <row r="921">
          <cell r="A921" t="str">
            <v>87-10-0954</v>
          </cell>
          <cell r="B921" t="str">
            <v>Thuja occ. 'Waterfield'</v>
          </cell>
          <cell r="C921" t="str">
            <v>MP144</v>
          </cell>
          <cell r="D921" t="str">
            <v>Directly</v>
          </cell>
          <cell r="F921">
            <v>0.39999999999999997</v>
          </cell>
          <cell r="G921">
            <v>0.3</v>
          </cell>
          <cell r="H921">
            <v>0.25</v>
          </cell>
          <cell r="J921">
            <v>0.48959999999999992</v>
          </cell>
          <cell r="K921">
            <v>0.36719999999999997</v>
          </cell>
          <cell r="L921">
            <v>0.25</v>
          </cell>
        </row>
        <row r="922">
          <cell r="A922" t="str">
            <v>87-10-1124</v>
          </cell>
          <cell r="B922" t="str">
            <v>Thuja occ. 'Woodwardii'</v>
          </cell>
          <cell r="C922" t="str">
            <v>MP150</v>
          </cell>
          <cell r="D922" t="str">
            <v>Directly</v>
          </cell>
          <cell r="F922">
            <v>0.39999999999999997</v>
          </cell>
          <cell r="G922">
            <v>0.3</v>
          </cell>
          <cell r="H922">
            <v>0.25</v>
          </cell>
          <cell r="J922">
            <v>0.48959999999999992</v>
          </cell>
          <cell r="K922">
            <v>0.36719999999999997</v>
          </cell>
          <cell r="L922">
            <v>0.25</v>
          </cell>
        </row>
        <row r="923">
          <cell r="A923" t="str">
            <v>87-10-1380</v>
          </cell>
          <cell r="B923" t="str">
            <v>Thuja occ. 'Woodwardii'</v>
          </cell>
          <cell r="C923" t="str">
            <v>MP144</v>
          </cell>
          <cell r="D923" t="str">
            <v>week 26</v>
          </cell>
          <cell r="F923">
            <v>0.39999999999999997</v>
          </cell>
          <cell r="G923">
            <v>0.3</v>
          </cell>
          <cell r="H923">
            <v>0.25</v>
          </cell>
          <cell r="J923">
            <v>0.48959999999999992</v>
          </cell>
          <cell r="K923">
            <v>0.36719999999999997</v>
          </cell>
          <cell r="L923">
            <v>0.25</v>
          </cell>
        </row>
        <row r="924">
          <cell r="A924" t="str">
            <v>87-10-1556</v>
          </cell>
          <cell r="B924" t="str">
            <v>Thuja occ. 'Yellow Ribbon'</v>
          </cell>
          <cell r="C924" t="str">
            <v>MP150</v>
          </cell>
          <cell r="D924" t="str">
            <v>Directly</v>
          </cell>
          <cell r="F924">
            <v>0.39999999999999997</v>
          </cell>
          <cell r="G924">
            <v>0.3</v>
          </cell>
          <cell r="H924">
            <v>0.25</v>
          </cell>
          <cell r="J924">
            <v>0.48959999999999992</v>
          </cell>
          <cell r="K924">
            <v>0.36719999999999997</v>
          </cell>
          <cell r="L924">
            <v>0.25</v>
          </cell>
        </row>
        <row r="925">
          <cell r="A925" t="str">
            <v>87-10-0742</v>
          </cell>
          <cell r="B925" t="str">
            <v>Thuja occ. 'Yellow Ribbon'</v>
          </cell>
          <cell r="C925" t="str">
            <v>MP144</v>
          </cell>
          <cell r="D925" t="str">
            <v>Directly</v>
          </cell>
          <cell r="F925">
            <v>0.44</v>
          </cell>
          <cell r="G925">
            <v>0.34</v>
          </cell>
          <cell r="H925">
            <v>0.28000000000000003</v>
          </cell>
          <cell r="J925">
            <v>0.53856000000000004</v>
          </cell>
          <cell r="K925">
            <v>0.41616000000000003</v>
          </cell>
          <cell r="L925">
            <v>0.28000000000000003</v>
          </cell>
        </row>
        <row r="926">
          <cell r="A926" t="str">
            <v>87-10-1381</v>
          </cell>
          <cell r="B926" t="str">
            <v>Thuja orient. 'Aurea Nana'</v>
          </cell>
          <cell r="C926" t="str">
            <v>MP150</v>
          </cell>
          <cell r="D926" t="str">
            <v>Directly</v>
          </cell>
          <cell r="F926">
            <v>0.66</v>
          </cell>
          <cell r="G926">
            <v>0.55000000000000004</v>
          </cell>
          <cell r="H926">
            <v>0.49</v>
          </cell>
          <cell r="J926">
            <v>0.80784</v>
          </cell>
          <cell r="K926">
            <v>0.67320000000000002</v>
          </cell>
          <cell r="L926">
            <v>0.49</v>
          </cell>
        </row>
        <row r="927">
          <cell r="A927" t="str">
            <v>87-10-1382</v>
          </cell>
          <cell r="B927" t="str">
            <v>Thuja orient. 'Elegantissima'</v>
          </cell>
          <cell r="C927" t="str">
            <v>MP150</v>
          </cell>
          <cell r="D927" t="str">
            <v>Directly</v>
          </cell>
          <cell r="F927">
            <v>0.59000000000000008</v>
          </cell>
          <cell r="G927">
            <v>0.48</v>
          </cell>
          <cell r="H927">
            <v>0.42</v>
          </cell>
          <cell r="J927">
            <v>0.72216000000000014</v>
          </cell>
          <cell r="K927">
            <v>0.58751999999999993</v>
          </cell>
          <cell r="L927">
            <v>0.42</v>
          </cell>
        </row>
        <row r="928">
          <cell r="A928" t="str">
            <v>87-10-1196</v>
          </cell>
          <cell r="B928" t="str">
            <v>Thuja orient. 'Morgan'</v>
          </cell>
          <cell r="C928" t="str">
            <v>MP150</v>
          </cell>
          <cell r="D928" t="str">
            <v>Directly</v>
          </cell>
          <cell r="F928">
            <v>0.66</v>
          </cell>
          <cell r="G928">
            <v>0.55000000000000004</v>
          </cell>
          <cell r="H928">
            <v>0.49</v>
          </cell>
          <cell r="J928">
            <v>0.80784</v>
          </cell>
          <cell r="K928">
            <v>0.67320000000000002</v>
          </cell>
          <cell r="L928">
            <v>0.49</v>
          </cell>
        </row>
        <row r="929">
          <cell r="A929" t="str">
            <v>87-10-1383</v>
          </cell>
          <cell r="B929" t="str">
            <v>Thuja orient. 'Pyramidalis Aurea'</v>
          </cell>
          <cell r="C929" t="str">
            <v>MP150</v>
          </cell>
          <cell r="D929" t="str">
            <v>Directly</v>
          </cell>
          <cell r="F929">
            <v>0.59000000000000008</v>
          </cell>
          <cell r="G929">
            <v>0.48</v>
          </cell>
          <cell r="H929">
            <v>0.42</v>
          </cell>
          <cell r="J929">
            <v>0.72216000000000014</v>
          </cell>
          <cell r="K929">
            <v>0.58751999999999993</v>
          </cell>
          <cell r="L929">
            <v>0.42</v>
          </cell>
        </row>
        <row r="930">
          <cell r="A930" t="str">
            <v>87-10-1695</v>
          </cell>
          <cell r="B930" t="str">
            <v>Thuja plicata 'Atrovirens'</v>
          </cell>
          <cell r="C930" t="str">
            <v>MP150</v>
          </cell>
          <cell r="D930" t="str">
            <v>Directly</v>
          </cell>
          <cell r="F930">
            <v>0.39999999999999997</v>
          </cell>
          <cell r="G930">
            <v>0.3</v>
          </cell>
          <cell r="H930">
            <v>0.25</v>
          </cell>
          <cell r="J930">
            <v>0.48959999999999992</v>
          </cell>
          <cell r="K930">
            <v>0.36719999999999997</v>
          </cell>
          <cell r="L930">
            <v>0.25</v>
          </cell>
        </row>
        <row r="931">
          <cell r="A931" t="str">
            <v>87-10-0745</v>
          </cell>
          <cell r="B931" t="str">
            <v>Thuja plicata 'Atrovirens'</v>
          </cell>
          <cell r="C931" t="str">
            <v>MP144</v>
          </cell>
          <cell r="D931" t="str">
            <v>Directly</v>
          </cell>
          <cell r="F931">
            <v>0.39999999999999997</v>
          </cell>
          <cell r="G931">
            <v>0.3</v>
          </cell>
          <cell r="H931">
            <v>0.25</v>
          </cell>
          <cell r="J931">
            <v>0.48959999999999992</v>
          </cell>
          <cell r="K931">
            <v>0.36719999999999997</v>
          </cell>
          <cell r="L931">
            <v>0.25</v>
          </cell>
        </row>
        <row r="932">
          <cell r="A932" t="str">
            <v>87-10-1557</v>
          </cell>
          <cell r="B932" t="str">
            <v>Thuja plicata 'Cancan'</v>
          </cell>
          <cell r="C932" t="str">
            <v>MP150</v>
          </cell>
          <cell r="D932" t="str">
            <v>Directly</v>
          </cell>
          <cell r="F932">
            <v>0.39999999999999997</v>
          </cell>
          <cell r="G932">
            <v>0.3</v>
          </cell>
          <cell r="H932">
            <v>0.25</v>
          </cell>
          <cell r="J932">
            <v>0.48959999999999992</v>
          </cell>
          <cell r="K932">
            <v>0.36719999999999997</v>
          </cell>
          <cell r="L932">
            <v>0.25</v>
          </cell>
        </row>
        <row r="933">
          <cell r="A933" t="str">
            <v>87-10-0746</v>
          </cell>
          <cell r="B933" t="str">
            <v>Thuja plicata 'Cancan'</v>
          </cell>
          <cell r="C933" t="str">
            <v>MP144</v>
          </cell>
          <cell r="D933" t="str">
            <v>Directly</v>
          </cell>
          <cell r="F933">
            <v>0.39999999999999997</v>
          </cell>
          <cell r="G933">
            <v>0.3</v>
          </cell>
          <cell r="H933">
            <v>0.25</v>
          </cell>
          <cell r="J933">
            <v>0.48959999999999992</v>
          </cell>
          <cell r="K933">
            <v>0.36719999999999997</v>
          </cell>
          <cell r="L933">
            <v>0.25</v>
          </cell>
        </row>
        <row r="934">
          <cell r="A934" t="str">
            <v>87-10-0747</v>
          </cell>
          <cell r="B934" t="str">
            <v>Thuja plicata 'Emerald' PBR ®</v>
          </cell>
          <cell r="C934" t="str">
            <v>MP144</v>
          </cell>
          <cell r="D934" t="str">
            <v>Directly</v>
          </cell>
          <cell r="F934">
            <v>0.87</v>
          </cell>
          <cell r="G934">
            <v>0.76</v>
          </cell>
          <cell r="H934">
            <v>0.7</v>
          </cell>
          <cell r="J934">
            <v>1.06488</v>
          </cell>
          <cell r="K934">
            <v>0.93023999999999996</v>
          </cell>
          <cell r="L934">
            <v>0.7</v>
          </cell>
        </row>
        <row r="935">
          <cell r="A935" t="str">
            <v>87-10-1558</v>
          </cell>
          <cell r="B935" t="str">
            <v>Thuja plicata 'Emerald' PBR ®</v>
          </cell>
          <cell r="C935" t="str">
            <v>MP150</v>
          </cell>
          <cell r="D935" t="str">
            <v>Directly</v>
          </cell>
          <cell r="F935">
            <v>0.87</v>
          </cell>
          <cell r="G935">
            <v>0.76</v>
          </cell>
          <cell r="H935">
            <v>0.7</v>
          </cell>
          <cell r="J935">
            <v>1.06488</v>
          </cell>
          <cell r="K935">
            <v>0.93023999999999996</v>
          </cell>
          <cell r="L935">
            <v>0.7</v>
          </cell>
        </row>
        <row r="936">
          <cell r="A936" t="str">
            <v>87-10-1635</v>
          </cell>
          <cell r="B936" t="str">
            <v>Thuja plicata 'Excelsa'</v>
          </cell>
          <cell r="C936" t="str">
            <v>MP150</v>
          </cell>
          <cell r="D936" t="str">
            <v>Directly</v>
          </cell>
          <cell r="F936">
            <v>0.39999999999999997</v>
          </cell>
          <cell r="G936">
            <v>0.3</v>
          </cell>
          <cell r="H936">
            <v>0.25</v>
          </cell>
          <cell r="J936">
            <v>0.48959999999999992</v>
          </cell>
          <cell r="K936">
            <v>0.36719999999999997</v>
          </cell>
          <cell r="L936">
            <v>0.25</v>
          </cell>
        </row>
        <row r="937">
          <cell r="A937" t="str">
            <v>87-10-0748</v>
          </cell>
          <cell r="B937" t="str">
            <v>Thuja plicata 'Excelsa'</v>
          </cell>
          <cell r="C937" t="str">
            <v>MP144</v>
          </cell>
          <cell r="D937" t="str">
            <v>Directly</v>
          </cell>
          <cell r="F937">
            <v>0.39999999999999997</v>
          </cell>
          <cell r="G937">
            <v>0.3</v>
          </cell>
          <cell r="H937">
            <v>0.25</v>
          </cell>
          <cell r="J937">
            <v>0.48959999999999992</v>
          </cell>
          <cell r="K937">
            <v>0.36719999999999997</v>
          </cell>
          <cell r="L937">
            <v>0.25</v>
          </cell>
        </row>
        <row r="938">
          <cell r="A938" t="str">
            <v>87-10-1636</v>
          </cell>
          <cell r="B938" t="str">
            <v>Thuja plicata 'Gelderland'</v>
          </cell>
          <cell r="C938" t="str">
            <v>MP150</v>
          </cell>
          <cell r="D938" t="str">
            <v>Directly</v>
          </cell>
          <cell r="F938">
            <v>0.39999999999999997</v>
          </cell>
          <cell r="G938">
            <v>0.3</v>
          </cell>
          <cell r="H938">
            <v>0.25</v>
          </cell>
          <cell r="J938">
            <v>0.48959999999999992</v>
          </cell>
          <cell r="K938">
            <v>0.36719999999999997</v>
          </cell>
          <cell r="L938">
            <v>0.25</v>
          </cell>
        </row>
        <row r="939">
          <cell r="A939" t="str">
            <v>87-10-0749</v>
          </cell>
          <cell r="B939" t="str">
            <v>Thuja plicata 'Gelderland'</v>
          </cell>
          <cell r="C939" t="str">
            <v>MP144</v>
          </cell>
          <cell r="D939" t="str">
            <v>Directly</v>
          </cell>
          <cell r="F939">
            <v>0.39999999999999997</v>
          </cell>
          <cell r="G939">
            <v>0.3</v>
          </cell>
          <cell r="H939">
            <v>0.25</v>
          </cell>
          <cell r="J939">
            <v>0.48959999999999992</v>
          </cell>
          <cell r="K939">
            <v>0.36719999999999997</v>
          </cell>
          <cell r="L939">
            <v>0.25</v>
          </cell>
        </row>
        <row r="940">
          <cell r="A940" t="str">
            <v>87-10-1696</v>
          </cell>
          <cell r="B940" t="str">
            <v>Thuja plicata 'Martin'</v>
          </cell>
          <cell r="C940" t="str">
            <v>MP150</v>
          </cell>
          <cell r="D940" t="str">
            <v>Directly</v>
          </cell>
          <cell r="F940">
            <v>0.39999999999999997</v>
          </cell>
          <cell r="G940">
            <v>0.3</v>
          </cell>
          <cell r="H940">
            <v>0.25</v>
          </cell>
          <cell r="J940">
            <v>0.48959999999999992</v>
          </cell>
          <cell r="K940">
            <v>0.36719999999999997</v>
          </cell>
          <cell r="L940">
            <v>0.25</v>
          </cell>
        </row>
        <row r="941">
          <cell r="A941" t="str">
            <v>87-10-0750</v>
          </cell>
          <cell r="B941" t="str">
            <v>Thuja plicata 'Martin'</v>
          </cell>
          <cell r="C941" t="str">
            <v>MP144</v>
          </cell>
          <cell r="D941" t="str">
            <v>Directly</v>
          </cell>
          <cell r="F941">
            <v>0.39999999999999997</v>
          </cell>
          <cell r="G941">
            <v>0.3</v>
          </cell>
          <cell r="H941">
            <v>0.25</v>
          </cell>
          <cell r="J941">
            <v>0.48959999999999992</v>
          </cell>
          <cell r="K941">
            <v>0.36719999999999997</v>
          </cell>
          <cell r="L941">
            <v>0.25</v>
          </cell>
        </row>
        <row r="942">
          <cell r="A942" t="str">
            <v>87-10-1697</v>
          </cell>
          <cell r="B942" t="str">
            <v>Acer palmatum</v>
          </cell>
          <cell r="C942" t="str">
            <v>PL 500</v>
          </cell>
          <cell r="D942" t="str">
            <v>Directly</v>
          </cell>
          <cell r="F942">
            <v>0.62</v>
          </cell>
          <cell r="G942">
            <v>0.51</v>
          </cell>
          <cell r="H942">
            <v>0.45</v>
          </cell>
          <cell r="J942">
            <v>0.75888</v>
          </cell>
          <cell r="K942">
            <v>0.62424000000000002</v>
          </cell>
          <cell r="L942">
            <v>0.45</v>
          </cell>
        </row>
        <row r="943">
          <cell r="A943" t="str">
            <v>87-10-1698</v>
          </cell>
          <cell r="B943" t="str">
            <v>Berberis julianae</v>
          </cell>
          <cell r="C943" t="str">
            <v>PL 500</v>
          </cell>
          <cell r="D943" t="str">
            <v>june 2021</v>
          </cell>
          <cell r="F943">
            <v>0.44</v>
          </cell>
          <cell r="G943">
            <v>0.34</v>
          </cell>
          <cell r="H943">
            <v>0.28000000000000003</v>
          </cell>
          <cell r="J943">
            <v>0.53856000000000004</v>
          </cell>
          <cell r="K943">
            <v>0.41616000000000003</v>
          </cell>
          <cell r="L943">
            <v>0.28000000000000003</v>
          </cell>
        </row>
        <row r="944">
          <cell r="A944" t="str">
            <v>87-10-1699</v>
          </cell>
          <cell r="B944" t="str">
            <v>Berberis thunbergii Atropurpurea</v>
          </cell>
          <cell r="C944" t="str">
            <v>PL 500</v>
          </cell>
          <cell r="D944" t="str">
            <v>june 2021</v>
          </cell>
          <cell r="F944">
            <v>0.44</v>
          </cell>
          <cell r="G944">
            <v>0.34</v>
          </cell>
          <cell r="H944">
            <v>0.28000000000000003</v>
          </cell>
          <cell r="J944">
            <v>0.53856000000000004</v>
          </cell>
          <cell r="K944">
            <v>0.41616000000000003</v>
          </cell>
          <cell r="L944">
            <v>0.28000000000000003</v>
          </cell>
        </row>
        <row r="945">
          <cell r="A945" t="str">
            <v>87-10-1700</v>
          </cell>
          <cell r="B945" t="str">
            <v>Carpinus betulus</v>
          </cell>
          <cell r="C945" t="str">
            <v>PL 500</v>
          </cell>
          <cell r="D945" t="str">
            <v>juni 2021</v>
          </cell>
          <cell r="F945">
            <v>0.44</v>
          </cell>
          <cell r="G945">
            <v>0.34</v>
          </cell>
          <cell r="H945">
            <v>0.28000000000000003</v>
          </cell>
          <cell r="J945">
            <v>0.53856000000000004</v>
          </cell>
          <cell r="K945">
            <v>0.41616000000000003</v>
          </cell>
          <cell r="L945">
            <v>0.28000000000000003</v>
          </cell>
        </row>
        <row r="946">
          <cell r="A946" t="str">
            <v>87-10-1701</v>
          </cell>
          <cell r="B946" t="str">
            <v>Cercis siliquastrum</v>
          </cell>
          <cell r="C946" t="str">
            <v>PL 500</v>
          </cell>
          <cell r="D946" t="str">
            <v>June 2021</v>
          </cell>
          <cell r="F946">
            <v>0.56000000000000005</v>
          </cell>
          <cell r="G946">
            <v>0.45</v>
          </cell>
          <cell r="H946">
            <v>0.39</v>
          </cell>
          <cell r="J946">
            <v>0.68544000000000005</v>
          </cell>
          <cell r="K946">
            <v>0.55080000000000007</v>
          </cell>
          <cell r="L946">
            <v>0.39</v>
          </cell>
        </row>
        <row r="947">
          <cell r="A947" t="str">
            <v>87-10-1702</v>
          </cell>
          <cell r="B947" t="str">
            <v>Cercidiphyllum japonicum</v>
          </cell>
          <cell r="C947" t="str">
            <v>PL 500</v>
          </cell>
          <cell r="D947" t="str">
            <v>June 2021</v>
          </cell>
          <cell r="F947">
            <v>0.8</v>
          </cell>
          <cell r="G947">
            <v>0.69</v>
          </cell>
          <cell r="H947">
            <v>0.63</v>
          </cell>
          <cell r="J947">
            <v>0.97919999999999996</v>
          </cell>
          <cell r="K947">
            <v>0.84455999999999998</v>
          </cell>
          <cell r="L947">
            <v>0.63</v>
          </cell>
        </row>
        <row r="948">
          <cell r="A948" t="str">
            <v>87-10-1703</v>
          </cell>
          <cell r="B948" t="str">
            <v xml:space="preserve">Cornus kousa </v>
          </cell>
          <cell r="C948" t="str">
            <v>PL 500</v>
          </cell>
          <cell r="D948" t="str">
            <v>June 2021</v>
          </cell>
          <cell r="F948">
            <v>0.8</v>
          </cell>
          <cell r="G948">
            <v>0.69</v>
          </cell>
          <cell r="H948">
            <v>0.63</v>
          </cell>
          <cell r="J948">
            <v>0.97919999999999996</v>
          </cell>
          <cell r="K948">
            <v>0.84455999999999998</v>
          </cell>
          <cell r="L948">
            <v>0.63</v>
          </cell>
        </row>
        <row r="949">
          <cell r="A949" t="str">
            <v>87-10-1704</v>
          </cell>
          <cell r="B949" t="str">
            <v>Cornus kousa Chinensis</v>
          </cell>
          <cell r="C949" t="str">
            <v>PL 500</v>
          </cell>
          <cell r="D949" t="str">
            <v>june 2021</v>
          </cell>
          <cell r="F949">
            <v>0.8</v>
          </cell>
          <cell r="G949">
            <v>0.69</v>
          </cell>
          <cell r="H949">
            <v>0.63</v>
          </cell>
          <cell r="J949">
            <v>0.97919999999999996</v>
          </cell>
          <cell r="K949">
            <v>0.84455999999999998</v>
          </cell>
          <cell r="L949">
            <v>0.63</v>
          </cell>
        </row>
        <row r="950">
          <cell r="A950" t="str">
            <v>87-10-1705</v>
          </cell>
          <cell r="B950" t="str">
            <v>Cotinus coggygria</v>
          </cell>
          <cell r="C950" t="str">
            <v>PL 500</v>
          </cell>
          <cell r="D950" t="str">
            <v>june 2021</v>
          </cell>
          <cell r="F950">
            <v>0.48</v>
          </cell>
          <cell r="G950">
            <v>0.37</v>
          </cell>
          <cell r="H950">
            <v>0.31</v>
          </cell>
          <cell r="J950">
            <v>0.58751999999999993</v>
          </cell>
          <cell r="K950">
            <v>0.45288</v>
          </cell>
          <cell r="L950">
            <v>0.31</v>
          </cell>
        </row>
        <row r="951">
          <cell r="A951" t="str">
            <v>87-10-1706</v>
          </cell>
          <cell r="B951" t="str">
            <v>Cotoneaster franchetii</v>
          </cell>
          <cell r="C951" t="str">
            <v>PL 500</v>
          </cell>
          <cell r="D951" t="str">
            <v>june 2021</v>
          </cell>
          <cell r="F951">
            <v>0.48</v>
          </cell>
          <cell r="G951">
            <v>0.37</v>
          </cell>
          <cell r="H951">
            <v>0.31</v>
          </cell>
          <cell r="J951">
            <v>0.58751999999999993</v>
          </cell>
          <cell r="K951">
            <v>0.45288</v>
          </cell>
          <cell r="L951">
            <v>0.31</v>
          </cell>
        </row>
        <row r="952">
          <cell r="A952" t="str">
            <v>87-10-1707</v>
          </cell>
          <cell r="B952" t="str">
            <v>Cotoneaster lacteus</v>
          </cell>
          <cell r="C952" t="str">
            <v>PL 500</v>
          </cell>
          <cell r="D952" t="str">
            <v>june 2021</v>
          </cell>
          <cell r="F952">
            <v>0.48</v>
          </cell>
          <cell r="G952">
            <v>0.37</v>
          </cell>
          <cell r="H952">
            <v>0.31</v>
          </cell>
          <cell r="J952">
            <v>0.58751999999999993</v>
          </cell>
          <cell r="K952">
            <v>0.45288</v>
          </cell>
          <cell r="L952">
            <v>0.31</v>
          </cell>
        </row>
        <row r="953">
          <cell r="A953" t="str">
            <v>87-10-1708</v>
          </cell>
          <cell r="B953" t="str">
            <v>Cotoneaster lucidus</v>
          </cell>
          <cell r="C953" t="str">
            <v>PL 500</v>
          </cell>
          <cell r="D953" t="str">
            <v>juni 2021</v>
          </cell>
          <cell r="F953">
            <v>0.48</v>
          </cell>
          <cell r="G953">
            <v>0.37</v>
          </cell>
          <cell r="H953">
            <v>0.31</v>
          </cell>
          <cell r="J953">
            <v>0.58751999999999993</v>
          </cell>
          <cell r="K953">
            <v>0.45288</v>
          </cell>
          <cell r="L953">
            <v>0.31</v>
          </cell>
        </row>
        <row r="954">
          <cell r="A954" t="str">
            <v>87-10-1709</v>
          </cell>
          <cell r="B954" t="str">
            <v>Cotoneaster simonsii</v>
          </cell>
          <cell r="C954" t="str">
            <v>PL 500</v>
          </cell>
          <cell r="D954" t="str">
            <v>Directly</v>
          </cell>
          <cell r="F954">
            <v>0.48</v>
          </cell>
          <cell r="G954">
            <v>0.37</v>
          </cell>
          <cell r="H954">
            <v>0.31</v>
          </cell>
          <cell r="J954">
            <v>0.58751999999999993</v>
          </cell>
          <cell r="K954">
            <v>0.45288</v>
          </cell>
          <cell r="L954">
            <v>0.31</v>
          </cell>
        </row>
        <row r="955">
          <cell r="A955" t="str">
            <v>87-10-1710</v>
          </cell>
          <cell r="B955" t="str">
            <v>Fagus sylvatica</v>
          </cell>
          <cell r="C955" t="str">
            <v>PL 500</v>
          </cell>
          <cell r="D955" t="str">
            <v>june 2021</v>
          </cell>
          <cell r="F955">
            <v>0.48</v>
          </cell>
          <cell r="G955">
            <v>0.37</v>
          </cell>
          <cell r="H955">
            <v>0.31</v>
          </cell>
          <cell r="J955">
            <v>0.58751999999999993</v>
          </cell>
          <cell r="K955">
            <v>0.45288</v>
          </cell>
          <cell r="L955">
            <v>0.31</v>
          </cell>
        </row>
        <row r="956">
          <cell r="A956" t="str">
            <v>87-10-1711</v>
          </cell>
          <cell r="B956" t="str">
            <v>Fagus sylvatica Atropurpurea</v>
          </cell>
          <cell r="C956" t="str">
            <v>PL 500</v>
          </cell>
          <cell r="D956" t="str">
            <v>june 2021</v>
          </cell>
          <cell r="F956">
            <v>0.8</v>
          </cell>
          <cell r="G956">
            <v>0.69</v>
          </cell>
          <cell r="H956">
            <v>0.63</v>
          </cell>
          <cell r="J956">
            <v>0.97919999999999996</v>
          </cell>
          <cell r="K956">
            <v>0.84455999999999998</v>
          </cell>
          <cell r="L956">
            <v>0.63</v>
          </cell>
        </row>
        <row r="957">
          <cell r="A957" t="str">
            <v>87-10-1712</v>
          </cell>
          <cell r="B957" t="str">
            <v>Ilex aquifolium</v>
          </cell>
          <cell r="C957" t="str">
            <v>PL 500</v>
          </cell>
          <cell r="D957" t="str">
            <v>june 2021</v>
          </cell>
          <cell r="F957">
            <v>0.62</v>
          </cell>
          <cell r="G957">
            <v>0.51</v>
          </cell>
          <cell r="H957">
            <v>0.45</v>
          </cell>
          <cell r="J957">
            <v>0.75888</v>
          </cell>
          <cell r="K957">
            <v>0.62424000000000002</v>
          </cell>
          <cell r="L957">
            <v>0.45</v>
          </cell>
        </row>
        <row r="958">
          <cell r="A958" t="str">
            <v>87-10-1713</v>
          </cell>
          <cell r="B958" t="str">
            <v>Liquidambar styraciflua</v>
          </cell>
          <cell r="C958" t="str">
            <v>PL 500</v>
          </cell>
          <cell r="D958" t="str">
            <v>Directly</v>
          </cell>
          <cell r="F958">
            <v>0.56000000000000005</v>
          </cell>
          <cell r="G958">
            <v>0.45</v>
          </cell>
          <cell r="H958">
            <v>0.39</v>
          </cell>
          <cell r="J958">
            <v>0.68544000000000005</v>
          </cell>
          <cell r="K958">
            <v>0.55080000000000007</v>
          </cell>
          <cell r="L958">
            <v>0.39</v>
          </cell>
        </row>
        <row r="959">
          <cell r="A959" t="str">
            <v>87-10-1714</v>
          </cell>
          <cell r="B959" t="str">
            <v>Mahonia aquifolium</v>
          </cell>
          <cell r="C959" t="str">
            <v>PL 500</v>
          </cell>
          <cell r="D959" t="str">
            <v>June 2021</v>
          </cell>
          <cell r="F959">
            <v>0.48</v>
          </cell>
          <cell r="G959">
            <v>0.37</v>
          </cell>
          <cell r="H959">
            <v>0.31</v>
          </cell>
          <cell r="J959">
            <v>0.58751999999999993</v>
          </cell>
          <cell r="K959">
            <v>0.45288</v>
          </cell>
          <cell r="L959">
            <v>0.31</v>
          </cell>
        </row>
        <row r="960">
          <cell r="A960" t="str">
            <v>87-10-1715</v>
          </cell>
          <cell r="B960" t="str">
            <v>Magnolia kobus</v>
          </cell>
          <cell r="C960" t="str">
            <v>PL 500</v>
          </cell>
          <cell r="D960" t="str">
            <v>Directly</v>
          </cell>
          <cell r="F960">
            <v>1.51</v>
          </cell>
          <cell r="G960">
            <v>1.4</v>
          </cell>
          <cell r="H960">
            <v>1.34</v>
          </cell>
          <cell r="J960">
            <v>1.8482399999999999</v>
          </cell>
          <cell r="K960">
            <v>1.7136</v>
          </cell>
          <cell r="L960">
            <v>1.34</v>
          </cell>
        </row>
        <row r="961">
          <cell r="A961" t="str">
            <v>87-10-1716</v>
          </cell>
          <cell r="B961" t="str">
            <v>Myrica gale</v>
          </cell>
          <cell r="C961" t="str">
            <v>PL 500</v>
          </cell>
          <cell r="D961" t="str">
            <v>Directly</v>
          </cell>
          <cell r="F961">
            <v>0.48</v>
          </cell>
          <cell r="G961">
            <v>0.37</v>
          </cell>
          <cell r="H961">
            <v>0.31</v>
          </cell>
          <cell r="J961">
            <v>0.58751999999999993</v>
          </cell>
          <cell r="K961">
            <v>0.45288</v>
          </cell>
          <cell r="L961">
            <v>0.31</v>
          </cell>
        </row>
        <row r="962">
          <cell r="A962" t="str">
            <v>87-10-1717</v>
          </cell>
          <cell r="B962" t="str">
            <v>Quercus palustris</v>
          </cell>
          <cell r="C962" t="str">
            <v>PL 500</v>
          </cell>
          <cell r="D962" t="str">
            <v>Directly</v>
          </cell>
          <cell r="F962">
            <v>0.74</v>
          </cell>
          <cell r="G962">
            <v>0.63</v>
          </cell>
          <cell r="H962">
            <v>0.56999999999999995</v>
          </cell>
          <cell r="J962">
            <v>0.90576000000000001</v>
          </cell>
          <cell r="K962">
            <v>0.77112000000000003</v>
          </cell>
          <cell r="L962">
            <v>0.56999999999999995</v>
          </cell>
        </row>
        <row r="963">
          <cell r="A963" t="str">
            <v>87-10-1718</v>
          </cell>
          <cell r="B963" t="str">
            <v>Quercus robur</v>
          </cell>
          <cell r="C963" t="str">
            <v>PL 500</v>
          </cell>
          <cell r="D963" t="str">
            <v>Directly</v>
          </cell>
          <cell r="F963">
            <v>0.74</v>
          </cell>
          <cell r="G963">
            <v>0.63</v>
          </cell>
          <cell r="H963">
            <v>0.56999999999999995</v>
          </cell>
          <cell r="J963">
            <v>0.90576000000000001</v>
          </cell>
          <cell r="K963">
            <v>0.77112000000000003</v>
          </cell>
          <cell r="L963">
            <v>0.56999999999999995</v>
          </cell>
        </row>
        <row r="964">
          <cell r="A964" t="str">
            <v>87-10-1719</v>
          </cell>
          <cell r="B964" t="str">
            <v>Syringa josikae</v>
          </cell>
          <cell r="C964" t="str">
            <v>PL 500</v>
          </cell>
          <cell r="D964" t="str">
            <v>Directly</v>
          </cell>
          <cell r="F964">
            <v>0.51</v>
          </cell>
          <cell r="G964">
            <v>0.4</v>
          </cell>
          <cell r="H964">
            <v>0.34</v>
          </cell>
          <cell r="J964">
            <v>0.62424000000000002</v>
          </cell>
          <cell r="K964">
            <v>0.48959999999999998</v>
          </cell>
          <cell r="L964">
            <v>0.34</v>
          </cell>
        </row>
        <row r="965">
          <cell r="A965" t="str">
            <v>87-10-1720</v>
          </cell>
          <cell r="B965" t="str">
            <v>Syringa vulgaris</v>
          </cell>
          <cell r="C965" t="str">
            <v>PL 500</v>
          </cell>
          <cell r="D965" t="str">
            <v>Directly</v>
          </cell>
          <cell r="F965">
            <v>0.51</v>
          </cell>
          <cell r="G965">
            <v>0.4</v>
          </cell>
          <cell r="H965">
            <v>0.34</v>
          </cell>
          <cell r="J965">
            <v>0.62424000000000002</v>
          </cell>
          <cell r="K965">
            <v>0.48959999999999998</v>
          </cell>
          <cell r="L965">
            <v>0.34</v>
          </cell>
        </row>
        <row r="966">
          <cell r="A966" t="str">
            <v>87-10-1721</v>
          </cell>
          <cell r="B966" t="str">
            <v>Abies alba</v>
          </cell>
          <cell r="C966" t="str">
            <v>PL 500</v>
          </cell>
          <cell r="D966" t="str">
            <v>Directly</v>
          </cell>
          <cell r="F966">
            <v>0.67</v>
          </cell>
          <cell r="G966">
            <v>0.56000000000000005</v>
          </cell>
          <cell r="H966">
            <v>0.5</v>
          </cell>
          <cell r="J966">
            <v>0.82008000000000003</v>
          </cell>
          <cell r="K966">
            <v>0.68544000000000005</v>
          </cell>
          <cell r="L966">
            <v>0.5</v>
          </cell>
        </row>
        <row r="967">
          <cell r="A967" t="str">
            <v>87-10-1722</v>
          </cell>
          <cell r="B967" t="str">
            <v>Abies concolor</v>
          </cell>
          <cell r="C967" t="str">
            <v>PL 500</v>
          </cell>
          <cell r="D967" t="str">
            <v>Directly</v>
          </cell>
          <cell r="F967">
            <v>0.65</v>
          </cell>
          <cell r="G967">
            <v>0.54</v>
          </cell>
          <cell r="H967">
            <v>0.48</v>
          </cell>
          <cell r="J967">
            <v>0.79560000000000008</v>
          </cell>
          <cell r="K967">
            <v>0.66095999999999999</v>
          </cell>
          <cell r="L967">
            <v>0.48</v>
          </cell>
        </row>
        <row r="968">
          <cell r="A968" t="str">
            <v>87-10-1723</v>
          </cell>
          <cell r="B968" t="str">
            <v>Abies fraseri</v>
          </cell>
          <cell r="C968" t="str">
            <v>PL 500</v>
          </cell>
          <cell r="D968" t="str">
            <v>Directly</v>
          </cell>
          <cell r="F968">
            <v>0.65</v>
          </cell>
          <cell r="G968">
            <v>0.54</v>
          </cell>
          <cell r="H968">
            <v>0.48</v>
          </cell>
          <cell r="J968">
            <v>0.79560000000000008</v>
          </cell>
          <cell r="K968">
            <v>0.66095999999999999</v>
          </cell>
          <cell r="L968">
            <v>0.48</v>
          </cell>
        </row>
        <row r="969">
          <cell r="A969" t="str">
            <v>87-10-1724</v>
          </cell>
          <cell r="B969" t="str">
            <v>Abies grandis</v>
          </cell>
          <cell r="C969" t="str">
            <v>PL 500</v>
          </cell>
          <cell r="D969" t="str">
            <v>Directly</v>
          </cell>
          <cell r="F969">
            <v>0.70000000000000007</v>
          </cell>
          <cell r="G969">
            <v>0.59</v>
          </cell>
          <cell r="H969">
            <v>0.53</v>
          </cell>
          <cell r="J969">
            <v>0.85680000000000012</v>
          </cell>
          <cell r="K969">
            <v>0.72216000000000002</v>
          </cell>
          <cell r="L969">
            <v>0.53</v>
          </cell>
        </row>
        <row r="970">
          <cell r="A970" t="str">
            <v>87-10-1725</v>
          </cell>
          <cell r="B970" t="str">
            <v>Abies koreana</v>
          </cell>
          <cell r="C970" t="str">
            <v>PL 500</v>
          </cell>
          <cell r="D970" t="str">
            <v>Directly</v>
          </cell>
          <cell r="F970">
            <v>0.56000000000000005</v>
          </cell>
          <cell r="G970">
            <v>0.45</v>
          </cell>
          <cell r="H970">
            <v>0.39</v>
          </cell>
          <cell r="J970">
            <v>0.68544000000000005</v>
          </cell>
          <cell r="K970">
            <v>0.55080000000000007</v>
          </cell>
          <cell r="L970">
            <v>0.39</v>
          </cell>
        </row>
        <row r="971">
          <cell r="A971" t="str">
            <v>87-10-1726</v>
          </cell>
          <cell r="B971" t="str">
            <v>Abies lasiocarpa</v>
          </cell>
          <cell r="C971" t="str">
            <v>PL 500</v>
          </cell>
          <cell r="D971" t="str">
            <v>Directly</v>
          </cell>
          <cell r="F971">
            <v>0.56000000000000005</v>
          </cell>
          <cell r="G971">
            <v>0.45</v>
          </cell>
          <cell r="H971">
            <v>0.39</v>
          </cell>
          <cell r="J971">
            <v>0.68544000000000005</v>
          </cell>
          <cell r="K971">
            <v>0.55080000000000007</v>
          </cell>
          <cell r="L971">
            <v>0.39</v>
          </cell>
        </row>
        <row r="972">
          <cell r="A972" t="str">
            <v>87-10-1727</v>
          </cell>
          <cell r="B972" t="str">
            <v>Abies nordmanniana</v>
          </cell>
          <cell r="C972" t="str">
            <v>PL 500</v>
          </cell>
          <cell r="D972" t="str">
            <v>Directly</v>
          </cell>
          <cell r="F972">
            <v>0.56000000000000005</v>
          </cell>
          <cell r="G972">
            <v>0.45</v>
          </cell>
          <cell r="H972">
            <v>0.39</v>
          </cell>
          <cell r="J972">
            <v>0.68544000000000005</v>
          </cell>
          <cell r="K972">
            <v>0.55080000000000007</v>
          </cell>
          <cell r="L972">
            <v>0.39</v>
          </cell>
        </row>
        <row r="973">
          <cell r="A973" t="str">
            <v>87-10-1728</v>
          </cell>
          <cell r="B973" t="str">
            <v>Abies pinsapo</v>
          </cell>
          <cell r="C973" t="str">
            <v>PL 500</v>
          </cell>
          <cell r="D973" t="str">
            <v>Directly</v>
          </cell>
          <cell r="F973">
            <v>0.76</v>
          </cell>
          <cell r="G973">
            <v>0.65</v>
          </cell>
          <cell r="H973">
            <v>0.59</v>
          </cell>
          <cell r="J973">
            <v>0.93023999999999996</v>
          </cell>
          <cell r="K973">
            <v>0.79560000000000008</v>
          </cell>
          <cell r="L973">
            <v>0.59</v>
          </cell>
        </row>
        <row r="974">
          <cell r="A974" t="str">
            <v>87-10-1729</v>
          </cell>
          <cell r="B974" t="str">
            <v>Abies procera  = nobilis</v>
          </cell>
          <cell r="C974" t="str">
            <v>PL 500</v>
          </cell>
          <cell r="D974" t="str">
            <v>Directly</v>
          </cell>
          <cell r="F974">
            <v>0.56000000000000005</v>
          </cell>
          <cell r="G974">
            <v>0.45</v>
          </cell>
          <cell r="H974">
            <v>0.39</v>
          </cell>
          <cell r="J974">
            <v>0.68544000000000005</v>
          </cell>
          <cell r="K974">
            <v>0.55080000000000007</v>
          </cell>
          <cell r="L974">
            <v>0.39</v>
          </cell>
        </row>
        <row r="975">
          <cell r="A975" t="str">
            <v>87-10-1730</v>
          </cell>
          <cell r="B975" t="str">
            <v>Cedrus deodara</v>
          </cell>
          <cell r="C975" t="str">
            <v>PL 500</v>
          </cell>
          <cell r="D975" t="str">
            <v>june 2020</v>
          </cell>
          <cell r="F975">
            <v>0.56000000000000005</v>
          </cell>
          <cell r="G975">
            <v>0.45</v>
          </cell>
          <cell r="H975">
            <v>0.39</v>
          </cell>
          <cell r="J975">
            <v>0.68544000000000005</v>
          </cell>
          <cell r="K975">
            <v>0.55080000000000007</v>
          </cell>
          <cell r="L975">
            <v>0.39</v>
          </cell>
        </row>
        <row r="976">
          <cell r="A976" t="str">
            <v>87-10-1731</v>
          </cell>
          <cell r="B976" t="str">
            <v>Chamaecyparis lawsoniana</v>
          </cell>
          <cell r="C976" t="str">
            <v>PL 500</v>
          </cell>
          <cell r="D976" t="str">
            <v>Directly</v>
          </cell>
          <cell r="F976">
            <v>0.44</v>
          </cell>
          <cell r="G976">
            <v>0.34</v>
          </cell>
          <cell r="H976">
            <v>0.28000000000000003</v>
          </cell>
          <cell r="J976">
            <v>0.53856000000000004</v>
          </cell>
          <cell r="K976">
            <v>0.41616000000000003</v>
          </cell>
          <cell r="L976">
            <v>0.28000000000000003</v>
          </cell>
        </row>
        <row r="977">
          <cell r="A977" t="str">
            <v>87-10-1732</v>
          </cell>
          <cell r="B977" t="str">
            <v>Cryptomeria japonica</v>
          </cell>
          <cell r="C977" t="str">
            <v>PL 500</v>
          </cell>
          <cell r="D977" t="str">
            <v>Directly</v>
          </cell>
          <cell r="F977">
            <v>0.72000000000000008</v>
          </cell>
          <cell r="G977">
            <v>0.61</v>
          </cell>
          <cell r="H977">
            <v>0.55000000000000004</v>
          </cell>
          <cell r="J977">
            <v>0.88128000000000006</v>
          </cell>
          <cell r="K977">
            <v>0.74663999999999997</v>
          </cell>
          <cell r="L977">
            <v>0.55000000000000004</v>
          </cell>
        </row>
        <row r="978">
          <cell r="A978" t="str">
            <v>87-10-1734</v>
          </cell>
          <cell r="B978" t="str">
            <v>Ginkgo biloba</v>
          </cell>
          <cell r="C978" t="str">
            <v>PL 500</v>
          </cell>
          <cell r="D978" t="str">
            <v>Directly</v>
          </cell>
          <cell r="F978">
            <v>0.88</v>
          </cell>
          <cell r="G978">
            <v>0.77</v>
          </cell>
          <cell r="H978">
            <v>0.71</v>
          </cell>
          <cell r="J978">
            <v>1.0771200000000001</v>
          </cell>
          <cell r="K978">
            <v>0.94247999999999998</v>
          </cell>
          <cell r="L978">
            <v>0.71</v>
          </cell>
        </row>
        <row r="979">
          <cell r="A979" t="str">
            <v>87-10-1733</v>
          </cell>
          <cell r="B979" t="str">
            <v>Juniperus virginiana</v>
          </cell>
          <cell r="C979" t="str">
            <v>PL 500</v>
          </cell>
          <cell r="D979" t="str">
            <v>Directly</v>
          </cell>
          <cell r="F979">
            <v>0.48</v>
          </cell>
          <cell r="G979">
            <v>0.37</v>
          </cell>
          <cell r="H979">
            <v>0.31</v>
          </cell>
          <cell r="J979">
            <v>0.58751999999999993</v>
          </cell>
          <cell r="K979">
            <v>0.45288</v>
          </cell>
          <cell r="L979">
            <v>0.31</v>
          </cell>
        </row>
        <row r="980">
          <cell r="A980" t="str">
            <v>87-10-1735</v>
          </cell>
          <cell r="B980" t="str">
            <v>Larix decidua</v>
          </cell>
          <cell r="C980" t="str">
            <v>PL 500</v>
          </cell>
          <cell r="D980" t="str">
            <v>Directly</v>
          </cell>
          <cell r="F980">
            <v>0.51</v>
          </cell>
          <cell r="G980">
            <v>0.4</v>
          </cell>
          <cell r="H980">
            <v>0.34</v>
          </cell>
          <cell r="J980">
            <v>0.62424000000000002</v>
          </cell>
          <cell r="K980">
            <v>0.48959999999999998</v>
          </cell>
          <cell r="L980">
            <v>0.34</v>
          </cell>
        </row>
        <row r="981">
          <cell r="A981" t="str">
            <v>87-10-1736</v>
          </cell>
          <cell r="B981" t="str">
            <v>Larix kaempferi</v>
          </cell>
          <cell r="C981" t="str">
            <v>PL 500</v>
          </cell>
          <cell r="D981" t="str">
            <v>Directly</v>
          </cell>
          <cell r="F981">
            <v>0.56000000000000005</v>
          </cell>
          <cell r="G981">
            <v>0.45</v>
          </cell>
          <cell r="H981">
            <v>0.39</v>
          </cell>
          <cell r="J981">
            <v>0.68544000000000005</v>
          </cell>
          <cell r="K981">
            <v>0.55080000000000007</v>
          </cell>
          <cell r="L981">
            <v>0.39</v>
          </cell>
        </row>
        <row r="982">
          <cell r="A982" t="str">
            <v>87-10-1737</v>
          </cell>
          <cell r="B982" t="str">
            <v>Larix leptolepis</v>
          </cell>
          <cell r="C982" t="str">
            <v>PL 500</v>
          </cell>
          <cell r="D982" t="str">
            <v>Directly</v>
          </cell>
          <cell r="F982">
            <v>0.48</v>
          </cell>
          <cell r="G982">
            <v>0.37</v>
          </cell>
          <cell r="H982">
            <v>0.31</v>
          </cell>
          <cell r="J982">
            <v>0.58751999999999993</v>
          </cell>
          <cell r="K982">
            <v>0.45288</v>
          </cell>
          <cell r="L982">
            <v>0.31</v>
          </cell>
        </row>
        <row r="983">
          <cell r="A983" t="str">
            <v>87-10-1738</v>
          </cell>
          <cell r="B983" t="str">
            <v>Metasequoia glyptostroboides</v>
          </cell>
          <cell r="C983" t="str">
            <v>PL 500</v>
          </cell>
          <cell r="D983" t="str">
            <v>Directly</v>
          </cell>
          <cell r="F983">
            <v>1.08</v>
          </cell>
          <cell r="G983">
            <v>0.97</v>
          </cell>
          <cell r="H983">
            <v>0.91</v>
          </cell>
          <cell r="J983">
            <v>1.32192</v>
          </cell>
          <cell r="K983">
            <v>1.1872799999999999</v>
          </cell>
          <cell r="L983">
            <v>0.91</v>
          </cell>
        </row>
        <row r="984">
          <cell r="A984" t="str">
            <v>87-10-1739</v>
          </cell>
          <cell r="B984" t="str">
            <v>Picea abies</v>
          </cell>
          <cell r="C984" t="str">
            <v>PL 500</v>
          </cell>
          <cell r="D984" t="str">
            <v>Directly</v>
          </cell>
          <cell r="F984">
            <v>0.58000000000000007</v>
          </cell>
          <cell r="G984">
            <v>0.47</v>
          </cell>
          <cell r="H984">
            <v>0.41</v>
          </cell>
          <cell r="J984">
            <v>0.70992000000000011</v>
          </cell>
          <cell r="K984">
            <v>0.5752799999999999</v>
          </cell>
          <cell r="L984">
            <v>0.41</v>
          </cell>
        </row>
        <row r="985">
          <cell r="A985" t="str">
            <v>87-10-1740</v>
          </cell>
          <cell r="B985" t="str">
            <v>Picea omorika</v>
          </cell>
          <cell r="C985" t="str">
            <v>PL 500</v>
          </cell>
          <cell r="D985" t="str">
            <v>Directly</v>
          </cell>
          <cell r="F985">
            <v>0.44</v>
          </cell>
          <cell r="G985">
            <v>0.34</v>
          </cell>
          <cell r="H985">
            <v>0.28000000000000003</v>
          </cell>
          <cell r="J985">
            <v>0.53856000000000004</v>
          </cell>
          <cell r="K985">
            <v>0.41616000000000003</v>
          </cell>
          <cell r="L985">
            <v>0.28000000000000003</v>
          </cell>
        </row>
        <row r="986">
          <cell r="A986" t="str">
            <v>87-10-1741</v>
          </cell>
          <cell r="B986" t="str">
            <v>Picea pungens Glauca</v>
          </cell>
          <cell r="C986" t="str">
            <v>PL 500</v>
          </cell>
          <cell r="D986" t="str">
            <v>Directly</v>
          </cell>
          <cell r="F986">
            <v>0.48</v>
          </cell>
          <cell r="G986">
            <v>0.37</v>
          </cell>
          <cell r="H986">
            <v>0.31</v>
          </cell>
          <cell r="J986">
            <v>0.58751999999999993</v>
          </cell>
          <cell r="K986">
            <v>0.45288</v>
          </cell>
          <cell r="L986">
            <v>0.31</v>
          </cell>
        </row>
        <row r="987">
          <cell r="A987" t="str">
            <v>87-10-1742</v>
          </cell>
          <cell r="B987" t="str">
            <v>Picea pungens 'Glauca' Apache</v>
          </cell>
          <cell r="C987" t="str">
            <v>PL 500</v>
          </cell>
          <cell r="D987" t="str">
            <v>Directly</v>
          </cell>
          <cell r="F987">
            <v>0.48</v>
          </cell>
          <cell r="G987">
            <v>0.37</v>
          </cell>
          <cell r="H987">
            <v>0.31</v>
          </cell>
          <cell r="J987">
            <v>0.58751999999999993</v>
          </cell>
          <cell r="K987">
            <v>0.45288</v>
          </cell>
          <cell r="L987">
            <v>0.31</v>
          </cell>
        </row>
        <row r="988">
          <cell r="A988" t="str">
            <v>87-10-1743</v>
          </cell>
          <cell r="B988" t="str">
            <v>Picea pungens 'Glauca' Kaibab</v>
          </cell>
          <cell r="C988" t="str">
            <v>PL 500</v>
          </cell>
          <cell r="D988" t="str">
            <v>Directly</v>
          </cell>
          <cell r="F988">
            <v>0.48</v>
          </cell>
          <cell r="G988">
            <v>0.37</v>
          </cell>
          <cell r="H988">
            <v>0.31</v>
          </cell>
          <cell r="J988">
            <v>0.58751999999999993</v>
          </cell>
          <cell r="K988">
            <v>0.45288</v>
          </cell>
          <cell r="L988">
            <v>0.31</v>
          </cell>
        </row>
        <row r="989">
          <cell r="A989" t="str">
            <v>87-10-1744</v>
          </cell>
          <cell r="B989" t="str">
            <v>Picea pungens 'Glauca' Majestic Blue</v>
          </cell>
          <cell r="C989" t="str">
            <v>PL 500</v>
          </cell>
          <cell r="D989" t="str">
            <v>Directly</v>
          </cell>
          <cell r="F989">
            <v>0.48</v>
          </cell>
          <cell r="G989">
            <v>0.37</v>
          </cell>
          <cell r="H989">
            <v>0.31</v>
          </cell>
          <cell r="J989">
            <v>0.58751999999999993</v>
          </cell>
          <cell r="K989">
            <v>0.45288</v>
          </cell>
          <cell r="L989">
            <v>0.31</v>
          </cell>
        </row>
        <row r="990">
          <cell r="A990" t="str">
            <v>87-10-1745</v>
          </cell>
          <cell r="B990" t="str">
            <v>Picea pungens 'Super Blue Seedling'</v>
          </cell>
          <cell r="C990" t="str">
            <v>PL 500</v>
          </cell>
          <cell r="D990" t="str">
            <v>Directly</v>
          </cell>
          <cell r="F990">
            <v>1.28</v>
          </cell>
          <cell r="G990">
            <v>1.17</v>
          </cell>
          <cell r="H990">
            <v>1.1100000000000001</v>
          </cell>
          <cell r="J990">
            <v>1.5667200000000001</v>
          </cell>
          <cell r="K990">
            <v>1.43208</v>
          </cell>
          <cell r="L990">
            <v>1.1100000000000001</v>
          </cell>
        </row>
        <row r="991">
          <cell r="A991" t="str">
            <v>87-10-1746</v>
          </cell>
          <cell r="B991" t="str">
            <v>Pinus aristata</v>
          </cell>
          <cell r="C991" t="str">
            <v>PL 500</v>
          </cell>
          <cell r="D991" t="str">
            <v>Directly</v>
          </cell>
          <cell r="F991">
            <v>0.48</v>
          </cell>
          <cell r="G991">
            <v>0.37</v>
          </cell>
          <cell r="H991">
            <v>0.31</v>
          </cell>
          <cell r="J991">
            <v>0.58751999999999993</v>
          </cell>
          <cell r="K991">
            <v>0.45288</v>
          </cell>
          <cell r="L991">
            <v>0.31</v>
          </cell>
        </row>
        <row r="992">
          <cell r="A992" t="str">
            <v>87-10-1747</v>
          </cell>
          <cell r="B992" t="str">
            <v>Pinus armandii</v>
          </cell>
          <cell r="C992" t="str">
            <v>PL 500</v>
          </cell>
          <cell r="D992" t="str">
            <v>Directly</v>
          </cell>
          <cell r="F992">
            <v>0.58000000000000007</v>
          </cell>
          <cell r="G992">
            <v>0.47</v>
          </cell>
          <cell r="H992">
            <v>0.41</v>
          </cell>
          <cell r="J992">
            <v>0.70992000000000011</v>
          </cell>
          <cell r="K992">
            <v>0.5752799999999999</v>
          </cell>
          <cell r="L992">
            <v>0.41</v>
          </cell>
        </row>
        <row r="993">
          <cell r="A993" t="str">
            <v>87-10-1748</v>
          </cell>
          <cell r="B993" t="str">
            <v>Pinus cembra</v>
          </cell>
          <cell r="C993" t="str">
            <v>PL 500</v>
          </cell>
          <cell r="D993" t="str">
            <v>Directly</v>
          </cell>
          <cell r="F993">
            <v>0.58000000000000007</v>
          </cell>
          <cell r="G993">
            <v>0.47</v>
          </cell>
          <cell r="H993">
            <v>0.41</v>
          </cell>
          <cell r="J993">
            <v>0.70992000000000011</v>
          </cell>
          <cell r="K993">
            <v>0.5752799999999999</v>
          </cell>
          <cell r="L993">
            <v>0.41</v>
          </cell>
        </row>
        <row r="994">
          <cell r="A994" t="str">
            <v>87-10-1749</v>
          </cell>
          <cell r="B994" t="str">
            <v>Pinus contorta</v>
          </cell>
          <cell r="C994" t="str">
            <v>PL 500</v>
          </cell>
          <cell r="D994" t="str">
            <v>Directly</v>
          </cell>
          <cell r="F994">
            <v>0.44</v>
          </cell>
          <cell r="G994">
            <v>0.34</v>
          </cell>
          <cell r="H994">
            <v>0.28000000000000003</v>
          </cell>
          <cell r="J994">
            <v>0.53856000000000004</v>
          </cell>
          <cell r="K994">
            <v>0.41616000000000003</v>
          </cell>
          <cell r="L994">
            <v>0.28000000000000003</v>
          </cell>
        </row>
        <row r="995">
          <cell r="A995" t="str">
            <v>87-10-1784</v>
          </cell>
          <cell r="B995" t="str">
            <v>Pinus grifithii = walichiana</v>
          </cell>
          <cell r="C995" t="str">
            <v>PL 500</v>
          </cell>
          <cell r="D995" t="str">
            <v>Directly</v>
          </cell>
          <cell r="F995">
            <v>0.45999999999999996</v>
          </cell>
          <cell r="G995">
            <v>0.35</v>
          </cell>
          <cell r="H995">
            <v>0.28999999999999998</v>
          </cell>
          <cell r="J995">
            <v>0.56303999999999998</v>
          </cell>
          <cell r="K995">
            <v>0.4284</v>
          </cell>
          <cell r="L995">
            <v>0.28999999999999998</v>
          </cell>
        </row>
        <row r="996">
          <cell r="A996" t="str">
            <v>87-10-1751</v>
          </cell>
          <cell r="B996" t="str">
            <v>Pinus leucodermis</v>
          </cell>
          <cell r="C996" t="str">
            <v>PL 500</v>
          </cell>
          <cell r="D996" t="str">
            <v>Directly</v>
          </cell>
          <cell r="F996">
            <v>0.48</v>
          </cell>
          <cell r="G996">
            <v>0.37</v>
          </cell>
          <cell r="H996">
            <v>0.31</v>
          </cell>
          <cell r="J996">
            <v>0.58751999999999993</v>
          </cell>
          <cell r="K996">
            <v>0.45288</v>
          </cell>
          <cell r="L996">
            <v>0.31</v>
          </cell>
        </row>
        <row r="997">
          <cell r="A997" t="str">
            <v>87-10-1752</v>
          </cell>
          <cell r="B997" t="str">
            <v>Pinus mugo Mughus</v>
          </cell>
          <cell r="C997" t="str">
            <v>PL 500</v>
          </cell>
          <cell r="D997" t="str">
            <v>Directly</v>
          </cell>
          <cell r="F997">
            <v>0.44</v>
          </cell>
          <cell r="G997">
            <v>0.34</v>
          </cell>
          <cell r="H997">
            <v>0.28000000000000003</v>
          </cell>
          <cell r="J997">
            <v>0.53856000000000004</v>
          </cell>
          <cell r="K997">
            <v>0.41616000000000003</v>
          </cell>
          <cell r="L997">
            <v>0.28000000000000003</v>
          </cell>
        </row>
        <row r="998">
          <cell r="A998" t="str">
            <v>87-10-1754</v>
          </cell>
          <cell r="B998" t="str">
            <v>Pinus mugo Pumilio</v>
          </cell>
          <cell r="C998" t="str">
            <v>PL 500</v>
          </cell>
          <cell r="D998" t="str">
            <v>Directly</v>
          </cell>
          <cell r="F998">
            <v>0.44</v>
          </cell>
          <cell r="G998">
            <v>0.34</v>
          </cell>
          <cell r="H998">
            <v>0.28000000000000003</v>
          </cell>
          <cell r="J998">
            <v>0.53856000000000004</v>
          </cell>
          <cell r="K998">
            <v>0.41616000000000003</v>
          </cell>
          <cell r="L998">
            <v>0.28000000000000003</v>
          </cell>
        </row>
        <row r="999">
          <cell r="A999" t="str">
            <v>87-10-1753</v>
          </cell>
          <cell r="B999" t="str">
            <v>Pinus nigra nigra</v>
          </cell>
          <cell r="C999" t="str">
            <v>PL 500</v>
          </cell>
          <cell r="D999" t="str">
            <v>Directly</v>
          </cell>
          <cell r="F999">
            <v>0.44</v>
          </cell>
          <cell r="G999">
            <v>0.34</v>
          </cell>
          <cell r="H999">
            <v>0.28000000000000003</v>
          </cell>
          <cell r="J999">
            <v>0.53856000000000004</v>
          </cell>
          <cell r="K999">
            <v>0.41616000000000003</v>
          </cell>
          <cell r="L999">
            <v>0.28000000000000003</v>
          </cell>
        </row>
        <row r="1000">
          <cell r="A1000" t="str">
            <v>87-10-1755</v>
          </cell>
          <cell r="B1000" t="str">
            <v>Pinus peuce</v>
          </cell>
          <cell r="C1000" t="str">
            <v>PL 500</v>
          </cell>
          <cell r="D1000" t="str">
            <v>Directly</v>
          </cell>
          <cell r="F1000">
            <v>0.49</v>
          </cell>
          <cell r="G1000">
            <v>0.38</v>
          </cell>
          <cell r="H1000">
            <v>0.32</v>
          </cell>
          <cell r="J1000">
            <v>0.59975999999999996</v>
          </cell>
          <cell r="K1000">
            <v>0.46511999999999998</v>
          </cell>
          <cell r="L1000">
            <v>0.32</v>
          </cell>
        </row>
        <row r="1001">
          <cell r="A1001" t="str">
            <v>87-10-1756</v>
          </cell>
          <cell r="B1001" t="str">
            <v>Pinus ponderosa</v>
          </cell>
          <cell r="C1001" t="str">
            <v>PL 500</v>
          </cell>
          <cell r="D1001" t="str">
            <v>Directly</v>
          </cell>
          <cell r="F1001">
            <v>0.49</v>
          </cell>
          <cell r="G1001">
            <v>0.38</v>
          </cell>
          <cell r="H1001">
            <v>0.32</v>
          </cell>
          <cell r="J1001">
            <v>0.59975999999999996</v>
          </cell>
          <cell r="K1001">
            <v>0.46511999999999998</v>
          </cell>
          <cell r="L1001">
            <v>0.32</v>
          </cell>
        </row>
        <row r="1002">
          <cell r="A1002" t="str">
            <v>87-10-1757</v>
          </cell>
          <cell r="B1002" t="str">
            <v>Pinus strobus</v>
          </cell>
          <cell r="C1002" t="str">
            <v>PL 500</v>
          </cell>
          <cell r="D1002" t="str">
            <v>Directly</v>
          </cell>
          <cell r="F1002">
            <v>0.49</v>
          </cell>
          <cell r="G1002">
            <v>0.38</v>
          </cell>
          <cell r="H1002">
            <v>0.32</v>
          </cell>
          <cell r="J1002">
            <v>0.59975999999999996</v>
          </cell>
          <cell r="K1002">
            <v>0.46511999999999998</v>
          </cell>
          <cell r="L1002">
            <v>0.32</v>
          </cell>
        </row>
        <row r="1003">
          <cell r="A1003" t="str">
            <v>87-10-1758</v>
          </cell>
          <cell r="B1003" t="str">
            <v>Pinus sylvestris</v>
          </cell>
          <cell r="C1003" t="str">
            <v>PL 500</v>
          </cell>
          <cell r="D1003" t="str">
            <v>Directly</v>
          </cell>
          <cell r="F1003">
            <v>0.44</v>
          </cell>
          <cell r="G1003">
            <v>0.34</v>
          </cell>
          <cell r="H1003">
            <v>0.28000000000000003</v>
          </cell>
          <cell r="J1003">
            <v>0.53856000000000004</v>
          </cell>
          <cell r="K1003">
            <v>0.41616000000000003</v>
          </cell>
          <cell r="L1003">
            <v>0.28000000000000003</v>
          </cell>
        </row>
        <row r="1004">
          <cell r="A1004" t="str">
            <v>87-10-1759</v>
          </cell>
          <cell r="B1004" t="str">
            <v>Pinus uncinata</v>
          </cell>
          <cell r="C1004" t="str">
            <v>PL 500</v>
          </cell>
          <cell r="D1004" t="str">
            <v>Directly</v>
          </cell>
          <cell r="F1004">
            <v>0.44</v>
          </cell>
          <cell r="G1004">
            <v>0.34</v>
          </cell>
          <cell r="H1004">
            <v>0.28000000000000003</v>
          </cell>
          <cell r="J1004">
            <v>0.53856000000000004</v>
          </cell>
          <cell r="K1004">
            <v>0.41616000000000003</v>
          </cell>
          <cell r="L1004">
            <v>0.28000000000000003</v>
          </cell>
        </row>
        <row r="1005">
          <cell r="A1005" t="str">
            <v>87-10-1760</v>
          </cell>
          <cell r="B1005" t="str">
            <v>Pseudotsuga menziesii</v>
          </cell>
          <cell r="C1005" t="str">
            <v>PL 500</v>
          </cell>
          <cell r="D1005" t="str">
            <v>Directly</v>
          </cell>
          <cell r="F1005">
            <v>0.48</v>
          </cell>
          <cell r="G1005">
            <v>0.37</v>
          </cell>
          <cell r="H1005">
            <v>0.31</v>
          </cell>
          <cell r="J1005">
            <v>0.58751999999999993</v>
          </cell>
          <cell r="K1005">
            <v>0.45288</v>
          </cell>
          <cell r="L1005">
            <v>0.31</v>
          </cell>
        </row>
        <row r="1006">
          <cell r="A1006" t="str">
            <v>87-10-1761</v>
          </cell>
          <cell r="B1006" t="str">
            <v>Sequoiadendron giganteum</v>
          </cell>
          <cell r="C1006" t="str">
            <v>PL 500</v>
          </cell>
          <cell r="D1006" t="str">
            <v>Directly</v>
          </cell>
          <cell r="F1006">
            <v>1.1100000000000001</v>
          </cell>
          <cell r="G1006">
            <v>1</v>
          </cell>
          <cell r="H1006">
            <v>0.94</v>
          </cell>
          <cell r="J1006">
            <v>1.3586400000000001</v>
          </cell>
          <cell r="K1006">
            <v>1.224</v>
          </cell>
          <cell r="L1006">
            <v>0.94</v>
          </cell>
        </row>
        <row r="1007">
          <cell r="A1007" t="str">
            <v>87-10-1762</v>
          </cell>
          <cell r="B1007" t="str">
            <v>Taxodium distichum</v>
          </cell>
          <cell r="C1007" t="str">
            <v>PL 500</v>
          </cell>
          <cell r="D1007" t="str">
            <v>Directly</v>
          </cell>
          <cell r="F1007">
            <v>1.1100000000000001</v>
          </cell>
          <cell r="G1007">
            <v>1</v>
          </cell>
          <cell r="H1007">
            <v>0.94</v>
          </cell>
          <cell r="J1007">
            <v>1.3586400000000001</v>
          </cell>
          <cell r="K1007">
            <v>1.224</v>
          </cell>
          <cell r="L1007">
            <v>0.94</v>
          </cell>
        </row>
        <row r="1008">
          <cell r="A1008" t="str">
            <v>87-10-1763</v>
          </cell>
          <cell r="B1008" t="str">
            <v>Taxus baccata</v>
          </cell>
          <cell r="C1008" t="str">
            <v>PL 500</v>
          </cell>
          <cell r="D1008" t="str">
            <v>Directly</v>
          </cell>
          <cell r="F1008">
            <v>0.56000000000000005</v>
          </cell>
          <cell r="G1008">
            <v>0.45</v>
          </cell>
          <cell r="H1008">
            <v>0.39</v>
          </cell>
          <cell r="J1008">
            <v>0.68544000000000005</v>
          </cell>
          <cell r="K1008">
            <v>0.55080000000000007</v>
          </cell>
          <cell r="L1008">
            <v>0.39</v>
          </cell>
        </row>
        <row r="1009">
          <cell r="A1009" t="str">
            <v>87-10-1764</v>
          </cell>
          <cell r="B1009" t="str">
            <v>Thuja orientalis</v>
          </cell>
          <cell r="C1009" t="str">
            <v>PL 500</v>
          </cell>
          <cell r="D1009" t="str">
            <v>Directly</v>
          </cell>
          <cell r="F1009">
            <v>0.45999999999999996</v>
          </cell>
          <cell r="G1009">
            <v>0.35</v>
          </cell>
          <cell r="H1009">
            <v>0.28999999999999998</v>
          </cell>
          <cell r="J1009">
            <v>0.56303999999999998</v>
          </cell>
          <cell r="K1009">
            <v>0.4284</v>
          </cell>
          <cell r="L1009">
            <v>0.28999999999999998</v>
          </cell>
        </row>
        <row r="1010">
          <cell r="A1010" t="str">
            <v>87-10-1765</v>
          </cell>
          <cell r="B1010" t="str">
            <v>Thuja plicata</v>
          </cell>
          <cell r="C1010" t="str">
            <v>PL 500</v>
          </cell>
          <cell r="D1010" t="str">
            <v>Directly</v>
          </cell>
          <cell r="F1010">
            <v>0.44</v>
          </cell>
          <cell r="G1010">
            <v>0.34</v>
          </cell>
          <cell r="H1010">
            <v>0.28000000000000003</v>
          </cell>
          <cell r="J1010">
            <v>0.53856000000000004</v>
          </cell>
          <cell r="K1010">
            <v>0.41616000000000003</v>
          </cell>
          <cell r="L1010">
            <v>0.28000000000000003</v>
          </cell>
        </row>
        <row r="1011">
          <cell r="A1011" t="str">
            <v>87-10-1766</v>
          </cell>
          <cell r="B1011" t="str">
            <v>Tsuga canadensis</v>
          </cell>
          <cell r="C1011" t="str">
            <v>PL 500</v>
          </cell>
          <cell r="D1011" t="str">
            <v>Directly</v>
          </cell>
          <cell r="F1011">
            <v>0.58000000000000007</v>
          </cell>
          <cell r="G1011">
            <v>0.47</v>
          </cell>
          <cell r="H1011">
            <v>0.41</v>
          </cell>
          <cell r="J1011">
            <v>0.70992000000000011</v>
          </cell>
          <cell r="K1011">
            <v>0.5752799999999999</v>
          </cell>
          <cell r="L1011">
            <v>0.41</v>
          </cell>
        </row>
        <row r="1012">
          <cell r="A1012" t="str">
            <v>87-10-1767</v>
          </cell>
          <cell r="B1012" t="str">
            <v>Tsuga heterophylla</v>
          </cell>
          <cell r="C1012" t="str">
            <v>PL 500</v>
          </cell>
          <cell r="D1012" t="str">
            <v>Directly</v>
          </cell>
          <cell r="F1012">
            <v>0.58000000000000007</v>
          </cell>
          <cell r="G1012">
            <v>0.47</v>
          </cell>
          <cell r="H1012">
            <v>0.41</v>
          </cell>
          <cell r="J1012">
            <v>0.70992000000000011</v>
          </cell>
          <cell r="K1012">
            <v>0.5752799999999999</v>
          </cell>
          <cell r="L1012">
            <v>0.41</v>
          </cell>
        </row>
      </sheetData>
      <sheetData sheetId="12" refreshError="1"/>
      <sheetData sheetId="13" refreshError="1"/>
      <sheetData sheetId="1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новинки_nouveautes "/>
      <sheetName val="гортензия на доращивание "/>
      <sheetName val="PDXALV"/>
      <sheetName val="PDX"/>
      <sheetName val="Feuille11"/>
      <sheetName val="RENTAB"/>
    </sheetNames>
    <sheetDataSet>
      <sheetData sheetId="0" refreshError="1"/>
      <sheetData sheetId="1"/>
      <sheetData sheetId="2" refreshError="1"/>
      <sheetData sheetId="3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новинки_nouveautes "/>
      <sheetName val="гортензия на доращивание "/>
      <sheetName val="PDXALV"/>
      <sheetName val="PDX"/>
      <sheetName val="Feuille11"/>
      <sheetName val="RENTAB"/>
    </sheetNames>
    <sheetDataSet>
      <sheetData sheetId="0" refreshError="1"/>
      <sheetData sheetId="1"/>
      <sheetData sheetId="2" refreshError="1"/>
      <sheetData sheetId="3"/>
      <sheetData sheetId="4" refreshError="1"/>
      <sheetData sheetId="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Лист1"/>
      <sheetName val="Лист2"/>
    </sheetNames>
    <sheetDataSet>
      <sheetData sheetId="0"/>
      <sheetData sheetId="1">
        <row r="1">
          <cell r="C1">
            <v>11905</v>
          </cell>
        </row>
        <row r="2">
          <cell r="A2" t="str">
            <v>Артикул</v>
          </cell>
          <cell r="B2" t="str">
            <v>Номенклатура</v>
          </cell>
          <cell r="C2" t="str">
            <v>отказ</v>
          </cell>
        </row>
        <row r="3">
          <cell r="A3" t="str">
            <v>87-104-0004</v>
          </cell>
          <cell r="B3" t="str">
            <v>Пион молочноцветковый (Paeonia lactiflora Albert Crousse BR 2-3 eye)</v>
          </cell>
          <cell r="C3">
            <v>0</v>
          </cell>
        </row>
        <row r="4">
          <cell r="A4" t="str">
            <v>87-104-0005</v>
          </cell>
          <cell r="B4" t="str">
            <v>Пион молочноцветковый (Paeonia lactiflora Albert Crousse BR 3-5 eye)</v>
          </cell>
          <cell r="C4">
            <v>0</v>
          </cell>
        </row>
        <row r="5">
          <cell r="A5" t="str">
            <v>87-104-0010</v>
          </cell>
          <cell r="B5" t="str">
            <v>Пион молочноцветковый (Paeonia lactiflora Alice Harding BR 2-3 eye)</v>
          </cell>
          <cell r="C5">
            <v>0</v>
          </cell>
        </row>
        <row r="6">
          <cell r="A6" t="str">
            <v>87-104-0017</v>
          </cell>
          <cell r="B6" t="str">
            <v>Пион молочноцветковый (Paeonia lactiflora Amalia Olsen BR 3-5 eye)</v>
          </cell>
          <cell r="C6">
            <v>0</v>
          </cell>
        </row>
        <row r="7">
          <cell r="A7" t="str">
            <v>87-104-0018</v>
          </cell>
          <cell r="B7" t="str">
            <v>Пион гибридный (Paeonia hybrida America BR 2-3 eye)</v>
          </cell>
          <cell r="C7">
            <v>0</v>
          </cell>
        </row>
        <row r="8">
          <cell r="A8" t="str">
            <v>87-104-0038</v>
          </cell>
          <cell r="B8" t="str">
            <v>Пион молочноцветковый (Paeonia lactiflora Barbara BR 2-3 eye)</v>
          </cell>
          <cell r="C8">
            <v>0</v>
          </cell>
        </row>
        <row r="9">
          <cell r="A9" t="str">
            <v>87-104-0056</v>
          </cell>
          <cell r="B9" t="str">
            <v>Пион молочноцветковый (Paeonia lactiflora Blush Queen BR 3-5 eye)</v>
          </cell>
          <cell r="C9">
            <v>0</v>
          </cell>
        </row>
        <row r="10">
          <cell r="A10" t="str">
            <v>87-104-0057</v>
          </cell>
          <cell r="B10" t="str">
            <v>Пион гибридный (Paeonia hybrida Blushing Princess BR 2-3 eye)</v>
          </cell>
          <cell r="C10">
            <v>0</v>
          </cell>
        </row>
        <row r="11">
          <cell r="A11" t="str">
            <v>87-104-0089</v>
          </cell>
          <cell r="B11" t="str">
            <v>Пион молочноцветковый (Paeonia lactiflora Butter bowl BR 3-5 eye)</v>
          </cell>
          <cell r="C11">
            <v>0</v>
          </cell>
        </row>
        <row r="12">
          <cell r="A12" t="str">
            <v>87-104-0139</v>
          </cell>
          <cell r="B12" t="str">
            <v>Пион молочноцветковый (Paeonia lactiflora Cora Stubbs BR 3-5 eye)</v>
          </cell>
          <cell r="C12">
            <v>0</v>
          </cell>
        </row>
        <row r="13">
          <cell r="A13" t="str">
            <v>87-104-0148</v>
          </cell>
          <cell r="B13" t="str">
            <v>Пион гибридный (Paeonia hybrida Coral Magic BR 3-5 eye)</v>
          </cell>
          <cell r="C13">
            <v>0</v>
          </cell>
        </row>
        <row r="14">
          <cell r="A14" t="str">
            <v>87-104-0152</v>
          </cell>
          <cell r="B14" t="str">
            <v>Пион молочноцветковый (Paeonia lactiflora Cotton Candy BR 3-5 eye)</v>
          </cell>
          <cell r="C14">
            <v>0</v>
          </cell>
        </row>
        <row r="15">
          <cell r="A15" t="str">
            <v>87-104-0154</v>
          </cell>
          <cell r="B15" t="str">
            <v>Пион молочноцветковый (Paeonia lactiflora Couronne d'Or BR 3-5 eye)</v>
          </cell>
          <cell r="C15">
            <v>0</v>
          </cell>
        </row>
        <row r="16">
          <cell r="A16" t="str">
            <v>87-104-0257</v>
          </cell>
          <cell r="B16" t="str">
            <v>Пион молочноцветковый (Paeonia lactiflora Green Halo BR 2-3 eye)</v>
          </cell>
          <cell r="C16">
            <v>0</v>
          </cell>
        </row>
        <row r="17">
          <cell r="A17" t="str">
            <v>87-104-0258</v>
          </cell>
          <cell r="B17" t="str">
            <v>Пион молочноцветковый (Paeonia lactiflora Green Halo BR 3-5 eye)</v>
          </cell>
          <cell r="C17">
            <v>0</v>
          </cell>
        </row>
        <row r="18">
          <cell r="A18" t="str">
            <v>87-104-0273</v>
          </cell>
          <cell r="B18" t="str">
            <v>Пион молочноцветковый (Paeonia lactiflora Hot Chocolate BR 3-5 eye)</v>
          </cell>
          <cell r="C18">
            <v>0</v>
          </cell>
        </row>
        <row r="19">
          <cell r="A19" t="str">
            <v>87-104-0309</v>
          </cell>
          <cell r="B19" t="str">
            <v xml:space="preserve">Пион молочноцветковый (Paeonia lactiflora Kings Day BR 2-3 eye) </v>
          </cell>
          <cell r="C19">
            <v>0</v>
          </cell>
        </row>
        <row r="20">
          <cell r="A20" t="str">
            <v>87-104-0321</v>
          </cell>
          <cell r="B20" t="str">
            <v>Пион молочноцветковый (Paeonia lactiflora Lady Alexander Duff BR 3-5 eye)</v>
          </cell>
          <cell r="C20">
            <v>0</v>
          </cell>
        </row>
        <row r="21">
          <cell r="A21" t="str">
            <v>87-104-0360</v>
          </cell>
          <cell r="B21" t="str">
            <v>Пион гибридный (Paeonia hybrida Mackinac Grand BR 2-3 eye)</v>
          </cell>
          <cell r="C21">
            <v>0</v>
          </cell>
        </row>
        <row r="22">
          <cell r="A22" t="str">
            <v>87-104-0361</v>
          </cell>
          <cell r="B22" t="str">
            <v>Пион гибридный (Paeonia hybrida Mackinac Grand BR 3-5 eye)</v>
          </cell>
          <cell r="C22">
            <v>0</v>
          </cell>
        </row>
        <row r="23">
          <cell r="A23" t="str">
            <v>87-104-0362</v>
          </cell>
          <cell r="B23" t="str">
            <v>Пион молочноцветковый (Paeonia lactiflora Madame Calot BR 2-3 eye)</v>
          </cell>
          <cell r="C23">
            <v>0</v>
          </cell>
        </row>
        <row r="24">
          <cell r="A24" t="str">
            <v>87-104-0363</v>
          </cell>
          <cell r="B24" t="str">
            <v>Пион молочноцветковый (Paeonia lactiflora Madame Calot BR 3-5 eye)</v>
          </cell>
          <cell r="C24">
            <v>0</v>
          </cell>
        </row>
        <row r="25">
          <cell r="A25" t="str">
            <v>87-104-0367</v>
          </cell>
          <cell r="B25" t="str">
            <v>Пион молочноцветковый (Paeonia lactiflora Madame de Verneville BR 3-5 eye)</v>
          </cell>
          <cell r="C25">
            <v>0</v>
          </cell>
        </row>
        <row r="26">
          <cell r="A26" t="str">
            <v>87-104-0404</v>
          </cell>
          <cell r="B26" t="str">
            <v>Пион молочноцветковый (Paeonia lactiflora Monsieur Jules Elie BR 3-5 eye)</v>
          </cell>
          <cell r="C26">
            <v>0</v>
          </cell>
        </row>
        <row r="27">
          <cell r="A27" t="str">
            <v>87-104-0414</v>
          </cell>
          <cell r="B27" t="str">
            <v>Пион молочноцветковый (Paeonia lactiflora Moon River BR 3-5 eye)</v>
          </cell>
          <cell r="C27">
            <v>0</v>
          </cell>
        </row>
        <row r="28">
          <cell r="A28" t="str">
            <v>87-104-0417</v>
          </cell>
          <cell r="B28" t="str">
            <v>Пион молочноцветковый (Paeonia lactiflora Morning Kiss BR 2-3 eye)</v>
          </cell>
          <cell r="C28">
            <v>0</v>
          </cell>
        </row>
        <row r="29">
          <cell r="A29" t="str">
            <v>87-104-0418</v>
          </cell>
          <cell r="B29" t="str">
            <v>Пион молочноцветковый (Paeonia lactiflora Morning Kiss BR 3-5 eye)</v>
          </cell>
          <cell r="C29">
            <v>0</v>
          </cell>
        </row>
        <row r="30">
          <cell r="A30" t="str">
            <v>87-104-0433</v>
          </cell>
          <cell r="B30" t="str">
            <v>Пион молочноцветковый (Paeonia lactiflora Neon BR 2-3 eye)</v>
          </cell>
          <cell r="C30">
            <v>0</v>
          </cell>
        </row>
        <row r="31">
          <cell r="A31" t="str">
            <v>87-104-0434</v>
          </cell>
          <cell r="B31" t="str">
            <v>Пион молочноцветковый (Paeonia lactiflora Neon BR 3-5 eye)</v>
          </cell>
          <cell r="C31">
            <v>0</v>
          </cell>
        </row>
        <row r="32">
          <cell r="A32" t="str">
            <v>87-104-0442</v>
          </cell>
          <cell r="B32" t="str">
            <v>Пион гибридный (Paeonia hybrida Nosegay BR 3-5 eye)</v>
          </cell>
          <cell r="C32">
            <v>0</v>
          </cell>
        </row>
        <row r="33">
          <cell r="A33" t="str">
            <v>87-104-0462</v>
          </cell>
          <cell r="B33" t="str">
            <v>Пион молочноцветковый (Paeonia lactiflora Peaches and Cream BR 3-5 eye)</v>
          </cell>
          <cell r="C33">
            <v>0</v>
          </cell>
        </row>
        <row r="34">
          <cell r="A34" t="str">
            <v>87-104-0472</v>
          </cell>
          <cell r="B34" t="str">
            <v>Пион молочноцветковый (Paeonia lactiflora Pietertje Vriend BR 2-3 eye)</v>
          </cell>
          <cell r="C34">
            <v>0</v>
          </cell>
        </row>
        <row r="35">
          <cell r="A35" t="str">
            <v>87-104-0473</v>
          </cell>
          <cell r="B35" t="str">
            <v>Пион молочноцветковый (Paeonia lactiflora Pietertje Vriend BR 3-5 eye)</v>
          </cell>
          <cell r="C35">
            <v>0</v>
          </cell>
        </row>
        <row r="36">
          <cell r="A36" t="str">
            <v>87-104-0489</v>
          </cell>
          <cell r="B36" t="str">
            <v>Пион молочноцветковый (Paeonia lactiflora Pink Lemonade BR 3-5 eye)</v>
          </cell>
          <cell r="C36">
            <v>0</v>
          </cell>
        </row>
        <row r="37">
          <cell r="A37" t="str">
            <v>87-104-0491</v>
          </cell>
          <cell r="B37" t="str">
            <v>Пион молочноцветковый (Paeonia lactiflora Pink Luau BR 3-5 eye)</v>
          </cell>
          <cell r="C37">
            <v>0</v>
          </cell>
        </row>
        <row r="38">
          <cell r="A38" t="str">
            <v>87-104-0492</v>
          </cell>
          <cell r="B38" t="str">
            <v>Пион молочноцветковый (Paeonia lactiflora Pink Parfait BR 2-3 eye)</v>
          </cell>
          <cell r="C38">
            <v>0</v>
          </cell>
        </row>
        <row r="39">
          <cell r="A39" t="str">
            <v>87-104-0493</v>
          </cell>
          <cell r="B39" t="str">
            <v>Пион молочноцветковый (Paeonia lactiflora Pink Parfait BR 3-5 eye)</v>
          </cell>
          <cell r="C39">
            <v>0</v>
          </cell>
        </row>
        <row r="40">
          <cell r="A40" t="str">
            <v>87-104-0509</v>
          </cell>
          <cell r="B40" t="str">
            <v>Пион молочноцветковый (Paeonia lactiflora Princess Margaret BR 3-5 eye)</v>
          </cell>
          <cell r="C40">
            <v>0</v>
          </cell>
        </row>
        <row r="41">
          <cell r="A41" t="str">
            <v>87-104-0519</v>
          </cell>
          <cell r="B41" t="str">
            <v>Пион молочноцветковый (Paeonia lactiflora Raspberry Ice BR 3-5 eye)</v>
          </cell>
          <cell r="C41">
            <v>0</v>
          </cell>
        </row>
        <row r="42">
          <cell r="A42" t="str">
            <v>87-104-0528</v>
          </cell>
          <cell r="B42" t="str">
            <v>Пион гибридный (Paeonia hybrida Red Grace BR 2-3 eye)</v>
          </cell>
          <cell r="C42">
            <v>0</v>
          </cell>
        </row>
        <row r="43">
          <cell r="A43" t="str">
            <v>87-104-0529</v>
          </cell>
          <cell r="B43" t="str">
            <v>Пион гибридный (Paeonia hybrida Red Grace BR 3-5 eye)</v>
          </cell>
          <cell r="C43">
            <v>0</v>
          </cell>
        </row>
        <row r="44">
          <cell r="A44" t="str">
            <v>87-104-0538</v>
          </cell>
          <cell r="B44" t="str">
            <v>Пион молочноцветковый (Paeonia lactiflora red spider BR 2-3 eye)</v>
          </cell>
          <cell r="C44">
            <v>0</v>
          </cell>
        </row>
        <row r="45">
          <cell r="A45" t="str">
            <v>87-104-0539</v>
          </cell>
          <cell r="B45" t="str">
            <v>Пион молочноцветковый (Paeonia lactiflora red spider BR 3-5 eye)</v>
          </cell>
          <cell r="C45">
            <v>0</v>
          </cell>
        </row>
        <row r="46">
          <cell r="A46" t="str">
            <v>87-104-0540</v>
          </cell>
          <cell r="B46" t="str">
            <v>Пион молочноцветковый (Paeonia lactiflora Reine Hortense BR 2-3 eye)</v>
          </cell>
          <cell r="C46">
            <v>0</v>
          </cell>
        </row>
        <row r="47">
          <cell r="A47" t="str">
            <v>87-104-0556</v>
          </cell>
          <cell r="B47" t="str">
            <v>Пион гибридный (Paeonia hybrida Salmon Chiffon BR 2-3 eye)</v>
          </cell>
          <cell r="C47">
            <v>0</v>
          </cell>
        </row>
        <row r="48">
          <cell r="A48" t="str">
            <v>87-104-0557</v>
          </cell>
          <cell r="B48" t="str">
            <v>Пион гибридный (Paeonia hybrida Salmon Chiffon BR 3-5 eye)</v>
          </cell>
          <cell r="C48">
            <v>0</v>
          </cell>
        </row>
        <row r="49">
          <cell r="A49" t="str">
            <v>87-104-0583</v>
          </cell>
          <cell r="B49" t="str">
            <v>Пион молочноцветковый (Paeonia lactiflora Snow Mountain BR 3-5 eye)</v>
          </cell>
          <cell r="C49">
            <v>0</v>
          </cell>
        </row>
        <row r="50">
          <cell r="A50" t="str">
            <v>87-104-0594</v>
          </cell>
          <cell r="B50" t="str">
            <v>Пион гибридный (Paeonia hybrida Summer Glow BR 2-3 eye)</v>
          </cell>
          <cell r="C50">
            <v>0</v>
          </cell>
        </row>
        <row r="51">
          <cell r="A51" t="str">
            <v>87-104-0595</v>
          </cell>
          <cell r="B51" t="str">
            <v>Пион гибридный (Paeonia hybrida Summer Glow BR 3-5 eye)</v>
          </cell>
          <cell r="C51">
            <v>0</v>
          </cell>
        </row>
        <row r="52">
          <cell r="A52" t="str">
            <v>87-104-0596</v>
          </cell>
          <cell r="B52" t="str">
            <v>Пион гибридный (Paeonia hybrida Sunny Girl BR 2-3 eye)</v>
          </cell>
          <cell r="C52">
            <v>0</v>
          </cell>
        </row>
        <row r="53">
          <cell r="A53" t="str">
            <v>87-104-0598</v>
          </cell>
          <cell r="B53" t="str">
            <v>Пион молочноцветковый (Paeonia lactiflora Suzie Q BR 2-3 eye)</v>
          </cell>
          <cell r="C53">
            <v>0</v>
          </cell>
        </row>
        <row r="54">
          <cell r="A54" t="str">
            <v>87-104-0599</v>
          </cell>
          <cell r="B54" t="str">
            <v>Пион молочноцветковый (Paeonia lactiflora Suzie Q BR 3-5 eye)</v>
          </cell>
          <cell r="C54">
            <v>0</v>
          </cell>
        </row>
        <row r="55">
          <cell r="A55" t="str">
            <v>87-104-0611</v>
          </cell>
          <cell r="B55" t="str">
            <v>Пион молочноцветковый (Paeonia lactiflora Tom Cat BR 3-5 eye)</v>
          </cell>
          <cell r="C55">
            <v>0</v>
          </cell>
        </row>
        <row r="56">
          <cell r="A56" t="str">
            <v>87-104-0642</v>
          </cell>
          <cell r="B56" t="str">
            <v>Пион молочноцветковый (Paeonia lactiflora White Sarah Bernhardt BR 2-3 eye)</v>
          </cell>
          <cell r="C56">
            <v>0</v>
          </cell>
        </row>
        <row r="57">
          <cell r="A57" t="str">
            <v>87-104-0643</v>
          </cell>
          <cell r="B57" t="str">
            <v>Пион молочноцветковый (Paeonia lactiflora White Sarah Bernhardt BR 3-5 eye)</v>
          </cell>
          <cell r="C57">
            <v>0</v>
          </cell>
        </row>
        <row r="58">
          <cell r="A58" t="str">
            <v>87-104-0644</v>
          </cell>
          <cell r="B58" t="str">
            <v>Пион молочноцветковый (Paeonia lactiflora White Towers BR 2-3 eye)</v>
          </cell>
          <cell r="C58">
            <v>0</v>
          </cell>
        </row>
        <row r="59">
          <cell r="A59" t="str">
            <v>87-104-0645</v>
          </cell>
          <cell r="B59" t="str">
            <v>Пион молочноцветковый (Paeonia lactiflora White Towers BR 3-5 eye)</v>
          </cell>
          <cell r="C59">
            <v>0</v>
          </cell>
        </row>
        <row r="60">
          <cell r="A60" t="str">
            <v>87-104-0657</v>
          </cell>
          <cell r="B60" t="str">
            <v>Пион лекарственный (Paeonia officinalis Alba Plena BR 2/+ eye)</v>
          </cell>
          <cell r="C60">
            <v>0</v>
          </cell>
        </row>
        <row r="61">
          <cell r="A61" t="str">
            <v>87-104-0677</v>
          </cell>
          <cell r="B61" t="str">
            <v>Пион ито-гибрид (Paeonia Itoh-Hybrids Belle Toulousaine BR 2-3 eye)</v>
          </cell>
          <cell r="C61">
            <v>0</v>
          </cell>
        </row>
        <row r="62">
          <cell r="A62" t="str">
            <v>87-104-0689</v>
          </cell>
          <cell r="B62" t="str">
            <v>Пион ито-гибрид (Paeonia Itoh-Hybrids Caroline Constabel BR 2-3 eye)</v>
          </cell>
          <cell r="C62">
            <v>0</v>
          </cell>
        </row>
        <row r="63">
          <cell r="A63" t="str">
            <v>87-104-0703</v>
          </cell>
          <cell r="B63" t="str">
            <v>Пион ито-гибрид (Paeonia Itoh-Hybrids Duchesse de Lorraine BR 2-3 eye)</v>
          </cell>
          <cell r="C63">
            <v>0</v>
          </cell>
        </row>
        <row r="64">
          <cell r="A64" t="str">
            <v>87-104-0705</v>
          </cell>
          <cell r="B64" t="str">
            <v>Пион ито-гибрид (Paeonia Itoh-Hybrids First Arrival BR 2-3 eye)</v>
          </cell>
          <cell r="C64">
            <v>0</v>
          </cell>
        </row>
        <row r="65">
          <cell r="A65" t="str">
            <v>87-104-0711</v>
          </cell>
          <cell r="B65" t="str">
            <v>Пион ито-гибрид (Paeonia Itoh-Hybrids Gordon E. Simonson BR 2-3 eye)</v>
          </cell>
          <cell r="C65">
            <v>0</v>
          </cell>
        </row>
        <row r="66">
          <cell r="A66" t="str">
            <v>87-104-0745</v>
          </cell>
          <cell r="B66" t="str">
            <v>Пион ито-гибрид (Paeonia Itoh-Hybrids Rageddy Ann BR 2-3 eye)</v>
          </cell>
          <cell r="C66">
            <v>0</v>
          </cell>
        </row>
        <row r="67">
          <cell r="A67" t="str">
            <v>87-104-0764</v>
          </cell>
          <cell r="B67" t="str">
            <v>Пион ито-гибрид (Paeonia Itoh-Hybrids Sonoma Halo BR 3-5 eye)</v>
          </cell>
          <cell r="C67">
            <v>0</v>
          </cell>
        </row>
        <row r="68">
          <cell r="A68" t="str">
            <v>87-104-0766</v>
          </cell>
          <cell r="B68" t="str">
            <v>Пион ито-гибрид (Paeonia Itoh-Hybrids Sonoma Yedo BR 3-5 eye)</v>
          </cell>
          <cell r="C68">
            <v>0</v>
          </cell>
        </row>
        <row r="69">
          <cell r="A69" t="str">
            <v>87-104-0786</v>
          </cell>
          <cell r="B69" t="str">
            <v>Пион ито-гибрид (Paeonia Itoh-Hybrids Yellow Doodle Dandy BR 3-5 eye)</v>
          </cell>
          <cell r="C69">
            <v>0</v>
          </cell>
        </row>
        <row r="70">
          <cell r="A70" t="str">
            <v>87-104-0957</v>
          </cell>
          <cell r="B70" t="str">
            <v>Пион ито-гибрид (Paeonia Itoh-Hybrids Sonoma Kaleidoscope BR 3-5 eye)</v>
          </cell>
          <cell r="C70">
            <v>0</v>
          </cell>
        </row>
        <row r="71">
          <cell r="A71" t="str">
            <v>87-107-0091</v>
          </cell>
          <cell r="B71" t="str">
            <v>Пион ито-гибрид (Paeonia Itoh-Hybrids Copper Kettle BR 2/3 eye)</v>
          </cell>
          <cell r="C71">
            <v>0</v>
          </cell>
        </row>
        <row r="72">
          <cell r="A72" t="str">
            <v>87-107-0092</v>
          </cell>
          <cell r="B72" t="str">
            <v>Пион ито-гибрид (Paeonia Itoh-Hybrids Copper Kettle BR 3/5 eye)</v>
          </cell>
          <cell r="C72">
            <v>0</v>
          </cell>
        </row>
        <row r="73">
          <cell r="A73" t="str">
            <v>87-107-0099</v>
          </cell>
          <cell r="B73" t="str">
            <v>Пион ито-гибрид (Paeonia Itoh-Hybrids Hillary BR 2/3 eye)</v>
          </cell>
          <cell r="C73">
            <v>0</v>
          </cell>
        </row>
        <row r="74">
          <cell r="A74" t="str">
            <v>87-107-0100</v>
          </cell>
          <cell r="B74" t="str">
            <v>Пион ито-гибрид (Paeonia Itoh-Hybrids Hillary BR 3/5 eye)</v>
          </cell>
          <cell r="C74">
            <v>240</v>
          </cell>
        </row>
        <row r="75">
          <cell r="A75" t="str">
            <v>87-107-0101</v>
          </cell>
          <cell r="B75" t="str">
            <v>Пион ито-гибрид (Paeonia Itoh-Hybrids Julia Rose BR 2/3 eye)</v>
          </cell>
          <cell r="C75">
            <v>60</v>
          </cell>
        </row>
        <row r="76">
          <cell r="A76" t="str">
            <v>87-107-0125</v>
          </cell>
          <cell r="B76" t="str">
            <v>Пион молочноцветковый (Paeonia lactiflora Krinkled White BR 2/3 eye)</v>
          </cell>
          <cell r="C76">
            <v>75</v>
          </cell>
        </row>
        <row r="77">
          <cell r="A77" t="str">
            <v>87-107-0128</v>
          </cell>
          <cell r="B77" t="str">
            <v>Пион молочноцветковый (Paeonia lactiflora Sorbet BR 2/3 eye)</v>
          </cell>
          <cell r="C77">
            <v>300</v>
          </cell>
        </row>
        <row r="78">
          <cell r="A78" t="str">
            <v>87-107-0129</v>
          </cell>
          <cell r="B78" t="str">
            <v>Пион молочноцветковый (Paeonia lactiflora Sorbet BR 3/5 eye)</v>
          </cell>
          <cell r="C78">
            <v>150</v>
          </cell>
        </row>
        <row r="79">
          <cell r="A79" t="str">
            <v>87-107-0131</v>
          </cell>
          <cell r="B79" t="str">
            <v>Пион молочноцветковый (Paeonia lactiflora Alertie BR 3/5 eye)</v>
          </cell>
          <cell r="C79">
            <v>0</v>
          </cell>
        </row>
        <row r="80">
          <cell r="A80" t="str">
            <v>87-107-0132</v>
          </cell>
          <cell r="B80" t="str">
            <v>Пион молочноцветковый (Paeonia lactiflora Alexander Fleming BR 2/3 eye)</v>
          </cell>
          <cell r="C80">
            <v>0</v>
          </cell>
        </row>
        <row r="81">
          <cell r="A81" t="str">
            <v>87-107-0133</v>
          </cell>
          <cell r="B81" t="str">
            <v>Пион молочноцветковый (Paeonia lactiflora Alexander Fleming BR 3/5 eye)</v>
          </cell>
          <cell r="C81">
            <v>0</v>
          </cell>
        </row>
        <row r="82">
          <cell r="A82" t="str">
            <v>87-107-0137</v>
          </cell>
          <cell r="B82" t="str">
            <v>Пион молочноцветковый (Paeonia lactiflora Angel Cheeks BR 2/3 eye)</v>
          </cell>
          <cell r="C82">
            <v>0</v>
          </cell>
        </row>
        <row r="83">
          <cell r="A83" t="str">
            <v>87-107-0143</v>
          </cell>
          <cell r="B83" t="str">
            <v>Пион молочноцветковый (Paeonia lactiflora Blaze BR 2/3 eye)</v>
          </cell>
          <cell r="C83">
            <v>0</v>
          </cell>
        </row>
        <row r="84">
          <cell r="A84" t="str">
            <v>87-107-0150</v>
          </cell>
          <cell r="B84" t="str">
            <v>Пион молочноцветковый (Paeonia lactiflora Bowl of Cream BR 3/5 eye)</v>
          </cell>
          <cell r="C84">
            <v>0</v>
          </cell>
        </row>
        <row r="85">
          <cell r="A85" t="str">
            <v>87-107-0158</v>
          </cell>
          <cell r="B85" t="str">
            <v>Пион молочноцветковый (Paeonia lactiflora Candy Stripe BR 3/5 eye)</v>
          </cell>
          <cell r="C85">
            <v>0</v>
          </cell>
        </row>
        <row r="86">
          <cell r="A86" t="str">
            <v>87-107-0169</v>
          </cell>
          <cell r="B86" t="str">
            <v>Пион гибридный (Paeonia hybrida Coral Supreme BR 2/3 eye)</v>
          </cell>
          <cell r="C86">
            <v>0</v>
          </cell>
        </row>
        <row r="87">
          <cell r="A87" t="str">
            <v>87-107-0170</v>
          </cell>
          <cell r="B87" t="str">
            <v>Пион гибридный (Paeonia hybrida Coral Supreme BR 3/5 eye)</v>
          </cell>
          <cell r="C87">
            <v>0</v>
          </cell>
        </row>
        <row r="88">
          <cell r="A88" t="str">
            <v>87-107-0171</v>
          </cell>
          <cell r="B88" t="str">
            <v>Пион гибридный (Paeonia hybrida Cytherea BR 2/3 eye)</v>
          </cell>
          <cell r="C88">
            <v>0</v>
          </cell>
        </row>
        <row r="89">
          <cell r="A89" t="str">
            <v>87-107-0172</v>
          </cell>
          <cell r="B89" t="str">
            <v>Пион гибридный (Paeonia hybrida Cytherea BR 3/5 eye)</v>
          </cell>
          <cell r="C89">
            <v>0</v>
          </cell>
        </row>
        <row r="90">
          <cell r="A90" t="str">
            <v>87-107-0173</v>
          </cell>
          <cell r="B90" t="str">
            <v>Пион молочноцветковый (Paeonia lactiflora Dinner Plate BR 2/3 eye)</v>
          </cell>
          <cell r="C90">
            <v>0</v>
          </cell>
        </row>
        <row r="91">
          <cell r="A91" t="str">
            <v>87-107-0174</v>
          </cell>
          <cell r="B91" t="str">
            <v>Пион молочноцветковый (Paeonia lactiflora Dinner Plate BR 3/5 eye)</v>
          </cell>
          <cell r="C91">
            <v>100</v>
          </cell>
        </row>
        <row r="92">
          <cell r="A92" t="str">
            <v>87-107-0177</v>
          </cell>
          <cell r="B92" t="str">
            <v>Пион молочноцветковый (Paeonia lactiflora Duchesse de Nemours BR 2/3 eye)</v>
          </cell>
          <cell r="C92">
            <v>0</v>
          </cell>
        </row>
        <row r="93">
          <cell r="A93" t="str">
            <v>87-107-0178</v>
          </cell>
          <cell r="B93" t="str">
            <v>Пион молочноцветковый (Paeonia lactiflora Duchesse de Nemours BR 3/5 eye)</v>
          </cell>
          <cell r="C93">
            <v>0</v>
          </cell>
        </row>
        <row r="94">
          <cell r="A94" t="str">
            <v>87-107-0183</v>
          </cell>
          <cell r="B94" t="str">
            <v>Пион молочноцветковый (Paeonia lactiflora Elsa Sass BR 2/3 eye)</v>
          </cell>
          <cell r="C94">
            <v>0</v>
          </cell>
        </row>
        <row r="95">
          <cell r="A95" t="str">
            <v>87-107-0184</v>
          </cell>
          <cell r="B95" t="str">
            <v>Пион молочноцветковый (Paeonia lactiflora Elsa Sass BR 3/5 eye)</v>
          </cell>
          <cell r="C95">
            <v>100</v>
          </cell>
        </row>
        <row r="96">
          <cell r="A96" t="str">
            <v>87-107-0195</v>
          </cell>
          <cell r="B96" t="str">
            <v>Пион молочноцветковый (Paeonia lactiflora Florence Nicholls BR 2/3 eye)</v>
          </cell>
          <cell r="C96">
            <v>100</v>
          </cell>
        </row>
        <row r="97">
          <cell r="A97" t="str">
            <v>87-107-0197</v>
          </cell>
          <cell r="B97" t="str">
            <v>Пион молочноцветковый (Paeonia lactiflora Gardenia BR 2/3 eye)</v>
          </cell>
          <cell r="C97">
            <v>0</v>
          </cell>
        </row>
        <row r="98">
          <cell r="A98" t="str">
            <v>87-107-0198</v>
          </cell>
          <cell r="B98" t="str">
            <v>Пион молочноцветковый (Paeonia lactiflora Gardenia BR 3/5 eye)</v>
          </cell>
          <cell r="C98">
            <v>0</v>
          </cell>
        </row>
        <row r="99">
          <cell r="A99" t="str">
            <v>87-107-0200</v>
          </cell>
          <cell r="B99" t="str">
            <v>Пион молочноцветковый (Paeonia lactiflora Gay Paree BR 3/5 eye)</v>
          </cell>
          <cell r="C99">
            <v>0</v>
          </cell>
        </row>
        <row r="100">
          <cell r="A100" t="str">
            <v>87-107-0204</v>
          </cell>
          <cell r="B100" t="str">
            <v>Пион молочноцветковый (Paeonia lactiflora Honey Gold BR 3/5 eye)</v>
          </cell>
          <cell r="C100">
            <v>0</v>
          </cell>
        </row>
        <row r="101">
          <cell r="A101" t="str">
            <v>87-107-0208</v>
          </cell>
          <cell r="B101" t="str">
            <v>Пион молочноцветковый (Paeonia lactiflora Inspecteur Lavergne BR 2/3 eye)</v>
          </cell>
          <cell r="C101">
            <v>0</v>
          </cell>
        </row>
        <row r="102">
          <cell r="A102" t="str">
            <v>87-107-0209</v>
          </cell>
          <cell r="B102" t="str">
            <v>Пион молочноцветковый (Paeonia lactiflora Inspecteur Lavergne BR 3/5 eye)</v>
          </cell>
          <cell r="C102">
            <v>50</v>
          </cell>
        </row>
        <row r="103">
          <cell r="A103" t="str">
            <v>87-107-0213</v>
          </cell>
          <cell r="B103" t="str">
            <v>Пион молочноцветковый (Paeonia lactiflora Kansas BR 2/3 eye)</v>
          </cell>
          <cell r="C103">
            <v>0</v>
          </cell>
        </row>
        <row r="104">
          <cell r="A104" t="str">
            <v>87-107-0214</v>
          </cell>
          <cell r="B104" t="str">
            <v>Пион молочноцветковый (Paeonia lactiflora Kansas BR 3/5 eye)</v>
          </cell>
          <cell r="C104">
            <v>50</v>
          </cell>
        </row>
        <row r="105">
          <cell r="A105" t="str">
            <v>87-107-0216</v>
          </cell>
          <cell r="B105" t="str">
            <v>Пион молочноцветковый (Paeonia lactiflora Karl Rosenfield BR 2/3 eye)</v>
          </cell>
          <cell r="C105">
            <v>0</v>
          </cell>
        </row>
        <row r="106">
          <cell r="A106" t="str">
            <v>87-107-0224</v>
          </cell>
          <cell r="B106" t="str">
            <v>Пион молочноцветковый (Paeonia lactiflora Lilian Wild BR 3/5 eye)</v>
          </cell>
          <cell r="C106">
            <v>0</v>
          </cell>
        </row>
        <row r="107">
          <cell r="A107" t="str">
            <v>87-107-0234</v>
          </cell>
          <cell r="B107" t="str">
            <v>Пион молочноцветковый (Paeonia lactiflora Mothers Choice BR 2/3 eye)</v>
          </cell>
          <cell r="C107">
            <v>75</v>
          </cell>
        </row>
        <row r="108">
          <cell r="A108" t="str">
            <v>87-107-0235</v>
          </cell>
          <cell r="B108" t="str">
            <v>Пион молочноцветковый (Paeonia lactiflora Mothers Choice BR 3/5 eye)</v>
          </cell>
          <cell r="C108">
            <v>0</v>
          </cell>
        </row>
        <row r="109">
          <cell r="A109" t="str">
            <v>87-107-0238</v>
          </cell>
          <cell r="B109" t="str">
            <v>Пион молочноцветковый (Paeonia lactiflora Ole Faithful BR 2/3 eye)</v>
          </cell>
          <cell r="C109">
            <v>0</v>
          </cell>
        </row>
        <row r="110">
          <cell r="A110" t="str">
            <v>87-107-0241</v>
          </cell>
          <cell r="B110" t="str">
            <v>Пион молочноцветковый (Paeonia lactiflora Paul M. Wild BR 3/5 eye)</v>
          </cell>
          <cell r="C110">
            <v>50</v>
          </cell>
        </row>
        <row r="111">
          <cell r="A111" t="str">
            <v>87-107-0242</v>
          </cell>
          <cell r="B111" t="str">
            <v>Пион гибридный (Paeonia hybrida Paula Fay BR 2/3 eye)</v>
          </cell>
          <cell r="C111">
            <v>0</v>
          </cell>
        </row>
        <row r="112">
          <cell r="A112" t="str">
            <v>87-107-0243</v>
          </cell>
          <cell r="B112" t="str">
            <v>Пион гибридный (Paeonia hybrida Paula Fay BR 3/5 eye)</v>
          </cell>
          <cell r="C112">
            <v>0</v>
          </cell>
        </row>
        <row r="113">
          <cell r="A113" t="str">
            <v>87-107-0245</v>
          </cell>
          <cell r="B113" t="str">
            <v>Пион молочноцветковый (Paeonia lactiflora Pecher BR 2/3 eye)</v>
          </cell>
          <cell r="C113">
            <v>0</v>
          </cell>
        </row>
        <row r="114">
          <cell r="A114" t="str">
            <v>87-107-0246</v>
          </cell>
          <cell r="B114" t="str">
            <v>Пион молочноцветковый (Paeonia lactiflora Pecher BR 3/5 eye)</v>
          </cell>
          <cell r="C114">
            <v>50</v>
          </cell>
        </row>
        <row r="115">
          <cell r="A115" t="str">
            <v>87-107-0253</v>
          </cell>
          <cell r="B115" t="str">
            <v>Пион молочноцветковый (Paeonia lactiflora President Wilson BR 2/3 eye)</v>
          </cell>
          <cell r="C115">
            <v>0</v>
          </cell>
        </row>
        <row r="116">
          <cell r="A116" t="str">
            <v>87-107-0254</v>
          </cell>
          <cell r="B116" t="str">
            <v>Пион молочноцветковый (Paeonia lactiflora President Wilson BR 3/5 eye)</v>
          </cell>
          <cell r="C116">
            <v>0</v>
          </cell>
        </row>
        <row r="117">
          <cell r="A117" t="str">
            <v>87-107-0298</v>
          </cell>
          <cell r="B117" t="str">
            <v>Пион молочноцветковый (Paeonia lactiflora Nippon Beauty BR 3/5 eye)</v>
          </cell>
          <cell r="C117">
            <v>0</v>
          </cell>
        </row>
        <row r="118">
          <cell r="A118" t="str">
            <v>87-107-0311</v>
          </cell>
          <cell r="B118" t="str">
            <v>Пион лекарственный (Paeonia officinalis Anemoniflora BR 3/5 eye)</v>
          </cell>
          <cell r="C118">
            <v>50</v>
          </cell>
        </row>
        <row r="119">
          <cell r="A119" t="str">
            <v>87-107-0314</v>
          </cell>
          <cell r="B119" t="str">
            <v>Пион гибридный (Paeonia hybrida Red Charm BR 2/3 eye)</v>
          </cell>
          <cell r="C119">
            <v>0</v>
          </cell>
        </row>
        <row r="120">
          <cell r="A120" t="str">
            <v>87-107-0315</v>
          </cell>
          <cell r="B120" t="str">
            <v>Пион гибридный (Paeonia hybrida Red Charm BR 3/5 eye)</v>
          </cell>
          <cell r="C120">
            <v>100</v>
          </cell>
        </row>
        <row r="121">
          <cell r="A121" t="str">
            <v>87-52-0002</v>
          </cell>
          <cell r="B121" t="str">
            <v>Пион Ито (Paeonia Itoh Bartzella BR 2-3 глазка)</v>
          </cell>
          <cell r="C121">
            <v>0</v>
          </cell>
        </row>
        <row r="122">
          <cell r="A122" t="str">
            <v>87-52-0003</v>
          </cell>
          <cell r="B122" t="str">
            <v>Пион Ито (Paeonia Itoh Border Charm BR 2-3 глазка)</v>
          </cell>
          <cell r="C122">
            <v>0</v>
          </cell>
        </row>
        <row r="123">
          <cell r="A123" t="str">
            <v>87-52-0004</v>
          </cell>
          <cell r="B123" t="str">
            <v xml:space="preserve">Пион Ито (Paeonia Itoh Callies Memory BR 2-3 глазка) </v>
          </cell>
          <cell r="C123">
            <v>85</v>
          </cell>
        </row>
        <row r="124">
          <cell r="A124" t="str">
            <v>87-52-0005</v>
          </cell>
          <cell r="B124" t="str">
            <v xml:space="preserve">Пион Ито (Paeonia Itoh Canary Brilliants BR 2-3 глазка) </v>
          </cell>
          <cell r="C124">
            <v>170</v>
          </cell>
        </row>
        <row r="125">
          <cell r="A125" t="str">
            <v>87-52-0007</v>
          </cell>
          <cell r="B125" t="str">
            <v>Пион Ито (Paeonia Itoh Cora Louise BR 2-3 глазка)</v>
          </cell>
          <cell r="C125">
            <v>0</v>
          </cell>
        </row>
        <row r="126">
          <cell r="A126" t="str">
            <v>87-52-0011</v>
          </cell>
          <cell r="B126" t="str">
            <v>Пион Ито (Paeonia Itoh Hillary BR 2-3 глазка)</v>
          </cell>
          <cell r="C126">
            <v>0</v>
          </cell>
        </row>
        <row r="127">
          <cell r="A127" t="str">
            <v>87-52-0018</v>
          </cell>
          <cell r="B127" t="str">
            <v>Пион Ито (Paeonia Itoh Pastel Splendour BR 2-3 глазка)</v>
          </cell>
          <cell r="C127">
            <v>0</v>
          </cell>
        </row>
        <row r="128">
          <cell r="A128" t="str">
            <v>87-52-0019</v>
          </cell>
          <cell r="B128" t="str">
            <v>Пион Ито (Paeonia Itoh Pink Adour BR 2-3 глазка)</v>
          </cell>
          <cell r="C128">
            <v>0</v>
          </cell>
        </row>
        <row r="129">
          <cell r="A129" t="str">
            <v>87-52-0021</v>
          </cell>
          <cell r="B129" t="str">
            <v>Пион Ито (Paeonia Itoh Scarlet Heaven BR 2-3 глазка)</v>
          </cell>
          <cell r="C129">
            <v>0</v>
          </cell>
        </row>
        <row r="130">
          <cell r="A130" t="str">
            <v>87-52-0034</v>
          </cell>
          <cell r="B130" t="str">
            <v>Пион (Paeonia Patio Peony  Athens BR 2-3 глазка)</v>
          </cell>
          <cell r="C130">
            <v>75</v>
          </cell>
        </row>
        <row r="131">
          <cell r="A131" t="str">
            <v>87-52-0035</v>
          </cell>
          <cell r="B131" t="str">
            <v>Пион (Paeonia Patio Peony Dublin BR 2-3 глазка)</v>
          </cell>
          <cell r="C131">
            <v>75</v>
          </cell>
        </row>
        <row r="132">
          <cell r="A132" t="str">
            <v>87-52-0036</v>
          </cell>
          <cell r="B132" t="str">
            <v>Пион (Paeonia Patio Peony Kiev BR 2-3 глазка)</v>
          </cell>
          <cell r="C132">
            <v>75</v>
          </cell>
        </row>
        <row r="133">
          <cell r="A133" t="str">
            <v>87-52-0037</v>
          </cell>
          <cell r="B133" t="str">
            <v>Пион (Paeonia Patio Peony London BR 2-3 глазка)</v>
          </cell>
          <cell r="C133">
            <v>0</v>
          </cell>
        </row>
        <row r="134">
          <cell r="A134" t="str">
            <v>87-52-0038</v>
          </cell>
          <cell r="B134" t="str">
            <v>Пион (Paeonia Patio Peony Madrid BR 2-3 глазка)</v>
          </cell>
          <cell r="C134">
            <v>0</v>
          </cell>
        </row>
        <row r="135">
          <cell r="A135" t="str">
            <v>87-52-0039</v>
          </cell>
          <cell r="B135" t="str">
            <v>Пион (Paeonia Patio Peony Moscow BR 2-3 глазка)</v>
          </cell>
          <cell r="C135">
            <v>75</v>
          </cell>
        </row>
        <row r="136">
          <cell r="A136" t="str">
            <v>87-52-0041</v>
          </cell>
          <cell r="B136" t="str">
            <v>Пион (Paeonia Patio Peony Rome BR 2-3 глазка)</v>
          </cell>
          <cell r="C136">
            <v>0</v>
          </cell>
        </row>
        <row r="137">
          <cell r="A137" t="str">
            <v>87-52-0042</v>
          </cell>
          <cell r="B137" t="str">
            <v>Пион (Paeonia Alertie BR 2-3 глазка)</v>
          </cell>
          <cell r="C137">
            <v>0</v>
          </cell>
        </row>
        <row r="138">
          <cell r="A138" t="str">
            <v>87-52-0043</v>
          </cell>
          <cell r="B138" t="str">
            <v>Пион (Paeonia Alexander Fleming BR 2-3 глазка)</v>
          </cell>
          <cell r="C138">
            <v>0</v>
          </cell>
        </row>
        <row r="139">
          <cell r="A139" t="str">
            <v>87-52-0050</v>
          </cell>
          <cell r="B139" t="str">
            <v>Пион (Paeonia Bella Donna BR 2-3 глазка)</v>
          </cell>
          <cell r="C139">
            <v>0</v>
          </cell>
        </row>
        <row r="140">
          <cell r="A140" t="str">
            <v>87-52-0053</v>
          </cell>
          <cell r="B140" t="str">
            <v>Пион (Paeonia Black Beauty BR 2-3 глазка)</v>
          </cell>
          <cell r="C140">
            <v>0</v>
          </cell>
        </row>
        <row r="141">
          <cell r="A141" t="str">
            <v>87-52-0055</v>
          </cell>
          <cell r="B141" t="str">
            <v>Пион (Paeonia Blush Queen BR 2-3 глазка)</v>
          </cell>
          <cell r="C141">
            <v>150</v>
          </cell>
        </row>
        <row r="142">
          <cell r="A142" t="str">
            <v>87-52-0056</v>
          </cell>
          <cell r="B142" t="str">
            <v>Пион (Paeonia Bouquet Perfect BR 2-3 глазка)</v>
          </cell>
          <cell r="C142">
            <v>75</v>
          </cell>
        </row>
        <row r="143">
          <cell r="A143" t="str">
            <v>87-52-0061</v>
          </cell>
          <cell r="B143" t="str">
            <v>Пион (Paeonia Buckeye Belle BR 2-3 глазка)</v>
          </cell>
          <cell r="C143">
            <v>0</v>
          </cell>
        </row>
        <row r="144">
          <cell r="A144" t="str">
            <v>87-52-0068</v>
          </cell>
          <cell r="B144" t="str">
            <v>Пион (Paeonia Chiffon Parfait BR 2-3 глазка)</v>
          </cell>
          <cell r="C144">
            <v>0</v>
          </cell>
        </row>
        <row r="145">
          <cell r="A145" t="str">
            <v>87-52-0069</v>
          </cell>
          <cell r="B145" t="str">
            <v>Пион (Paeonia Christmas Velvet BR 2-3 глазка)</v>
          </cell>
          <cell r="C145">
            <v>75</v>
          </cell>
        </row>
        <row r="146">
          <cell r="A146" t="str">
            <v>87-52-0070</v>
          </cell>
          <cell r="B146" t="str">
            <v>Пион (Paeonia Class Act BR 2-3 глазка)</v>
          </cell>
          <cell r="C146">
            <v>75</v>
          </cell>
        </row>
        <row r="147">
          <cell r="A147" t="str">
            <v>87-52-0071</v>
          </cell>
          <cell r="B147" t="str">
            <v>Пион (Paeonia Command Performance BR 2-3 глазка)</v>
          </cell>
          <cell r="C147">
            <v>75</v>
          </cell>
        </row>
        <row r="148">
          <cell r="A148" t="str">
            <v>87-52-0072</v>
          </cell>
          <cell r="B148" t="str">
            <v>Пион (Paeonia Coral Charm BR 2-3 глазка)</v>
          </cell>
          <cell r="C148">
            <v>0</v>
          </cell>
        </row>
        <row r="149">
          <cell r="A149" t="str">
            <v>87-52-0073</v>
          </cell>
          <cell r="B149" t="str">
            <v>Пион (Paeonia Coral Sunset BR 2-3 глазка)</v>
          </cell>
          <cell r="C149">
            <v>0</v>
          </cell>
        </row>
        <row r="150">
          <cell r="A150" t="str">
            <v>87-52-0075</v>
          </cell>
          <cell r="B150" t="str">
            <v>Пион (Paeonia Cytherea BR 2-3 глазка)</v>
          </cell>
          <cell r="C150">
            <v>0</v>
          </cell>
        </row>
        <row r="151">
          <cell r="A151" t="str">
            <v>87-52-0077</v>
          </cell>
          <cell r="B151" t="str">
            <v>Пион (Paeonia Diana Parks BR 2-3 глазка)</v>
          </cell>
          <cell r="C151">
            <v>150</v>
          </cell>
        </row>
        <row r="152">
          <cell r="A152" t="str">
            <v>87-52-0079</v>
          </cell>
          <cell r="B152" t="str">
            <v>Пион (Paeonia Doreen BR 2-3 глазка)</v>
          </cell>
          <cell r="C152">
            <v>150</v>
          </cell>
        </row>
        <row r="153">
          <cell r="A153" t="str">
            <v>87-52-0080</v>
          </cell>
          <cell r="B153" t="str">
            <v>Пион (Paeonia Duchesse De Nemours BR 2-3 глазка)</v>
          </cell>
          <cell r="C153">
            <v>0</v>
          </cell>
        </row>
        <row r="154">
          <cell r="A154" t="str">
            <v>87-52-0082</v>
          </cell>
          <cell r="B154" t="str">
            <v>Пион (Paeonia Edulis Superba BR 2-3 глазка)</v>
          </cell>
          <cell r="C154">
            <v>0</v>
          </cell>
        </row>
        <row r="155">
          <cell r="A155" t="str">
            <v>87-52-0088</v>
          </cell>
          <cell r="B155" t="str">
            <v>Пион (Paeonia Florence Nicholls BR 2-3 глазка)</v>
          </cell>
          <cell r="C155">
            <v>0</v>
          </cell>
        </row>
        <row r="156">
          <cell r="A156" t="str">
            <v>87-52-0091</v>
          </cell>
          <cell r="B156" t="str">
            <v>Пион (Paeonia Gardenia BR 2-3 глазка)</v>
          </cell>
          <cell r="C156">
            <v>0</v>
          </cell>
        </row>
        <row r="157">
          <cell r="A157" t="str">
            <v>87-52-0093</v>
          </cell>
          <cell r="B157" t="str">
            <v>Пион (Paeonia Getrude Allen BR 2-3 глазка)</v>
          </cell>
          <cell r="C157">
            <v>75</v>
          </cell>
        </row>
        <row r="158">
          <cell r="A158" t="str">
            <v>87-52-0094</v>
          </cell>
          <cell r="B158" t="str">
            <v>Пион (Paeonia Henry Bockstoce BR 2-3 глазка)</v>
          </cell>
          <cell r="C158">
            <v>75</v>
          </cell>
        </row>
        <row r="159">
          <cell r="A159" t="str">
            <v>87-52-0095</v>
          </cell>
          <cell r="B159" t="str">
            <v>Пион (Paeonia Henry Sass BR 2-3 глазка)</v>
          </cell>
          <cell r="C159">
            <v>75</v>
          </cell>
        </row>
        <row r="160">
          <cell r="A160" t="str">
            <v>87-52-0097</v>
          </cell>
          <cell r="B160" t="str">
            <v>Пион (Paeonia Highlight BR 2-3 глазка)</v>
          </cell>
          <cell r="C160">
            <v>75</v>
          </cell>
        </row>
        <row r="161">
          <cell r="A161" t="str">
            <v>87-52-0098</v>
          </cell>
          <cell r="B161" t="str">
            <v>Пион (Paeonia Honey Gold BR 2-3 глазка)</v>
          </cell>
          <cell r="C161">
            <v>0</v>
          </cell>
        </row>
        <row r="162">
          <cell r="A162" t="str">
            <v>87-52-0262</v>
          </cell>
          <cell r="B162" t="str">
            <v>Ivory Victory_3-5</v>
          </cell>
          <cell r="C162">
            <v>50</v>
          </cell>
        </row>
        <row r="163">
          <cell r="A163" t="str">
            <v>87-52-0101</v>
          </cell>
          <cell r="B163" t="str">
            <v>Пион (Paeonia Ivory Victory BR 2-3 глазка)</v>
          </cell>
          <cell r="C163">
            <v>0</v>
          </cell>
        </row>
        <row r="164">
          <cell r="A164" t="str">
            <v>87-52-0102</v>
          </cell>
          <cell r="B164" t="str">
            <v>Пион (Paeonia Jacorma BR 2-3 глазка)</v>
          </cell>
          <cell r="C164">
            <v>0</v>
          </cell>
        </row>
        <row r="165">
          <cell r="A165" t="str">
            <v>87-52-0104</v>
          </cell>
          <cell r="B165" t="str">
            <v>Пион (Paeonia Joker BR 2-3 глазка)</v>
          </cell>
          <cell r="C165">
            <v>0</v>
          </cell>
        </row>
        <row r="166">
          <cell r="A166" t="str">
            <v>87-52-0113</v>
          </cell>
          <cell r="B166" t="str">
            <v>Пион (Paeonia Lemon Chiffon BR 2-3 глазка)</v>
          </cell>
          <cell r="C166">
            <v>0</v>
          </cell>
        </row>
        <row r="167">
          <cell r="A167" t="str">
            <v>87-52-0115</v>
          </cell>
          <cell r="B167" t="str">
            <v>Пион (Paeonia Many Happy Returns BR 2-3 глазка)</v>
          </cell>
          <cell r="C167">
            <v>0</v>
          </cell>
        </row>
        <row r="168">
          <cell r="A168" t="str">
            <v>87-52-0116</v>
          </cell>
          <cell r="B168" t="str">
            <v>Пион (Paeonia Marie Lemoine BR 2-3 глазка)</v>
          </cell>
          <cell r="C168">
            <v>225</v>
          </cell>
        </row>
        <row r="169">
          <cell r="A169" t="str">
            <v>87-52-0118</v>
          </cell>
          <cell r="B169" t="str">
            <v>Пион (Paeonia Mary E. Nicholls BR 2-3 глазка)</v>
          </cell>
          <cell r="C169">
            <v>0</v>
          </cell>
        </row>
        <row r="170">
          <cell r="A170" t="str">
            <v>87-52-0119</v>
          </cell>
          <cell r="B170" t="str">
            <v>Пион (Paeonia Miss America BR 2-3 глазка)</v>
          </cell>
          <cell r="C170">
            <v>75</v>
          </cell>
        </row>
        <row r="171">
          <cell r="A171" t="str">
            <v>87-52-0123</v>
          </cell>
          <cell r="B171" t="str">
            <v>Пион (Paeonia Moon over Barrington BR 2-3 глазка)</v>
          </cell>
          <cell r="C171">
            <v>0</v>
          </cell>
        </row>
        <row r="172">
          <cell r="A172" t="str">
            <v>87-52-0125</v>
          </cell>
          <cell r="B172" t="str">
            <v>Пион (Paeonia My Love BR 2-3 глазка)</v>
          </cell>
          <cell r="C172">
            <v>225</v>
          </cell>
        </row>
        <row r="173">
          <cell r="A173" t="str">
            <v>87-52-0126</v>
          </cell>
          <cell r="B173" t="str">
            <v>Пион (Paeonia Nice Gal BR 2-3 глазка)</v>
          </cell>
          <cell r="C173">
            <v>150</v>
          </cell>
        </row>
        <row r="174">
          <cell r="A174" t="str">
            <v>87-52-0127</v>
          </cell>
          <cell r="B174" t="str">
            <v>Пион (Paeonia Nick Shaylor BR 2-3 глазка)</v>
          </cell>
          <cell r="C174">
            <v>0</v>
          </cell>
        </row>
        <row r="175">
          <cell r="A175" t="str">
            <v>87-52-0136</v>
          </cell>
          <cell r="B175" t="str">
            <v>Пион (Paeonia Pillow Talk BR 2-3 глазка)</v>
          </cell>
          <cell r="C175">
            <v>0</v>
          </cell>
        </row>
        <row r="176">
          <cell r="A176" t="str">
            <v>87-52-0138</v>
          </cell>
          <cell r="B176" t="str">
            <v>Пион (Paeonia Raspberry Sundae BR 2-3 глазка)</v>
          </cell>
          <cell r="C176">
            <v>0</v>
          </cell>
        </row>
        <row r="177">
          <cell r="A177" t="str">
            <v>87-52-0143</v>
          </cell>
          <cell r="B177" t="str">
            <v>Пион (Paeonia Sarah Bernhardt BR 2-3 глазка)</v>
          </cell>
          <cell r="C177">
            <v>75</v>
          </cell>
        </row>
        <row r="178">
          <cell r="A178" t="str">
            <v>87-52-0144</v>
          </cell>
          <cell r="B178" t="str">
            <v>Пион (Paeonia Sarah Bernhardt "Select" BR 2-3 глазка)</v>
          </cell>
          <cell r="C178">
            <v>150</v>
          </cell>
        </row>
        <row r="179">
          <cell r="A179" t="str">
            <v>87-52-0145</v>
          </cell>
          <cell r="B179" t="str">
            <v>Пион (Paeonia Sarah Bernhardt "Unique™" BR 2-3 глазка)</v>
          </cell>
          <cell r="C179">
            <v>0</v>
          </cell>
        </row>
        <row r="180">
          <cell r="A180" t="str">
            <v>87-52-0150</v>
          </cell>
          <cell r="B180" t="str">
            <v>Пион (Paeonia Sunny Girl BR 2-3 глазка)</v>
          </cell>
          <cell r="C180">
            <v>0</v>
          </cell>
        </row>
        <row r="181">
          <cell r="A181" t="str">
            <v>87-52-0151</v>
          </cell>
          <cell r="B181" t="str">
            <v>Пион (Paeonia Sword Dance BR 2-3 глазка)</v>
          </cell>
          <cell r="C181">
            <v>75</v>
          </cell>
        </row>
        <row r="182">
          <cell r="A182" t="str">
            <v>87-52-0157</v>
          </cell>
          <cell r="B182" t="str">
            <v>Пион (Paeonia Wladyslava BR 2-3 глазка)</v>
          </cell>
          <cell r="C182">
            <v>0</v>
          </cell>
        </row>
        <row r="183">
          <cell r="A183" t="str">
            <v>87-52-0158</v>
          </cell>
          <cell r="B183" t="str">
            <v>Пион Ито (Paeonia Itoh Ballerena de Saval BR 3-5 глазка)</v>
          </cell>
          <cell r="C183">
            <v>0</v>
          </cell>
        </row>
        <row r="184">
          <cell r="A184" t="str">
            <v>87-52-0159</v>
          </cell>
          <cell r="B184" t="str">
            <v>Пион Ито (Paeonia Itoh Bartzella BR 3-5 глазка)</v>
          </cell>
          <cell r="C184">
            <v>0</v>
          </cell>
        </row>
        <row r="185">
          <cell r="A185" t="str">
            <v>87-52-0160</v>
          </cell>
          <cell r="B185" t="str">
            <v>Пион Ито (Paeonia Itoh Border Charm BR 3-5 глазка)</v>
          </cell>
          <cell r="C185">
            <v>120</v>
          </cell>
        </row>
        <row r="186">
          <cell r="A186" t="str">
            <v>87-52-0161</v>
          </cell>
          <cell r="B186" t="str">
            <v xml:space="preserve">Пион Ито (Paeonia Itoh Callies Memory BR 3-5 глазка) </v>
          </cell>
          <cell r="C186">
            <v>0</v>
          </cell>
        </row>
        <row r="187">
          <cell r="A187" t="str">
            <v>87-52-0162</v>
          </cell>
          <cell r="B187" t="str">
            <v xml:space="preserve">Пион Ито (Paeonia Itoh Canary Brilliants BR 3-5 глазка) </v>
          </cell>
          <cell r="C187">
            <v>0</v>
          </cell>
        </row>
        <row r="188">
          <cell r="A188" t="str">
            <v>87-52-0164</v>
          </cell>
          <cell r="B188" t="str">
            <v>Пион Ито (Paeonia Itoh Cora Louise BR 3-5 глазка)</v>
          </cell>
          <cell r="C188">
            <v>240</v>
          </cell>
        </row>
        <row r="189">
          <cell r="A189" t="str">
            <v>87-52-0165</v>
          </cell>
          <cell r="B189" t="str">
            <v>Пион Ито (Paeonia Itoh First Arrival BR 3-5 глазка)</v>
          </cell>
          <cell r="C189">
            <v>0</v>
          </cell>
        </row>
        <row r="190">
          <cell r="A190" t="str">
            <v>87-52-0166</v>
          </cell>
          <cell r="B190" t="str">
            <v>Пион Ито (Paeonia Itoh Garden treasure BR 3-5 глазка)</v>
          </cell>
          <cell r="C190">
            <v>300</v>
          </cell>
        </row>
        <row r="191">
          <cell r="A191" t="str">
            <v>87-52-0169</v>
          </cell>
          <cell r="B191" t="str">
            <v>Пион Ито (Paeonia Itoh Julia Rose BR 3-5 глазка)</v>
          </cell>
          <cell r="C191">
            <v>180</v>
          </cell>
        </row>
        <row r="192">
          <cell r="A192" t="str">
            <v>87-52-0170</v>
          </cell>
          <cell r="B192" t="str">
            <v>Пион Ито (Paeonia Itoh Lemon Dream BR 3-5 глазка)</v>
          </cell>
          <cell r="C192">
            <v>0</v>
          </cell>
        </row>
        <row r="193">
          <cell r="A193" t="str">
            <v>87-52-0174</v>
          </cell>
          <cell r="B193" t="str">
            <v>Пион Ито (Paeonia Itoh Old Rose Dandy BR 3-5 глазка)</v>
          </cell>
          <cell r="C193">
            <v>0</v>
          </cell>
        </row>
        <row r="194">
          <cell r="A194" t="str">
            <v>87-52-0177</v>
          </cell>
          <cell r="B194" t="str">
            <v>Пион Ито (Paeonia Itoh Prairie Charm BR 3-5 глазка)</v>
          </cell>
          <cell r="C194">
            <v>0</v>
          </cell>
        </row>
        <row r="195">
          <cell r="A195" t="str">
            <v>87-52-0178</v>
          </cell>
          <cell r="B195" t="str">
            <v>Пион Ито (Paeonia Itoh Scarlet Heaven BR 3-5 глазка)</v>
          </cell>
          <cell r="C195">
            <v>120</v>
          </cell>
        </row>
        <row r="196">
          <cell r="A196" t="str">
            <v>87-52-0191</v>
          </cell>
          <cell r="B196" t="str">
            <v>Пион (Paeonia Patio Peony  Athens BR 3-5 глазка)</v>
          </cell>
          <cell r="C196">
            <v>0</v>
          </cell>
        </row>
        <row r="197">
          <cell r="A197" t="str">
            <v>87-52-0192</v>
          </cell>
          <cell r="B197" t="str">
            <v>Пион (Paeonia Patio Peony Dublin BR 3-5 глазка)</v>
          </cell>
          <cell r="C197">
            <v>0</v>
          </cell>
        </row>
        <row r="198">
          <cell r="A198" t="str">
            <v>87-52-0193</v>
          </cell>
          <cell r="B198" t="str">
            <v>Пион (Paeonia Patio Peony Kiev BR 3-5 глазка)</v>
          </cell>
          <cell r="C198">
            <v>0</v>
          </cell>
        </row>
        <row r="199">
          <cell r="A199" t="str">
            <v>87-52-0194</v>
          </cell>
          <cell r="B199" t="str">
            <v>Пион (Paeonia Patio Peony London BR 3-5 глазка)</v>
          </cell>
          <cell r="C199">
            <v>50</v>
          </cell>
        </row>
        <row r="200">
          <cell r="A200" t="str">
            <v>87-52-0195</v>
          </cell>
          <cell r="B200" t="str">
            <v>Пион (Paeonia Patio Peony Madrid BR 3-5 глазка)</v>
          </cell>
          <cell r="C200">
            <v>0</v>
          </cell>
        </row>
        <row r="201">
          <cell r="A201" t="str">
            <v>87-52-0196</v>
          </cell>
          <cell r="B201" t="str">
            <v>Пион (Paeonia Patio Peony Moscow BR 3-5 глазка)</v>
          </cell>
          <cell r="C201">
            <v>50</v>
          </cell>
        </row>
        <row r="202">
          <cell r="A202" t="str">
            <v>87-52-0197</v>
          </cell>
          <cell r="B202" t="str">
            <v>Пион (Paeonia Patio Peony Oslo BR 3-5 глазка)</v>
          </cell>
          <cell r="C202">
            <v>0</v>
          </cell>
        </row>
        <row r="203">
          <cell r="A203" t="str">
            <v>87-52-0198</v>
          </cell>
          <cell r="B203" t="str">
            <v>Пион (Paeonia Patio Peony Rome BR 3-5 глазка)</v>
          </cell>
          <cell r="C203">
            <v>0</v>
          </cell>
        </row>
        <row r="204">
          <cell r="A204" t="str">
            <v>87-52-0203</v>
          </cell>
          <cell r="B204" t="str">
            <v>Пион (Paeonia Alertie BR 3-5 глазка)</v>
          </cell>
          <cell r="C204">
            <v>0</v>
          </cell>
        </row>
        <row r="205">
          <cell r="A205" t="str">
            <v>87-52-0205</v>
          </cell>
          <cell r="B205" t="str">
            <v>Пион (Paeonia Amabilis BR 3-5 глазка)</v>
          </cell>
          <cell r="C205">
            <v>0</v>
          </cell>
        </row>
        <row r="206">
          <cell r="A206" t="str">
            <v>87-52-0206</v>
          </cell>
          <cell r="B206" t="str">
            <v>Пион (Paeonia Angel Cheeks BR 3-5 глазка)</v>
          </cell>
          <cell r="C206">
            <v>0</v>
          </cell>
        </row>
        <row r="207">
          <cell r="A207" t="str">
            <v>87-52-0213</v>
          </cell>
          <cell r="B207" t="str">
            <v>Пион (Paeonia Big Ben BR 3-5 глазка)</v>
          </cell>
          <cell r="C207">
            <v>0</v>
          </cell>
        </row>
        <row r="208">
          <cell r="A208" t="str">
            <v>87-52-0214</v>
          </cell>
          <cell r="B208" t="str">
            <v>Пион (Paeonia Black Beauty BR 3-5 глазка)</v>
          </cell>
          <cell r="C208">
            <v>50</v>
          </cell>
        </row>
        <row r="209">
          <cell r="A209" t="str">
            <v>87-52-0216</v>
          </cell>
          <cell r="B209" t="str">
            <v>Пион (Paeonia Blush Queen BR 3-5 глазка)</v>
          </cell>
          <cell r="C209">
            <v>50</v>
          </cell>
        </row>
        <row r="210">
          <cell r="A210" t="str">
            <v>87-52-0220</v>
          </cell>
          <cell r="B210" t="str">
            <v>Пион (Paeonia Bridal Shower BR 3-5 глазка)</v>
          </cell>
          <cell r="C210">
            <v>50</v>
          </cell>
        </row>
        <row r="211">
          <cell r="A211" t="str">
            <v>87-52-0221</v>
          </cell>
          <cell r="B211" t="str">
            <v>Пион (Paeonia Brother Chuck BR 3-5 глазка)</v>
          </cell>
          <cell r="C211">
            <v>0</v>
          </cell>
        </row>
        <row r="212">
          <cell r="A212" t="str">
            <v>87-52-0222</v>
          </cell>
          <cell r="B212" t="str">
            <v>Пион (Paeonia Buckeye Belle BR 3-5 глазка)</v>
          </cell>
          <cell r="C212">
            <v>100</v>
          </cell>
        </row>
        <row r="213">
          <cell r="A213" t="str">
            <v>87-52-0223</v>
          </cell>
          <cell r="B213" t="str">
            <v>Пион (Paeonia Bunker Hill BR 3-5 глазка)</v>
          </cell>
          <cell r="C213">
            <v>0</v>
          </cell>
        </row>
        <row r="214">
          <cell r="A214" t="str">
            <v>87-52-0225</v>
          </cell>
          <cell r="B214" t="str">
            <v>Пион (Paeonia Catharina Fontijn BR 3-5 глазка)</v>
          </cell>
          <cell r="C214">
            <v>50</v>
          </cell>
        </row>
        <row r="215">
          <cell r="A215" t="str">
            <v>87-52-0229</v>
          </cell>
          <cell r="B215" t="str">
            <v>Пион (Paeonia Chiffon Parfait BR 3-5 глазка)</v>
          </cell>
          <cell r="C215">
            <v>50</v>
          </cell>
        </row>
        <row r="216">
          <cell r="A216" t="str">
            <v>87-52-0230</v>
          </cell>
          <cell r="B216" t="str">
            <v>Пион (Paeonia Christmas Velvet BR 3-5 глазка)</v>
          </cell>
          <cell r="C216">
            <v>50</v>
          </cell>
        </row>
        <row r="217">
          <cell r="A217" t="str">
            <v>87-52-0231</v>
          </cell>
          <cell r="B217" t="str">
            <v>Пион (Paeonia Class Act BR 3-5 глазка)</v>
          </cell>
          <cell r="C217">
            <v>50</v>
          </cell>
        </row>
        <row r="218">
          <cell r="A218" t="str">
            <v>87-52-0232</v>
          </cell>
          <cell r="B218" t="str">
            <v>Пион (Paeonia Command Performance BR 3-5 глазка)</v>
          </cell>
          <cell r="C218">
            <v>0</v>
          </cell>
        </row>
        <row r="219">
          <cell r="A219" t="str">
            <v>87-52-0233</v>
          </cell>
          <cell r="B219" t="str">
            <v>Пион (Paeonia Coral Charm BR 3-5 глазка)</v>
          </cell>
          <cell r="C219">
            <v>300</v>
          </cell>
        </row>
        <row r="220">
          <cell r="A220" t="str">
            <v>87-52-0234</v>
          </cell>
          <cell r="B220" t="str">
            <v>Пион (Paeonia Coral Sunset BR 3-5 глазка)</v>
          </cell>
          <cell r="C220">
            <v>250</v>
          </cell>
        </row>
        <row r="221">
          <cell r="A221" t="str">
            <v>87-52-0238</v>
          </cell>
          <cell r="B221" t="str">
            <v>Пион (Paeonia Diana Parks BR 3-5 глазка)</v>
          </cell>
          <cell r="C221">
            <v>0</v>
          </cell>
        </row>
        <row r="222">
          <cell r="A222" t="str">
            <v>87-52-0242</v>
          </cell>
          <cell r="B222" t="str">
            <v>Пион (Paeonia Duchesse de Nemours "Select" BR 3-5 глазка)</v>
          </cell>
          <cell r="C222">
            <v>50</v>
          </cell>
        </row>
        <row r="223">
          <cell r="A223" t="str">
            <v>87-52-0250</v>
          </cell>
          <cell r="B223" t="str">
            <v>Пион (Paeonia Francoise Ortegat BR 3-5 глазка)</v>
          </cell>
          <cell r="C223">
            <v>0</v>
          </cell>
        </row>
        <row r="224">
          <cell r="A224" t="str">
            <v>87-52-0251</v>
          </cell>
          <cell r="B224" t="str">
            <v>Пион (Paeonia Garden Lace BR 3-5 глазка)</v>
          </cell>
          <cell r="C224">
            <v>0</v>
          </cell>
        </row>
        <row r="225">
          <cell r="A225" t="str">
            <v>87-52-0252</v>
          </cell>
          <cell r="B225" t="str">
            <v>Пион (Paeonia Gardenia BR 3-5 глазка)</v>
          </cell>
          <cell r="C225">
            <v>0</v>
          </cell>
        </row>
        <row r="226">
          <cell r="A226" t="str">
            <v>87-52-0255</v>
          </cell>
          <cell r="B226" t="str">
            <v>Пион (Paeonia Henry Bockstoce BR 3-5 глазка)</v>
          </cell>
          <cell r="C226">
            <v>50</v>
          </cell>
        </row>
        <row r="227">
          <cell r="A227" t="str">
            <v>87-52-0258</v>
          </cell>
          <cell r="B227" t="str">
            <v>Пион (Paeonia Highlight BR 3-5 глазка)</v>
          </cell>
          <cell r="C227">
            <v>50</v>
          </cell>
        </row>
        <row r="228">
          <cell r="A228" t="str">
            <v>87-52-0263</v>
          </cell>
          <cell r="B228" t="str">
            <v>Пион (Paeonia Jacorma BR 3-5 глазка)</v>
          </cell>
          <cell r="C228">
            <v>100</v>
          </cell>
        </row>
        <row r="229">
          <cell r="A229" t="str">
            <v>87-52-0264</v>
          </cell>
          <cell r="B229" t="str">
            <v>Пион (Paeonia Jan van Leeuwen BR 3-5 глазка)</v>
          </cell>
          <cell r="C229">
            <v>0</v>
          </cell>
        </row>
        <row r="230">
          <cell r="A230" t="str">
            <v>87-52-0265</v>
          </cell>
          <cell r="B230" t="str">
            <v>Пион (Paeonia Joker BR 3-5 глазка)</v>
          </cell>
          <cell r="C230">
            <v>50</v>
          </cell>
        </row>
        <row r="231">
          <cell r="A231" t="str">
            <v>87-52-0266</v>
          </cell>
          <cell r="B231" t="str">
            <v>Пион (Paeonia Jubilee BR 3-5 глазка)</v>
          </cell>
          <cell r="C231">
            <v>0</v>
          </cell>
        </row>
        <row r="232">
          <cell r="A232" t="str">
            <v>87-52-0274</v>
          </cell>
          <cell r="B232" t="str">
            <v>Пион (Paeonia Lemon Chiffon BR 3-5 глазка)</v>
          </cell>
          <cell r="C232">
            <v>250</v>
          </cell>
        </row>
        <row r="233">
          <cell r="A233" t="str">
            <v>87-52-0276</v>
          </cell>
          <cell r="B233" t="str">
            <v>Пион (Paeonia Many Happy Returns BR 3-5 глазка)</v>
          </cell>
          <cell r="C233">
            <v>50</v>
          </cell>
        </row>
        <row r="234">
          <cell r="A234" t="str">
            <v>87-52-0277</v>
          </cell>
          <cell r="B234" t="str">
            <v>Пион (Paeonia Marie Lemoine BR 3-5 глазка)</v>
          </cell>
          <cell r="C234">
            <v>300</v>
          </cell>
        </row>
        <row r="235">
          <cell r="A235" t="str">
            <v>87-52-0279</v>
          </cell>
          <cell r="B235" t="str">
            <v>Пион (Paeonia Mary E. Nicholls BR 3-5 глазка)</v>
          </cell>
          <cell r="C235">
            <v>50</v>
          </cell>
        </row>
        <row r="236">
          <cell r="A236" t="str">
            <v>87-52-0280</v>
          </cell>
          <cell r="B236" t="str">
            <v>Пион (Paeonia Miss America BR 3-5 глазка)</v>
          </cell>
          <cell r="C236">
            <v>50</v>
          </cell>
        </row>
        <row r="237">
          <cell r="A237" t="str">
            <v>87-52-0284</v>
          </cell>
          <cell r="B237" t="str">
            <v>Пион (Paeonia Moon over Barrington BR 3-5 глазка)</v>
          </cell>
          <cell r="C237">
            <v>0</v>
          </cell>
        </row>
        <row r="238">
          <cell r="A238" t="str">
            <v>87-52-0286</v>
          </cell>
          <cell r="B238" t="str">
            <v>Пион (Paeonia My Love BR 3-5 глазка)</v>
          </cell>
          <cell r="C238">
            <v>150</v>
          </cell>
        </row>
        <row r="239">
          <cell r="A239" t="str">
            <v>87-52-0287</v>
          </cell>
          <cell r="B239" t="str">
            <v>Пион (Paeonia Nice Gal BR 3-5 глазка)</v>
          </cell>
          <cell r="C239">
            <v>0</v>
          </cell>
        </row>
        <row r="240">
          <cell r="A240" t="str">
            <v>87-52-0288</v>
          </cell>
          <cell r="B240" t="str">
            <v>Пион (Paeonia Nick Shaylor BR 3-5 глазка)</v>
          </cell>
          <cell r="C240">
            <v>100</v>
          </cell>
        </row>
        <row r="241">
          <cell r="A241" t="str">
            <v>87-52-0290</v>
          </cell>
          <cell r="B241" t="str">
            <v>Пион (Paeonia Ole Faithful BR 3-5 глазка)</v>
          </cell>
          <cell r="C241">
            <v>0</v>
          </cell>
        </row>
        <row r="242">
          <cell r="A242" t="str">
            <v>87-52-0297</v>
          </cell>
          <cell r="B242" t="str">
            <v>Пион (Paeonia Pillow Talk BR 3-5 глазка)</v>
          </cell>
          <cell r="C242">
            <v>0</v>
          </cell>
        </row>
        <row r="243">
          <cell r="A243" t="str">
            <v>87-52-0299</v>
          </cell>
          <cell r="B243" t="str">
            <v>Пион (Paeonia Raspberry Sundae BR 3-5 глазка)</v>
          </cell>
          <cell r="C243">
            <v>0</v>
          </cell>
        </row>
        <row r="244">
          <cell r="A244" t="str">
            <v>87-52-0300</v>
          </cell>
          <cell r="B244" t="str">
            <v>Пион (Paeonia Red Charm BR 3-5 глазка)</v>
          </cell>
          <cell r="C244">
            <v>0</v>
          </cell>
        </row>
        <row r="245">
          <cell r="A245" t="str">
            <v>87-52-0304</v>
          </cell>
          <cell r="B245" t="str">
            <v>Пион (Paeonia Sarah Bernhardt BR 3-5 глазка)</v>
          </cell>
          <cell r="C245">
            <v>50</v>
          </cell>
        </row>
        <row r="246">
          <cell r="A246" t="str">
            <v>87-52-0305</v>
          </cell>
          <cell r="B246" t="str">
            <v>Пион (Paeonia Sarah Bernhardt "Select" BR 3-5 глазка)</v>
          </cell>
          <cell r="C246">
            <v>0</v>
          </cell>
        </row>
        <row r="247">
          <cell r="A247" t="str">
            <v>87-52-0306</v>
          </cell>
          <cell r="B247" t="str">
            <v>Пион (Paeonia Sarah Bernhardt "Unique™" BR 3-5 глазка)</v>
          </cell>
          <cell r="C247">
            <v>0</v>
          </cell>
        </row>
        <row r="248">
          <cell r="A248" t="str">
            <v>87-52-0311</v>
          </cell>
          <cell r="B248" t="str">
            <v>Пион (Paeonia Sunny Girl BR 3-5 глазка)</v>
          </cell>
          <cell r="C248">
            <v>0</v>
          </cell>
        </row>
        <row r="249">
          <cell r="A249" t="str">
            <v>87-52-0312</v>
          </cell>
          <cell r="B249" t="str">
            <v>Пион (Paeonia Sword Dance BR 3-5 глазка)</v>
          </cell>
          <cell r="C249">
            <v>0</v>
          </cell>
        </row>
        <row r="250">
          <cell r="A250" t="str">
            <v>87-52-0315</v>
          </cell>
          <cell r="B250" t="str">
            <v>Пион (Paeonia Victore de la Marne BR 3-5 глазка)</v>
          </cell>
          <cell r="C250">
            <v>0</v>
          </cell>
        </row>
        <row r="251">
          <cell r="A251" t="str">
            <v>87-52-0318</v>
          </cell>
          <cell r="B251" t="str">
            <v>Пион (Paeonia Wladyslava BR 3-5 глазка)</v>
          </cell>
          <cell r="C251">
            <v>0</v>
          </cell>
        </row>
        <row r="252">
          <cell r="A252" t="str">
            <v>87-52-0335</v>
          </cell>
          <cell r="B252" t="str">
            <v>Пион ITO (Paeonia ITO Bartzella BR 5/+)</v>
          </cell>
          <cell r="C252">
            <v>270</v>
          </cell>
        </row>
        <row r="253">
          <cell r="A253" t="str">
            <v>87-52-0340</v>
          </cell>
          <cell r="B253" t="str">
            <v>Пион Ито (Paeonia Itoh Cora Louise BR 5/+)</v>
          </cell>
          <cell r="C253">
            <v>0</v>
          </cell>
        </row>
        <row r="254">
          <cell r="A254" t="str">
            <v>87-52-0341</v>
          </cell>
          <cell r="B254" t="str">
            <v>Пион Ито (Paeonia Itoh First Arrival BR 5/+)</v>
          </cell>
          <cell r="C254">
            <v>0</v>
          </cell>
        </row>
        <row r="255">
          <cell r="A255" t="str">
            <v>87-52-0342</v>
          </cell>
          <cell r="B255" t="str">
            <v>Пион Ито (Paeonia Itoh Garden treasure BR 5/+)</v>
          </cell>
          <cell r="C255">
            <v>30</v>
          </cell>
        </row>
        <row r="256">
          <cell r="A256" t="str">
            <v>87-52-0344</v>
          </cell>
          <cell r="B256" t="str">
            <v>Пион Ито (Paeonia Itoh Hillary BR 5/+)</v>
          </cell>
          <cell r="C256">
            <v>35</v>
          </cell>
        </row>
        <row r="257">
          <cell r="A257" t="str">
            <v>87-52-0346</v>
          </cell>
          <cell r="B257" t="str">
            <v>Пион Ито (Paeonia Itoh Lemon Dream BR 5/+)</v>
          </cell>
          <cell r="C257">
            <v>40</v>
          </cell>
        </row>
        <row r="258">
          <cell r="A258" t="str">
            <v>87-52-0379</v>
          </cell>
          <cell r="B258" t="str">
            <v xml:space="preserve">Пион (Paeonia Colonel Owens Cousins BR 3-5 глазка) </v>
          </cell>
          <cell r="C258">
            <v>0</v>
          </cell>
        </row>
        <row r="259">
          <cell r="A259" t="str">
            <v>87-52-0380</v>
          </cell>
          <cell r="B259" t="str">
            <v xml:space="preserve">Пион (Paeonia Do Tell BR 2-3 глазка) </v>
          </cell>
          <cell r="C259">
            <v>0</v>
          </cell>
        </row>
        <row r="260">
          <cell r="A260" t="str">
            <v>87-52-0381</v>
          </cell>
          <cell r="B260" t="str">
            <v xml:space="preserve">Пион (Paeonia Do Tell BR 3-5 глазка) </v>
          </cell>
          <cell r="C260">
            <v>0</v>
          </cell>
        </row>
        <row r="261">
          <cell r="A261" t="str">
            <v>87-52-0382</v>
          </cell>
          <cell r="B261" t="str">
            <v xml:space="preserve">Пион (Paeonia Eliza Lundy BR 2-3 глазка) </v>
          </cell>
          <cell r="C261">
            <v>0</v>
          </cell>
        </row>
        <row r="262">
          <cell r="A262" t="str">
            <v>87-52-0387</v>
          </cell>
          <cell r="B262" t="str">
            <v xml:space="preserve">Пион (Paeonia Lorelei BR 2-3 глазка) </v>
          </cell>
          <cell r="C262">
            <v>0</v>
          </cell>
        </row>
        <row r="263">
          <cell r="A263" t="str">
            <v>87-52-0388</v>
          </cell>
          <cell r="B263" t="str">
            <v xml:space="preserve">Пион (Paeonia Lorelei BR 3-5 глазка) </v>
          </cell>
          <cell r="C263">
            <v>0</v>
          </cell>
        </row>
        <row r="264">
          <cell r="A264" t="str">
            <v>87-52-0391</v>
          </cell>
          <cell r="B264" t="str">
            <v xml:space="preserve">Пион (Paeonia Madame Claude Tain BR 2-3 глазка) </v>
          </cell>
          <cell r="C264">
            <v>0</v>
          </cell>
        </row>
        <row r="265">
          <cell r="A265" t="str">
            <v>87-52-0392</v>
          </cell>
          <cell r="B265" t="str">
            <v xml:space="preserve">Пион (Paeonia Madame Claude Tain BR 3-5 глазка) </v>
          </cell>
          <cell r="C265">
            <v>0</v>
          </cell>
        </row>
        <row r="266">
          <cell r="A266" t="str">
            <v>87-52-0395</v>
          </cell>
          <cell r="B266" t="str">
            <v xml:space="preserve">Пион (Paeonia Pastelegance BR 3-5 глазка) </v>
          </cell>
          <cell r="C266">
            <v>0</v>
          </cell>
        </row>
        <row r="267">
          <cell r="A267" t="str">
            <v>87-52-0399</v>
          </cell>
          <cell r="B267" t="str">
            <v xml:space="preserve">Пион (Paeonia Soft Salmon Saucer BR 3-5 глазка) </v>
          </cell>
          <cell r="C267">
            <v>0</v>
          </cell>
        </row>
        <row r="268">
          <cell r="A268" t="str">
            <v>87-52-0448</v>
          </cell>
          <cell r="B268" t="str">
            <v xml:space="preserve">Пион молочноцветковый (Paeonia lactiflora Carl G. Klehm BR 3-5 глазка) </v>
          </cell>
          <cell r="C268">
            <v>50</v>
          </cell>
        </row>
        <row r="269">
          <cell r="A269" t="str">
            <v>87-52-0465</v>
          </cell>
          <cell r="B269" t="str">
            <v xml:space="preserve">Пион гибридный (Paeonia hybrida Mary Jo Legare BR 3-5 глазка) </v>
          </cell>
          <cell r="C269">
            <v>0</v>
          </cell>
        </row>
        <row r="270">
          <cell r="A270" t="str">
            <v>87-52-0488</v>
          </cell>
          <cell r="B270" t="str">
            <v xml:space="preserve">Пион гибридный (Paeonia hybrida Salmon Dream BR 2-3 глазка) </v>
          </cell>
          <cell r="C270">
            <v>0</v>
          </cell>
        </row>
        <row r="271">
          <cell r="A271" t="str">
            <v>87-52-0489</v>
          </cell>
          <cell r="B271" t="str">
            <v xml:space="preserve">Пион гибридный (Paeonia hybrida Salmon Dream BR 3-5 глазка) </v>
          </cell>
          <cell r="C271">
            <v>50</v>
          </cell>
        </row>
        <row r="272">
          <cell r="A272" t="str">
            <v>87-52-0493</v>
          </cell>
          <cell r="B272" t="str">
            <v xml:space="preserve">Пион молочноцветковый (Paeonia lactiflora TheFawn BR 3-5 глазка) </v>
          </cell>
          <cell r="C272">
            <v>0</v>
          </cell>
        </row>
        <row r="273">
          <cell r="A273" t="str">
            <v>87-52-0495</v>
          </cell>
          <cell r="B273" t="str">
            <v xml:space="preserve">Пион молочноцветковый (Paeonia lactiflora Vogue BR 3-5 глазка) </v>
          </cell>
          <cell r="C273">
            <v>0</v>
          </cell>
        </row>
        <row r="274">
          <cell r="A274" t="str">
            <v>87-52-0500</v>
          </cell>
          <cell r="B274" t="str">
            <v xml:space="preserve">Пион Ито (Paeonia Itoh Callies Memory BR 5/+) </v>
          </cell>
          <cell r="C274">
            <v>0</v>
          </cell>
        </row>
        <row r="275">
          <cell r="A275" t="str">
            <v>87-52-0501</v>
          </cell>
          <cell r="B275" t="str">
            <v xml:space="preserve">Пион Ито (Paeonia Itoh Canary Brilliants BR 5/+) </v>
          </cell>
          <cell r="C275">
            <v>0</v>
          </cell>
        </row>
        <row r="276">
          <cell r="A276" t="str">
            <v>87-52-0503</v>
          </cell>
          <cell r="B276" t="str">
            <v xml:space="preserve">Пион Ито (Paeonia Itoh Pink Ardour BR 3-5 глазка) </v>
          </cell>
          <cell r="C276">
            <v>0</v>
          </cell>
        </row>
        <row r="277">
          <cell r="A277" t="str">
            <v>87-52-0511</v>
          </cell>
          <cell r="B277" t="str">
            <v>Пион молочноцветковый (Paeonia lactiflora Charles White BR 2-3 глазка)</v>
          </cell>
          <cell r="C277">
            <v>0</v>
          </cell>
        </row>
        <row r="278">
          <cell r="A278" t="str">
            <v>87-52-0512</v>
          </cell>
          <cell r="B278" t="str">
            <v>Пион молочноцветковый (Paeonia lactiflora Charles White BR 3-5 глазка)</v>
          </cell>
          <cell r="C278">
            <v>0</v>
          </cell>
        </row>
        <row r="279">
          <cell r="A279" t="str">
            <v>87-52-0515</v>
          </cell>
          <cell r="B279" t="str">
            <v>Пион гибридный (Paeonia hybrida Claire de Lune BR 2-3 глазка)</v>
          </cell>
          <cell r="C279">
            <v>75</v>
          </cell>
        </row>
        <row r="280">
          <cell r="A280" t="str">
            <v>87-52-0516</v>
          </cell>
          <cell r="B280" t="str">
            <v>Пион гибридный (Paeonia hybrida Claire de Lune BR 3-5 глазка)</v>
          </cell>
          <cell r="C280">
            <v>150</v>
          </cell>
        </row>
        <row r="281">
          <cell r="A281" t="str">
            <v>87-52-0526</v>
          </cell>
          <cell r="B281" t="str">
            <v>Пион молочноцветковый (Paeonia lactiflora Glory Hallelujah BR 3-5 глазка)</v>
          </cell>
          <cell r="C281">
            <v>0</v>
          </cell>
        </row>
        <row r="282">
          <cell r="A282" t="str">
            <v>87-52-0541</v>
          </cell>
          <cell r="B282" t="str">
            <v>Пион молочноцветковый (Paeonia lactiflora Mister Ed BR 2-3 глазка)</v>
          </cell>
          <cell r="C282">
            <v>0</v>
          </cell>
        </row>
        <row r="283">
          <cell r="A283" t="str">
            <v>87-52-0542</v>
          </cell>
          <cell r="B283" t="str">
            <v>Пион молочноцветковый (Paeonia lactiflora Mister Ed BR 3-5 глазка)</v>
          </cell>
          <cell r="C283">
            <v>50</v>
          </cell>
        </row>
        <row r="284">
          <cell r="A284" t="str">
            <v>87-52-0551</v>
          </cell>
          <cell r="B284" t="str">
            <v>Пион молочноцветковый (Paeonia lactiflora Pink Giant BR 2-3 глазка)</v>
          </cell>
          <cell r="C284">
            <v>0</v>
          </cell>
        </row>
        <row r="285">
          <cell r="A285" t="str">
            <v>87-52-0552</v>
          </cell>
          <cell r="B285" t="str">
            <v>Пион молочноцветковый (Paeonia lactiflora Pink Giant BR 3-5 глазка)</v>
          </cell>
          <cell r="C285">
            <v>100</v>
          </cell>
        </row>
        <row r="286">
          <cell r="A286" t="str">
            <v>87-52-0575</v>
          </cell>
          <cell r="B286" t="str">
            <v xml:space="preserve">Пион ито-гибрид (Paeonia Itoh-Hybrids Magical Mystery Tour BR 2-3 глазка) </v>
          </cell>
          <cell r="C286">
            <v>0</v>
          </cell>
        </row>
        <row r="287">
          <cell r="A287" t="str">
            <v>87-52-0576</v>
          </cell>
          <cell r="B287" t="str">
            <v xml:space="preserve">Пион ито-гибрид (Paeonia Itoh-Hybrids Magical Mystery Tour BR 3-5 глазка) </v>
          </cell>
          <cell r="C287">
            <v>0</v>
          </cell>
        </row>
        <row r="288">
          <cell r="A288" t="str">
            <v>87-52-0579</v>
          </cell>
          <cell r="B288" t="str">
            <v>Пион ито-гибрид (Paeonia Itoh-Hybrids Orange Victory BR 3-5 глазка)</v>
          </cell>
          <cell r="C288">
            <v>0</v>
          </cell>
        </row>
        <row r="289">
          <cell r="A289" t="str">
            <v>87-52-0585</v>
          </cell>
          <cell r="B289" t="str">
            <v>Пион ито-гибрид (Paeonia Itoh-Hybrids Scrumdidleumptious BR 3-5 глазка)</v>
          </cell>
          <cell r="C289">
            <v>0</v>
          </cell>
        </row>
        <row r="290">
          <cell r="A290" t="str">
            <v>87-77-0017</v>
          </cell>
          <cell r="B290" t="str">
            <v xml:space="preserve">Пион молочноцветковый (Paeonia lactiflora Candy Stripe BR 2-3 eye) </v>
          </cell>
          <cell r="C290">
            <v>0</v>
          </cell>
        </row>
        <row r="291">
          <cell r="A291" t="str">
            <v>87-77-0023</v>
          </cell>
          <cell r="B291" t="str">
            <v xml:space="preserve">Пион молочноцветковый (Paeonia lactiflora Evening Dream BR 2-3 eye) </v>
          </cell>
          <cell r="C291">
            <v>0</v>
          </cell>
        </row>
        <row r="292">
          <cell r="A292" t="str">
            <v>87-77-0039</v>
          </cell>
          <cell r="B292" t="str">
            <v xml:space="preserve">Пион лекарственный (Paeonia officinalis Rosea Plena BR 2/+ eye) </v>
          </cell>
          <cell r="C292">
            <v>0</v>
          </cell>
        </row>
        <row r="293">
          <cell r="A293" t="str">
            <v>87-77-0040</v>
          </cell>
          <cell r="B293" t="str">
            <v xml:space="preserve">Пион лекарственный (Paeonia officinalis Rubra Plena BR 2/+ eye) </v>
          </cell>
          <cell r="C293">
            <v>0</v>
          </cell>
        </row>
        <row r="294">
          <cell r="A294" t="str">
            <v>87-77-0045</v>
          </cell>
          <cell r="B294" t="str">
            <v xml:space="preserve">Пион молочноцветковый (Paeonia lactiflora Red Magic BR 2-3 eye) </v>
          </cell>
          <cell r="C294">
            <v>100</v>
          </cell>
        </row>
        <row r="295">
          <cell r="A295" t="str">
            <v>87-77-0053</v>
          </cell>
          <cell r="B295" t="str">
            <v xml:space="preserve">Пион молочноцветковый (Paeonia lactiflora Top Brass BR 2-3 eye) </v>
          </cell>
          <cell r="C295">
            <v>0</v>
          </cell>
        </row>
        <row r="296">
          <cell r="A296" t="str">
            <v>87-77-1308</v>
          </cell>
          <cell r="B296" t="str">
            <v>Пион молочноцветковый (Paeonia lactiflora Adolphe Rousseau BR 2-3 eye)</v>
          </cell>
          <cell r="C296">
            <v>0</v>
          </cell>
        </row>
        <row r="297">
          <cell r="A297" t="str">
            <v>87-77-1314</v>
          </cell>
          <cell r="B297" t="str">
            <v>Пион молочноцветковый (Paeonia lactiflora Alexander Fleming BR 2-3 eye)</v>
          </cell>
          <cell r="C297">
            <v>0</v>
          </cell>
        </row>
        <row r="298">
          <cell r="A298" t="str">
            <v>87-77-1315</v>
          </cell>
          <cell r="B298" t="str">
            <v>Пион молочноцветковый (Paeonia lactiflora Alexander Fleming BR 3-5 eye)</v>
          </cell>
          <cell r="C298">
            <v>0</v>
          </cell>
        </row>
        <row r="299">
          <cell r="A299" t="str">
            <v>87-77-1331</v>
          </cell>
          <cell r="B299" t="str">
            <v>Пион молочноцветковый (Paeonia lactiflora Armani BR 2-3 eye)</v>
          </cell>
          <cell r="C299">
            <v>0</v>
          </cell>
        </row>
        <row r="300">
          <cell r="A300" t="str">
            <v>87-77-1332</v>
          </cell>
          <cell r="B300" t="str">
            <v>Пион молочноцветковый (Paeonia lactiflora Armani BR 3-5 eye)</v>
          </cell>
          <cell r="C300">
            <v>50</v>
          </cell>
        </row>
        <row r="301">
          <cell r="A301" t="str">
            <v>87-77-1336</v>
          </cell>
          <cell r="B301" t="str">
            <v>Пион молочноцветковый (Paeonia lactiflora Avalanche BR 2-3 eye)</v>
          </cell>
          <cell r="C301">
            <v>0</v>
          </cell>
        </row>
        <row r="302">
          <cell r="A302" t="str">
            <v>87-77-1344</v>
          </cell>
          <cell r="B302" t="str">
            <v>Пион гибридный (Paeonia hybrida Belgravia BR 2-3 eye)</v>
          </cell>
          <cell r="C302">
            <v>0</v>
          </cell>
        </row>
        <row r="303">
          <cell r="A303" t="str">
            <v>87-52-0210</v>
          </cell>
          <cell r="B303" t="str">
            <v>Belgravia_3-5</v>
          </cell>
          <cell r="C303">
            <v>50</v>
          </cell>
        </row>
        <row r="304">
          <cell r="A304" t="str">
            <v>87-77-1346</v>
          </cell>
          <cell r="B304" t="str">
            <v>Пион молочноцветковый (Paeonia lactiflora Belleville BR 2-3 eye)</v>
          </cell>
          <cell r="C304">
            <v>0</v>
          </cell>
        </row>
        <row r="305">
          <cell r="A305" t="str">
            <v>87-77-1379</v>
          </cell>
          <cell r="B305" t="str">
            <v>Пион молочноцветковый (Paeonia lactiflora Bridal shower BR 2-3 eye)</v>
          </cell>
          <cell r="C305">
            <v>100</v>
          </cell>
        </row>
        <row r="306">
          <cell r="A306" t="str">
            <v>87-77-1381</v>
          </cell>
          <cell r="B306" t="str">
            <v>Пион молочноцветковый (Paeonia lactiflora Brother Chuck BR 2-3 eye)</v>
          </cell>
          <cell r="C306">
            <v>0</v>
          </cell>
        </row>
        <row r="307">
          <cell r="A307" t="str">
            <v>87-77-1399</v>
          </cell>
          <cell r="B307" t="str">
            <v>Пион молочноцветковый (Paeonia lactiflora Catharina Fontijn BR 2-3 eye)</v>
          </cell>
          <cell r="C307">
            <v>0</v>
          </cell>
        </row>
        <row r="308">
          <cell r="A308" t="str">
            <v>87-77-1422</v>
          </cell>
          <cell r="B308" t="str">
            <v>Пион гибридный (Paeonia hybrida Command Performance BR 3-5 eye)</v>
          </cell>
          <cell r="C308">
            <v>450</v>
          </cell>
        </row>
        <row r="309">
          <cell r="A309" t="str">
            <v>87-77-1428</v>
          </cell>
          <cell r="B309" t="str">
            <v>Пион гибридный (Paeonia hybrida Coral Charm BR 2-3 eye)</v>
          </cell>
          <cell r="C309">
            <v>275</v>
          </cell>
        </row>
        <row r="310">
          <cell r="A310" t="str">
            <v>87-77-1434</v>
          </cell>
          <cell r="B310" t="str">
            <v>Пион гибридный (Paeonia hybrida Coral Sunset BR 2-3 eye)</v>
          </cell>
          <cell r="C310">
            <v>275</v>
          </cell>
        </row>
        <row r="311">
          <cell r="A311" t="str">
            <v>87-77-1456</v>
          </cell>
          <cell r="B311" t="str">
            <v>Пион молочноцветковый (Paeonia lactiflora Dr. F.G. Brethour BR 2-3 eye)</v>
          </cell>
          <cell r="C311">
            <v>100</v>
          </cell>
        </row>
        <row r="312">
          <cell r="A312" t="str">
            <v>87-77-1472</v>
          </cell>
          <cell r="B312" t="str">
            <v>Пион гибридный (Paeonia hybrida Ellen Cowley BR 3-5 eye)</v>
          </cell>
          <cell r="C312">
            <v>0</v>
          </cell>
        </row>
        <row r="313">
          <cell r="A313" t="str">
            <v>87-77-1479</v>
          </cell>
          <cell r="B313" t="str">
            <v>Пион молочноцветковый (Paeonia lactiflora Etched Salmon BR 3-5 eye)</v>
          </cell>
          <cell r="C313">
            <v>0</v>
          </cell>
        </row>
        <row r="314">
          <cell r="A314" t="str">
            <v>87-77-1501</v>
          </cell>
          <cell r="B314" t="str">
            <v>Пион гибридный (Paeonia hybrida Flame BR 3-5 eye)</v>
          </cell>
          <cell r="C314">
            <v>50</v>
          </cell>
        </row>
        <row r="315">
          <cell r="A315" t="str">
            <v>87-77-1556</v>
          </cell>
          <cell r="B315" t="str">
            <v>Пион молочноцветковый (Paeonia lactiflora Kansas BR 2-3 eye)</v>
          </cell>
          <cell r="C315">
            <v>0</v>
          </cell>
        </row>
        <row r="316">
          <cell r="A316" t="str">
            <v>87-77-1557</v>
          </cell>
          <cell r="B316" t="str">
            <v>Пион молочноцветковый (Paeonia lactiflora Kansas BR 3-5 eye)</v>
          </cell>
          <cell r="C316">
            <v>250</v>
          </cell>
        </row>
        <row r="317">
          <cell r="A317" t="str">
            <v>87-77-1606</v>
          </cell>
          <cell r="B317" t="str">
            <v>Пион молочноцветковый (Paeonia lactiflora Madame Calot BR 3-5 eye)</v>
          </cell>
          <cell r="C317">
            <v>50</v>
          </cell>
        </row>
        <row r="318">
          <cell r="A318" t="str">
            <v>87-77-1643</v>
          </cell>
          <cell r="B318" t="str">
            <v>Пион молочноцветковый (Paeonia lactiflora Monsieur Jules Elie BR 2-3 eye)</v>
          </cell>
          <cell r="C318">
            <v>75</v>
          </cell>
        </row>
        <row r="319">
          <cell r="A319" t="str">
            <v>87-77-1654</v>
          </cell>
          <cell r="B319" t="str">
            <v>Пион гибридный (Paeonia hybrida Moonrise BR 3-5 eye)</v>
          </cell>
          <cell r="C319">
            <v>0</v>
          </cell>
        </row>
        <row r="320">
          <cell r="A320" t="str">
            <v>87-77-1691</v>
          </cell>
          <cell r="B320" t="str">
            <v>Пион молочноцветковый (Paeonia lactiflora Peter Brand BR 2-3 eye)</v>
          </cell>
          <cell r="C320">
            <v>100</v>
          </cell>
        </row>
        <row r="321">
          <cell r="A321" t="str">
            <v>87-77-1692</v>
          </cell>
          <cell r="B321" t="str">
            <v>Пион молочноцветковый (Paeonia lactiflora Peter Brand BR 3-5 eye)</v>
          </cell>
          <cell r="C321">
            <v>50</v>
          </cell>
        </row>
        <row r="322">
          <cell r="A322" t="str">
            <v>87-77-1706</v>
          </cell>
          <cell r="B322" t="str">
            <v>Пион гибридный (Paeonia hybrida Pink Hawaiian Coral BR 2-3 eye)</v>
          </cell>
          <cell r="C322">
            <v>300</v>
          </cell>
        </row>
        <row r="323">
          <cell r="A323" t="str">
            <v>87-77-1707</v>
          </cell>
          <cell r="B323" t="str">
            <v>Пион гибридный (Paeonia hybrida Pink Hawaiian Coral BR 3-5 eye)</v>
          </cell>
          <cell r="C323">
            <v>300</v>
          </cell>
        </row>
        <row r="324">
          <cell r="A324" t="str">
            <v>87-77-1733</v>
          </cell>
          <cell r="B324" t="str">
            <v>Пион молочноцветковый (Paeonia lactiflora Red Magic BR 3-5 eye)</v>
          </cell>
          <cell r="C324">
            <v>0</v>
          </cell>
        </row>
        <row r="325">
          <cell r="A325" t="str">
            <v>87-77-1735</v>
          </cell>
          <cell r="B325" t="str">
            <v>Пион молочноцветковый (Paeonia lactiflora Red Queen BR 3-5 eye)</v>
          </cell>
          <cell r="C325">
            <v>50</v>
          </cell>
        </row>
        <row r="326">
          <cell r="A326" t="str">
            <v>87-77-1736</v>
          </cell>
          <cell r="B326" t="str">
            <v>Пион молочноцветковый (Paeonia lactiflora Red Sarah Bernhardt (Fiona) BR 2-3 eye)</v>
          </cell>
          <cell r="C326">
            <v>200</v>
          </cell>
        </row>
        <row r="327">
          <cell r="A327" t="str">
            <v>87-77-1737</v>
          </cell>
          <cell r="B327" t="str">
            <v>Пион молочноцветковый (Paeonia lactiflora Red Sarah Bernhardt (Fiona) BR 3-5 eye)</v>
          </cell>
          <cell r="C327">
            <v>0</v>
          </cell>
        </row>
        <row r="328">
          <cell r="A328" t="str">
            <v>87-77-1767</v>
          </cell>
          <cell r="B328" t="str">
            <v>Пион молочноцветковый (Paeonia lactiflora Shirley Temple BR 2-3 eye)</v>
          </cell>
          <cell r="C328">
            <v>100</v>
          </cell>
        </row>
        <row r="329">
          <cell r="A329" t="str">
            <v>87-77-1768</v>
          </cell>
          <cell r="B329" t="str">
            <v>Пион молочноцветковый (Paeonia lactiflora Shirley Temple BR 3-5 eye)</v>
          </cell>
          <cell r="C329">
            <v>200</v>
          </cell>
        </row>
        <row r="330">
          <cell r="A330" t="str">
            <v>87-77-1788</v>
          </cell>
          <cell r="B330" t="str">
            <v>Пион молочноцветковый (Paeonia lactiflora Sweet Sixteen BR 2-3 eye)</v>
          </cell>
          <cell r="C330">
            <v>0</v>
          </cell>
        </row>
        <row r="331">
          <cell r="A331" t="str">
            <v>87-77-1789</v>
          </cell>
          <cell r="B331" t="str">
            <v>Пион молочноцветковый (Paeonia lactiflora Sweet Sixteen BR 3-5 eye)</v>
          </cell>
          <cell r="C331">
            <v>50</v>
          </cell>
        </row>
        <row r="332">
          <cell r="A332" t="str">
            <v>87-77-1830</v>
          </cell>
          <cell r="B332" t="str">
            <v>Пион ито-гибрид (Paeonia Itoh-Hybrids Yellow Crown BR 3-5 eye)</v>
          </cell>
          <cell r="C332">
            <v>0</v>
          </cell>
        </row>
        <row r="333">
          <cell r="A333" t="str">
            <v>87-77-1834</v>
          </cell>
          <cell r="B333" t="str">
            <v>Пион ито-гибрид (Paeonia Itoh-Hybrids All That Jazz BR 3-5 eye)</v>
          </cell>
          <cell r="C333">
            <v>0</v>
          </cell>
        </row>
        <row r="334">
          <cell r="A334" t="str">
            <v>87-77-1848</v>
          </cell>
          <cell r="B334" t="str">
            <v>Пион ито-гибрид (Paeonia Itoh-Hybrids Clouds of Colour BR 3-5 eye)</v>
          </cell>
          <cell r="C334">
            <v>0</v>
          </cell>
        </row>
        <row r="335">
          <cell r="A335" t="str">
            <v>87-77-1858</v>
          </cell>
          <cell r="B335" t="str">
            <v>Пион ито-гибрид (Paeonia Itoh-Hybrids First Arrival BR 3-5 eye)</v>
          </cell>
          <cell r="C335">
            <v>100</v>
          </cell>
        </row>
        <row r="336">
          <cell r="A336" t="str">
            <v>87-77-1859</v>
          </cell>
          <cell r="B336" t="str">
            <v>Пион ито-гибрид (Paeonia Itoh-Hybrids Garden Treasure BR 2-3 eye)</v>
          </cell>
          <cell r="C336">
            <v>240</v>
          </cell>
        </row>
        <row r="337">
          <cell r="A337" t="str">
            <v>87-77-1862</v>
          </cell>
          <cell r="B337" t="str">
            <v>Пион ито-гибрид (Paeonia Itoh-Hybrids Going Bananas BR 3-5 eye)</v>
          </cell>
          <cell r="C337">
            <v>0</v>
          </cell>
        </row>
        <row r="338">
          <cell r="A338" t="str">
            <v>87-77-1871</v>
          </cell>
          <cell r="B338" t="str">
            <v>Пион ито-гибрид (Paeonia Itoh-Hybrids Lollipop BR 2-3 eye)</v>
          </cell>
          <cell r="C338">
            <v>0</v>
          </cell>
        </row>
        <row r="339">
          <cell r="A339" t="str">
            <v>87-77-1904</v>
          </cell>
          <cell r="B339" t="str">
            <v>Пион ито-гибрид (Paeonia Itoh-Hybrids Sonoma Halo BR 2-3 eye)</v>
          </cell>
          <cell r="C339">
            <v>0</v>
          </cell>
        </row>
        <row r="340">
          <cell r="A340" t="str">
            <v>87-77-1908</v>
          </cell>
          <cell r="B340" t="str">
            <v>Пион ито-гибрид (Paeonia Itoh-Hybrids Sonoma Yedo BR 2-3 eye)</v>
          </cell>
          <cell r="C340">
            <v>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Условия работы"/>
      <sheetName val="2025"/>
      <sheetName val="анкета поставщика"/>
      <sheetName val="Структура брони"/>
      <sheetName val="ИТОГИ"/>
      <sheetName val="2026"/>
      <sheetName val="шаблон рабочий"/>
      <sheetName val="Лист3"/>
      <sheetName val="1. от закупки"/>
      <sheetName val="2. склад"/>
      <sheetName val="3. номенклатура 1с"/>
      <sheetName val="текущие продажи"/>
      <sheetName val="ПЛАН"/>
    </sheetNames>
    <sheetDataSet>
      <sheetData sheetId="0"/>
      <sheetData sheetId="1"/>
      <sheetData sheetId="2"/>
      <sheetData sheetId="3"/>
      <sheetData sheetId="4"/>
      <sheetData sheetId="5"/>
      <sheetData sheetId="6">
        <row r="5">
          <cell r="DB5">
            <v>105</v>
          </cell>
        </row>
      </sheetData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.me/plantmarket_russia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C86176-4E33-42D9-8E3D-C94854DF94C1}">
  <sheetPr filterMode="1"/>
  <dimension ref="A1:Y494"/>
  <sheetViews>
    <sheetView tabSelected="1" zoomScaleNormal="100" workbookViewId="0">
      <selection activeCell="L33" sqref="L33"/>
    </sheetView>
  </sheetViews>
  <sheetFormatPr defaultColWidth="10.6640625" defaultRowHeight="13.8" outlineLevelCol="1"/>
  <cols>
    <col min="1" max="1" width="5.21875" style="23" customWidth="1"/>
    <col min="2" max="2" width="11.6640625" style="2" hidden="1" customWidth="1" outlineLevel="1"/>
    <col min="3" max="3" width="7.6640625" style="2" hidden="1" customWidth="1" outlineLevel="1"/>
    <col min="4" max="4" width="28.44140625" style="2" customWidth="1" collapsed="1"/>
    <col min="5" max="5" width="8.33203125" style="2" customWidth="1"/>
    <col min="6" max="6" width="14.5546875" style="2" customWidth="1"/>
    <col min="7" max="8" width="9.88671875" style="2" customWidth="1"/>
    <col min="9" max="9" width="8" style="2" customWidth="1"/>
    <col min="10" max="11" width="9.6640625" style="3" customWidth="1"/>
    <col min="12" max="12" width="9.6640625" style="2" customWidth="1"/>
    <col min="13" max="13" width="13.44140625" style="3" customWidth="1"/>
    <col min="14" max="14" width="15.33203125" style="3" customWidth="1"/>
    <col min="15" max="15" width="22.44140625" style="3" customWidth="1"/>
    <col min="16" max="16" width="15.6640625" style="3" customWidth="1"/>
    <col min="17" max="17" width="10.6640625" style="3" customWidth="1"/>
    <col min="18" max="18" width="12.88671875" style="3" customWidth="1"/>
    <col min="19" max="19" width="10.109375" style="3" customWidth="1"/>
    <col min="20" max="20" width="15.6640625" style="3" customWidth="1"/>
    <col min="21" max="22" width="25.33203125" style="2" customWidth="1"/>
    <col min="23" max="23" width="21.33203125" style="3" customWidth="1"/>
    <col min="24" max="24" width="25.6640625" style="3" customWidth="1"/>
    <col min="25" max="25" width="6" style="2" customWidth="1"/>
    <col min="26" max="30" width="10.6640625" style="2"/>
    <col min="31" max="31" width="10.6640625" style="2" customWidth="1"/>
    <col min="32" max="16384" width="10.6640625" style="2"/>
  </cols>
  <sheetData>
    <row r="1" spans="1:24" ht="19.5" customHeight="1">
      <c r="A1" s="1">
        <v>46034</v>
      </c>
      <c r="P1" s="2"/>
      <c r="Q1" s="2"/>
      <c r="R1" s="2"/>
      <c r="S1" s="2"/>
      <c r="T1" s="2"/>
      <c r="W1" s="4"/>
    </row>
    <row r="2" spans="1:24" s="6" customFormat="1" ht="12.9" customHeight="1">
      <c r="A2" s="5"/>
      <c r="D2" s="7"/>
      <c r="F2" s="8"/>
      <c r="L2" s="8"/>
      <c r="M2" s="9"/>
      <c r="N2" s="9"/>
      <c r="O2" s="8"/>
      <c r="P2" s="10"/>
      <c r="Q2" s="180" t="s">
        <v>0</v>
      </c>
      <c r="R2" s="180"/>
      <c r="S2" s="10"/>
      <c r="T2" s="10"/>
      <c r="U2" s="10"/>
      <c r="V2" s="10"/>
    </row>
    <row r="3" spans="1:24" s="6" customFormat="1" ht="36.9" customHeight="1">
      <c r="A3" s="5"/>
      <c r="D3" s="7"/>
      <c r="F3" s="8"/>
      <c r="H3" s="11" t="s">
        <v>1</v>
      </c>
      <c r="I3" s="11"/>
      <c r="J3" s="11"/>
      <c r="K3" s="11"/>
      <c r="L3" s="11"/>
      <c r="M3" s="8"/>
      <c r="N3" s="9"/>
      <c r="O3" s="8"/>
      <c r="Q3" s="180"/>
      <c r="R3" s="180"/>
    </row>
    <row r="4" spans="1:24" s="6" customFormat="1" ht="15" customHeight="1">
      <c r="A4" s="5"/>
      <c r="D4" s="7"/>
      <c r="E4" s="12" t="s">
        <v>2</v>
      </c>
      <c r="G4" s="13"/>
      <c r="H4" s="13"/>
      <c r="I4" s="13"/>
      <c r="O4" s="14"/>
      <c r="P4" s="10"/>
      <c r="Q4" s="180"/>
      <c r="R4" s="180"/>
      <c r="S4" s="10"/>
      <c r="T4" s="10"/>
      <c r="U4" s="10"/>
      <c r="V4" s="10"/>
    </row>
    <row r="5" spans="1:24" s="6" customFormat="1" ht="15" customHeight="1">
      <c r="A5" s="5"/>
      <c r="D5" s="7"/>
      <c r="E5" s="7"/>
      <c r="F5" s="7"/>
      <c r="G5" s="15"/>
      <c r="H5" s="15"/>
      <c r="I5" s="15" t="s">
        <v>3</v>
      </c>
      <c r="L5" s="15"/>
      <c r="M5" s="15"/>
      <c r="N5" s="15"/>
      <c r="O5" s="15"/>
      <c r="P5" s="10"/>
      <c r="Q5" s="16" t="s">
        <v>4</v>
      </c>
      <c r="R5" s="10"/>
      <c r="S5" s="10"/>
      <c r="T5" s="10"/>
      <c r="U5" s="10"/>
      <c r="V5" s="10"/>
    </row>
    <row r="6" spans="1:24" s="6" customFormat="1" ht="15" customHeight="1">
      <c r="A6" s="5"/>
      <c r="D6" s="7"/>
      <c r="E6" s="7"/>
      <c r="F6" s="7"/>
      <c r="G6" s="13"/>
      <c r="H6" s="13"/>
      <c r="J6" s="17" t="s">
        <v>5</v>
      </c>
      <c r="K6" s="18" t="s">
        <v>6</v>
      </c>
      <c r="P6" s="10"/>
      <c r="Q6" s="10"/>
      <c r="R6" s="10"/>
      <c r="S6" s="10"/>
      <c r="T6" s="10"/>
      <c r="U6" s="10"/>
      <c r="V6" s="10"/>
    </row>
    <row r="7" spans="1:24" s="6" customFormat="1" ht="15" customHeight="1">
      <c r="A7" s="5"/>
      <c r="D7" s="7"/>
      <c r="E7" s="7"/>
      <c r="F7" s="7"/>
      <c r="G7" s="13"/>
      <c r="H7" s="13"/>
      <c r="I7" s="13"/>
      <c r="J7" s="17"/>
      <c r="K7" s="17"/>
      <c r="L7" s="17"/>
      <c r="M7" s="19"/>
      <c r="N7" s="19"/>
      <c r="O7" s="19"/>
      <c r="Q7" s="10"/>
      <c r="S7" s="7"/>
      <c r="T7" s="7"/>
      <c r="U7" s="10"/>
      <c r="V7" s="10"/>
    </row>
    <row r="8" spans="1:24" s="6" customFormat="1" ht="15" customHeight="1">
      <c r="A8" s="5"/>
      <c r="D8" s="20" t="s">
        <v>7</v>
      </c>
      <c r="E8" s="7"/>
      <c r="F8" s="7"/>
      <c r="G8" s="7"/>
      <c r="H8" s="7"/>
      <c r="I8" s="7"/>
      <c r="J8" s="13"/>
      <c r="K8" s="13"/>
      <c r="M8" s="17"/>
      <c r="N8" s="17"/>
      <c r="O8" s="21">
        <v>101.0938</v>
      </c>
      <c r="P8" s="22" t="s">
        <v>8</v>
      </c>
      <c r="R8" s="7"/>
      <c r="S8" s="7"/>
      <c r="T8" s="10"/>
    </row>
    <row r="9" spans="1:24">
      <c r="D9" s="2" t="s">
        <v>9</v>
      </c>
      <c r="J9" s="2"/>
      <c r="K9" s="2"/>
      <c r="O9" s="24" t="s">
        <v>10</v>
      </c>
      <c r="P9" s="25" t="s">
        <v>11</v>
      </c>
      <c r="T9" s="2" t="s">
        <v>12</v>
      </c>
      <c r="W9" s="2"/>
      <c r="X9" s="2"/>
    </row>
    <row r="10" spans="1:24" ht="14.4" customHeight="1">
      <c r="D10" s="2" t="s">
        <v>13</v>
      </c>
      <c r="O10" s="26">
        <f>SUM(L33:L304)</f>
        <v>0</v>
      </c>
      <c r="P10" s="27" t="s">
        <v>14</v>
      </c>
      <c r="T10" s="2"/>
      <c r="W10" s="2"/>
      <c r="X10" s="2"/>
    </row>
    <row r="11" spans="1:24" ht="14.4" customHeight="1">
      <c r="D11" s="2" t="s">
        <v>1232</v>
      </c>
      <c r="O11" s="26">
        <f>SUMIF(E306:E488,"P7",L306:L488)</f>
        <v>0</v>
      </c>
      <c r="P11" s="27" t="s">
        <v>15</v>
      </c>
      <c r="Q11" s="28" t="str">
        <f>IF(MOD(O11,40)&lt;&gt;0,"не кратно 40!","")</f>
        <v/>
      </c>
      <c r="T11" s="2"/>
      <c r="W11" s="2"/>
      <c r="X11" s="2"/>
    </row>
    <row r="12" spans="1:24" ht="14.4" customHeight="1">
      <c r="J12" s="2"/>
      <c r="K12" s="2"/>
      <c r="O12" s="26">
        <f>SUMIF(E306:E488,"P9",L306:L488)</f>
        <v>0</v>
      </c>
      <c r="P12" s="27" t="s">
        <v>16</v>
      </c>
      <c r="T12" s="2"/>
      <c r="W12" s="2"/>
      <c r="X12" s="2"/>
    </row>
    <row r="13" spans="1:24" ht="14.4" customHeight="1">
      <c r="D13" s="29" t="s">
        <v>17</v>
      </c>
      <c r="J13" s="2"/>
      <c r="K13" s="2"/>
      <c r="O13" s="30">
        <f>SUMIF(C33:C488,"евро",M33:M488)</f>
        <v>0</v>
      </c>
      <c r="P13" s="27" t="s">
        <v>18</v>
      </c>
      <c r="T13" s="2"/>
      <c r="W13" s="2"/>
      <c r="X13" s="2"/>
    </row>
    <row r="14" spans="1:24" ht="14.4" customHeight="1">
      <c r="D14" s="20" t="s">
        <v>19</v>
      </c>
      <c r="J14" s="2"/>
      <c r="K14" s="2"/>
      <c r="O14" s="31">
        <f>SUMIF(C33:C488,"руб",N33:N488)</f>
        <v>0</v>
      </c>
      <c r="P14" s="27" t="s">
        <v>20</v>
      </c>
      <c r="T14" s="2"/>
      <c r="W14" s="2"/>
      <c r="X14" s="2"/>
    </row>
    <row r="15" spans="1:24" ht="14.4" customHeight="1">
      <c r="D15" s="32" t="s">
        <v>21</v>
      </c>
      <c r="E15" s="33" t="s">
        <v>22</v>
      </c>
      <c r="J15" s="2"/>
      <c r="K15" s="2"/>
      <c r="O15" s="34">
        <f>O13+O14/O8</f>
        <v>0</v>
      </c>
      <c r="P15" s="27" t="s">
        <v>23</v>
      </c>
      <c r="T15" s="2"/>
      <c r="W15" s="2"/>
      <c r="X15" s="2"/>
    </row>
    <row r="16" spans="1:24" ht="14.4" customHeight="1">
      <c r="D16" s="32"/>
      <c r="E16" s="20" t="s">
        <v>24</v>
      </c>
      <c r="F16" s="35"/>
      <c r="G16" s="35"/>
      <c r="H16" s="35"/>
      <c r="I16" s="35"/>
      <c r="L16" s="35"/>
      <c r="O16" s="36" t="str">
        <f>IF(O15&gt;=6000,"-5%",IF(O15&gt;=4000,"-4%",IF(O15&gt;=3000,"-3%",IF(O15&gt;=1500,"-2%",IF(O15&gt;=1000,"-1%",IF(O15&gt;=500,"0%",IF(O15&gt;0,"+10%","-     %")))))))</f>
        <v>-     %</v>
      </c>
      <c r="P16" s="27" t="s">
        <v>25</v>
      </c>
      <c r="T16" s="2"/>
      <c r="W16" s="2"/>
      <c r="X16" s="2"/>
    </row>
    <row r="17" spans="1:25" ht="14.4" customHeight="1">
      <c r="D17" s="32"/>
      <c r="E17" s="20" t="s">
        <v>26</v>
      </c>
      <c r="F17" s="35"/>
      <c r="G17" s="35"/>
      <c r="H17" s="35"/>
      <c r="I17" s="35"/>
      <c r="L17" s="35"/>
      <c r="O17" s="30">
        <f>IF(O15&gt;=6000,O13*0.05,IF(O15&gt;=4000,O13*0.04,IF(O15&gt;=3000,O13*0.03,IF(O15&gt;=1500,O13*0.02,IF(O15&gt;=1000,O13*0.01,IF(O15&gt;=500,O13,IF(O15&gt;0,O13*(-0.1),O13)))))))</f>
        <v>0</v>
      </c>
      <c r="P17" s="27" t="s">
        <v>27</v>
      </c>
      <c r="T17" s="2"/>
      <c r="W17" s="2"/>
      <c r="X17" s="2"/>
    </row>
    <row r="18" spans="1:25" ht="14.4" customHeight="1">
      <c r="D18" s="32" t="s">
        <v>28</v>
      </c>
      <c r="E18" s="33" t="s">
        <v>29</v>
      </c>
      <c r="F18" s="35"/>
      <c r="G18" s="35"/>
      <c r="H18" s="35"/>
      <c r="I18" s="35"/>
      <c r="L18" s="35"/>
      <c r="O18" s="31">
        <f>IF(O15&gt;=6000,O14*0.05,IF(O15&gt;=4000,O14*0.04,IF(O15&gt;=3000,O14*0.03,IF(O15&gt;=1500,O14*0.02,IF(O15&gt;=1000,O14*0.01,IF(O15&gt;=500,O14,IF(O15&gt;0,O14*(-0.1),O14)))))))</f>
        <v>0</v>
      </c>
      <c r="P18" s="27" t="s">
        <v>30</v>
      </c>
      <c r="T18" s="2"/>
      <c r="W18" s="2"/>
      <c r="X18" s="2"/>
    </row>
    <row r="19" spans="1:25">
      <c r="D19" s="32"/>
      <c r="E19" s="20" t="s">
        <v>24</v>
      </c>
      <c r="G19" s="35"/>
      <c r="H19" s="35"/>
      <c r="I19" s="35"/>
      <c r="L19" s="35"/>
      <c r="O19" s="37">
        <f>(O13-O17)*O8+(O14-O18)</f>
        <v>0</v>
      </c>
      <c r="P19" s="27" t="s">
        <v>31</v>
      </c>
      <c r="T19" s="2"/>
      <c r="W19" s="2"/>
      <c r="X19" s="2"/>
    </row>
    <row r="20" spans="1:25">
      <c r="D20" s="32" t="s">
        <v>32</v>
      </c>
      <c r="E20" s="2" t="s">
        <v>33</v>
      </c>
      <c r="G20" s="35"/>
      <c r="H20" s="35"/>
      <c r="I20" s="35"/>
      <c r="J20" s="38"/>
      <c r="K20" s="38"/>
      <c r="L20" s="35"/>
      <c r="O20" s="39"/>
      <c r="P20" s="27"/>
      <c r="T20" s="2"/>
      <c r="W20" s="2"/>
      <c r="X20" s="2"/>
    </row>
    <row r="21" spans="1:25">
      <c r="E21" s="33" t="s">
        <v>34</v>
      </c>
      <c r="G21" s="35"/>
      <c r="H21" s="35"/>
      <c r="I21" s="35"/>
      <c r="L21" s="35"/>
      <c r="T21" s="27"/>
      <c r="U21" s="3"/>
      <c r="V21" s="3"/>
      <c r="W21" s="2"/>
      <c r="X21" s="2"/>
    </row>
    <row r="22" spans="1:25">
      <c r="D22" s="40" t="s">
        <v>1200</v>
      </c>
      <c r="G22" s="35"/>
      <c r="H22" s="35"/>
      <c r="I22" s="35"/>
      <c r="L22" s="35"/>
      <c r="T22" s="27"/>
      <c r="U22" s="3"/>
      <c r="V22" s="3"/>
      <c r="W22" s="2"/>
      <c r="X22" s="2"/>
    </row>
    <row r="23" spans="1:25">
      <c r="D23" s="2" t="s">
        <v>35</v>
      </c>
      <c r="G23" s="35"/>
      <c r="H23" s="35"/>
      <c r="I23" s="35"/>
      <c r="L23" s="35"/>
      <c r="T23" s="27"/>
      <c r="U23" s="3"/>
      <c r="V23" s="3"/>
      <c r="W23" s="2"/>
      <c r="X23" s="2"/>
    </row>
    <row r="24" spans="1:25">
      <c r="D24" s="20" t="s">
        <v>36</v>
      </c>
      <c r="G24" s="35"/>
      <c r="H24" s="35"/>
      <c r="I24" s="35"/>
      <c r="L24" s="35"/>
      <c r="T24" s="27"/>
      <c r="U24" s="3"/>
      <c r="V24" s="3"/>
      <c r="W24" s="2"/>
      <c r="X24" s="2"/>
    </row>
    <row r="25" spans="1:25">
      <c r="D25" s="33" t="s">
        <v>37</v>
      </c>
      <c r="G25" s="35"/>
      <c r="H25" s="35"/>
      <c r="I25" s="35"/>
      <c r="L25" s="35"/>
      <c r="T25" s="27"/>
      <c r="U25" s="3"/>
      <c r="V25" s="3"/>
      <c r="W25" s="2"/>
      <c r="X25" s="2"/>
    </row>
    <row r="26" spans="1:25" ht="15" customHeight="1">
      <c r="D26" s="2" t="s">
        <v>38</v>
      </c>
      <c r="G26" s="35"/>
      <c r="H26" s="35"/>
      <c r="I26" s="35"/>
      <c r="L26" s="35"/>
      <c r="U26" s="3"/>
      <c r="V26" s="3"/>
      <c r="W26" s="2"/>
      <c r="X26" s="2"/>
    </row>
    <row r="27" spans="1:25" ht="12.45" customHeight="1">
      <c r="L27" s="35"/>
      <c r="S27" s="41"/>
      <c r="T27" s="41"/>
      <c r="U27" s="27"/>
      <c r="V27" s="27"/>
      <c r="W27" s="27"/>
    </row>
    <row r="28" spans="1:25" s="43" customFormat="1" ht="55.35" customHeight="1">
      <c r="A28" s="23"/>
      <c r="B28" s="2"/>
      <c r="C28" s="2"/>
      <c r="D28" s="181" t="s">
        <v>39</v>
      </c>
      <c r="E28" s="181"/>
      <c r="F28" s="181"/>
      <c r="G28" s="181"/>
      <c r="H28" s="181"/>
      <c r="I28" s="181"/>
      <c r="J28" s="181"/>
      <c r="K28" s="181"/>
      <c r="L28" s="181"/>
      <c r="M28" s="181"/>
      <c r="N28" s="181"/>
      <c r="O28" s="3"/>
      <c r="P28" s="3"/>
      <c r="Q28" s="3"/>
      <c r="R28" s="3"/>
      <c r="S28" s="42"/>
    </row>
    <row r="29" spans="1:25" ht="11.55" customHeight="1">
      <c r="B29" s="23"/>
      <c r="C29" s="23"/>
      <c r="D29" s="181"/>
      <c r="E29" s="181"/>
      <c r="F29" s="181"/>
      <c r="G29" s="181"/>
      <c r="H29" s="181"/>
      <c r="I29" s="181"/>
      <c r="J29" s="181"/>
      <c r="K29" s="181"/>
      <c r="L29" s="181"/>
      <c r="M29" s="181"/>
      <c r="N29" s="181"/>
      <c r="U29" s="44"/>
      <c r="V29" s="44"/>
      <c r="W29" s="2"/>
      <c r="X29" s="44"/>
      <c r="Y29" s="3"/>
    </row>
    <row r="30" spans="1:25" ht="17.25" customHeight="1">
      <c r="B30" s="23"/>
      <c r="C30" s="23"/>
      <c r="D30" s="45" t="str">
        <f>IF(COUNTIF(X33:X488,"Ошибка! Не соблюдена кратность заказа на позицию!")&gt;0,"Пожалуйста, проверьте заказ на соблюдение кратности!","")</f>
        <v/>
      </c>
      <c r="F30" s="35"/>
      <c r="G30" s="35"/>
      <c r="H30" s="35"/>
      <c r="I30" s="35"/>
      <c r="J30" s="35"/>
      <c r="K30" s="35"/>
      <c r="L30" s="46"/>
      <c r="M30" s="35"/>
      <c r="N30" s="35"/>
      <c r="U30" s="44"/>
      <c r="V30" s="44"/>
      <c r="W30" s="2"/>
      <c r="X30" s="44"/>
      <c r="Y30" s="3"/>
    </row>
    <row r="31" spans="1:25" s="54" customFormat="1" ht="45" customHeight="1">
      <c r="A31" s="47"/>
      <c r="B31" s="48" t="s">
        <v>40</v>
      </c>
      <c r="C31" s="48"/>
      <c r="D31" s="49" t="s">
        <v>41</v>
      </c>
      <c r="E31" s="50" t="s">
        <v>42</v>
      </c>
      <c r="F31" s="50"/>
      <c r="G31" s="51" t="s">
        <v>43</v>
      </c>
      <c r="H31" s="51" t="s">
        <v>44</v>
      </c>
      <c r="I31" s="50" t="s">
        <v>45</v>
      </c>
      <c r="J31" s="50" t="s">
        <v>46</v>
      </c>
      <c r="K31" s="50" t="s">
        <v>1220</v>
      </c>
      <c r="L31" s="49" t="s">
        <v>47</v>
      </c>
      <c r="M31" s="50" t="s">
        <v>48</v>
      </c>
      <c r="N31" s="50" t="s">
        <v>49</v>
      </c>
      <c r="O31" s="52" t="s">
        <v>50</v>
      </c>
      <c r="P31" s="52" t="s">
        <v>51</v>
      </c>
      <c r="Q31" s="50" t="s">
        <v>52</v>
      </c>
      <c r="R31" s="50" t="s">
        <v>53</v>
      </c>
      <c r="S31" s="50" t="s">
        <v>54</v>
      </c>
      <c r="T31" s="49" t="s">
        <v>55</v>
      </c>
      <c r="U31" s="50" t="s">
        <v>56</v>
      </c>
      <c r="V31" s="50" t="s">
        <v>57</v>
      </c>
      <c r="W31" s="50" t="s">
        <v>58</v>
      </c>
      <c r="X31" s="53"/>
    </row>
    <row r="32" spans="1:25" s="63" customFormat="1" ht="18.600000000000001" customHeight="1">
      <c r="A32" s="55"/>
      <c r="B32" s="56" t="s">
        <v>59</v>
      </c>
      <c r="C32" s="56"/>
      <c r="D32" s="57" t="s">
        <v>60</v>
      </c>
      <c r="E32" s="58"/>
      <c r="F32" s="58"/>
      <c r="G32" s="58"/>
      <c r="H32" s="58"/>
      <c r="I32" s="58"/>
      <c r="J32" s="59"/>
      <c r="K32" s="59"/>
      <c r="L32" s="60"/>
      <c r="M32" s="56"/>
      <c r="N32" s="56"/>
      <c r="O32" s="56"/>
      <c r="P32" s="56"/>
      <c r="Q32" s="59"/>
      <c r="R32" s="59"/>
      <c r="S32" s="59"/>
      <c r="T32" s="58"/>
      <c r="U32" s="58"/>
      <c r="V32" s="58"/>
      <c r="W32" s="61"/>
      <c r="X32" s="62"/>
    </row>
    <row r="33" spans="1:24" s="79" customFormat="1" ht="16.05" customHeight="1">
      <c r="A33" s="55"/>
      <c r="B33" s="190" t="s">
        <v>61</v>
      </c>
      <c r="C33" s="64" t="s">
        <v>62</v>
      </c>
      <c r="D33" s="65" t="s">
        <v>63</v>
      </c>
      <c r="E33" s="66" t="s">
        <v>64</v>
      </c>
      <c r="F33" s="67" t="s">
        <v>65</v>
      </c>
      <c r="G33" s="68">
        <v>2.25</v>
      </c>
      <c r="H33" s="69">
        <f>G33*$O$8</f>
        <v>227.46105</v>
      </c>
      <c r="I33" s="70" t="s">
        <v>66</v>
      </c>
      <c r="J33" s="70">
        <v>25</v>
      </c>
      <c r="K33" s="179" t="s">
        <v>1223</v>
      </c>
      <c r="L33" s="71"/>
      <c r="M33" s="72">
        <f t="shared" ref="M33:M68" si="0">L33*G33</f>
        <v>0</v>
      </c>
      <c r="N33" s="73">
        <f>L33*H33</f>
        <v>0</v>
      </c>
      <c r="O33" s="74" t="s">
        <v>67</v>
      </c>
      <c r="P33" s="75" t="s">
        <v>68</v>
      </c>
      <c r="Q33" s="66" t="s">
        <v>12</v>
      </c>
      <c r="R33" s="76"/>
      <c r="S33" s="66"/>
      <c r="T33" s="77"/>
      <c r="U33" s="76"/>
      <c r="V33" s="76"/>
      <c r="W33" s="78"/>
      <c r="X33" s="62"/>
    </row>
    <row r="34" spans="1:24" s="79" customFormat="1" ht="16.05" customHeight="1">
      <c r="A34" s="55"/>
      <c r="B34" s="190" t="s">
        <v>69</v>
      </c>
      <c r="C34" s="64" t="s">
        <v>62</v>
      </c>
      <c r="D34" s="65" t="s">
        <v>70</v>
      </c>
      <c r="E34" s="66" t="s">
        <v>64</v>
      </c>
      <c r="F34" s="67"/>
      <c r="G34" s="68">
        <v>2.99</v>
      </c>
      <c r="H34" s="69">
        <f t="shared" ref="H34:H101" si="1">G34*$O$8</f>
        <v>302.27046200000001</v>
      </c>
      <c r="I34" s="70" t="s">
        <v>66</v>
      </c>
      <c r="J34" s="70">
        <v>25</v>
      </c>
      <c r="K34" s="179" t="s">
        <v>1223</v>
      </c>
      <c r="L34" s="71"/>
      <c r="M34" s="72">
        <f t="shared" si="0"/>
        <v>0</v>
      </c>
      <c r="N34" s="73">
        <f t="shared" ref="N34:N101" si="2">L34*H34</f>
        <v>0</v>
      </c>
      <c r="O34" s="74" t="s">
        <v>67</v>
      </c>
      <c r="P34" s="75" t="s">
        <v>68</v>
      </c>
      <c r="Q34" s="66" t="s">
        <v>71</v>
      </c>
      <c r="R34" s="76" t="s">
        <v>72</v>
      </c>
      <c r="S34" s="66">
        <v>300</v>
      </c>
      <c r="T34" s="77" t="s">
        <v>73</v>
      </c>
      <c r="U34" s="76" t="s">
        <v>74</v>
      </c>
      <c r="V34" s="76" t="s">
        <v>75</v>
      </c>
      <c r="W34" s="78" t="s">
        <v>76</v>
      </c>
      <c r="X34" s="62"/>
    </row>
    <row r="35" spans="1:24" s="160" customFormat="1" ht="16.05" hidden="1" customHeight="1">
      <c r="A35" s="145"/>
      <c r="B35" s="191" t="s">
        <v>77</v>
      </c>
      <c r="C35" s="164" t="s">
        <v>62</v>
      </c>
      <c r="D35" s="146" t="s">
        <v>78</v>
      </c>
      <c r="E35" s="147" t="s">
        <v>64</v>
      </c>
      <c r="F35" s="148"/>
      <c r="G35" s="149">
        <v>2.25</v>
      </c>
      <c r="H35" s="150">
        <f t="shared" si="1"/>
        <v>227.46105</v>
      </c>
      <c r="I35" s="151" t="s">
        <v>66</v>
      </c>
      <c r="J35" s="151">
        <v>25</v>
      </c>
      <c r="K35" s="166" t="s">
        <v>1219</v>
      </c>
      <c r="L35" s="152"/>
      <c r="M35" s="153">
        <f t="shared" si="0"/>
        <v>0</v>
      </c>
      <c r="N35" s="154">
        <f t="shared" si="2"/>
        <v>0</v>
      </c>
      <c r="O35" s="155" t="s">
        <v>67</v>
      </c>
      <c r="P35" s="155" t="s">
        <v>68</v>
      </c>
      <c r="Q35" s="147" t="s">
        <v>71</v>
      </c>
      <c r="R35" s="156" t="s">
        <v>79</v>
      </c>
      <c r="S35" s="147">
        <v>300</v>
      </c>
      <c r="T35" s="157" t="s">
        <v>80</v>
      </c>
      <c r="U35" s="156" t="s">
        <v>74</v>
      </c>
      <c r="V35" s="156" t="s">
        <v>81</v>
      </c>
      <c r="W35" s="158" t="s">
        <v>76</v>
      </c>
      <c r="X35" s="159"/>
    </row>
    <row r="36" spans="1:24" s="79" customFormat="1" ht="16.05" customHeight="1">
      <c r="A36" s="55"/>
      <c r="B36" s="190" t="s">
        <v>82</v>
      </c>
      <c r="C36" s="64" t="s">
        <v>62</v>
      </c>
      <c r="D36" s="65" t="s">
        <v>83</v>
      </c>
      <c r="E36" s="66" t="s">
        <v>64</v>
      </c>
      <c r="F36" s="67"/>
      <c r="G36" s="68">
        <v>2.0699999999999998</v>
      </c>
      <c r="H36" s="69">
        <f t="shared" si="1"/>
        <v>209.26416599999999</v>
      </c>
      <c r="I36" s="70" t="s">
        <v>66</v>
      </c>
      <c r="J36" s="70">
        <v>25</v>
      </c>
      <c r="K36" s="177" t="s">
        <v>1221</v>
      </c>
      <c r="L36" s="71"/>
      <c r="M36" s="72">
        <f t="shared" si="0"/>
        <v>0</v>
      </c>
      <c r="N36" s="73">
        <f t="shared" si="2"/>
        <v>0</v>
      </c>
      <c r="O36" s="74" t="s">
        <v>67</v>
      </c>
      <c r="P36" s="75" t="s">
        <v>68</v>
      </c>
      <c r="Q36" s="66" t="s">
        <v>85</v>
      </c>
      <c r="R36" s="76" t="s">
        <v>86</v>
      </c>
      <c r="S36" s="66">
        <v>300</v>
      </c>
      <c r="T36" s="77" t="s">
        <v>87</v>
      </c>
      <c r="U36" s="76" t="s">
        <v>88</v>
      </c>
      <c r="V36" s="76" t="s">
        <v>89</v>
      </c>
      <c r="W36" s="78" t="s">
        <v>90</v>
      </c>
      <c r="X36" s="62"/>
    </row>
    <row r="37" spans="1:24" s="160" customFormat="1" ht="16.05" hidden="1" customHeight="1">
      <c r="A37" s="145"/>
      <c r="B37" s="191" t="s">
        <v>91</v>
      </c>
      <c r="C37" s="164" t="s">
        <v>62</v>
      </c>
      <c r="D37" s="146" t="s">
        <v>92</v>
      </c>
      <c r="E37" s="147" t="s">
        <v>64</v>
      </c>
      <c r="F37" s="148" t="s">
        <v>93</v>
      </c>
      <c r="G37" s="149">
        <v>2.0699999999999998</v>
      </c>
      <c r="H37" s="150">
        <f t="shared" si="1"/>
        <v>209.26416599999999</v>
      </c>
      <c r="I37" s="151" t="s">
        <v>66</v>
      </c>
      <c r="J37" s="151">
        <v>25</v>
      </c>
      <c r="K37" s="166" t="s">
        <v>1219</v>
      </c>
      <c r="L37" s="152"/>
      <c r="M37" s="153">
        <f t="shared" si="0"/>
        <v>0</v>
      </c>
      <c r="N37" s="154">
        <f t="shared" si="2"/>
        <v>0</v>
      </c>
      <c r="O37" s="155" t="s">
        <v>94</v>
      </c>
      <c r="P37" s="155" t="s">
        <v>84</v>
      </c>
      <c r="Q37" s="147" t="s">
        <v>95</v>
      </c>
      <c r="R37" s="156" t="s">
        <v>96</v>
      </c>
      <c r="S37" s="147">
        <v>350</v>
      </c>
      <c r="T37" s="157" t="s">
        <v>97</v>
      </c>
      <c r="U37" s="156" t="s">
        <v>98</v>
      </c>
      <c r="V37" s="156" t="s">
        <v>99</v>
      </c>
      <c r="W37" s="158" t="s">
        <v>100</v>
      </c>
      <c r="X37" s="159"/>
    </row>
    <row r="38" spans="1:24" s="79" customFormat="1" ht="16.05" customHeight="1">
      <c r="A38" s="55"/>
      <c r="B38" s="193" t="s">
        <v>101</v>
      </c>
      <c r="C38" s="167" t="s">
        <v>62</v>
      </c>
      <c r="D38" s="168" t="s">
        <v>102</v>
      </c>
      <c r="E38" s="66" t="s">
        <v>64</v>
      </c>
      <c r="F38" s="148"/>
      <c r="G38" s="170">
        <v>1.79</v>
      </c>
      <c r="H38" s="150">
        <f t="shared" si="1"/>
        <v>180.95790200000002</v>
      </c>
      <c r="I38" s="70" t="s">
        <v>66</v>
      </c>
      <c r="J38" s="70">
        <v>25</v>
      </c>
      <c r="K38" s="177" t="s">
        <v>1221</v>
      </c>
      <c r="L38" s="152"/>
      <c r="M38" s="72">
        <f t="shared" si="0"/>
        <v>0</v>
      </c>
      <c r="N38" s="73">
        <f t="shared" si="2"/>
        <v>0</v>
      </c>
      <c r="O38" s="172" t="s">
        <v>94</v>
      </c>
      <c r="P38" s="172" t="s">
        <v>84</v>
      </c>
      <c r="Q38" s="66" t="s">
        <v>85</v>
      </c>
      <c r="R38" s="76" t="s">
        <v>103</v>
      </c>
      <c r="S38" s="66">
        <v>200</v>
      </c>
      <c r="T38" s="77" t="s">
        <v>104</v>
      </c>
      <c r="U38" s="76" t="s">
        <v>105</v>
      </c>
      <c r="V38" s="76" t="s">
        <v>106</v>
      </c>
      <c r="W38" s="78" t="s">
        <v>107</v>
      </c>
      <c r="X38" s="62"/>
    </row>
    <row r="39" spans="1:24" s="160" customFormat="1" ht="16.05" hidden="1" customHeight="1">
      <c r="A39" s="145"/>
      <c r="B39" s="191" t="s">
        <v>108</v>
      </c>
      <c r="C39" s="164" t="s">
        <v>62</v>
      </c>
      <c r="D39" s="146" t="s">
        <v>109</v>
      </c>
      <c r="E39" s="147" t="s">
        <v>64</v>
      </c>
      <c r="F39" s="148" t="s">
        <v>93</v>
      </c>
      <c r="G39" s="149">
        <v>2.0699999999999998</v>
      </c>
      <c r="H39" s="150">
        <f t="shared" si="1"/>
        <v>209.26416599999999</v>
      </c>
      <c r="I39" s="151" t="s">
        <v>66</v>
      </c>
      <c r="J39" s="151">
        <v>25</v>
      </c>
      <c r="K39" s="166" t="s">
        <v>1219</v>
      </c>
      <c r="L39" s="152"/>
      <c r="M39" s="153">
        <f t="shared" si="0"/>
        <v>0</v>
      </c>
      <c r="N39" s="154">
        <f t="shared" si="2"/>
        <v>0</v>
      </c>
      <c r="O39" s="155" t="s">
        <v>94</v>
      </c>
      <c r="P39" s="155" t="s">
        <v>84</v>
      </c>
      <c r="Q39" s="147" t="s">
        <v>95</v>
      </c>
      <c r="R39" s="156" t="s">
        <v>96</v>
      </c>
      <c r="S39" s="147">
        <v>200</v>
      </c>
      <c r="T39" s="157" t="s">
        <v>110</v>
      </c>
      <c r="U39" s="156" t="s">
        <v>111</v>
      </c>
      <c r="V39" s="156"/>
      <c r="W39" s="158" t="s">
        <v>100</v>
      </c>
      <c r="X39" s="159"/>
    </row>
    <row r="40" spans="1:24" s="79" customFormat="1" ht="16.05" customHeight="1">
      <c r="A40" s="55"/>
      <c r="B40" s="190" t="s">
        <v>112</v>
      </c>
      <c r="C40" s="64" t="s">
        <v>62</v>
      </c>
      <c r="D40" s="65" t="s">
        <v>113</v>
      </c>
      <c r="E40" s="66" t="s">
        <v>64</v>
      </c>
      <c r="F40" s="67"/>
      <c r="G40" s="68">
        <v>2.0699999999999998</v>
      </c>
      <c r="H40" s="69">
        <f t="shared" si="1"/>
        <v>209.26416599999999</v>
      </c>
      <c r="I40" s="70" t="s">
        <v>66</v>
      </c>
      <c r="J40" s="70">
        <v>25</v>
      </c>
      <c r="K40" s="179" t="s">
        <v>1223</v>
      </c>
      <c r="L40" s="71"/>
      <c r="M40" s="72">
        <f t="shared" si="0"/>
        <v>0</v>
      </c>
      <c r="N40" s="73">
        <f t="shared" si="2"/>
        <v>0</v>
      </c>
      <c r="O40" s="74" t="s">
        <v>94</v>
      </c>
      <c r="P40" s="75" t="s">
        <v>68</v>
      </c>
      <c r="Q40" s="66" t="s">
        <v>71</v>
      </c>
      <c r="R40" s="76" t="s">
        <v>96</v>
      </c>
      <c r="S40" s="66">
        <v>200</v>
      </c>
      <c r="T40" s="77" t="s">
        <v>114</v>
      </c>
      <c r="U40" s="76" t="s">
        <v>74</v>
      </c>
      <c r="V40" s="76" t="s">
        <v>115</v>
      </c>
      <c r="W40" s="78" t="s">
        <v>76</v>
      </c>
      <c r="X40" s="62"/>
    </row>
    <row r="41" spans="1:24" s="160" customFormat="1" ht="16.05" hidden="1" customHeight="1">
      <c r="A41" s="145"/>
      <c r="B41" s="191" t="s">
        <v>116</v>
      </c>
      <c r="C41" s="164" t="s">
        <v>62</v>
      </c>
      <c r="D41" s="146" t="s">
        <v>117</v>
      </c>
      <c r="E41" s="147" t="s">
        <v>64</v>
      </c>
      <c r="F41" s="148" t="s">
        <v>118</v>
      </c>
      <c r="G41" s="149">
        <v>4.3099999999999996</v>
      </c>
      <c r="H41" s="150">
        <f t="shared" si="1"/>
        <v>435.71427799999998</v>
      </c>
      <c r="I41" s="151" t="s">
        <v>66</v>
      </c>
      <c r="J41" s="151">
        <v>25</v>
      </c>
      <c r="K41" s="166" t="s">
        <v>1219</v>
      </c>
      <c r="L41" s="152"/>
      <c r="M41" s="153">
        <f t="shared" si="0"/>
        <v>0</v>
      </c>
      <c r="N41" s="154">
        <f t="shared" si="2"/>
        <v>0</v>
      </c>
      <c r="O41" s="155" t="s">
        <v>67</v>
      </c>
      <c r="P41" s="155" t="s">
        <v>68</v>
      </c>
      <c r="Q41" s="147" t="s">
        <v>12</v>
      </c>
      <c r="R41" s="156"/>
      <c r="S41" s="147"/>
      <c r="T41" s="157"/>
      <c r="U41" s="156"/>
      <c r="V41" s="156"/>
      <c r="W41" s="158" t="s">
        <v>76</v>
      </c>
      <c r="X41" s="159"/>
    </row>
    <row r="42" spans="1:24" s="79" customFormat="1" ht="16.05" customHeight="1">
      <c r="A42" s="55"/>
      <c r="B42" s="190" t="s">
        <v>119</v>
      </c>
      <c r="C42" s="64" t="s">
        <v>62</v>
      </c>
      <c r="D42" s="65" t="s">
        <v>120</v>
      </c>
      <c r="E42" s="66" t="s">
        <v>64</v>
      </c>
      <c r="F42" s="67"/>
      <c r="G42" s="68">
        <v>2.5099999999999998</v>
      </c>
      <c r="H42" s="69">
        <f t="shared" si="1"/>
        <v>253.74543799999998</v>
      </c>
      <c r="I42" s="70" t="s">
        <v>66</v>
      </c>
      <c r="J42" s="70">
        <v>25</v>
      </c>
      <c r="K42" s="179" t="s">
        <v>1223</v>
      </c>
      <c r="L42" s="71"/>
      <c r="M42" s="72">
        <f t="shared" si="0"/>
        <v>0</v>
      </c>
      <c r="N42" s="73">
        <f t="shared" si="2"/>
        <v>0</v>
      </c>
      <c r="O42" s="74" t="s">
        <v>94</v>
      </c>
      <c r="P42" s="75" t="s">
        <v>68</v>
      </c>
      <c r="Q42" s="66" t="s">
        <v>85</v>
      </c>
      <c r="R42" s="76" t="s">
        <v>121</v>
      </c>
      <c r="S42" s="66">
        <v>150</v>
      </c>
      <c r="T42" s="77" t="s">
        <v>122</v>
      </c>
      <c r="U42" s="76" t="s">
        <v>123</v>
      </c>
      <c r="V42" s="76" t="s">
        <v>124</v>
      </c>
      <c r="W42" s="78" t="s">
        <v>107</v>
      </c>
      <c r="X42" s="62"/>
    </row>
    <row r="43" spans="1:24" s="79" customFormat="1" ht="16.05" customHeight="1">
      <c r="A43" s="55"/>
      <c r="B43" s="190" t="s">
        <v>125</v>
      </c>
      <c r="C43" s="64" t="s">
        <v>62</v>
      </c>
      <c r="D43" s="65" t="s">
        <v>126</v>
      </c>
      <c r="E43" s="66" t="s">
        <v>64</v>
      </c>
      <c r="F43" s="67"/>
      <c r="G43" s="68">
        <v>1.79</v>
      </c>
      <c r="H43" s="69">
        <f t="shared" si="1"/>
        <v>180.95790200000002</v>
      </c>
      <c r="I43" s="70" t="s">
        <v>66</v>
      </c>
      <c r="J43" s="70">
        <v>25</v>
      </c>
      <c r="K43" s="179" t="s">
        <v>1223</v>
      </c>
      <c r="L43" s="71"/>
      <c r="M43" s="72">
        <f t="shared" si="0"/>
        <v>0</v>
      </c>
      <c r="N43" s="73">
        <f t="shared" si="2"/>
        <v>0</v>
      </c>
      <c r="O43" s="74" t="s">
        <v>94</v>
      </c>
      <c r="P43" s="75" t="s">
        <v>68</v>
      </c>
      <c r="Q43" s="66" t="s">
        <v>71</v>
      </c>
      <c r="R43" s="76" t="s">
        <v>127</v>
      </c>
      <c r="S43" s="66">
        <v>250</v>
      </c>
      <c r="T43" s="77" t="s">
        <v>114</v>
      </c>
      <c r="U43" s="76" t="s">
        <v>74</v>
      </c>
      <c r="V43" s="76" t="s">
        <v>128</v>
      </c>
      <c r="W43" s="78" t="s">
        <v>76</v>
      </c>
      <c r="X43" s="62"/>
    </row>
    <row r="44" spans="1:24" s="79" customFormat="1" ht="16.05" customHeight="1">
      <c r="A44" s="55"/>
      <c r="B44" s="190" t="s">
        <v>129</v>
      </c>
      <c r="C44" s="64" t="s">
        <v>62</v>
      </c>
      <c r="D44" s="65" t="s">
        <v>130</v>
      </c>
      <c r="E44" s="66" t="s">
        <v>64</v>
      </c>
      <c r="F44" s="82" t="s">
        <v>131</v>
      </c>
      <c r="G44" s="68">
        <v>1.79</v>
      </c>
      <c r="H44" s="69">
        <f t="shared" si="1"/>
        <v>180.95790200000002</v>
      </c>
      <c r="I44" s="70" t="s">
        <v>66</v>
      </c>
      <c r="J44" s="70">
        <v>25</v>
      </c>
      <c r="K44" s="179" t="s">
        <v>1223</v>
      </c>
      <c r="L44" s="71"/>
      <c r="M44" s="72">
        <f t="shared" si="0"/>
        <v>0</v>
      </c>
      <c r="N44" s="73">
        <f t="shared" si="2"/>
        <v>0</v>
      </c>
      <c r="O44" s="74" t="s">
        <v>94</v>
      </c>
      <c r="P44" s="75" t="s">
        <v>68</v>
      </c>
      <c r="Q44" s="66" t="s">
        <v>12</v>
      </c>
      <c r="R44" s="76"/>
      <c r="S44" s="66"/>
      <c r="T44" s="77"/>
      <c r="U44" s="76"/>
      <c r="V44" s="76"/>
      <c r="W44" s="78" t="s">
        <v>76</v>
      </c>
      <c r="X44" s="62"/>
    </row>
    <row r="45" spans="1:24" s="79" customFormat="1" ht="16.05" customHeight="1">
      <c r="A45" s="55"/>
      <c r="B45" s="190" t="s">
        <v>132</v>
      </c>
      <c r="C45" s="64" t="s">
        <v>62</v>
      </c>
      <c r="D45" s="65" t="s">
        <v>133</v>
      </c>
      <c r="E45" s="66" t="s">
        <v>64</v>
      </c>
      <c r="F45" s="67"/>
      <c r="G45" s="68">
        <v>4.3099999999999996</v>
      </c>
      <c r="H45" s="69">
        <f t="shared" si="1"/>
        <v>435.71427799999998</v>
      </c>
      <c r="I45" s="70" t="s">
        <v>66</v>
      </c>
      <c r="J45" s="70">
        <v>25</v>
      </c>
      <c r="K45" s="179" t="s">
        <v>1223</v>
      </c>
      <c r="L45" s="71"/>
      <c r="M45" s="72">
        <f t="shared" si="0"/>
        <v>0</v>
      </c>
      <c r="N45" s="73">
        <f t="shared" si="2"/>
        <v>0</v>
      </c>
      <c r="O45" s="74" t="s">
        <v>67</v>
      </c>
      <c r="P45" s="75" t="s">
        <v>68</v>
      </c>
      <c r="Q45" s="66" t="s">
        <v>85</v>
      </c>
      <c r="R45" s="76" t="s">
        <v>134</v>
      </c>
      <c r="S45" s="66">
        <v>250</v>
      </c>
      <c r="T45" s="77" t="s">
        <v>135</v>
      </c>
      <c r="U45" s="76" t="s">
        <v>123</v>
      </c>
      <c r="V45" s="76" t="s">
        <v>136</v>
      </c>
      <c r="W45" s="78" t="s">
        <v>90</v>
      </c>
      <c r="X45" s="62"/>
    </row>
    <row r="46" spans="1:24" s="160" customFormat="1" ht="16.05" hidden="1" customHeight="1">
      <c r="A46" s="145"/>
      <c r="B46" s="191" t="s">
        <v>137</v>
      </c>
      <c r="C46" s="164" t="s">
        <v>62</v>
      </c>
      <c r="D46" s="146" t="s">
        <v>138</v>
      </c>
      <c r="E46" s="147" t="s">
        <v>64</v>
      </c>
      <c r="F46" s="148" t="s">
        <v>139</v>
      </c>
      <c r="G46" s="149">
        <v>3.3699999999999997</v>
      </c>
      <c r="H46" s="150">
        <f t="shared" si="1"/>
        <v>340.686106</v>
      </c>
      <c r="I46" s="151" t="s">
        <v>66</v>
      </c>
      <c r="J46" s="151">
        <v>25</v>
      </c>
      <c r="K46" s="166" t="s">
        <v>1219</v>
      </c>
      <c r="L46" s="152"/>
      <c r="M46" s="153">
        <f t="shared" si="0"/>
        <v>0</v>
      </c>
      <c r="N46" s="154">
        <f t="shared" si="2"/>
        <v>0</v>
      </c>
      <c r="O46" s="155" t="s">
        <v>67</v>
      </c>
      <c r="P46" s="155" t="s">
        <v>68</v>
      </c>
      <c r="Q46" s="147" t="s">
        <v>71</v>
      </c>
      <c r="R46" s="156" t="s">
        <v>140</v>
      </c>
      <c r="S46" s="147" t="s">
        <v>141</v>
      </c>
      <c r="T46" s="157" t="s">
        <v>142</v>
      </c>
      <c r="U46" s="156" t="s">
        <v>143</v>
      </c>
      <c r="V46" s="156" t="s">
        <v>144</v>
      </c>
      <c r="W46" s="158" t="s">
        <v>76</v>
      </c>
      <c r="X46" s="159"/>
    </row>
    <row r="47" spans="1:24" s="79" customFormat="1" ht="16.05" customHeight="1">
      <c r="A47" s="55"/>
      <c r="B47" s="190" t="s">
        <v>145</v>
      </c>
      <c r="C47" s="64" t="s">
        <v>62</v>
      </c>
      <c r="D47" s="65" t="s">
        <v>146</v>
      </c>
      <c r="E47" s="66" t="s">
        <v>64</v>
      </c>
      <c r="F47" s="67"/>
      <c r="G47" s="68">
        <v>1.79</v>
      </c>
      <c r="H47" s="69">
        <f t="shared" si="1"/>
        <v>180.95790200000002</v>
      </c>
      <c r="I47" s="70" t="s">
        <v>66</v>
      </c>
      <c r="J47" s="70">
        <v>25</v>
      </c>
      <c r="K47" s="179" t="s">
        <v>1223</v>
      </c>
      <c r="L47" s="71"/>
      <c r="M47" s="72">
        <f t="shared" si="0"/>
        <v>0</v>
      </c>
      <c r="N47" s="73">
        <f t="shared" si="2"/>
        <v>0</v>
      </c>
      <c r="O47" s="74" t="s">
        <v>94</v>
      </c>
      <c r="P47" s="75" t="s">
        <v>68</v>
      </c>
      <c r="Q47" s="66" t="s">
        <v>71</v>
      </c>
      <c r="R47" s="76" t="s">
        <v>140</v>
      </c>
      <c r="S47" s="66">
        <v>250</v>
      </c>
      <c r="T47" s="77" t="s">
        <v>147</v>
      </c>
      <c r="U47" s="76" t="s">
        <v>74</v>
      </c>
      <c r="V47" s="76" t="s">
        <v>148</v>
      </c>
      <c r="W47" s="78" t="s">
        <v>76</v>
      </c>
      <c r="X47" s="62"/>
    </row>
    <row r="48" spans="1:24" s="79" customFormat="1" ht="16.05" customHeight="1">
      <c r="A48" s="55"/>
      <c r="B48" s="190" t="s">
        <v>1205</v>
      </c>
      <c r="C48" s="64" t="s">
        <v>62</v>
      </c>
      <c r="D48" s="65" t="s">
        <v>1204</v>
      </c>
      <c r="E48" s="66" t="s">
        <v>64</v>
      </c>
      <c r="F48" s="81"/>
      <c r="G48" s="68">
        <v>2.39</v>
      </c>
      <c r="H48" s="69">
        <f t="shared" ref="H48" si="3">G48*$O$8</f>
        <v>241.61418200000003</v>
      </c>
      <c r="I48" s="70" t="s">
        <v>66</v>
      </c>
      <c r="J48" s="70">
        <v>25</v>
      </c>
      <c r="K48" s="177" t="s">
        <v>1221</v>
      </c>
      <c r="L48" s="71"/>
      <c r="M48" s="72">
        <f t="shared" ref="M48" si="4">L48*G48</f>
        <v>0</v>
      </c>
      <c r="N48" s="73">
        <f t="shared" ref="N48" si="5">L48*H48</f>
        <v>0</v>
      </c>
      <c r="O48" s="74" t="s">
        <v>67</v>
      </c>
      <c r="P48" s="75" t="s">
        <v>68</v>
      </c>
      <c r="Q48" s="66"/>
      <c r="R48" s="76"/>
      <c r="S48" s="66"/>
      <c r="T48" s="77"/>
      <c r="U48" s="76"/>
      <c r="V48" s="76"/>
      <c r="W48" s="78"/>
      <c r="X48" s="62"/>
    </row>
    <row r="49" spans="1:24" s="79" customFormat="1" ht="16.05" customHeight="1">
      <c r="A49" s="55"/>
      <c r="B49" s="190" t="s">
        <v>149</v>
      </c>
      <c r="C49" s="64" t="s">
        <v>62</v>
      </c>
      <c r="D49" s="65" t="s">
        <v>150</v>
      </c>
      <c r="E49" s="66" t="s">
        <v>64</v>
      </c>
      <c r="F49" s="67"/>
      <c r="G49" s="68">
        <v>1.87</v>
      </c>
      <c r="H49" s="69">
        <f t="shared" si="1"/>
        <v>189.04540600000001</v>
      </c>
      <c r="I49" s="70" t="s">
        <v>66</v>
      </c>
      <c r="J49" s="70">
        <v>25</v>
      </c>
      <c r="K49" s="179" t="s">
        <v>1223</v>
      </c>
      <c r="L49" s="71"/>
      <c r="M49" s="72">
        <f t="shared" si="0"/>
        <v>0</v>
      </c>
      <c r="N49" s="73">
        <f t="shared" si="2"/>
        <v>0</v>
      </c>
      <c r="O49" s="74" t="s">
        <v>94</v>
      </c>
      <c r="P49" s="75" t="s">
        <v>68</v>
      </c>
      <c r="Q49" s="66" t="s">
        <v>71</v>
      </c>
      <c r="R49" s="76" t="s">
        <v>151</v>
      </c>
      <c r="S49" s="66">
        <v>300</v>
      </c>
      <c r="T49" s="77" t="s">
        <v>152</v>
      </c>
      <c r="U49" s="76" t="s">
        <v>74</v>
      </c>
      <c r="V49" s="76" t="s">
        <v>153</v>
      </c>
      <c r="W49" s="78" t="s">
        <v>76</v>
      </c>
      <c r="X49" s="62"/>
    </row>
    <row r="50" spans="1:24" s="79" customFormat="1" ht="16.05" customHeight="1">
      <c r="A50" s="55"/>
      <c r="B50" s="190" t="s">
        <v>154</v>
      </c>
      <c r="C50" s="64" t="s">
        <v>62</v>
      </c>
      <c r="D50" s="65" t="s">
        <v>150</v>
      </c>
      <c r="E50" s="66" t="s">
        <v>64</v>
      </c>
      <c r="F50" s="67"/>
      <c r="G50" s="68">
        <v>1.87</v>
      </c>
      <c r="H50" s="69">
        <f t="shared" si="1"/>
        <v>189.04540600000001</v>
      </c>
      <c r="I50" s="70" t="s">
        <v>66</v>
      </c>
      <c r="J50" s="70">
        <v>25</v>
      </c>
      <c r="K50" s="179" t="s">
        <v>1223</v>
      </c>
      <c r="L50" s="71"/>
      <c r="M50" s="72">
        <f t="shared" si="0"/>
        <v>0</v>
      </c>
      <c r="N50" s="73">
        <f t="shared" si="2"/>
        <v>0</v>
      </c>
      <c r="O50" s="74" t="s">
        <v>67</v>
      </c>
      <c r="P50" s="75" t="s">
        <v>68</v>
      </c>
      <c r="Q50" s="66" t="s">
        <v>71</v>
      </c>
      <c r="R50" s="76" t="s">
        <v>151</v>
      </c>
      <c r="S50" s="66">
        <v>300</v>
      </c>
      <c r="T50" s="77" t="s">
        <v>152</v>
      </c>
      <c r="U50" s="76" t="s">
        <v>74</v>
      </c>
      <c r="V50" s="76" t="s">
        <v>153</v>
      </c>
      <c r="W50" s="78" t="s">
        <v>76</v>
      </c>
      <c r="X50" s="62"/>
    </row>
    <row r="51" spans="1:24" s="160" customFormat="1" ht="16.05" hidden="1" customHeight="1">
      <c r="A51" s="145"/>
      <c r="B51" s="191" t="s">
        <v>155</v>
      </c>
      <c r="C51" s="164" t="s">
        <v>62</v>
      </c>
      <c r="D51" s="146" t="s">
        <v>156</v>
      </c>
      <c r="E51" s="147" t="s">
        <v>64</v>
      </c>
      <c r="F51" s="148"/>
      <c r="G51" s="149">
        <v>2.0699999999999998</v>
      </c>
      <c r="H51" s="150">
        <f t="shared" si="1"/>
        <v>209.26416599999999</v>
      </c>
      <c r="I51" s="151" t="s">
        <v>66</v>
      </c>
      <c r="J51" s="151">
        <v>25</v>
      </c>
      <c r="K51" s="166" t="s">
        <v>1219</v>
      </c>
      <c r="L51" s="152"/>
      <c r="M51" s="153">
        <f t="shared" si="0"/>
        <v>0</v>
      </c>
      <c r="N51" s="154">
        <f t="shared" si="2"/>
        <v>0</v>
      </c>
      <c r="O51" s="155" t="s">
        <v>67</v>
      </c>
      <c r="P51" s="155" t="s">
        <v>68</v>
      </c>
      <c r="Q51" s="147" t="s">
        <v>71</v>
      </c>
      <c r="R51" s="156" t="s">
        <v>103</v>
      </c>
      <c r="S51" s="147">
        <v>300</v>
      </c>
      <c r="T51" s="157" t="s">
        <v>157</v>
      </c>
      <c r="U51" s="156" t="s">
        <v>74</v>
      </c>
      <c r="V51" s="156" t="s">
        <v>158</v>
      </c>
      <c r="W51" s="158" t="s">
        <v>76</v>
      </c>
      <c r="X51" s="159"/>
    </row>
    <row r="52" spans="1:24" s="79" customFormat="1" ht="16.05" customHeight="1">
      <c r="A52" s="55"/>
      <c r="B52" s="190" t="s">
        <v>159</v>
      </c>
      <c r="C52" s="64" t="s">
        <v>62</v>
      </c>
      <c r="D52" s="65" t="s">
        <v>160</v>
      </c>
      <c r="E52" s="66" t="s">
        <v>64</v>
      </c>
      <c r="F52" s="67"/>
      <c r="G52" s="68">
        <v>1.79</v>
      </c>
      <c r="H52" s="69">
        <f t="shared" si="1"/>
        <v>180.95790200000002</v>
      </c>
      <c r="I52" s="70" t="s">
        <v>66</v>
      </c>
      <c r="J52" s="70">
        <v>25</v>
      </c>
      <c r="K52" s="179" t="s">
        <v>1223</v>
      </c>
      <c r="L52" s="71"/>
      <c r="M52" s="72">
        <f t="shared" si="0"/>
        <v>0</v>
      </c>
      <c r="N52" s="73">
        <f t="shared" si="2"/>
        <v>0</v>
      </c>
      <c r="O52" s="74" t="s">
        <v>94</v>
      </c>
      <c r="P52" s="75" t="s">
        <v>68</v>
      </c>
      <c r="Q52" s="66" t="s">
        <v>71</v>
      </c>
      <c r="R52" s="76" t="s">
        <v>127</v>
      </c>
      <c r="S52" s="66">
        <v>300</v>
      </c>
      <c r="T52" s="77" t="s">
        <v>161</v>
      </c>
      <c r="U52" s="76" t="s">
        <v>74</v>
      </c>
      <c r="V52" s="76" t="s">
        <v>162</v>
      </c>
      <c r="W52" s="78" t="s">
        <v>76</v>
      </c>
      <c r="X52" s="62"/>
    </row>
    <row r="53" spans="1:24" s="79" customFormat="1" ht="16.05" customHeight="1">
      <c r="A53" s="55"/>
      <c r="B53" s="190" t="s">
        <v>163</v>
      </c>
      <c r="C53" s="64" t="s">
        <v>62</v>
      </c>
      <c r="D53" s="65" t="s">
        <v>164</v>
      </c>
      <c r="E53" s="66" t="s">
        <v>64</v>
      </c>
      <c r="F53" s="67"/>
      <c r="G53" s="68">
        <v>2.65</v>
      </c>
      <c r="H53" s="69">
        <f t="shared" si="1"/>
        <v>267.89857000000001</v>
      </c>
      <c r="I53" s="70" t="s">
        <v>66</v>
      </c>
      <c r="J53" s="70">
        <v>25</v>
      </c>
      <c r="K53" s="179" t="s">
        <v>1223</v>
      </c>
      <c r="L53" s="71"/>
      <c r="M53" s="72">
        <f t="shared" si="0"/>
        <v>0</v>
      </c>
      <c r="N53" s="73">
        <f t="shared" si="2"/>
        <v>0</v>
      </c>
      <c r="O53" s="74" t="s">
        <v>67</v>
      </c>
      <c r="P53" s="75" t="s">
        <v>68</v>
      </c>
      <c r="Q53" s="66" t="s">
        <v>85</v>
      </c>
      <c r="R53" s="76" t="s">
        <v>140</v>
      </c>
      <c r="S53" s="66">
        <v>500</v>
      </c>
      <c r="T53" s="77" t="s">
        <v>110</v>
      </c>
      <c r="U53" s="76" t="s">
        <v>123</v>
      </c>
      <c r="V53" s="76"/>
      <c r="W53" s="78" t="s">
        <v>90</v>
      </c>
      <c r="X53" s="62"/>
    </row>
    <row r="54" spans="1:24" s="79" customFormat="1" ht="16.05" customHeight="1">
      <c r="A54" s="55"/>
      <c r="B54" s="190" t="s">
        <v>165</v>
      </c>
      <c r="C54" s="64" t="s">
        <v>62</v>
      </c>
      <c r="D54" s="65" t="s">
        <v>166</v>
      </c>
      <c r="E54" s="66" t="s">
        <v>64</v>
      </c>
      <c r="F54" s="67"/>
      <c r="G54" s="68">
        <v>4.3099999999999996</v>
      </c>
      <c r="H54" s="69">
        <f t="shared" si="1"/>
        <v>435.71427799999998</v>
      </c>
      <c r="I54" s="70" t="s">
        <v>66</v>
      </c>
      <c r="J54" s="70">
        <v>25</v>
      </c>
      <c r="K54" s="179" t="s">
        <v>1223</v>
      </c>
      <c r="L54" s="71"/>
      <c r="M54" s="72">
        <f t="shared" si="0"/>
        <v>0</v>
      </c>
      <c r="N54" s="73">
        <f t="shared" si="2"/>
        <v>0</v>
      </c>
      <c r="O54" s="74" t="s">
        <v>67</v>
      </c>
      <c r="P54" s="75" t="s">
        <v>68</v>
      </c>
      <c r="Q54" s="66" t="s">
        <v>71</v>
      </c>
      <c r="R54" s="76" t="s">
        <v>167</v>
      </c>
      <c r="S54" s="66">
        <v>100</v>
      </c>
      <c r="T54" s="77" t="s">
        <v>168</v>
      </c>
      <c r="U54" s="76" t="s">
        <v>105</v>
      </c>
      <c r="V54" s="76" t="s">
        <v>144</v>
      </c>
      <c r="W54" s="78" t="s">
        <v>76</v>
      </c>
      <c r="X54" s="62"/>
    </row>
    <row r="55" spans="1:24" s="79" customFormat="1" ht="16.05" customHeight="1">
      <c r="A55" s="55"/>
      <c r="B55" s="190" t="s">
        <v>169</v>
      </c>
      <c r="C55" s="64" t="s">
        <v>62</v>
      </c>
      <c r="D55" s="65" t="s">
        <v>170</v>
      </c>
      <c r="E55" s="66" t="s">
        <v>64</v>
      </c>
      <c r="F55" s="67"/>
      <c r="G55" s="68">
        <v>2.25</v>
      </c>
      <c r="H55" s="69">
        <f t="shared" si="1"/>
        <v>227.46105</v>
      </c>
      <c r="I55" s="70" t="s">
        <v>66</v>
      </c>
      <c r="J55" s="70">
        <v>25</v>
      </c>
      <c r="K55" s="179" t="s">
        <v>1223</v>
      </c>
      <c r="L55" s="71"/>
      <c r="M55" s="72">
        <f t="shared" si="0"/>
        <v>0</v>
      </c>
      <c r="N55" s="73">
        <f t="shared" si="2"/>
        <v>0</v>
      </c>
      <c r="O55" s="74" t="s">
        <v>67</v>
      </c>
      <c r="P55" s="75" t="s">
        <v>68</v>
      </c>
      <c r="Q55" s="66" t="s">
        <v>12</v>
      </c>
      <c r="R55" s="76"/>
      <c r="S55" s="66"/>
      <c r="T55" s="77"/>
      <c r="U55" s="76"/>
      <c r="V55" s="76"/>
      <c r="W55" s="78" t="s">
        <v>90</v>
      </c>
      <c r="X55" s="62"/>
    </row>
    <row r="56" spans="1:24" s="79" customFormat="1" ht="16.05" customHeight="1">
      <c r="A56" s="55"/>
      <c r="B56" s="190" t="s">
        <v>171</v>
      </c>
      <c r="C56" s="64" t="s">
        <v>62</v>
      </c>
      <c r="D56" s="65" t="s">
        <v>172</v>
      </c>
      <c r="E56" s="66" t="s">
        <v>64</v>
      </c>
      <c r="F56" s="67"/>
      <c r="G56" s="68">
        <v>4.3099999999999996</v>
      </c>
      <c r="H56" s="69">
        <f t="shared" si="1"/>
        <v>435.71427799999998</v>
      </c>
      <c r="I56" s="70" t="s">
        <v>66</v>
      </c>
      <c r="J56" s="70">
        <v>25</v>
      </c>
      <c r="K56" s="177" t="s">
        <v>1221</v>
      </c>
      <c r="L56" s="71"/>
      <c r="M56" s="72">
        <f t="shared" si="0"/>
        <v>0</v>
      </c>
      <c r="N56" s="73">
        <f t="shared" si="2"/>
        <v>0</v>
      </c>
      <c r="O56" s="74" t="s">
        <v>67</v>
      </c>
      <c r="P56" s="75" t="s">
        <v>68</v>
      </c>
      <c r="Q56" s="66" t="s">
        <v>71</v>
      </c>
      <c r="R56" s="76" t="s">
        <v>173</v>
      </c>
      <c r="S56" s="66">
        <v>250</v>
      </c>
      <c r="T56" s="77" t="s">
        <v>174</v>
      </c>
      <c r="U56" s="76" t="s">
        <v>175</v>
      </c>
      <c r="V56" s="76" t="s">
        <v>144</v>
      </c>
      <c r="W56" s="78" t="s">
        <v>76</v>
      </c>
      <c r="X56" s="62"/>
    </row>
    <row r="57" spans="1:24" s="160" customFormat="1" ht="16.05" hidden="1" customHeight="1">
      <c r="A57" s="145"/>
      <c r="B57" s="191" t="s">
        <v>176</v>
      </c>
      <c r="C57" s="164" t="s">
        <v>62</v>
      </c>
      <c r="D57" s="146" t="s">
        <v>177</v>
      </c>
      <c r="E57" s="147" t="s">
        <v>64</v>
      </c>
      <c r="F57" s="148" t="s">
        <v>93</v>
      </c>
      <c r="G57" s="149">
        <v>2.0699999999999998</v>
      </c>
      <c r="H57" s="150">
        <f t="shared" si="1"/>
        <v>209.26416599999999</v>
      </c>
      <c r="I57" s="151" t="s">
        <v>66</v>
      </c>
      <c r="J57" s="151">
        <v>25</v>
      </c>
      <c r="K57" s="166" t="s">
        <v>1219</v>
      </c>
      <c r="L57" s="152"/>
      <c r="M57" s="153">
        <f t="shared" si="0"/>
        <v>0</v>
      </c>
      <c r="N57" s="154">
        <f t="shared" si="2"/>
        <v>0</v>
      </c>
      <c r="O57" s="155" t="s">
        <v>94</v>
      </c>
      <c r="P57" s="155" t="s">
        <v>84</v>
      </c>
      <c r="Q57" s="147" t="s">
        <v>95</v>
      </c>
      <c r="R57" s="156" t="s">
        <v>103</v>
      </c>
      <c r="S57" s="147" t="s">
        <v>178</v>
      </c>
      <c r="T57" s="157" t="s">
        <v>179</v>
      </c>
      <c r="U57" s="156" t="s">
        <v>180</v>
      </c>
      <c r="V57" s="156" t="s">
        <v>181</v>
      </c>
      <c r="W57" s="158" t="s">
        <v>100</v>
      </c>
      <c r="X57" s="159"/>
    </row>
    <row r="58" spans="1:24" s="79" customFormat="1" ht="16.05" customHeight="1">
      <c r="A58" s="55"/>
      <c r="B58" s="190" t="s">
        <v>182</v>
      </c>
      <c r="C58" s="64" t="s">
        <v>62</v>
      </c>
      <c r="D58" s="65" t="s">
        <v>183</v>
      </c>
      <c r="E58" s="66" t="s">
        <v>64</v>
      </c>
      <c r="F58" s="67" t="s">
        <v>65</v>
      </c>
      <c r="G58" s="68">
        <v>3.3699999999999997</v>
      </c>
      <c r="H58" s="69">
        <f t="shared" si="1"/>
        <v>340.686106</v>
      </c>
      <c r="I58" s="70" t="s">
        <v>66</v>
      </c>
      <c r="J58" s="70">
        <v>25</v>
      </c>
      <c r="K58" s="179" t="s">
        <v>1223</v>
      </c>
      <c r="L58" s="71"/>
      <c r="M58" s="72">
        <f t="shared" si="0"/>
        <v>0</v>
      </c>
      <c r="N58" s="73">
        <f t="shared" si="2"/>
        <v>0</v>
      </c>
      <c r="O58" s="74" t="s">
        <v>67</v>
      </c>
      <c r="P58" s="75" t="s">
        <v>68</v>
      </c>
      <c r="Q58" s="66" t="s">
        <v>12</v>
      </c>
      <c r="R58" s="76"/>
      <c r="S58" s="66"/>
      <c r="T58" s="77"/>
      <c r="U58" s="76"/>
      <c r="V58" s="76"/>
      <c r="W58" s="78" t="s">
        <v>76</v>
      </c>
      <c r="X58" s="62"/>
    </row>
    <row r="59" spans="1:24" s="79" customFormat="1" ht="16.05" customHeight="1">
      <c r="A59" s="55"/>
      <c r="B59" s="190" t="s">
        <v>1207</v>
      </c>
      <c r="C59" s="64" t="s">
        <v>62</v>
      </c>
      <c r="D59" s="65" t="s">
        <v>1206</v>
      </c>
      <c r="E59" s="66" t="s">
        <v>64</v>
      </c>
      <c r="F59" s="165" t="s">
        <v>1203</v>
      </c>
      <c r="G59" s="68">
        <v>4.3099999999999996</v>
      </c>
      <c r="H59" s="69">
        <f t="shared" si="1"/>
        <v>435.71427799999998</v>
      </c>
      <c r="I59" s="70" t="s">
        <v>66</v>
      </c>
      <c r="J59" s="70">
        <v>25</v>
      </c>
      <c r="K59" s="179" t="s">
        <v>1223</v>
      </c>
      <c r="L59" s="71"/>
      <c r="M59" s="72">
        <f t="shared" si="0"/>
        <v>0</v>
      </c>
      <c r="N59" s="73">
        <f t="shared" si="2"/>
        <v>0</v>
      </c>
      <c r="O59" s="74" t="s">
        <v>67</v>
      </c>
      <c r="P59" s="75" t="s">
        <v>68</v>
      </c>
      <c r="Q59" s="66" t="s">
        <v>71</v>
      </c>
      <c r="R59" s="76" t="s">
        <v>173</v>
      </c>
      <c r="S59" s="66" t="s">
        <v>297</v>
      </c>
      <c r="T59" s="77" t="s">
        <v>1227</v>
      </c>
      <c r="U59" s="76" t="s">
        <v>1229</v>
      </c>
      <c r="V59" s="76" t="s">
        <v>144</v>
      </c>
      <c r="W59" s="78"/>
      <c r="X59" s="62"/>
    </row>
    <row r="60" spans="1:24" s="79" customFormat="1" ht="16.05" customHeight="1">
      <c r="A60" s="55"/>
      <c r="B60" s="190" t="s">
        <v>184</v>
      </c>
      <c r="C60" s="64" t="s">
        <v>62</v>
      </c>
      <c r="D60" s="65" t="s">
        <v>185</v>
      </c>
      <c r="E60" s="66" t="s">
        <v>64</v>
      </c>
      <c r="F60" s="67"/>
      <c r="G60" s="68">
        <v>3.89</v>
      </c>
      <c r="H60" s="69">
        <f t="shared" si="1"/>
        <v>393.25488200000001</v>
      </c>
      <c r="I60" s="70" t="s">
        <v>66</v>
      </c>
      <c r="J60" s="70">
        <v>25</v>
      </c>
      <c r="K60" s="179" t="s">
        <v>1223</v>
      </c>
      <c r="L60" s="71"/>
      <c r="M60" s="72">
        <f t="shared" si="0"/>
        <v>0</v>
      </c>
      <c r="N60" s="73">
        <f t="shared" si="2"/>
        <v>0</v>
      </c>
      <c r="O60" s="74" t="s">
        <v>94</v>
      </c>
      <c r="P60" s="75" t="s">
        <v>68</v>
      </c>
      <c r="Q60" s="66" t="s">
        <v>71</v>
      </c>
      <c r="R60" s="76" t="s">
        <v>173</v>
      </c>
      <c r="S60" s="66">
        <v>300</v>
      </c>
      <c r="T60" s="77" t="s">
        <v>186</v>
      </c>
      <c r="U60" s="76" t="s">
        <v>175</v>
      </c>
      <c r="V60" s="76" t="s">
        <v>144</v>
      </c>
      <c r="W60" s="78" t="s">
        <v>76</v>
      </c>
      <c r="X60" s="62"/>
    </row>
    <row r="61" spans="1:24" s="79" customFormat="1" ht="16.05" customHeight="1">
      <c r="A61" s="55"/>
      <c r="B61" s="190" t="s">
        <v>187</v>
      </c>
      <c r="C61" s="64" t="s">
        <v>62</v>
      </c>
      <c r="D61" s="65" t="s">
        <v>185</v>
      </c>
      <c r="E61" s="66" t="s">
        <v>64</v>
      </c>
      <c r="F61" s="67"/>
      <c r="G61" s="68">
        <v>3.89</v>
      </c>
      <c r="H61" s="69">
        <f t="shared" si="1"/>
        <v>393.25488200000001</v>
      </c>
      <c r="I61" s="70" t="s">
        <v>66</v>
      </c>
      <c r="J61" s="70">
        <v>25</v>
      </c>
      <c r="K61" s="179" t="s">
        <v>1223</v>
      </c>
      <c r="L61" s="71"/>
      <c r="M61" s="72">
        <f t="shared" si="0"/>
        <v>0</v>
      </c>
      <c r="N61" s="73">
        <f t="shared" si="2"/>
        <v>0</v>
      </c>
      <c r="O61" s="74" t="s">
        <v>67</v>
      </c>
      <c r="P61" s="75" t="s">
        <v>68</v>
      </c>
      <c r="Q61" s="66" t="s">
        <v>71</v>
      </c>
      <c r="R61" s="76" t="s">
        <v>173</v>
      </c>
      <c r="S61" s="66">
        <v>300</v>
      </c>
      <c r="T61" s="77" t="s">
        <v>186</v>
      </c>
      <c r="U61" s="76" t="s">
        <v>175</v>
      </c>
      <c r="V61" s="76" t="s">
        <v>144</v>
      </c>
      <c r="W61" s="78" t="s">
        <v>76</v>
      </c>
      <c r="X61" s="62"/>
    </row>
    <row r="62" spans="1:24" s="79" customFormat="1" ht="16.05" customHeight="1">
      <c r="A62" s="55"/>
      <c r="B62" s="190" t="s">
        <v>188</v>
      </c>
      <c r="C62" s="64" t="s">
        <v>62</v>
      </c>
      <c r="D62" s="65" t="s">
        <v>189</v>
      </c>
      <c r="E62" s="66" t="s">
        <v>64</v>
      </c>
      <c r="F62" s="67"/>
      <c r="G62" s="68">
        <v>4.3099999999999996</v>
      </c>
      <c r="H62" s="69">
        <f t="shared" si="1"/>
        <v>435.71427799999998</v>
      </c>
      <c r="I62" s="70" t="s">
        <v>66</v>
      </c>
      <c r="J62" s="70">
        <v>25</v>
      </c>
      <c r="K62" s="178" t="s">
        <v>1222</v>
      </c>
      <c r="L62" s="71"/>
      <c r="M62" s="72">
        <f t="shared" si="0"/>
        <v>0</v>
      </c>
      <c r="N62" s="73">
        <f t="shared" si="2"/>
        <v>0</v>
      </c>
      <c r="O62" s="74" t="s">
        <v>67</v>
      </c>
      <c r="P62" s="75" t="s">
        <v>68</v>
      </c>
      <c r="Q62" s="66" t="s">
        <v>85</v>
      </c>
      <c r="R62" s="76" t="s">
        <v>140</v>
      </c>
      <c r="S62" s="66">
        <v>150</v>
      </c>
      <c r="T62" s="77" t="s">
        <v>97</v>
      </c>
      <c r="U62" s="76" t="s">
        <v>98</v>
      </c>
      <c r="V62" s="76" t="s">
        <v>136</v>
      </c>
      <c r="W62" s="78" t="s">
        <v>107</v>
      </c>
      <c r="X62" s="62"/>
    </row>
    <row r="63" spans="1:24" s="79" customFormat="1" ht="16.05" customHeight="1">
      <c r="A63" s="55"/>
      <c r="B63" s="190" t="s">
        <v>1209</v>
      </c>
      <c r="C63" s="64" t="s">
        <v>62</v>
      </c>
      <c r="D63" s="65" t="s">
        <v>1208</v>
      </c>
      <c r="E63" s="66" t="s">
        <v>64</v>
      </c>
      <c r="F63" s="165" t="s">
        <v>1203</v>
      </c>
      <c r="G63" s="68">
        <v>4.3099999999999996</v>
      </c>
      <c r="H63" s="69">
        <f t="shared" ref="H63:H64" si="6">G63*$O$8</f>
        <v>435.71427799999998</v>
      </c>
      <c r="I63" s="70" t="s">
        <v>66</v>
      </c>
      <c r="J63" s="70">
        <v>25</v>
      </c>
      <c r="K63" s="179" t="s">
        <v>1223</v>
      </c>
      <c r="L63" s="71"/>
      <c r="M63" s="72">
        <f t="shared" ref="M63:M64" si="7">L63*G63</f>
        <v>0</v>
      </c>
      <c r="N63" s="73">
        <f t="shared" ref="N63:N64" si="8">L63*H63</f>
        <v>0</v>
      </c>
      <c r="O63" s="74" t="s">
        <v>67</v>
      </c>
      <c r="P63" s="75" t="s">
        <v>68</v>
      </c>
      <c r="Q63" s="66" t="s">
        <v>71</v>
      </c>
      <c r="R63" s="76" t="s">
        <v>96</v>
      </c>
      <c r="S63" s="66" t="s">
        <v>1224</v>
      </c>
      <c r="T63" s="77" t="s">
        <v>1226</v>
      </c>
      <c r="U63" s="76" t="s">
        <v>1230</v>
      </c>
      <c r="V63" s="76" t="s">
        <v>144</v>
      </c>
      <c r="W63" s="78"/>
      <c r="X63" s="62"/>
    </row>
    <row r="64" spans="1:24" s="79" customFormat="1" ht="16.05" customHeight="1">
      <c r="A64" s="55"/>
      <c r="B64" s="190" t="s">
        <v>1210</v>
      </c>
      <c r="C64" s="64" t="s">
        <v>62</v>
      </c>
      <c r="D64" s="65" t="s">
        <v>1208</v>
      </c>
      <c r="E64" s="66" t="s">
        <v>203</v>
      </c>
      <c r="F64" s="165" t="s">
        <v>1203</v>
      </c>
      <c r="G64" s="68">
        <v>3.99</v>
      </c>
      <c r="H64" s="69">
        <f t="shared" si="6"/>
        <v>403.36426200000005</v>
      </c>
      <c r="I64" s="70" t="s">
        <v>66</v>
      </c>
      <c r="J64" s="70">
        <v>25</v>
      </c>
      <c r="K64" s="178" t="s">
        <v>1222</v>
      </c>
      <c r="L64" s="71"/>
      <c r="M64" s="72">
        <f t="shared" si="7"/>
        <v>0</v>
      </c>
      <c r="N64" s="73">
        <f t="shared" si="8"/>
        <v>0</v>
      </c>
      <c r="O64" s="74" t="s">
        <v>67</v>
      </c>
      <c r="P64" s="75" t="s">
        <v>68</v>
      </c>
      <c r="Q64" s="66" t="s">
        <v>71</v>
      </c>
      <c r="R64" s="76" t="s">
        <v>96</v>
      </c>
      <c r="S64" s="66" t="s">
        <v>1224</v>
      </c>
      <c r="T64" s="77" t="s">
        <v>1226</v>
      </c>
      <c r="U64" s="76" t="s">
        <v>1230</v>
      </c>
      <c r="V64" s="76" t="s">
        <v>144</v>
      </c>
      <c r="W64" s="78"/>
      <c r="X64" s="62"/>
    </row>
    <row r="65" spans="1:24" s="160" customFormat="1" ht="16.05" hidden="1" customHeight="1">
      <c r="A65" s="145"/>
      <c r="B65" s="191" t="s">
        <v>190</v>
      </c>
      <c r="C65" s="164" t="s">
        <v>62</v>
      </c>
      <c r="D65" s="146" t="s">
        <v>191</v>
      </c>
      <c r="E65" s="147" t="s">
        <v>64</v>
      </c>
      <c r="F65" s="148" t="s">
        <v>93</v>
      </c>
      <c r="G65" s="149">
        <v>2.0699999999999998</v>
      </c>
      <c r="H65" s="150">
        <f t="shared" si="1"/>
        <v>209.26416599999999</v>
      </c>
      <c r="I65" s="151" t="s">
        <v>66</v>
      </c>
      <c r="J65" s="151">
        <v>25</v>
      </c>
      <c r="K65" s="166" t="s">
        <v>1219</v>
      </c>
      <c r="L65" s="152"/>
      <c r="M65" s="153">
        <f t="shared" si="0"/>
        <v>0</v>
      </c>
      <c r="N65" s="154">
        <f t="shared" si="2"/>
        <v>0</v>
      </c>
      <c r="O65" s="155" t="s">
        <v>94</v>
      </c>
      <c r="P65" s="155" t="s">
        <v>84</v>
      </c>
      <c r="Q65" s="147" t="s">
        <v>95</v>
      </c>
      <c r="R65" s="156" t="s">
        <v>192</v>
      </c>
      <c r="S65" s="147" t="s">
        <v>193</v>
      </c>
      <c r="T65" s="157" t="s">
        <v>104</v>
      </c>
      <c r="U65" s="156" t="s">
        <v>194</v>
      </c>
      <c r="V65" s="156" t="s">
        <v>181</v>
      </c>
      <c r="W65" s="158" t="s">
        <v>100</v>
      </c>
      <c r="X65" s="159"/>
    </row>
    <row r="66" spans="1:24" s="160" customFormat="1" ht="16.05" hidden="1" customHeight="1">
      <c r="A66" s="145"/>
      <c r="B66" s="191" t="s">
        <v>195</v>
      </c>
      <c r="C66" s="164" t="s">
        <v>62</v>
      </c>
      <c r="D66" s="146" t="s">
        <v>196</v>
      </c>
      <c r="E66" s="147" t="s">
        <v>64</v>
      </c>
      <c r="F66" s="148" t="s">
        <v>93</v>
      </c>
      <c r="G66" s="149">
        <v>2.0699999999999998</v>
      </c>
      <c r="H66" s="150">
        <f t="shared" si="1"/>
        <v>209.26416599999999</v>
      </c>
      <c r="I66" s="151" t="s">
        <v>66</v>
      </c>
      <c r="J66" s="151">
        <v>25</v>
      </c>
      <c r="K66" s="166" t="s">
        <v>1219</v>
      </c>
      <c r="L66" s="152"/>
      <c r="M66" s="153">
        <f t="shared" si="0"/>
        <v>0</v>
      </c>
      <c r="N66" s="154">
        <f t="shared" si="2"/>
        <v>0</v>
      </c>
      <c r="O66" s="155" t="s">
        <v>94</v>
      </c>
      <c r="P66" s="155" t="s">
        <v>84</v>
      </c>
      <c r="Q66" s="147" t="s">
        <v>95</v>
      </c>
      <c r="R66" s="156" t="s">
        <v>103</v>
      </c>
      <c r="S66" s="147">
        <v>250</v>
      </c>
      <c r="T66" s="157" t="s">
        <v>197</v>
      </c>
      <c r="U66" s="156" t="s">
        <v>180</v>
      </c>
      <c r="V66" s="156" t="s">
        <v>99</v>
      </c>
      <c r="W66" s="158" t="s">
        <v>100</v>
      </c>
      <c r="X66" s="159"/>
    </row>
    <row r="67" spans="1:24" s="79" customFormat="1" ht="16.05" customHeight="1">
      <c r="A67" s="55"/>
      <c r="B67" s="190" t="s">
        <v>198</v>
      </c>
      <c r="C67" s="64" t="s">
        <v>62</v>
      </c>
      <c r="D67" s="65" t="s">
        <v>199</v>
      </c>
      <c r="E67" s="66" t="s">
        <v>64</v>
      </c>
      <c r="F67" s="67"/>
      <c r="G67" s="68">
        <v>2.25</v>
      </c>
      <c r="H67" s="69">
        <f t="shared" si="1"/>
        <v>227.46105</v>
      </c>
      <c r="I67" s="70" t="s">
        <v>66</v>
      </c>
      <c r="J67" s="70">
        <v>25</v>
      </c>
      <c r="K67" s="179" t="s">
        <v>1223</v>
      </c>
      <c r="L67" s="71"/>
      <c r="M67" s="72">
        <f t="shared" si="0"/>
        <v>0</v>
      </c>
      <c r="N67" s="73">
        <f t="shared" si="2"/>
        <v>0</v>
      </c>
      <c r="O67" s="74" t="s">
        <v>67</v>
      </c>
      <c r="P67" s="75" t="s">
        <v>68</v>
      </c>
      <c r="Q67" s="66" t="s">
        <v>85</v>
      </c>
      <c r="R67" s="76" t="s">
        <v>200</v>
      </c>
      <c r="S67" s="66">
        <v>300</v>
      </c>
      <c r="T67" s="77" t="s">
        <v>122</v>
      </c>
      <c r="U67" s="76" t="s">
        <v>98</v>
      </c>
      <c r="V67" s="76"/>
      <c r="W67" s="78" t="s">
        <v>90</v>
      </c>
      <c r="X67" s="62"/>
    </row>
    <row r="68" spans="1:24" s="79" customFormat="1" ht="16.05" customHeight="1">
      <c r="A68" s="55"/>
      <c r="B68" s="190" t="s">
        <v>201</v>
      </c>
      <c r="C68" s="64" t="s">
        <v>62</v>
      </c>
      <c r="D68" s="65" t="s">
        <v>202</v>
      </c>
      <c r="E68" s="66" t="s">
        <v>203</v>
      </c>
      <c r="F68" s="67" t="s">
        <v>65</v>
      </c>
      <c r="G68" s="68">
        <v>2.65</v>
      </c>
      <c r="H68" s="69">
        <f t="shared" si="1"/>
        <v>267.89857000000001</v>
      </c>
      <c r="I68" s="70" t="s">
        <v>66</v>
      </c>
      <c r="J68" s="70">
        <v>25</v>
      </c>
      <c r="K68" s="179" t="s">
        <v>1223</v>
      </c>
      <c r="L68" s="71"/>
      <c r="M68" s="72">
        <f t="shared" si="0"/>
        <v>0</v>
      </c>
      <c r="N68" s="73">
        <f t="shared" si="2"/>
        <v>0</v>
      </c>
      <c r="O68" s="74" t="s">
        <v>67</v>
      </c>
      <c r="P68" s="75" t="s">
        <v>68</v>
      </c>
      <c r="Q68" s="66" t="s">
        <v>12</v>
      </c>
      <c r="R68" s="76"/>
      <c r="S68" s="66"/>
      <c r="T68" s="77"/>
      <c r="U68" s="76"/>
      <c r="V68" s="76"/>
      <c r="W68" s="78" t="s">
        <v>76</v>
      </c>
      <c r="X68" s="62"/>
    </row>
    <row r="69" spans="1:24" s="79" customFormat="1" ht="16.05" customHeight="1">
      <c r="A69" s="55"/>
      <c r="B69" s="190" t="s">
        <v>204</v>
      </c>
      <c r="C69" s="64" t="s">
        <v>62</v>
      </c>
      <c r="D69" s="65" t="s">
        <v>205</v>
      </c>
      <c r="E69" s="66" t="s">
        <v>64</v>
      </c>
      <c r="F69" s="67"/>
      <c r="G69" s="68">
        <v>2.25</v>
      </c>
      <c r="H69" s="69">
        <f t="shared" si="1"/>
        <v>227.46105</v>
      </c>
      <c r="I69" s="70" t="s">
        <v>66</v>
      </c>
      <c r="J69" s="70">
        <v>25</v>
      </c>
      <c r="K69" s="179" t="s">
        <v>1223</v>
      </c>
      <c r="L69" s="71"/>
      <c r="M69" s="72">
        <f t="shared" ref="M69:M99" si="9">L69*G69</f>
        <v>0</v>
      </c>
      <c r="N69" s="73">
        <f t="shared" si="2"/>
        <v>0</v>
      </c>
      <c r="O69" s="74" t="s">
        <v>67</v>
      </c>
      <c r="P69" s="75" t="s">
        <v>68</v>
      </c>
      <c r="Q69" s="66" t="s">
        <v>71</v>
      </c>
      <c r="R69" s="76" t="s">
        <v>206</v>
      </c>
      <c r="S69" s="66">
        <v>200</v>
      </c>
      <c r="T69" s="77" t="s">
        <v>168</v>
      </c>
      <c r="U69" s="76" t="s">
        <v>175</v>
      </c>
      <c r="V69" s="76" t="s">
        <v>144</v>
      </c>
      <c r="W69" s="78" t="s">
        <v>90</v>
      </c>
      <c r="X69" s="62"/>
    </row>
    <row r="70" spans="1:24" s="79" customFormat="1" ht="16.05" customHeight="1">
      <c r="A70" s="55"/>
      <c r="B70" s="190" t="s">
        <v>207</v>
      </c>
      <c r="C70" s="64" t="s">
        <v>62</v>
      </c>
      <c r="D70" s="65" t="s">
        <v>208</v>
      </c>
      <c r="E70" s="66" t="s">
        <v>64</v>
      </c>
      <c r="F70" s="67"/>
      <c r="G70" s="68">
        <v>2.25</v>
      </c>
      <c r="H70" s="69">
        <f t="shared" si="1"/>
        <v>227.46105</v>
      </c>
      <c r="I70" s="70" t="s">
        <v>66</v>
      </c>
      <c r="J70" s="70">
        <v>25</v>
      </c>
      <c r="K70" s="179" t="s">
        <v>1223</v>
      </c>
      <c r="L70" s="71"/>
      <c r="M70" s="72">
        <f t="shared" si="9"/>
        <v>0</v>
      </c>
      <c r="N70" s="73">
        <f t="shared" si="2"/>
        <v>0</v>
      </c>
      <c r="O70" s="74" t="s">
        <v>67</v>
      </c>
      <c r="P70" s="75" t="s">
        <v>68</v>
      </c>
      <c r="Q70" s="66" t="s">
        <v>12</v>
      </c>
      <c r="R70" s="76"/>
      <c r="S70" s="66"/>
      <c r="T70" s="77"/>
      <c r="U70" s="76"/>
      <c r="V70" s="76"/>
      <c r="W70" s="78" t="s">
        <v>76</v>
      </c>
      <c r="X70" s="62"/>
    </row>
    <row r="71" spans="1:24" s="160" customFormat="1" ht="16.05" hidden="1" customHeight="1">
      <c r="A71" s="145"/>
      <c r="B71" s="191" t="s">
        <v>209</v>
      </c>
      <c r="C71" s="164" t="s">
        <v>62</v>
      </c>
      <c r="D71" s="146" t="s">
        <v>210</v>
      </c>
      <c r="E71" s="147" t="s">
        <v>64</v>
      </c>
      <c r="F71" s="148" t="s">
        <v>93</v>
      </c>
      <c r="G71" s="149">
        <v>2.0699999999999998</v>
      </c>
      <c r="H71" s="150">
        <f t="shared" si="1"/>
        <v>209.26416599999999</v>
      </c>
      <c r="I71" s="151" t="s">
        <v>66</v>
      </c>
      <c r="J71" s="151">
        <v>25</v>
      </c>
      <c r="K71" s="166" t="s">
        <v>1219</v>
      </c>
      <c r="L71" s="152"/>
      <c r="M71" s="153">
        <f t="shared" si="9"/>
        <v>0</v>
      </c>
      <c r="N71" s="154">
        <f t="shared" si="2"/>
        <v>0</v>
      </c>
      <c r="O71" s="155" t="s">
        <v>94</v>
      </c>
      <c r="P71" s="155" t="s">
        <v>84</v>
      </c>
      <c r="Q71" s="147" t="s">
        <v>95</v>
      </c>
      <c r="R71" s="156" t="s">
        <v>72</v>
      </c>
      <c r="S71" s="147">
        <v>300</v>
      </c>
      <c r="T71" s="157" t="s">
        <v>211</v>
      </c>
      <c r="U71" s="156" t="s">
        <v>111</v>
      </c>
      <c r="V71" s="156" t="s">
        <v>99</v>
      </c>
      <c r="W71" s="158" t="s">
        <v>100</v>
      </c>
      <c r="X71" s="159"/>
    </row>
    <row r="72" spans="1:24" s="160" customFormat="1" ht="16.05" hidden="1" customHeight="1">
      <c r="A72" s="145"/>
      <c r="B72" s="191" t="s">
        <v>212</v>
      </c>
      <c r="C72" s="164" t="s">
        <v>62</v>
      </c>
      <c r="D72" s="146" t="s">
        <v>213</v>
      </c>
      <c r="E72" s="147" t="s">
        <v>64</v>
      </c>
      <c r="F72" s="148" t="s">
        <v>131</v>
      </c>
      <c r="G72" s="149">
        <v>2.25</v>
      </c>
      <c r="H72" s="150">
        <f t="shared" si="1"/>
        <v>227.46105</v>
      </c>
      <c r="I72" s="151" t="s">
        <v>66</v>
      </c>
      <c r="J72" s="151">
        <v>25</v>
      </c>
      <c r="K72" s="166" t="s">
        <v>1219</v>
      </c>
      <c r="L72" s="152"/>
      <c r="M72" s="153">
        <f t="shared" si="9"/>
        <v>0</v>
      </c>
      <c r="N72" s="154">
        <f t="shared" si="2"/>
        <v>0</v>
      </c>
      <c r="O72" s="155" t="s">
        <v>94</v>
      </c>
      <c r="P72" s="155" t="s">
        <v>84</v>
      </c>
      <c r="Q72" s="147" t="s">
        <v>85</v>
      </c>
      <c r="R72" s="156" t="s">
        <v>127</v>
      </c>
      <c r="S72" s="147">
        <v>250</v>
      </c>
      <c r="T72" s="157" t="s">
        <v>214</v>
      </c>
      <c r="U72" s="156" t="s">
        <v>215</v>
      </c>
      <c r="V72" s="156" t="s">
        <v>216</v>
      </c>
      <c r="W72" s="158" t="s">
        <v>217</v>
      </c>
      <c r="X72" s="159"/>
    </row>
    <row r="73" spans="1:24" s="79" customFormat="1" ht="16.05" customHeight="1">
      <c r="A73" s="55"/>
      <c r="B73" s="190" t="s">
        <v>218</v>
      </c>
      <c r="C73" s="64" t="s">
        <v>62</v>
      </c>
      <c r="D73" s="65" t="s">
        <v>219</v>
      </c>
      <c r="E73" s="66" t="s">
        <v>203</v>
      </c>
      <c r="F73" s="67"/>
      <c r="G73" s="68">
        <v>3.07</v>
      </c>
      <c r="H73" s="69">
        <f t="shared" si="1"/>
        <v>310.35796599999998</v>
      </c>
      <c r="I73" s="70" t="s">
        <v>66</v>
      </c>
      <c r="J73" s="70">
        <v>25</v>
      </c>
      <c r="K73" s="179" t="s">
        <v>1223</v>
      </c>
      <c r="L73" s="71"/>
      <c r="M73" s="72">
        <f t="shared" si="9"/>
        <v>0</v>
      </c>
      <c r="N73" s="73">
        <f t="shared" si="2"/>
        <v>0</v>
      </c>
      <c r="O73" s="74" t="s">
        <v>67</v>
      </c>
      <c r="P73" s="75" t="s">
        <v>68</v>
      </c>
      <c r="Q73" s="66" t="s">
        <v>71</v>
      </c>
      <c r="R73" s="76" t="s">
        <v>121</v>
      </c>
      <c r="S73" s="66">
        <v>200</v>
      </c>
      <c r="T73" s="77" t="s">
        <v>174</v>
      </c>
      <c r="U73" s="76" t="s">
        <v>175</v>
      </c>
      <c r="V73" s="76" t="s">
        <v>144</v>
      </c>
      <c r="W73" s="78" t="s">
        <v>90</v>
      </c>
      <c r="X73" s="62"/>
    </row>
    <row r="74" spans="1:24" s="160" customFormat="1" ht="16.05" hidden="1" customHeight="1">
      <c r="A74" s="145"/>
      <c r="B74" s="191" t="s">
        <v>220</v>
      </c>
      <c r="C74" s="164" t="s">
        <v>62</v>
      </c>
      <c r="D74" s="146" t="s">
        <v>221</v>
      </c>
      <c r="E74" s="147" t="s">
        <v>64</v>
      </c>
      <c r="F74" s="148"/>
      <c r="G74" s="149">
        <v>2.0699999999999998</v>
      </c>
      <c r="H74" s="150">
        <f t="shared" si="1"/>
        <v>209.26416599999999</v>
      </c>
      <c r="I74" s="151" t="s">
        <v>66</v>
      </c>
      <c r="J74" s="151">
        <v>25</v>
      </c>
      <c r="K74" s="166" t="s">
        <v>1219</v>
      </c>
      <c r="L74" s="152"/>
      <c r="M74" s="153">
        <f t="shared" si="9"/>
        <v>0</v>
      </c>
      <c r="N74" s="154">
        <f t="shared" si="2"/>
        <v>0</v>
      </c>
      <c r="O74" s="155" t="s">
        <v>67</v>
      </c>
      <c r="P74" s="155" t="s">
        <v>84</v>
      </c>
      <c r="Q74" s="147" t="s">
        <v>85</v>
      </c>
      <c r="R74" s="156" t="s">
        <v>140</v>
      </c>
      <c r="S74" s="147">
        <v>200</v>
      </c>
      <c r="T74" s="157" t="s">
        <v>157</v>
      </c>
      <c r="U74" s="156" t="s">
        <v>215</v>
      </c>
      <c r="V74" s="156" t="s">
        <v>222</v>
      </c>
      <c r="W74" s="158" t="s">
        <v>76</v>
      </c>
      <c r="X74" s="159"/>
    </row>
    <row r="75" spans="1:24" s="160" customFormat="1" ht="16.05" hidden="1" customHeight="1">
      <c r="A75" s="145"/>
      <c r="B75" s="191" t="s">
        <v>223</v>
      </c>
      <c r="C75" s="164" t="s">
        <v>62</v>
      </c>
      <c r="D75" s="146" t="s">
        <v>224</v>
      </c>
      <c r="E75" s="147" t="s">
        <v>64</v>
      </c>
      <c r="F75" s="148" t="s">
        <v>93</v>
      </c>
      <c r="G75" s="149">
        <v>2.0699999999999998</v>
      </c>
      <c r="H75" s="150">
        <f t="shared" si="1"/>
        <v>209.26416599999999</v>
      </c>
      <c r="I75" s="151" t="s">
        <v>66</v>
      </c>
      <c r="J75" s="151">
        <v>25</v>
      </c>
      <c r="K75" s="166" t="s">
        <v>1219</v>
      </c>
      <c r="L75" s="152"/>
      <c r="M75" s="153">
        <f t="shared" si="9"/>
        <v>0</v>
      </c>
      <c r="N75" s="154">
        <f t="shared" si="2"/>
        <v>0</v>
      </c>
      <c r="O75" s="155" t="s">
        <v>94</v>
      </c>
      <c r="P75" s="155" t="s">
        <v>84</v>
      </c>
      <c r="Q75" s="147" t="s">
        <v>95</v>
      </c>
      <c r="R75" s="156" t="s">
        <v>103</v>
      </c>
      <c r="S75" s="147">
        <v>250</v>
      </c>
      <c r="T75" s="157" t="s">
        <v>110</v>
      </c>
      <c r="U75" s="156" t="s">
        <v>111</v>
      </c>
      <c r="V75" s="156" t="s">
        <v>225</v>
      </c>
      <c r="W75" s="158" t="s">
        <v>100</v>
      </c>
      <c r="X75" s="159"/>
    </row>
    <row r="76" spans="1:24" s="79" customFormat="1" ht="16.05" customHeight="1">
      <c r="A76" s="55"/>
      <c r="B76" s="190" t="s">
        <v>226</v>
      </c>
      <c r="C76" s="64" t="s">
        <v>62</v>
      </c>
      <c r="D76" s="65" t="s">
        <v>227</v>
      </c>
      <c r="E76" s="66" t="s">
        <v>64</v>
      </c>
      <c r="F76" s="67"/>
      <c r="G76" s="68">
        <v>4.3099999999999996</v>
      </c>
      <c r="H76" s="69">
        <f t="shared" si="1"/>
        <v>435.71427799999998</v>
      </c>
      <c r="I76" s="70" t="s">
        <v>66</v>
      </c>
      <c r="J76" s="70">
        <v>25</v>
      </c>
      <c r="K76" s="179" t="s">
        <v>1223</v>
      </c>
      <c r="L76" s="71"/>
      <c r="M76" s="72">
        <f t="shared" si="9"/>
        <v>0</v>
      </c>
      <c r="N76" s="73">
        <f t="shared" si="2"/>
        <v>0</v>
      </c>
      <c r="O76" s="74" t="s">
        <v>67</v>
      </c>
      <c r="P76" s="75" t="s">
        <v>68</v>
      </c>
      <c r="Q76" s="66" t="s">
        <v>71</v>
      </c>
      <c r="R76" s="76" t="s">
        <v>228</v>
      </c>
      <c r="S76" s="66">
        <v>150</v>
      </c>
      <c r="T76" s="77" t="s">
        <v>135</v>
      </c>
      <c r="U76" s="76" t="s">
        <v>175</v>
      </c>
      <c r="V76" s="76" t="s">
        <v>136</v>
      </c>
      <c r="W76" s="78" t="s">
        <v>76</v>
      </c>
      <c r="X76" s="62"/>
    </row>
    <row r="77" spans="1:24" s="79" customFormat="1" ht="16.05" customHeight="1">
      <c r="A77" s="55"/>
      <c r="B77" s="190" t="s">
        <v>229</v>
      </c>
      <c r="C77" s="64" t="s">
        <v>62</v>
      </c>
      <c r="D77" s="65" t="s">
        <v>230</v>
      </c>
      <c r="E77" s="66" t="s">
        <v>64</v>
      </c>
      <c r="F77" s="67"/>
      <c r="G77" s="68">
        <v>4.3099999999999996</v>
      </c>
      <c r="H77" s="69">
        <f t="shared" si="1"/>
        <v>435.71427799999998</v>
      </c>
      <c r="I77" s="70" t="s">
        <v>66</v>
      </c>
      <c r="J77" s="70">
        <v>25</v>
      </c>
      <c r="K77" s="177" t="s">
        <v>1221</v>
      </c>
      <c r="L77" s="71"/>
      <c r="M77" s="72">
        <f t="shared" si="9"/>
        <v>0</v>
      </c>
      <c r="N77" s="73">
        <f t="shared" si="2"/>
        <v>0</v>
      </c>
      <c r="O77" s="74" t="s">
        <v>67</v>
      </c>
      <c r="P77" s="75" t="s">
        <v>68</v>
      </c>
      <c r="Q77" s="66" t="s">
        <v>71</v>
      </c>
      <c r="R77" s="76" t="s">
        <v>231</v>
      </c>
      <c r="S77" s="66">
        <v>200</v>
      </c>
      <c r="T77" s="77" t="s">
        <v>135</v>
      </c>
      <c r="U77" s="76" t="s">
        <v>175</v>
      </c>
      <c r="V77" s="76" t="s">
        <v>136</v>
      </c>
      <c r="W77" s="78" t="s">
        <v>76</v>
      </c>
      <c r="X77" s="62"/>
    </row>
    <row r="78" spans="1:24" s="160" customFormat="1" ht="16.05" hidden="1" customHeight="1">
      <c r="A78" s="145"/>
      <c r="B78" s="191" t="s">
        <v>232</v>
      </c>
      <c r="C78" s="164" t="s">
        <v>62</v>
      </c>
      <c r="D78" s="146" t="s">
        <v>233</v>
      </c>
      <c r="E78" s="147" t="s">
        <v>64</v>
      </c>
      <c r="F78" s="148"/>
      <c r="G78" s="149">
        <v>1.79</v>
      </c>
      <c r="H78" s="150">
        <f t="shared" si="1"/>
        <v>180.95790200000002</v>
      </c>
      <c r="I78" s="151" t="s">
        <v>66</v>
      </c>
      <c r="J78" s="151">
        <v>25</v>
      </c>
      <c r="K78" s="166" t="s">
        <v>1219</v>
      </c>
      <c r="L78" s="152"/>
      <c r="M78" s="153">
        <f t="shared" si="9"/>
        <v>0</v>
      </c>
      <c r="N78" s="154">
        <f t="shared" si="2"/>
        <v>0</v>
      </c>
      <c r="O78" s="155" t="s">
        <v>94</v>
      </c>
      <c r="P78" s="155" t="s">
        <v>84</v>
      </c>
      <c r="Q78" s="147" t="s">
        <v>71</v>
      </c>
      <c r="R78" s="156" t="s">
        <v>234</v>
      </c>
      <c r="S78" s="147">
        <v>300</v>
      </c>
      <c r="T78" s="157" t="s">
        <v>235</v>
      </c>
      <c r="U78" s="156" t="s">
        <v>175</v>
      </c>
      <c r="V78" s="156" t="s">
        <v>236</v>
      </c>
      <c r="W78" s="158" t="s">
        <v>76</v>
      </c>
      <c r="X78" s="159"/>
    </row>
    <row r="79" spans="1:24" s="79" customFormat="1" ht="16.05" customHeight="1">
      <c r="A79" s="55"/>
      <c r="B79" s="190" t="s">
        <v>237</v>
      </c>
      <c r="C79" s="64" t="s">
        <v>62</v>
      </c>
      <c r="D79" s="65" t="s">
        <v>238</v>
      </c>
      <c r="E79" s="66" t="s">
        <v>64</v>
      </c>
      <c r="F79" s="67"/>
      <c r="G79" s="68">
        <v>2.25</v>
      </c>
      <c r="H79" s="69">
        <f t="shared" si="1"/>
        <v>227.46105</v>
      </c>
      <c r="I79" s="70" t="s">
        <v>66</v>
      </c>
      <c r="J79" s="70">
        <v>25</v>
      </c>
      <c r="K79" s="179" t="s">
        <v>1223</v>
      </c>
      <c r="L79" s="71"/>
      <c r="M79" s="72">
        <f t="shared" si="9"/>
        <v>0</v>
      </c>
      <c r="N79" s="73">
        <f t="shared" si="2"/>
        <v>0</v>
      </c>
      <c r="O79" s="74" t="s">
        <v>67</v>
      </c>
      <c r="P79" s="75" t="s">
        <v>68</v>
      </c>
      <c r="Q79" s="66" t="s">
        <v>85</v>
      </c>
      <c r="R79" s="76" t="s">
        <v>228</v>
      </c>
      <c r="S79" s="66">
        <v>250</v>
      </c>
      <c r="T79" s="77" t="s">
        <v>161</v>
      </c>
      <c r="U79" s="76" t="s">
        <v>215</v>
      </c>
      <c r="V79" s="76" t="s">
        <v>148</v>
      </c>
      <c r="W79" s="78" t="s">
        <v>76</v>
      </c>
      <c r="X79" s="62"/>
    </row>
    <row r="80" spans="1:24" s="160" customFormat="1" ht="16.05" hidden="1" customHeight="1">
      <c r="A80" s="145"/>
      <c r="B80" s="191" t="s">
        <v>239</v>
      </c>
      <c r="C80" s="164" t="s">
        <v>62</v>
      </c>
      <c r="D80" s="146" t="s">
        <v>240</v>
      </c>
      <c r="E80" s="147" t="s">
        <v>64</v>
      </c>
      <c r="F80" s="148"/>
      <c r="G80" s="149">
        <v>2.0699999999999998</v>
      </c>
      <c r="H80" s="150">
        <f t="shared" si="1"/>
        <v>209.26416599999999</v>
      </c>
      <c r="I80" s="151" t="s">
        <v>66</v>
      </c>
      <c r="J80" s="151">
        <v>25</v>
      </c>
      <c r="K80" s="166" t="s">
        <v>1219</v>
      </c>
      <c r="L80" s="152"/>
      <c r="M80" s="153">
        <f t="shared" si="9"/>
        <v>0</v>
      </c>
      <c r="N80" s="154">
        <f t="shared" si="2"/>
        <v>0</v>
      </c>
      <c r="O80" s="155" t="s">
        <v>67</v>
      </c>
      <c r="P80" s="155" t="s">
        <v>84</v>
      </c>
      <c r="Q80" s="147" t="s">
        <v>71</v>
      </c>
      <c r="R80" s="156" t="s">
        <v>140</v>
      </c>
      <c r="S80" s="147">
        <v>300</v>
      </c>
      <c r="T80" s="157" t="s">
        <v>214</v>
      </c>
      <c r="U80" s="156" t="s">
        <v>175</v>
      </c>
      <c r="V80" s="156" t="s">
        <v>181</v>
      </c>
      <c r="W80" s="158" t="s">
        <v>76</v>
      </c>
      <c r="X80" s="159"/>
    </row>
    <row r="81" spans="1:24" s="160" customFormat="1" ht="16.05" hidden="1" customHeight="1">
      <c r="A81" s="145"/>
      <c r="B81" s="191" t="s">
        <v>241</v>
      </c>
      <c r="C81" s="164" t="s">
        <v>62</v>
      </c>
      <c r="D81" s="146" t="s">
        <v>242</v>
      </c>
      <c r="E81" s="147" t="s">
        <v>64</v>
      </c>
      <c r="F81" s="148"/>
      <c r="G81" s="149">
        <v>2.25</v>
      </c>
      <c r="H81" s="150">
        <f t="shared" si="1"/>
        <v>227.46105</v>
      </c>
      <c r="I81" s="151" t="s">
        <v>66</v>
      </c>
      <c r="J81" s="151">
        <v>25</v>
      </c>
      <c r="K81" s="166" t="s">
        <v>1219</v>
      </c>
      <c r="L81" s="152"/>
      <c r="M81" s="153">
        <f t="shared" si="9"/>
        <v>0</v>
      </c>
      <c r="N81" s="154">
        <f t="shared" si="2"/>
        <v>0</v>
      </c>
      <c r="O81" s="155" t="s">
        <v>94</v>
      </c>
      <c r="P81" s="155" t="s">
        <v>84</v>
      </c>
      <c r="Q81" s="147" t="s">
        <v>71</v>
      </c>
      <c r="R81" s="156" t="s">
        <v>96</v>
      </c>
      <c r="S81" s="147">
        <v>150</v>
      </c>
      <c r="T81" s="157" t="s">
        <v>243</v>
      </c>
      <c r="U81" s="156" t="s">
        <v>175</v>
      </c>
      <c r="V81" s="156" t="s">
        <v>244</v>
      </c>
      <c r="W81" s="158" t="s">
        <v>76</v>
      </c>
      <c r="X81" s="159"/>
    </row>
    <row r="82" spans="1:24" s="79" customFormat="1" ht="16.05" customHeight="1">
      <c r="A82" s="55"/>
      <c r="B82" s="190" t="s">
        <v>245</v>
      </c>
      <c r="C82" s="64" t="s">
        <v>62</v>
      </c>
      <c r="D82" s="65" t="s">
        <v>246</v>
      </c>
      <c r="E82" s="66" t="s">
        <v>64</v>
      </c>
      <c r="F82" s="67" t="s">
        <v>65</v>
      </c>
      <c r="G82" s="68">
        <v>3.3699999999999997</v>
      </c>
      <c r="H82" s="69">
        <f t="shared" si="1"/>
        <v>340.686106</v>
      </c>
      <c r="I82" s="70" t="s">
        <v>66</v>
      </c>
      <c r="J82" s="70">
        <v>25</v>
      </c>
      <c r="K82" s="179" t="s">
        <v>1223</v>
      </c>
      <c r="L82" s="71"/>
      <c r="M82" s="72">
        <f t="shared" si="9"/>
        <v>0</v>
      </c>
      <c r="N82" s="73">
        <f t="shared" si="2"/>
        <v>0</v>
      </c>
      <c r="O82" s="74" t="s">
        <v>67</v>
      </c>
      <c r="P82" s="75" t="s">
        <v>68</v>
      </c>
      <c r="Q82" s="66" t="s">
        <v>12</v>
      </c>
      <c r="R82" s="76"/>
      <c r="S82" s="66"/>
      <c r="T82" s="77"/>
      <c r="U82" s="76"/>
      <c r="V82" s="76"/>
      <c r="W82" s="78" t="s">
        <v>76</v>
      </c>
      <c r="X82" s="62"/>
    </row>
    <row r="83" spans="1:24" s="79" customFormat="1" ht="16.05" customHeight="1">
      <c r="A83" s="55"/>
      <c r="B83" s="190" t="s">
        <v>247</v>
      </c>
      <c r="C83" s="64" t="s">
        <v>62</v>
      </c>
      <c r="D83" s="65" t="s">
        <v>246</v>
      </c>
      <c r="E83" s="66" t="s">
        <v>203</v>
      </c>
      <c r="F83" s="67" t="s">
        <v>65</v>
      </c>
      <c r="G83" s="68">
        <v>3.07</v>
      </c>
      <c r="H83" s="69">
        <f t="shared" si="1"/>
        <v>310.35796599999998</v>
      </c>
      <c r="I83" s="70" t="s">
        <v>66</v>
      </c>
      <c r="J83" s="70">
        <v>25</v>
      </c>
      <c r="K83" s="179" t="s">
        <v>1223</v>
      </c>
      <c r="L83" s="71"/>
      <c r="M83" s="72">
        <f t="shared" si="9"/>
        <v>0</v>
      </c>
      <c r="N83" s="73">
        <f t="shared" si="2"/>
        <v>0</v>
      </c>
      <c r="O83" s="74" t="s">
        <v>67</v>
      </c>
      <c r="P83" s="75" t="s">
        <v>68</v>
      </c>
      <c r="Q83" s="66" t="s">
        <v>12</v>
      </c>
      <c r="R83" s="76"/>
      <c r="S83" s="66"/>
      <c r="T83" s="77"/>
      <c r="U83" s="76"/>
      <c r="V83" s="76"/>
      <c r="W83" s="78" t="s">
        <v>76</v>
      </c>
      <c r="X83" s="62"/>
    </row>
    <row r="84" spans="1:24" s="79" customFormat="1" ht="16.05" customHeight="1">
      <c r="A84" s="55"/>
      <c r="B84" s="190" t="s">
        <v>248</v>
      </c>
      <c r="C84" s="64" t="s">
        <v>62</v>
      </c>
      <c r="D84" s="65" t="s">
        <v>249</v>
      </c>
      <c r="E84" s="66" t="s">
        <v>64</v>
      </c>
      <c r="F84" s="67"/>
      <c r="G84" s="68">
        <v>1.87</v>
      </c>
      <c r="H84" s="69">
        <f t="shared" si="1"/>
        <v>189.04540600000001</v>
      </c>
      <c r="I84" s="70" t="s">
        <v>66</v>
      </c>
      <c r="J84" s="70">
        <v>25</v>
      </c>
      <c r="K84" s="179" t="s">
        <v>1223</v>
      </c>
      <c r="L84" s="71"/>
      <c r="M84" s="72">
        <f t="shared" si="9"/>
        <v>0</v>
      </c>
      <c r="N84" s="73">
        <f t="shared" si="2"/>
        <v>0</v>
      </c>
      <c r="O84" s="74" t="s">
        <v>67</v>
      </c>
      <c r="P84" s="75" t="s">
        <v>68</v>
      </c>
      <c r="Q84" s="66" t="s">
        <v>85</v>
      </c>
      <c r="R84" s="76" t="s">
        <v>140</v>
      </c>
      <c r="S84" s="66">
        <v>200</v>
      </c>
      <c r="T84" s="77" t="s">
        <v>250</v>
      </c>
      <c r="U84" s="76" t="s">
        <v>215</v>
      </c>
      <c r="V84" s="76"/>
      <c r="W84" s="78" t="s">
        <v>76</v>
      </c>
      <c r="X84" s="62"/>
    </row>
    <row r="85" spans="1:24" s="79" customFormat="1" ht="16.05" customHeight="1">
      <c r="A85" s="55"/>
      <c r="B85" s="190" t="s">
        <v>251</v>
      </c>
      <c r="C85" s="64" t="s">
        <v>62</v>
      </c>
      <c r="D85" s="65" t="s">
        <v>252</v>
      </c>
      <c r="E85" s="66" t="s">
        <v>64</v>
      </c>
      <c r="F85" s="82" t="s">
        <v>131</v>
      </c>
      <c r="G85" s="68">
        <v>2.0699999999999998</v>
      </c>
      <c r="H85" s="69">
        <f t="shared" si="1"/>
        <v>209.26416599999999</v>
      </c>
      <c r="I85" s="70" t="s">
        <v>66</v>
      </c>
      <c r="J85" s="70">
        <v>25</v>
      </c>
      <c r="K85" s="179" t="s">
        <v>1223</v>
      </c>
      <c r="L85" s="71"/>
      <c r="M85" s="72">
        <f t="shared" si="9"/>
        <v>0</v>
      </c>
      <c r="N85" s="73">
        <f t="shared" si="2"/>
        <v>0</v>
      </c>
      <c r="O85" s="74" t="s">
        <v>94</v>
      </c>
      <c r="P85" s="75" t="s">
        <v>68</v>
      </c>
      <c r="Q85" s="66" t="s">
        <v>71</v>
      </c>
      <c r="R85" s="76" t="s">
        <v>127</v>
      </c>
      <c r="S85" s="66">
        <v>300</v>
      </c>
      <c r="T85" s="77" t="s">
        <v>114</v>
      </c>
      <c r="U85" s="76" t="s">
        <v>175</v>
      </c>
      <c r="V85" s="76" t="s">
        <v>253</v>
      </c>
      <c r="W85" s="78" t="s">
        <v>76</v>
      </c>
      <c r="X85" s="62"/>
    </row>
    <row r="86" spans="1:24" s="160" customFormat="1" ht="16.05" hidden="1" customHeight="1">
      <c r="A86" s="145"/>
      <c r="B86" s="191" t="s">
        <v>254</v>
      </c>
      <c r="C86" s="164" t="s">
        <v>62</v>
      </c>
      <c r="D86" s="146" t="s">
        <v>255</v>
      </c>
      <c r="E86" s="147" t="s">
        <v>64</v>
      </c>
      <c r="F86" s="148"/>
      <c r="G86" s="149">
        <v>2.99</v>
      </c>
      <c r="H86" s="150">
        <f t="shared" si="1"/>
        <v>302.27046200000001</v>
      </c>
      <c r="I86" s="151" t="s">
        <v>66</v>
      </c>
      <c r="J86" s="151">
        <v>25</v>
      </c>
      <c r="K86" s="166" t="s">
        <v>1219</v>
      </c>
      <c r="L86" s="152"/>
      <c r="M86" s="153">
        <f t="shared" si="9"/>
        <v>0</v>
      </c>
      <c r="N86" s="154">
        <f t="shared" si="2"/>
        <v>0</v>
      </c>
      <c r="O86" s="155" t="s">
        <v>67</v>
      </c>
      <c r="P86" s="155" t="s">
        <v>84</v>
      </c>
      <c r="Q86" s="147" t="s">
        <v>85</v>
      </c>
      <c r="R86" s="156" t="s">
        <v>231</v>
      </c>
      <c r="S86" s="147">
        <v>400</v>
      </c>
      <c r="T86" s="157" t="s">
        <v>256</v>
      </c>
      <c r="U86" s="156" t="s">
        <v>215</v>
      </c>
      <c r="V86" s="156" t="s">
        <v>257</v>
      </c>
      <c r="W86" s="158" t="s">
        <v>258</v>
      </c>
      <c r="X86" s="159"/>
    </row>
    <row r="87" spans="1:24" s="79" customFormat="1" ht="16.05" customHeight="1">
      <c r="A87" s="55"/>
      <c r="B87" s="190" t="s">
        <v>259</v>
      </c>
      <c r="C87" s="64" t="s">
        <v>62</v>
      </c>
      <c r="D87" s="65" t="s">
        <v>260</v>
      </c>
      <c r="E87" s="66" t="s">
        <v>64</v>
      </c>
      <c r="F87" s="82" t="s">
        <v>131</v>
      </c>
      <c r="G87" s="68">
        <v>2.65</v>
      </c>
      <c r="H87" s="69">
        <f t="shared" si="1"/>
        <v>267.89857000000001</v>
      </c>
      <c r="I87" s="70" t="s">
        <v>66</v>
      </c>
      <c r="J87" s="70">
        <v>25</v>
      </c>
      <c r="K87" s="179" t="s">
        <v>1223</v>
      </c>
      <c r="L87" s="71"/>
      <c r="M87" s="72">
        <f t="shared" si="9"/>
        <v>0</v>
      </c>
      <c r="N87" s="73">
        <f t="shared" si="2"/>
        <v>0</v>
      </c>
      <c r="O87" s="74" t="s">
        <v>94</v>
      </c>
      <c r="P87" s="75" t="s">
        <v>68</v>
      </c>
      <c r="Q87" s="66" t="s">
        <v>71</v>
      </c>
      <c r="R87" s="76" t="s">
        <v>96</v>
      </c>
      <c r="S87" s="66">
        <v>300</v>
      </c>
      <c r="T87" s="77" t="s">
        <v>174</v>
      </c>
      <c r="U87" s="76" t="s">
        <v>175</v>
      </c>
      <c r="V87" s="76" t="s">
        <v>222</v>
      </c>
      <c r="W87" s="78" t="s">
        <v>76</v>
      </c>
      <c r="X87" s="62"/>
    </row>
    <row r="88" spans="1:24" s="79" customFormat="1" ht="16.05" customHeight="1">
      <c r="A88" s="55"/>
      <c r="B88" s="190" t="s">
        <v>261</v>
      </c>
      <c r="C88" s="64" t="s">
        <v>62</v>
      </c>
      <c r="D88" s="65" t="s">
        <v>262</v>
      </c>
      <c r="E88" s="66" t="s">
        <v>64</v>
      </c>
      <c r="F88" s="67"/>
      <c r="G88" s="68">
        <v>2.25</v>
      </c>
      <c r="H88" s="69">
        <f t="shared" si="1"/>
        <v>227.46105</v>
      </c>
      <c r="I88" s="70" t="s">
        <v>66</v>
      </c>
      <c r="J88" s="70">
        <v>25</v>
      </c>
      <c r="K88" s="179" t="s">
        <v>1223</v>
      </c>
      <c r="L88" s="71"/>
      <c r="M88" s="72">
        <f t="shared" si="9"/>
        <v>0</v>
      </c>
      <c r="N88" s="73">
        <f t="shared" si="2"/>
        <v>0</v>
      </c>
      <c r="O88" s="74" t="s">
        <v>94</v>
      </c>
      <c r="P88" s="75" t="s">
        <v>68</v>
      </c>
      <c r="Q88" s="66" t="s">
        <v>12</v>
      </c>
      <c r="R88" s="76"/>
      <c r="S88" s="66"/>
      <c r="T88" s="77"/>
      <c r="U88" s="76"/>
      <c r="V88" s="76"/>
      <c r="W88" s="78" t="s">
        <v>217</v>
      </c>
      <c r="X88" s="62"/>
    </row>
    <row r="89" spans="1:24" s="79" customFormat="1" ht="16.05" customHeight="1">
      <c r="A89" s="55"/>
      <c r="B89" s="190" t="s">
        <v>263</v>
      </c>
      <c r="C89" s="64" t="s">
        <v>62</v>
      </c>
      <c r="D89" s="65" t="s">
        <v>264</v>
      </c>
      <c r="E89" s="66" t="s">
        <v>64</v>
      </c>
      <c r="F89" s="67"/>
      <c r="G89" s="68">
        <v>2.25</v>
      </c>
      <c r="H89" s="69">
        <f t="shared" si="1"/>
        <v>227.46105</v>
      </c>
      <c r="I89" s="70" t="s">
        <v>66</v>
      </c>
      <c r="J89" s="70">
        <v>25</v>
      </c>
      <c r="K89" s="179" t="s">
        <v>1223</v>
      </c>
      <c r="L89" s="71"/>
      <c r="M89" s="72">
        <f t="shared" si="9"/>
        <v>0</v>
      </c>
      <c r="N89" s="73">
        <f t="shared" si="2"/>
        <v>0</v>
      </c>
      <c r="O89" s="74" t="s">
        <v>67</v>
      </c>
      <c r="P89" s="75" t="s">
        <v>68</v>
      </c>
      <c r="Q89" s="66" t="s">
        <v>12</v>
      </c>
      <c r="R89" s="76"/>
      <c r="S89" s="66"/>
      <c r="T89" s="77"/>
      <c r="U89" s="76"/>
      <c r="V89" s="76"/>
      <c r="W89" s="78" t="s">
        <v>90</v>
      </c>
      <c r="X89" s="62"/>
    </row>
    <row r="90" spans="1:24" s="160" customFormat="1" ht="16.05" hidden="1" customHeight="1">
      <c r="A90" s="145"/>
      <c r="B90" s="191" t="s">
        <v>265</v>
      </c>
      <c r="C90" s="164" t="s">
        <v>62</v>
      </c>
      <c r="D90" s="146" t="s">
        <v>266</v>
      </c>
      <c r="E90" s="147" t="s">
        <v>64</v>
      </c>
      <c r="F90" s="148" t="s">
        <v>131</v>
      </c>
      <c r="G90" s="149">
        <v>2.0699999999999998</v>
      </c>
      <c r="H90" s="150">
        <f t="shared" si="1"/>
        <v>209.26416599999999</v>
      </c>
      <c r="I90" s="151" t="s">
        <v>66</v>
      </c>
      <c r="J90" s="151">
        <v>25</v>
      </c>
      <c r="K90" s="166" t="s">
        <v>1219</v>
      </c>
      <c r="L90" s="152"/>
      <c r="M90" s="153">
        <f t="shared" si="9"/>
        <v>0</v>
      </c>
      <c r="N90" s="154">
        <f t="shared" si="2"/>
        <v>0</v>
      </c>
      <c r="O90" s="155" t="s">
        <v>94</v>
      </c>
      <c r="P90" s="155" t="s">
        <v>84</v>
      </c>
      <c r="Q90" s="147" t="s">
        <v>85</v>
      </c>
      <c r="R90" s="156" t="s">
        <v>200</v>
      </c>
      <c r="S90" s="147">
        <v>300</v>
      </c>
      <c r="T90" s="157" t="s">
        <v>250</v>
      </c>
      <c r="U90" s="156" t="s">
        <v>105</v>
      </c>
      <c r="V90" s="156" t="s">
        <v>266</v>
      </c>
      <c r="W90" s="158" t="s">
        <v>76</v>
      </c>
      <c r="X90" s="159"/>
    </row>
    <row r="91" spans="1:24" s="79" customFormat="1" ht="16.05" customHeight="1">
      <c r="A91" s="55"/>
      <c r="B91" s="190" t="s">
        <v>267</v>
      </c>
      <c r="C91" s="64" t="s">
        <v>62</v>
      </c>
      <c r="D91" s="65" t="s">
        <v>268</v>
      </c>
      <c r="E91" s="66" t="s">
        <v>64</v>
      </c>
      <c r="F91" s="67"/>
      <c r="G91" s="68">
        <v>1.87</v>
      </c>
      <c r="H91" s="69">
        <f t="shared" si="1"/>
        <v>189.04540600000001</v>
      </c>
      <c r="I91" s="70" t="s">
        <v>66</v>
      </c>
      <c r="J91" s="70">
        <v>25</v>
      </c>
      <c r="K91" s="179" t="s">
        <v>1223</v>
      </c>
      <c r="L91" s="71"/>
      <c r="M91" s="72">
        <f t="shared" si="9"/>
        <v>0</v>
      </c>
      <c r="N91" s="73">
        <f t="shared" si="2"/>
        <v>0</v>
      </c>
      <c r="O91" s="74" t="s">
        <v>94</v>
      </c>
      <c r="P91" s="75" t="s">
        <v>68</v>
      </c>
      <c r="Q91" s="66" t="s">
        <v>269</v>
      </c>
      <c r="R91" s="76" t="s">
        <v>103</v>
      </c>
      <c r="S91" s="66">
        <v>300</v>
      </c>
      <c r="T91" s="77" t="s">
        <v>243</v>
      </c>
      <c r="U91" s="76" t="s">
        <v>105</v>
      </c>
      <c r="V91" s="76" t="s">
        <v>270</v>
      </c>
      <c r="W91" s="78" t="s">
        <v>76</v>
      </c>
      <c r="X91" s="62"/>
    </row>
    <row r="92" spans="1:24" s="79" customFormat="1" ht="16.05" customHeight="1">
      <c r="A92" s="55"/>
      <c r="B92" s="190" t="s">
        <v>271</v>
      </c>
      <c r="C92" s="64" t="s">
        <v>62</v>
      </c>
      <c r="D92" s="65" t="s">
        <v>272</v>
      </c>
      <c r="E92" s="66" t="s">
        <v>64</v>
      </c>
      <c r="F92" s="67"/>
      <c r="G92" s="68">
        <v>2.0699999999999998</v>
      </c>
      <c r="H92" s="69">
        <f t="shared" si="1"/>
        <v>209.26416599999999</v>
      </c>
      <c r="I92" s="70" t="s">
        <v>66</v>
      </c>
      <c r="J92" s="70">
        <v>25</v>
      </c>
      <c r="K92" s="179" t="s">
        <v>1223</v>
      </c>
      <c r="L92" s="71"/>
      <c r="M92" s="72">
        <f t="shared" si="9"/>
        <v>0</v>
      </c>
      <c r="N92" s="73">
        <f t="shared" si="2"/>
        <v>0</v>
      </c>
      <c r="O92" s="74" t="s">
        <v>94</v>
      </c>
      <c r="P92" s="75" t="s">
        <v>68</v>
      </c>
      <c r="Q92" s="66" t="s">
        <v>71</v>
      </c>
      <c r="R92" s="76" t="s">
        <v>273</v>
      </c>
      <c r="S92" s="66">
        <v>300</v>
      </c>
      <c r="T92" s="77" t="s">
        <v>214</v>
      </c>
      <c r="U92" s="76" t="s">
        <v>175</v>
      </c>
      <c r="V92" s="76" t="s">
        <v>274</v>
      </c>
      <c r="W92" s="78" t="s">
        <v>76</v>
      </c>
      <c r="X92" s="62"/>
    </row>
    <row r="93" spans="1:24" s="79" customFormat="1" ht="16.05" customHeight="1">
      <c r="A93" s="55"/>
      <c r="B93" s="190" t="s">
        <v>275</v>
      </c>
      <c r="C93" s="64" t="s">
        <v>62</v>
      </c>
      <c r="D93" s="65" t="s">
        <v>276</v>
      </c>
      <c r="E93" s="66" t="s">
        <v>64</v>
      </c>
      <c r="F93" s="67"/>
      <c r="G93" s="68">
        <v>1.79</v>
      </c>
      <c r="H93" s="69">
        <f t="shared" si="1"/>
        <v>180.95790200000002</v>
      </c>
      <c r="I93" s="70" t="s">
        <v>66</v>
      </c>
      <c r="J93" s="70">
        <v>25</v>
      </c>
      <c r="K93" s="179" t="s">
        <v>1223</v>
      </c>
      <c r="L93" s="71"/>
      <c r="M93" s="72">
        <f t="shared" si="9"/>
        <v>0</v>
      </c>
      <c r="N93" s="73">
        <f t="shared" si="2"/>
        <v>0</v>
      </c>
      <c r="O93" s="74" t="s">
        <v>94</v>
      </c>
      <c r="P93" s="75" t="s">
        <v>68</v>
      </c>
      <c r="Q93" s="66" t="s">
        <v>85</v>
      </c>
      <c r="R93" s="76" t="s">
        <v>103</v>
      </c>
      <c r="S93" s="66">
        <v>350</v>
      </c>
      <c r="T93" s="77" t="s">
        <v>243</v>
      </c>
      <c r="U93" s="76" t="s">
        <v>105</v>
      </c>
      <c r="V93" s="76" t="s">
        <v>277</v>
      </c>
      <c r="W93" s="78" t="s">
        <v>90</v>
      </c>
      <c r="X93" s="62"/>
    </row>
    <row r="94" spans="1:24" s="160" customFormat="1" ht="16.05" hidden="1" customHeight="1">
      <c r="A94" s="145"/>
      <c r="B94" s="191" t="s">
        <v>278</v>
      </c>
      <c r="C94" s="164" t="s">
        <v>62</v>
      </c>
      <c r="D94" s="146" t="s">
        <v>279</v>
      </c>
      <c r="E94" s="147" t="s">
        <v>64</v>
      </c>
      <c r="F94" s="148" t="s">
        <v>93</v>
      </c>
      <c r="G94" s="149">
        <v>2.0699999999999998</v>
      </c>
      <c r="H94" s="150">
        <f t="shared" si="1"/>
        <v>209.26416599999999</v>
      </c>
      <c r="I94" s="151" t="s">
        <v>66</v>
      </c>
      <c r="J94" s="151">
        <v>25</v>
      </c>
      <c r="K94" s="166" t="s">
        <v>1219</v>
      </c>
      <c r="L94" s="152"/>
      <c r="M94" s="153">
        <f t="shared" si="9"/>
        <v>0</v>
      </c>
      <c r="N94" s="154">
        <f t="shared" si="2"/>
        <v>0</v>
      </c>
      <c r="O94" s="155" t="s">
        <v>94</v>
      </c>
      <c r="P94" s="155" t="s">
        <v>84</v>
      </c>
      <c r="Q94" s="147" t="s">
        <v>95</v>
      </c>
      <c r="R94" s="156" t="s">
        <v>140</v>
      </c>
      <c r="S94" s="147" t="s">
        <v>280</v>
      </c>
      <c r="T94" s="157" t="s">
        <v>110</v>
      </c>
      <c r="U94" s="156" t="s">
        <v>281</v>
      </c>
      <c r="V94" s="156" t="s">
        <v>99</v>
      </c>
      <c r="W94" s="158" t="s">
        <v>100</v>
      </c>
      <c r="X94" s="159"/>
    </row>
    <row r="95" spans="1:24" s="79" customFormat="1" ht="16.05" customHeight="1">
      <c r="A95" s="55"/>
      <c r="B95" s="190" t="s">
        <v>282</v>
      </c>
      <c r="C95" s="64" t="s">
        <v>62</v>
      </c>
      <c r="D95" s="65" t="s">
        <v>283</v>
      </c>
      <c r="E95" s="66" t="s">
        <v>64</v>
      </c>
      <c r="F95" s="81" t="s">
        <v>118</v>
      </c>
      <c r="G95" s="68">
        <v>4.3099999999999996</v>
      </c>
      <c r="H95" s="69">
        <f t="shared" si="1"/>
        <v>435.71427799999998</v>
      </c>
      <c r="I95" s="70" t="s">
        <v>66</v>
      </c>
      <c r="J95" s="70">
        <v>25</v>
      </c>
      <c r="K95" s="179" t="s">
        <v>1223</v>
      </c>
      <c r="L95" s="71"/>
      <c r="M95" s="72">
        <f t="shared" si="9"/>
        <v>0</v>
      </c>
      <c r="N95" s="73">
        <f t="shared" si="2"/>
        <v>0</v>
      </c>
      <c r="O95" s="74" t="s">
        <v>67</v>
      </c>
      <c r="P95" s="75" t="s">
        <v>68</v>
      </c>
      <c r="Q95" s="66" t="s">
        <v>12</v>
      </c>
      <c r="R95" s="76"/>
      <c r="S95" s="66"/>
      <c r="T95" s="77"/>
      <c r="U95" s="76"/>
      <c r="V95" s="76"/>
      <c r="W95" s="78" t="s">
        <v>284</v>
      </c>
      <c r="X95" s="62"/>
    </row>
    <row r="96" spans="1:24" s="79" customFormat="1" ht="16.05" customHeight="1">
      <c r="A96" s="55"/>
      <c r="B96" s="190" t="s">
        <v>285</v>
      </c>
      <c r="C96" s="64" t="s">
        <v>62</v>
      </c>
      <c r="D96" s="65" t="s">
        <v>286</v>
      </c>
      <c r="E96" s="66" t="s">
        <v>64</v>
      </c>
      <c r="F96" s="67"/>
      <c r="G96" s="68">
        <v>2.89</v>
      </c>
      <c r="H96" s="69">
        <f t="shared" si="1"/>
        <v>292.16108200000002</v>
      </c>
      <c r="I96" s="70" t="s">
        <v>66</v>
      </c>
      <c r="J96" s="70">
        <v>25</v>
      </c>
      <c r="K96" s="178" t="s">
        <v>1222</v>
      </c>
      <c r="L96" s="71"/>
      <c r="M96" s="72">
        <f t="shared" si="9"/>
        <v>0</v>
      </c>
      <c r="N96" s="73">
        <f t="shared" si="2"/>
        <v>0</v>
      </c>
      <c r="O96" s="74" t="s">
        <v>67</v>
      </c>
      <c r="P96" s="75" t="s">
        <v>68</v>
      </c>
      <c r="Q96" s="66" t="s">
        <v>85</v>
      </c>
      <c r="R96" s="76" t="s">
        <v>287</v>
      </c>
      <c r="S96" s="66" t="s">
        <v>280</v>
      </c>
      <c r="T96" s="77" t="s">
        <v>110</v>
      </c>
      <c r="U96" s="76" t="s">
        <v>288</v>
      </c>
      <c r="V96" s="76" t="s">
        <v>144</v>
      </c>
      <c r="W96" s="78" t="s">
        <v>90</v>
      </c>
      <c r="X96" s="62"/>
    </row>
    <row r="97" spans="1:24" s="79" customFormat="1" ht="16.05" customHeight="1">
      <c r="A97" s="55"/>
      <c r="B97" s="190" t="s">
        <v>289</v>
      </c>
      <c r="C97" s="64" t="s">
        <v>62</v>
      </c>
      <c r="D97" s="65" t="s">
        <v>290</v>
      </c>
      <c r="E97" s="66" t="s">
        <v>64</v>
      </c>
      <c r="F97" s="67"/>
      <c r="G97" s="68">
        <v>2.65</v>
      </c>
      <c r="H97" s="69">
        <f t="shared" si="1"/>
        <v>267.89857000000001</v>
      </c>
      <c r="I97" s="70" t="s">
        <v>66</v>
      </c>
      <c r="J97" s="70">
        <v>25</v>
      </c>
      <c r="K97" s="179" t="s">
        <v>1223</v>
      </c>
      <c r="L97" s="71"/>
      <c r="M97" s="72">
        <f t="shared" si="9"/>
        <v>0</v>
      </c>
      <c r="N97" s="73">
        <f t="shared" si="2"/>
        <v>0</v>
      </c>
      <c r="O97" s="74" t="s">
        <v>67</v>
      </c>
      <c r="P97" s="75" t="s">
        <v>68</v>
      </c>
      <c r="Q97" s="66" t="s">
        <v>85</v>
      </c>
      <c r="R97" s="76" t="s">
        <v>291</v>
      </c>
      <c r="S97" s="66" t="s">
        <v>178</v>
      </c>
      <c r="T97" s="77" t="s">
        <v>110</v>
      </c>
      <c r="U97" s="76" t="s">
        <v>98</v>
      </c>
      <c r="V97" s="76" t="s">
        <v>144</v>
      </c>
      <c r="W97" s="78" t="s">
        <v>90</v>
      </c>
      <c r="X97" s="62"/>
    </row>
    <row r="98" spans="1:24" s="79" customFormat="1" ht="16.05" customHeight="1">
      <c r="A98" s="55"/>
      <c r="B98" s="190" t="s">
        <v>292</v>
      </c>
      <c r="C98" s="64" t="s">
        <v>62</v>
      </c>
      <c r="D98" s="65" t="s">
        <v>293</v>
      </c>
      <c r="E98" s="66" t="s">
        <v>64</v>
      </c>
      <c r="F98" s="67"/>
      <c r="G98" s="68">
        <v>2.25</v>
      </c>
      <c r="H98" s="69">
        <f t="shared" si="1"/>
        <v>227.46105</v>
      </c>
      <c r="I98" s="70" t="s">
        <v>66</v>
      </c>
      <c r="J98" s="70">
        <v>25</v>
      </c>
      <c r="K98" s="179" t="s">
        <v>1223</v>
      </c>
      <c r="L98" s="71"/>
      <c r="M98" s="72">
        <f t="shared" si="9"/>
        <v>0</v>
      </c>
      <c r="N98" s="73">
        <f t="shared" si="2"/>
        <v>0</v>
      </c>
      <c r="O98" s="74" t="s">
        <v>67</v>
      </c>
      <c r="P98" s="75" t="s">
        <v>68</v>
      </c>
      <c r="Q98" s="66" t="s">
        <v>85</v>
      </c>
      <c r="R98" s="76" t="s">
        <v>140</v>
      </c>
      <c r="S98" s="66" t="s">
        <v>193</v>
      </c>
      <c r="T98" s="77" t="s">
        <v>214</v>
      </c>
      <c r="U98" s="76" t="s">
        <v>288</v>
      </c>
      <c r="V98" s="76" t="s">
        <v>294</v>
      </c>
      <c r="W98" s="78" t="s">
        <v>90</v>
      </c>
      <c r="X98" s="62"/>
    </row>
    <row r="99" spans="1:24" s="79" customFormat="1" ht="16.05" customHeight="1">
      <c r="A99" s="55"/>
      <c r="B99" s="190" t="s">
        <v>295</v>
      </c>
      <c r="C99" s="64" t="s">
        <v>62</v>
      </c>
      <c r="D99" s="65" t="s">
        <v>296</v>
      </c>
      <c r="E99" s="66" t="s">
        <v>64</v>
      </c>
      <c r="F99" s="67"/>
      <c r="G99" s="68">
        <v>2.99</v>
      </c>
      <c r="H99" s="69">
        <f t="shared" si="1"/>
        <v>302.27046200000001</v>
      </c>
      <c r="I99" s="70" t="s">
        <v>66</v>
      </c>
      <c r="J99" s="70">
        <v>25</v>
      </c>
      <c r="K99" s="179" t="s">
        <v>1223</v>
      </c>
      <c r="L99" s="71"/>
      <c r="M99" s="72">
        <f t="shared" si="9"/>
        <v>0</v>
      </c>
      <c r="N99" s="73">
        <f t="shared" si="2"/>
        <v>0</v>
      </c>
      <c r="O99" s="74" t="s">
        <v>67</v>
      </c>
      <c r="P99" s="75" t="s">
        <v>68</v>
      </c>
      <c r="Q99" s="66" t="s">
        <v>85</v>
      </c>
      <c r="R99" s="76" t="s">
        <v>291</v>
      </c>
      <c r="S99" s="66" t="s">
        <v>297</v>
      </c>
      <c r="T99" s="77" t="s">
        <v>197</v>
      </c>
      <c r="U99" s="76" t="s">
        <v>123</v>
      </c>
      <c r="V99" s="76" t="s">
        <v>244</v>
      </c>
      <c r="W99" s="78" t="s">
        <v>90</v>
      </c>
      <c r="X99" s="62"/>
    </row>
    <row r="100" spans="1:24" s="79" customFormat="1" ht="16.05" customHeight="1">
      <c r="A100" s="55"/>
      <c r="B100" s="190" t="s">
        <v>298</v>
      </c>
      <c r="C100" s="64" t="s">
        <v>62</v>
      </c>
      <c r="D100" s="65" t="s">
        <v>299</v>
      </c>
      <c r="E100" s="66" t="s">
        <v>64</v>
      </c>
      <c r="F100" s="67"/>
      <c r="G100" s="68">
        <v>2.25</v>
      </c>
      <c r="H100" s="69">
        <f t="shared" si="1"/>
        <v>227.46105</v>
      </c>
      <c r="I100" s="70" t="s">
        <v>66</v>
      </c>
      <c r="J100" s="70">
        <v>25</v>
      </c>
      <c r="K100" s="179" t="s">
        <v>1223</v>
      </c>
      <c r="L100" s="71"/>
      <c r="M100" s="72">
        <f t="shared" ref="M100:M165" si="10">L100*G100</f>
        <v>0</v>
      </c>
      <c r="N100" s="73">
        <f t="shared" si="2"/>
        <v>0</v>
      </c>
      <c r="O100" s="74" t="s">
        <v>94</v>
      </c>
      <c r="P100" s="75" t="s">
        <v>68</v>
      </c>
      <c r="Q100" s="66" t="s">
        <v>12</v>
      </c>
      <c r="R100" s="76"/>
      <c r="S100" s="66"/>
      <c r="T100" s="77"/>
      <c r="U100" s="76"/>
      <c r="V100" s="76"/>
      <c r="W100" s="78" t="s">
        <v>76</v>
      </c>
      <c r="X100" s="62"/>
    </row>
    <row r="101" spans="1:24" s="79" customFormat="1" ht="16.05" customHeight="1">
      <c r="A101" s="55"/>
      <c r="B101" s="190" t="s">
        <v>300</v>
      </c>
      <c r="C101" s="64" t="s">
        <v>62</v>
      </c>
      <c r="D101" s="65" t="s">
        <v>301</v>
      </c>
      <c r="E101" s="66" t="s">
        <v>64</v>
      </c>
      <c r="F101" s="67"/>
      <c r="G101" s="68">
        <v>4.3099999999999996</v>
      </c>
      <c r="H101" s="69">
        <f t="shared" si="1"/>
        <v>435.71427799999998</v>
      </c>
      <c r="I101" s="70" t="s">
        <v>66</v>
      </c>
      <c r="J101" s="70">
        <v>25</v>
      </c>
      <c r="K101" s="179" t="s">
        <v>1223</v>
      </c>
      <c r="L101" s="71"/>
      <c r="M101" s="72">
        <f t="shared" si="10"/>
        <v>0</v>
      </c>
      <c r="N101" s="73">
        <f t="shared" si="2"/>
        <v>0</v>
      </c>
      <c r="O101" s="74" t="s">
        <v>67</v>
      </c>
      <c r="P101" s="75" t="s">
        <v>68</v>
      </c>
      <c r="Q101" s="66" t="s">
        <v>71</v>
      </c>
      <c r="R101" s="76" t="s">
        <v>96</v>
      </c>
      <c r="S101" s="66" t="s">
        <v>302</v>
      </c>
      <c r="T101" s="77" t="s">
        <v>147</v>
      </c>
      <c r="U101" s="76" t="s">
        <v>105</v>
      </c>
      <c r="V101" s="76" t="s">
        <v>144</v>
      </c>
      <c r="W101" s="78" t="s">
        <v>76</v>
      </c>
      <c r="X101" s="62"/>
    </row>
    <row r="102" spans="1:24" s="79" customFormat="1" ht="16.05" customHeight="1">
      <c r="A102" s="55"/>
      <c r="B102" s="190" t="s">
        <v>303</v>
      </c>
      <c r="C102" s="64" t="s">
        <v>62</v>
      </c>
      <c r="D102" s="65" t="s">
        <v>304</v>
      </c>
      <c r="E102" s="66" t="s">
        <v>64</v>
      </c>
      <c r="F102" s="67"/>
      <c r="G102" s="68">
        <v>3.3699999999999997</v>
      </c>
      <c r="H102" s="69">
        <f t="shared" ref="H102:H167" si="11">G102*$O$8</f>
        <v>340.686106</v>
      </c>
      <c r="I102" s="70" t="s">
        <v>66</v>
      </c>
      <c r="J102" s="70">
        <v>25</v>
      </c>
      <c r="K102" s="179" t="s">
        <v>1223</v>
      </c>
      <c r="L102" s="71"/>
      <c r="M102" s="72">
        <f t="shared" si="10"/>
        <v>0</v>
      </c>
      <c r="N102" s="73">
        <f t="shared" ref="N102:N167" si="12">L102*H102</f>
        <v>0</v>
      </c>
      <c r="O102" s="74" t="s">
        <v>67</v>
      </c>
      <c r="P102" s="75" t="s">
        <v>68</v>
      </c>
      <c r="Q102" s="66" t="s">
        <v>71</v>
      </c>
      <c r="R102" s="76" t="s">
        <v>96</v>
      </c>
      <c r="S102" s="66">
        <v>250</v>
      </c>
      <c r="T102" s="77" t="s">
        <v>214</v>
      </c>
      <c r="U102" s="76" t="s">
        <v>105</v>
      </c>
      <c r="V102" s="76" t="s">
        <v>144</v>
      </c>
      <c r="W102" s="78" t="s">
        <v>76</v>
      </c>
      <c r="X102" s="62"/>
    </row>
    <row r="103" spans="1:24" s="79" customFormat="1" ht="16.05" customHeight="1">
      <c r="A103" s="55"/>
      <c r="B103" s="190" t="s">
        <v>305</v>
      </c>
      <c r="C103" s="64" t="s">
        <v>62</v>
      </c>
      <c r="D103" s="65" t="s">
        <v>306</v>
      </c>
      <c r="E103" s="66" t="s">
        <v>64</v>
      </c>
      <c r="F103" s="67"/>
      <c r="G103" s="68">
        <v>4.3099999999999996</v>
      </c>
      <c r="H103" s="69">
        <f t="shared" si="11"/>
        <v>435.71427799999998</v>
      </c>
      <c r="I103" s="70" t="s">
        <v>66</v>
      </c>
      <c r="J103" s="70">
        <v>25</v>
      </c>
      <c r="K103" s="179" t="s">
        <v>1223</v>
      </c>
      <c r="L103" s="71"/>
      <c r="M103" s="72">
        <f t="shared" si="10"/>
        <v>0</v>
      </c>
      <c r="N103" s="73">
        <f t="shared" si="12"/>
        <v>0</v>
      </c>
      <c r="O103" s="74" t="s">
        <v>67</v>
      </c>
      <c r="P103" s="75" t="s">
        <v>68</v>
      </c>
      <c r="Q103" s="66" t="s">
        <v>85</v>
      </c>
      <c r="R103" s="76" t="s">
        <v>307</v>
      </c>
      <c r="S103" s="66">
        <v>250</v>
      </c>
      <c r="T103" s="77" t="s">
        <v>308</v>
      </c>
      <c r="U103" s="76" t="s">
        <v>105</v>
      </c>
      <c r="V103" s="76" t="s">
        <v>309</v>
      </c>
      <c r="W103" s="78" t="s">
        <v>310</v>
      </c>
      <c r="X103" s="62"/>
    </row>
    <row r="104" spans="1:24" s="160" customFormat="1" ht="16.05" hidden="1" customHeight="1">
      <c r="A104" s="145"/>
      <c r="B104" s="191" t="s">
        <v>311</v>
      </c>
      <c r="C104" s="164" t="s">
        <v>62</v>
      </c>
      <c r="D104" s="146" t="s">
        <v>312</v>
      </c>
      <c r="E104" s="147" t="s">
        <v>64</v>
      </c>
      <c r="F104" s="148" t="s">
        <v>93</v>
      </c>
      <c r="G104" s="149">
        <v>2.0699999999999998</v>
      </c>
      <c r="H104" s="150">
        <f t="shared" si="11"/>
        <v>209.26416599999999</v>
      </c>
      <c r="I104" s="151" t="s">
        <v>66</v>
      </c>
      <c r="J104" s="151">
        <v>25</v>
      </c>
      <c r="K104" s="166" t="s">
        <v>1219</v>
      </c>
      <c r="L104" s="152"/>
      <c r="M104" s="153">
        <f t="shared" si="10"/>
        <v>0</v>
      </c>
      <c r="N104" s="154">
        <f t="shared" si="12"/>
        <v>0</v>
      </c>
      <c r="O104" s="155" t="s">
        <v>94</v>
      </c>
      <c r="P104" s="155" t="s">
        <v>84</v>
      </c>
      <c r="Q104" s="147" t="s">
        <v>95</v>
      </c>
      <c r="R104" s="156" t="s">
        <v>173</v>
      </c>
      <c r="S104" s="147">
        <v>400</v>
      </c>
      <c r="T104" s="157" t="s">
        <v>313</v>
      </c>
      <c r="U104" s="156" t="s">
        <v>111</v>
      </c>
      <c r="V104" s="156" t="s">
        <v>314</v>
      </c>
      <c r="W104" s="158" t="s">
        <v>100</v>
      </c>
      <c r="X104" s="159"/>
    </row>
    <row r="105" spans="1:24" s="79" customFormat="1" ht="16.05" customHeight="1">
      <c r="A105" s="55"/>
      <c r="B105" s="190" t="s">
        <v>1212</v>
      </c>
      <c r="C105" s="64" t="s">
        <v>62</v>
      </c>
      <c r="D105" s="65" t="s">
        <v>1211</v>
      </c>
      <c r="E105" s="66" t="s">
        <v>64</v>
      </c>
      <c r="F105" s="165" t="s">
        <v>1203</v>
      </c>
      <c r="G105" s="68">
        <v>4.3099999999999996</v>
      </c>
      <c r="H105" s="69">
        <f t="shared" si="11"/>
        <v>435.71427799999998</v>
      </c>
      <c r="I105" s="70" t="s">
        <v>66</v>
      </c>
      <c r="J105" s="70">
        <v>25</v>
      </c>
      <c r="K105" s="179" t="s">
        <v>1223</v>
      </c>
      <c r="L105" s="71"/>
      <c r="M105" s="72">
        <f t="shared" si="10"/>
        <v>0</v>
      </c>
      <c r="N105" s="73">
        <f t="shared" si="12"/>
        <v>0</v>
      </c>
      <c r="O105" s="74" t="s">
        <v>67</v>
      </c>
      <c r="P105" s="75" t="s">
        <v>68</v>
      </c>
      <c r="Q105" s="66" t="s">
        <v>85</v>
      </c>
      <c r="R105" s="76" t="s">
        <v>103</v>
      </c>
      <c r="S105" s="66" t="s">
        <v>302</v>
      </c>
      <c r="T105" s="77" t="s">
        <v>1226</v>
      </c>
      <c r="U105" s="76" t="s">
        <v>371</v>
      </c>
      <c r="V105" s="76" t="s">
        <v>144</v>
      </c>
      <c r="W105" s="78" t="s">
        <v>107</v>
      </c>
      <c r="X105" s="62"/>
    </row>
    <row r="106" spans="1:24" s="79" customFormat="1" ht="16.05" customHeight="1">
      <c r="A106" s="55"/>
      <c r="B106" s="190" t="s">
        <v>315</v>
      </c>
      <c r="C106" s="64" t="s">
        <v>62</v>
      </c>
      <c r="D106" s="65" t="s">
        <v>316</v>
      </c>
      <c r="E106" s="66" t="s">
        <v>64</v>
      </c>
      <c r="F106" s="67" t="s">
        <v>65</v>
      </c>
      <c r="G106" s="68">
        <v>2.25</v>
      </c>
      <c r="H106" s="69">
        <f t="shared" si="11"/>
        <v>227.46105</v>
      </c>
      <c r="I106" s="70" t="s">
        <v>66</v>
      </c>
      <c r="J106" s="70">
        <v>25</v>
      </c>
      <c r="K106" s="179" t="s">
        <v>1223</v>
      </c>
      <c r="L106" s="71"/>
      <c r="M106" s="72">
        <f t="shared" si="10"/>
        <v>0</v>
      </c>
      <c r="N106" s="73">
        <f t="shared" si="12"/>
        <v>0</v>
      </c>
      <c r="O106" s="74" t="s">
        <v>67</v>
      </c>
      <c r="P106" s="75" t="s">
        <v>68</v>
      </c>
      <c r="Q106" s="66" t="s">
        <v>12</v>
      </c>
      <c r="R106" s="76"/>
      <c r="S106" s="66"/>
      <c r="T106" s="77"/>
      <c r="U106" s="76"/>
      <c r="V106" s="76"/>
      <c r="W106" s="78" t="s">
        <v>76</v>
      </c>
      <c r="X106" s="62"/>
    </row>
    <row r="107" spans="1:24" s="160" customFormat="1" ht="16.05" hidden="1" customHeight="1">
      <c r="A107" s="145"/>
      <c r="B107" s="191" t="s">
        <v>317</v>
      </c>
      <c r="C107" s="164" t="s">
        <v>62</v>
      </c>
      <c r="D107" s="146" t="s">
        <v>318</v>
      </c>
      <c r="E107" s="147" t="s">
        <v>64</v>
      </c>
      <c r="F107" s="148"/>
      <c r="G107" s="149">
        <v>1.79</v>
      </c>
      <c r="H107" s="150">
        <f t="shared" si="11"/>
        <v>180.95790200000002</v>
      </c>
      <c r="I107" s="151" t="s">
        <v>66</v>
      </c>
      <c r="J107" s="151">
        <v>25</v>
      </c>
      <c r="K107" s="166" t="s">
        <v>1219</v>
      </c>
      <c r="L107" s="152"/>
      <c r="M107" s="153">
        <f t="shared" si="10"/>
        <v>0</v>
      </c>
      <c r="N107" s="154">
        <f t="shared" si="12"/>
        <v>0</v>
      </c>
      <c r="O107" s="155" t="s">
        <v>94</v>
      </c>
      <c r="P107" s="155" t="s">
        <v>84</v>
      </c>
      <c r="Q107" s="147" t="s">
        <v>319</v>
      </c>
      <c r="R107" s="156" t="s">
        <v>173</v>
      </c>
      <c r="S107" s="147">
        <v>250</v>
      </c>
      <c r="T107" s="157" t="s">
        <v>214</v>
      </c>
      <c r="U107" s="156" t="s">
        <v>175</v>
      </c>
      <c r="V107" s="156" t="s">
        <v>320</v>
      </c>
      <c r="W107" s="158" t="s">
        <v>76</v>
      </c>
      <c r="X107" s="159"/>
    </row>
    <row r="108" spans="1:24" s="79" customFormat="1" ht="16.05" customHeight="1">
      <c r="A108" s="55"/>
      <c r="B108" s="190" t="s">
        <v>321</v>
      </c>
      <c r="C108" s="64" t="s">
        <v>62</v>
      </c>
      <c r="D108" s="65" t="s">
        <v>322</v>
      </c>
      <c r="E108" s="66" t="s">
        <v>64</v>
      </c>
      <c r="F108" s="67"/>
      <c r="G108" s="68">
        <v>2.0699999999999998</v>
      </c>
      <c r="H108" s="69">
        <f t="shared" si="11"/>
        <v>209.26416599999999</v>
      </c>
      <c r="I108" s="70" t="s">
        <v>66</v>
      </c>
      <c r="J108" s="70">
        <v>25</v>
      </c>
      <c r="K108" s="179" t="s">
        <v>1223</v>
      </c>
      <c r="L108" s="71"/>
      <c r="M108" s="72">
        <f t="shared" si="10"/>
        <v>0</v>
      </c>
      <c r="N108" s="73">
        <f t="shared" si="12"/>
        <v>0</v>
      </c>
      <c r="O108" s="74" t="s">
        <v>94</v>
      </c>
      <c r="P108" s="75" t="s">
        <v>68</v>
      </c>
      <c r="Q108" s="66" t="s">
        <v>71</v>
      </c>
      <c r="R108" s="76" t="s">
        <v>96</v>
      </c>
      <c r="S108" s="66">
        <v>250</v>
      </c>
      <c r="T108" s="77" t="s">
        <v>323</v>
      </c>
      <c r="U108" s="76" t="s">
        <v>175</v>
      </c>
      <c r="V108" s="76" t="s">
        <v>324</v>
      </c>
      <c r="W108" s="78" t="s">
        <v>76</v>
      </c>
      <c r="X108" s="62"/>
    </row>
    <row r="109" spans="1:24" s="79" customFormat="1" ht="16.05" customHeight="1">
      <c r="A109" s="55"/>
      <c r="B109" s="190" t="s">
        <v>325</v>
      </c>
      <c r="C109" s="64" t="s">
        <v>62</v>
      </c>
      <c r="D109" s="65" t="s">
        <v>326</v>
      </c>
      <c r="E109" s="66" t="s">
        <v>64</v>
      </c>
      <c r="F109" s="67"/>
      <c r="G109" s="68">
        <v>2.0699999999999998</v>
      </c>
      <c r="H109" s="69">
        <f t="shared" si="11"/>
        <v>209.26416599999999</v>
      </c>
      <c r="I109" s="70" t="s">
        <v>66</v>
      </c>
      <c r="J109" s="70">
        <v>25</v>
      </c>
      <c r="K109" s="179" t="s">
        <v>1223</v>
      </c>
      <c r="L109" s="71"/>
      <c r="M109" s="72">
        <f t="shared" si="10"/>
        <v>0</v>
      </c>
      <c r="N109" s="73">
        <f t="shared" si="12"/>
        <v>0</v>
      </c>
      <c r="O109" s="74" t="s">
        <v>94</v>
      </c>
      <c r="P109" s="75" t="s">
        <v>68</v>
      </c>
      <c r="Q109" s="66" t="s">
        <v>71</v>
      </c>
      <c r="R109" s="76" t="s">
        <v>140</v>
      </c>
      <c r="S109" s="66">
        <v>300</v>
      </c>
      <c r="T109" s="77" t="s">
        <v>327</v>
      </c>
      <c r="U109" s="76" t="s">
        <v>175</v>
      </c>
      <c r="V109" s="76" t="s">
        <v>328</v>
      </c>
      <c r="W109" s="78" t="s">
        <v>76</v>
      </c>
      <c r="X109" s="62"/>
    </row>
    <row r="110" spans="1:24" s="79" customFormat="1" ht="16.05" customHeight="1">
      <c r="A110" s="55"/>
      <c r="B110" s="190" t="s">
        <v>329</v>
      </c>
      <c r="C110" s="64" t="s">
        <v>62</v>
      </c>
      <c r="D110" s="65" t="s">
        <v>330</v>
      </c>
      <c r="E110" s="66" t="s">
        <v>64</v>
      </c>
      <c r="F110" s="67"/>
      <c r="G110" s="68">
        <v>2.25</v>
      </c>
      <c r="H110" s="69">
        <f t="shared" si="11"/>
        <v>227.46105</v>
      </c>
      <c r="I110" s="70" t="s">
        <v>66</v>
      </c>
      <c r="J110" s="70">
        <v>25</v>
      </c>
      <c r="K110" s="179" t="s">
        <v>1223</v>
      </c>
      <c r="L110" s="71"/>
      <c r="M110" s="72">
        <f t="shared" si="10"/>
        <v>0</v>
      </c>
      <c r="N110" s="73">
        <f t="shared" si="12"/>
        <v>0</v>
      </c>
      <c r="O110" s="74" t="s">
        <v>94</v>
      </c>
      <c r="P110" s="75" t="s">
        <v>68</v>
      </c>
      <c r="Q110" s="66" t="s">
        <v>85</v>
      </c>
      <c r="R110" s="76" t="s">
        <v>331</v>
      </c>
      <c r="S110" s="66">
        <v>300</v>
      </c>
      <c r="T110" s="77" t="s">
        <v>332</v>
      </c>
      <c r="U110" s="76" t="s">
        <v>105</v>
      </c>
      <c r="V110" s="76" t="s">
        <v>333</v>
      </c>
      <c r="W110" s="78" t="s">
        <v>76</v>
      </c>
      <c r="X110" s="62"/>
    </row>
    <row r="111" spans="1:24" s="79" customFormat="1" ht="16.05" customHeight="1">
      <c r="A111" s="55"/>
      <c r="B111" s="190" t="s">
        <v>334</v>
      </c>
      <c r="C111" s="64" t="s">
        <v>62</v>
      </c>
      <c r="D111" s="65" t="s">
        <v>335</v>
      </c>
      <c r="E111" s="66" t="s">
        <v>64</v>
      </c>
      <c r="F111" s="67"/>
      <c r="G111" s="68">
        <v>2.0699999999999998</v>
      </c>
      <c r="H111" s="69">
        <f t="shared" si="11"/>
        <v>209.26416599999999</v>
      </c>
      <c r="I111" s="70" t="s">
        <v>66</v>
      </c>
      <c r="J111" s="70">
        <v>25</v>
      </c>
      <c r="K111" s="179" t="s">
        <v>1223</v>
      </c>
      <c r="L111" s="71"/>
      <c r="M111" s="72">
        <f t="shared" si="10"/>
        <v>0</v>
      </c>
      <c r="N111" s="73">
        <f t="shared" si="12"/>
        <v>0</v>
      </c>
      <c r="O111" s="74" t="s">
        <v>94</v>
      </c>
      <c r="P111" s="75" t="s">
        <v>68</v>
      </c>
      <c r="Q111" s="66" t="s">
        <v>71</v>
      </c>
      <c r="R111" s="76" t="s">
        <v>231</v>
      </c>
      <c r="S111" s="66">
        <v>300</v>
      </c>
      <c r="T111" s="77" t="s">
        <v>250</v>
      </c>
      <c r="U111" s="76" t="s">
        <v>175</v>
      </c>
      <c r="V111" s="76" t="s">
        <v>336</v>
      </c>
      <c r="W111" s="78" t="s">
        <v>76</v>
      </c>
      <c r="X111" s="62"/>
    </row>
    <row r="112" spans="1:24" s="79" customFormat="1" ht="16.05" customHeight="1">
      <c r="A112" s="55"/>
      <c r="B112" s="190" t="s">
        <v>337</v>
      </c>
      <c r="C112" s="64" t="s">
        <v>62</v>
      </c>
      <c r="D112" s="65" t="s">
        <v>338</v>
      </c>
      <c r="E112" s="66" t="s">
        <v>64</v>
      </c>
      <c r="F112" s="67"/>
      <c r="G112" s="68">
        <v>4.3099999999999996</v>
      </c>
      <c r="H112" s="69">
        <f t="shared" si="11"/>
        <v>435.71427799999998</v>
      </c>
      <c r="I112" s="70" t="s">
        <v>66</v>
      </c>
      <c r="J112" s="70">
        <v>25</v>
      </c>
      <c r="K112" s="179" t="s">
        <v>1223</v>
      </c>
      <c r="L112" s="71"/>
      <c r="M112" s="72">
        <f t="shared" si="10"/>
        <v>0</v>
      </c>
      <c r="N112" s="73">
        <f t="shared" si="12"/>
        <v>0</v>
      </c>
      <c r="O112" s="74" t="s">
        <v>67</v>
      </c>
      <c r="P112" s="75" t="s">
        <v>68</v>
      </c>
      <c r="Q112" s="66" t="s">
        <v>85</v>
      </c>
      <c r="R112" s="76" t="s">
        <v>103</v>
      </c>
      <c r="S112" s="66">
        <v>300</v>
      </c>
      <c r="T112" s="77" t="s">
        <v>97</v>
      </c>
      <c r="U112" s="76" t="s">
        <v>339</v>
      </c>
      <c r="V112" s="76" t="s">
        <v>136</v>
      </c>
      <c r="W112" s="78" t="s">
        <v>90</v>
      </c>
      <c r="X112" s="62"/>
    </row>
    <row r="113" spans="1:24" s="79" customFormat="1" ht="16.05" customHeight="1">
      <c r="A113" s="55"/>
      <c r="B113" s="190" t="s">
        <v>340</v>
      </c>
      <c r="C113" s="64" t="s">
        <v>62</v>
      </c>
      <c r="D113" s="65" t="s">
        <v>341</v>
      </c>
      <c r="E113" s="66" t="s">
        <v>64</v>
      </c>
      <c r="F113" s="67"/>
      <c r="G113" s="68">
        <v>4.3099999999999996</v>
      </c>
      <c r="H113" s="69">
        <f t="shared" si="11"/>
        <v>435.71427799999998</v>
      </c>
      <c r="I113" s="70" t="s">
        <v>66</v>
      </c>
      <c r="J113" s="70">
        <v>25</v>
      </c>
      <c r="K113" s="179" t="s">
        <v>1223</v>
      </c>
      <c r="L113" s="71"/>
      <c r="M113" s="72">
        <f t="shared" si="10"/>
        <v>0</v>
      </c>
      <c r="N113" s="73">
        <f t="shared" si="12"/>
        <v>0</v>
      </c>
      <c r="O113" s="74" t="s">
        <v>67</v>
      </c>
      <c r="P113" s="75" t="s">
        <v>68</v>
      </c>
      <c r="Q113" s="66" t="s">
        <v>85</v>
      </c>
      <c r="R113" s="76" t="s">
        <v>200</v>
      </c>
      <c r="S113" s="66">
        <v>250</v>
      </c>
      <c r="T113" s="77" t="s">
        <v>250</v>
      </c>
      <c r="U113" s="76" t="s">
        <v>98</v>
      </c>
      <c r="V113" s="76" t="s">
        <v>136</v>
      </c>
      <c r="W113" s="78" t="s">
        <v>90</v>
      </c>
      <c r="X113" s="62"/>
    </row>
    <row r="114" spans="1:24" s="79" customFormat="1" ht="16.05" customHeight="1">
      <c r="A114" s="55"/>
      <c r="B114" s="190" t="s">
        <v>342</v>
      </c>
      <c r="C114" s="64" t="s">
        <v>62</v>
      </c>
      <c r="D114" s="65" t="s">
        <v>343</v>
      </c>
      <c r="E114" s="66" t="s">
        <v>64</v>
      </c>
      <c r="F114" s="67"/>
      <c r="G114" s="68">
        <v>3.3699999999999997</v>
      </c>
      <c r="H114" s="69">
        <f t="shared" si="11"/>
        <v>340.686106</v>
      </c>
      <c r="I114" s="70" t="s">
        <v>66</v>
      </c>
      <c r="J114" s="70">
        <v>25</v>
      </c>
      <c r="K114" s="179" t="s">
        <v>1223</v>
      </c>
      <c r="L114" s="71"/>
      <c r="M114" s="72">
        <f t="shared" si="10"/>
        <v>0</v>
      </c>
      <c r="N114" s="73">
        <f t="shared" si="12"/>
        <v>0</v>
      </c>
      <c r="O114" s="74" t="s">
        <v>67</v>
      </c>
      <c r="P114" s="75" t="s">
        <v>68</v>
      </c>
      <c r="Q114" s="66" t="s">
        <v>85</v>
      </c>
      <c r="R114" s="76" t="s">
        <v>200</v>
      </c>
      <c r="S114" s="66">
        <v>350</v>
      </c>
      <c r="T114" s="77" t="s">
        <v>344</v>
      </c>
      <c r="U114" s="76" t="s">
        <v>105</v>
      </c>
      <c r="V114" s="76" t="s">
        <v>277</v>
      </c>
      <c r="W114" s="78" t="s">
        <v>258</v>
      </c>
      <c r="X114" s="62"/>
    </row>
    <row r="115" spans="1:24" s="79" customFormat="1" ht="16.05" customHeight="1">
      <c r="A115" s="55"/>
      <c r="B115" s="190" t="s">
        <v>345</v>
      </c>
      <c r="C115" s="64" t="s">
        <v>62</v>
      </c>
      <c r="D115" s="65" t="s">
        <v>343</v>
      </c>
      <c r="E115" s="66" t="s">
        <v>203</v>
      </c>
      <c r="F115" s="67"/>
      <c r="G115" s="68">
        <v>3.07</v>
      </c>
      <c r="H115" s="69">
        <f t="shared" si="11"/>
        <v>310.35796599999998</v>
      </c>
      <c r="I115" s="70" t="s">
        <v>66</v>
      </c>
      <c r="J115" s="70">
        <v>25</v>
      </c>
      <c r="K115" s="179" t="s">
        <v>1223</v>
      </c>
      <c r="L115" s="71"/>
      <c r="M115" s="72">
        <f t="shared" si="10"/>
        <v>0</v>
      </c>
      <c r="N115" s="73">
        <f t="shared" si="12"/>
        <v>0</v>
      </c>
      <c r="O115" s="74" t="s">
        <v>67</v>
      </c>
      <c r="P115" s="75" t="s">
        <v>68</v>
      </c>
      <c r="Q115" s="66" t="s">
        <v>85</v>
      </c>
      <c r="R115" s="76" t="s">
        <v>200</v>
      </c>
      <c r="S115" s="66">
        <v>350</v>
      </c>
      <c r="T115" s="77" t="s">
        <v>344</v>
      </c>
      <c r="U115" s="76" t="s">
        <v>105</v>
      </c>
      <c r="V115" s="76" t="s">
        <v>277</v>
      </c>
      <c r="W115" s="78" t="s">
        <v>258</v>
      </c>
      <c r="X115" s="62"/>
    </row>
    <row r="116" spans="1:24" s="79" customFormat="1" ht="16.05" customHeight="1">
      <c r="A116" s="55"/>
      <c r="B116" s="190" t="s">
        <v>346</v>
      </c>
      <c r="C116" s="64" t="s">
        <v>62</v>
      </c>
      <c r="D116" s="65" t="s">
        <v>347</v>
      </c>
      <c r="E116" s="66" t="s">
        <v>64</v>
      </c>
      <c r="F116" s="67"/>
      <c r="G116" s="68">
        <v>2.25</v>
      </c>
      <c r="H116" s="69">
        <f t="shared" si="11"/>
        <v>227.46105</v>
      </c>
      <c r="I116" s="70" t="s">
        <v>66</v>
      </c>
      <c r="J116" s="70">
        <v>25</v>
      </c>
      <c r="K116" s="179" t="s">
        <v>1223</v>
      </c>
      <c r="L116" s="71"/>
      <c r="M116" s="72">
        <f t="shared" si="10"/>
        <v>0</v>
      </c>
      <c r="N116" s="73">
        <f t="shared" si="12"/>
        <v>0</v>
      </c>
      <c r="O116" s="74" t="s">
        <v>67</v>
      </c>
      <c r="P116" s="75" t="s">
        <v>68</v>
      </c>
      <c r="Q116" s="66" t="s">
        <v>85</v>
      </c>
      <c r="R116" s="76" t="s">
        <v>331</v>
      </c>
      <c r="S116" s="66">
        <v>350</v>
      </c>
      <c r="T116" s="77" t="s">
        <v>174</v>
      </c>
      <c r="U116" s="76" t="s">
        <v>348</v>
      </c>
      <c r="V116" s="76" t="s">
        <v>144</v>
      </c>
      <c r="W116" s="78" t="s">
        <v>76</v>
      </c>
      <c r="X116" s="62"/>
    </row>
    <row r="117" spans="1:24" s="79" customFormat="1" ht="16.05" customHeight="1">
      <c r="A117" s="55"/>
      <c r="B117" s="190" t="s">
        <v>349</v>
      </c>
      <c r="C117" s="64" t="s">
        <v>62</v>
      </c>
      <c r="D117" s="65" t="s">
        <v>350</v>
      </c>
      <c r="E117" s="66" t="s">
        <v>64</v>
      </c>
      <c r="F117" s="81" t="s">
        <v>118</v>
      </c>
      <c r="G117" s="68">
        <v>2.65</v>
      </c>
      <c r="H117" s="69">
        <f t="shared" si="11"/>
        <v>267.89857000000001</v>
      </c>
      <c r="I117" s="70" t="s">
        <v>66</v>
      </c>
      <c r="J117" s="70">
        <v>25</v>
      </c>
      <c r="K117" s="179" t="s">
        <v>1223</v>
      </c>
      <c r="L117" s="71"/>
      <c r="M117" s="72">
        <f t="shared" si="10"/>
        <v>0</v>
      </c>
      <c r="N117" s="73">
        <f t="shared" si="12"/>
        <v>0</v>
      </c>
      <c r="O117" s="74" t="s">
        <v>67</v>
      </c>
      <c r="P117" s="75" t="s">
        <v>68</v>
      </c>
      <c r="Q117" s="66" t="s">
        <v>12</v>
      </c>
      <c r="R117" s="76"/>
      <c r="S117" s="66"/>
      <c r="T117" s="77"/>
      <c r="U117" s="76"/>
      <c r="V117" s="76"/>
      <c r="W117" s="78" t="s">
        <v>217</v>
      </c>
      <c r="X117" s="62"/>
    </row>
    <row r="118" spans="1:24" s="79" customFormat="1" ht="16.05" customHeight="1">
      <c r="A118" s="55"/>
      <c r="B118" s="190" t="s">
        <v>351</v>
      </c>
      <c r="C118" s="64" t="s">
        <v>62</v>
      </c>
      <c r="D118" s="65" t="s">
        <v>352</v>
      </c>
      <c r="E118" s="66" t="s">
        <v>64</v>
      </c>
      <c r="F118" s="67"/>
      <c r="G118" s="68">
        <v>2.0699999999999998</v>
      </c>
      <c r="H118" s="69">
        <f t="shared" si="11"/>
        <v>209.26416599999999</v>
      </c>
      <c r="I118" s="70" t="s">
        <v>66</v>
      </c>
      <c r="J118" s="70">
        <v>25</v>
      </c>
      <c r="K118" s="179" t="s">
        <v>1223</v>
      </c>
      <c r="L118" s="71"/>
      <c r="M118" s="72">
        <f t="shared" si="10"/>
        <v>0</v>
      </c>
      <c r="N118" s="73">
        <f t="shared" si="12"/>
        <v>0</v>
      </c>
      <c r="O118" s="74" t="s">
        <v>94</v>
      </c>
      <c r="P118" s="75" t="s">
        <v>68</v>
      </c>
      <c r="Q118" s="66" t="s">
        <v>71</v>
      </c>
      <c r="R118" s="76" t="s">
        <v>96</v>
      </c>
      <c r="S118" s="66">
        <v>300</v>
      </c>
      <c r="T118" s="77" t="s">
        <v>174</v>
      </c>
      <c r="U118" s="76" t="s">
        <v>175</v>
      </c>
      <c r="V118" s="76" t="s">
        <v>353</v>
      </c>
      <c r="W118" s="78" t="s">
        <v>76</v>
      </c>
      <c r="X118" s="62"/>
    </row>
    <row r="119" spans="1:24" s="79" customFormat="1" ht="16.05" customHeight="1">
      <c r="A119" s="55"/>
      <c r="B119" s="190" t="s">
        <v>354</v>
      </c>
      <c r="C119" s="64" t="s">
        <v>62</v>
      </c>
      <c r="D119" s="65" t="s">
        <v>355</v>
      </c>
      <c r="E119" s="66" t="s">
        <v>64</v>
      </c>
      <c r="F119" s="67"/>
      <c r="G119" s="68">
        <v>2.25</v>
      </c>
      <c r="H119" s="69">
        <f t="shared" si="11"/>
        <v>227.46105</v>
      </c>
      <c r="I119" s="70" t="s">
        <v>66</v>
      </c>
      <c r="J119" s="70">
        <v>25</v>
      </c>
      <c r="K119" s="179" t="s">
        <v>1223</v>
      </c>
      <c r="L119" s="71"/>
      <c r="M119" s="72">
        <f t="shared" si="10"/>
        <v>0</v>
      </c>
      <c r="N119" s="73">
        <f t="shared" si="12"/>
        <v>0</v>
      </c>
      <c r="O119" s="74" t="s">
        <v>67</v>
      </c>
      <c r="P119" s="75" t="s">
        <v>68</v>
      </c>
      <c r="Q119" s="66" t="s">
        <v>71</v>
      </c>
      <c r="R119" s="76" t="s">
        <v>173</v>
      </c>
      <c r="S119" s="66">
        <v>350</v>
      </c>
      <c r="T119" s="77" t="s">
        <v>114</v>
      </c>
      <c r="U119" s="76" t="s">
        <v>175</v>
      </c>
      <c r="V119" s="76" t="s">
        <v>356</v>
      </c>
      <c r="W119" s="78" t="s">
        <v>76</v>
      </c>
      <c r="X119" s="62"/>
    </row>
    <row r="120" spans="1:24" s="79" customFormat="1" ht="16.05" customHeight="1">
      <c r="A120" s="55"/>
      <c r="B120" s="190" t="s">
        <v>357</v>
      </c>
      <c r="C120" s="64" t="s">
        <v>62</v>
      </c>
      <c r="D120" s="65" t="s">
        <v>355</v>
      </c>
      <c r="E120" s="66" t="s">
        <v>64</v>
      </c>
      <c r="F120" s="67"/>
      <c r="G120" s="68">
        <v>2.25</v>
      </c>
      <c r="H120" s="69">
        <f t="shared" si="11"/>
        <v>227.46105</v>
      </c>
      <c r="I120" s="70" t="s">
        <v>66</v>
      </c>
      <c r="J120" s="70">
        <v>25</v>
      </c>
      <c r="K120" s="179" t="s">
        <v>1223</v>
      </c>
      <c r="L120" s="71"/>
      <c r="M120" s="72">
        <f t="shared" si="10"/>
        <v>0</v>
      </c>
      <c r="N120" s="73">
        <f t="shared" si="12"/>
        <v>0</v>
      </c>
      <c r="O120" s="74" t="s">
        <v>67</v>
      </c>
      <c r="P120" s="75" t="s">
        <v>68</v>
      </c>
      <c r="Q120" s="66" t="s">
        <v>85</v>
      </c>
      <c r="R120" s="76" t="s">
        <v>173</v>
      </c>
      <c r="S120" s="66">
        <v>350</v>
      </c>
      <c r="T120" s="77" t="s">
        <v>114</v>
      </c>
      <c r="U120" s="76" t="s">
        <v>175</v>
      </c>
      <c r="V120" s="76" t="s">
        <v>356</v>
      </c>
      <c r="W120" s="78" t="s">
        <v>76</v>
      </c>
      <c r="X120" s="62"/>
    </row>
    <row r="121" spans="1:24" s="79" customFormat="1" ht="16.05" customHeight="1">
      <c r="A121" s="55"/>
      <c r="B121" s="190" t="s">
        <v>358</v>
      </c>
      <c r="C121" s="64" t="s">
        <v>62</v>
      </c>
      <c r="D121" s="65" t="s">
        <v>359</v>
      </c>
      <c r="E121" s="66" t="s">
        <v>64</v>
      </c>
      <c r="F121" s="82" t="s">
        <v>131</v>
      </c>
      <c r="G121" s="68">
        <v>2.25</v>
      </c>
      <c r="H121" s="69">
        <f t="shared" si="11"/>
        <v>227.46105</v>
      </c>
      <c r="I121" s="70" t="s">
        <v>66</v>
      </c>
      <c r="J121" s="70">
        <v>25</v>
      </c>
      <c r="K121" s="179" t="s">
        <v>1223</v>
      </c>
      <c r="L121" s="71"/>
      <c r="M121" s="72">
        <f t="shared" si="10"/>
        <v>0</v>
      </c>
      <c r="N121" s="73">
        <f t="shared" si="12"/>
        <v>0</v>
      </c>
      <c r="O121" s="74" t="s">
        <v>94</v>
      </c>
      <c r="P121" s="75" t="s">
        <v>68</v>
      </c>
      <c r="Q121" s="66" t="s">
        <v>85</v>
      </c>
      <c r="R121" s="76" t="s">
        <v>127</v>
      </c>
      <c r="S121" s="66">
        <v>300</v>
      </c>
      <c r="T121" s="77" t="s">
        <v>214</v>
      </c>
      <c r="U121" s="76" t="s">
        <v>98</v>
      </c>
      <c r="V121" s="76" t="s">
        <v>360</v>
      </c>
      <c r="W121" s="78" t="s">
        <v>76</v>
      </c>
      <c r="X121" s="62"/>
    </row>
    <row r="122" spans="1:24" s="79" customFormat="1" ht="16.05" customHeight="1">
      <c r="A122" s="55"/>
      <c r="B122" s="190" t="s">
        <v>361</v>
      </c>
      <c r="C122" s="64" t="s">
        <v>62</v>
      </c>
      <c r="D122" s="65" t="s">
        <v>362</v>
      </c>
      <c r="E122" s="66" t="s">
        <v>64</v>
      </c>
      <c r="F122" s="67"/>
      <c r="G122" s="68">
        <v>2.25</v>
      </c>
      <c r="H122" s="69">
        <f t="shared" si="11"/>
        <v>227.46105</v>
      </c>
      <c r="I122" s="70" t="s">
        <v>66</v>
      </c>
      <c r="J122" s="70">
        <v>25</v>
      </c>
      <c r="K122" s="179" t="s">
        <v>1223</v>
      </c>
      <c r="L122" s="71"/>
      <c r="M122" s="72">
        <f t="shared" si="10"/>
        <v>0</v>
      </c>
      <c r="N122" s="73">
        <f t="shared" si="12"/>
        <v>0</v>
      </c>
      <c r="O122" s="74" t="s">
        <v>67</v>
      </c>
      <c r="P122" s="75" t="s">
        <v>68</v>
      </c>
      <c r="Q122" s="66" t="s">
        <v>12</v>
      </c>
      <c r="R122" s="76"/>
      <c r="S122" s="66"/>
      <c r="T122" s="77"/>
      <c r="U122" s="76"/>
      <c r="V122" s="76"/>
      <c r="W122" s="78" t="s">
        <v>76</v>
      </c>
      <c r="X122" s="62"/>
    </row>
    <row r="123" spans="1:24" s="79" customFormat="1" ht="16.05" customHeight="1">
      <c r="A123" s="55"/>
      <c r="B123" s="190" t="s">
        <v>363</v>
      </c>
      <c r="C123" s="64" t="s">
        <v>62</v>
      </c>
      <c r="D123" s="65" t="s">
        <v>364</v>
      </c>
      <c r="E123" s="66" t="s">
        <v>64</v>
      </c>
      <c r="F123" s="82" t="s">
        <v>131</v>
      </c>
      <c r="G123" s="68">
        <v>2.65</v>
      </c>
      <c r="H123" s="69">
        <f t="shared" si="11"/>
        <v>267.89857000000001</v>
      </c>
      <c r="I123" s="70" t="s">
        <v>66</v>
      </c>
      <c r="J123" s="70">
        <v>25</v>
      </c>
      <c r="K123" s="179" t="s">
        <v>1223</v>
      </c>
      <c r="L123" s="71"/>
      <c r="M123" s="72">
        <f t="shared" si="10"/>
        <v>0</v>
      </c>
      <c r="N123" s="73">
        <f t="shared" si="12"/>
        <v>0</v>
      </c>
      <c r="O123" s="74" t="s">
        <v>67</v>
      </c>
      <c r="P123" s="75" t="s">
        <v>68</v>
      </c>
      <c r="Q123" s="66" t="s">
        <v>85</v>
      </c>
      <c r="R123" s="76" t="s">
        <v>96</v>
      </c>
      <c r="S123" s="66">
        <v>300</v>
      </c>
      <c r="T123" s="77" t="s">
        <v>365</v>
      </c>
      <c r="U123" s="76" t="s">
        <v>98</v>
      </c>
      <c r="V123" s="76" t="s">
        <v>328</v>
      </c>
      <c r="W123" s="78" t="s">
        <v>90</v>
      </c>
      <c r="X123" s="62"/>
    </row>
    <row r="124" spans="1:24" s="79" customFormat="1" ht="16.05" customHeight="1">
      <c r="A124" s="55"/>
      <c r="B124" s="190" t="s">
        <v>366</v>
      </c>
      <c r="C124" s="64" t="s">
        <v>62</v>
      </c>
      <c r="D124" s="65" t="s">
        <v>367</v>
      </c>
      <c r="E124" s="66" t="s">
        <v>64</v>
      </c>
      <c r="F124" s="67"/>
      <c r="G124" s="68">
        <v>2.25</v>
      </c>
      <c r="H124" s="69">
        <f t="shared" si="11"/>
        <v>227.46105</v>
      </c>
      <c r="I124" s="70" t="s">
        <v>66</v>
      </c>
      <c r="J124" s="70">
        <v>25</v>
      </c>
      <c r="K124" s="179" t="s">
        <v>1223</v>
      </c>
      <c r="L124" s="71"/>
      <c r="M124" s="72">
        <f t="shared" si="10"/>
        <v>0</v>
      </c>
      <c r="N124" s="73">
        <f t="shared" si="12"/>
        <v>0</v>
      </c>
      <c r="O124" s="74" t="s">
        <v>67</v>
      </c>
      <c r="P124" s="75" t="s">
        <v>68</v>
      </c>
      <c r="Q124" s="66" t="s">
        <v>12</v>
      </c>
      <c r="R124" s="76"/>
      <c r="S124" s="66"/>
      <c r="T124" s="77"/>
      <c r="U124" s="76"/>
      <c r="V124" s="76"/>
      <c r="W124" s="78" t="s">
        <v>76</v>
      </c>
      <c r="X124" s="62"/>
    </row>
    <row r="125" spans="1:24" s="79" customFormat="1" ht="16.05" customHeight="1">
      <c r="A125" s="55"/>
      <c r="B125" s="190" t="s">
        <v>368</v>
      </c>
      <c r="C125" s="64" t="s">
        <v>62</v>
      </c>
      <c r="D125" s="65" t="s">
        <v>369</v>
      </c>
      <c r="E125" s="66" t="s">
        <v>64</v>
      </c>
      <c r="F125" s="67"/>
      <c r="G125" s="68">
        <v>2.0699999999999998</v>
      </c>
      <c r="H125" s="69">
        <f t="shared" si="11"/>
        <v>209.26416599999999</v>
      </c>
      <c r="I125" s="70" t="s">
        <v>66</v>
      </c>
      <c r="J125" s="70">
        <v>25</v>
      </c>
      <c r="K125" s="179" t="s">
        <v>1223</v>
      </c>
      <c r="L125" s="71"/>
      <c r="M125" s="72">
        <f t="shared" si="10"/>
        <v>0</v>
      </c>
      <c r="N125" s="73">
        <f t="shared" si="12"/>
        <v>0</v>
      </c>
      <c r="O125" s="74" t="s">
        <v>94</v>
      </c>
      <c r="P125" s="75" t="s">
        <v>68</v>
      </c>
      <c r="Q125" s="66" t="s">
        <v>370</v>
      </c>
      <c r="R125" s="76" t="s">
        <v>127</v>
      </c>
      <c r="S125" s="66">
        <v>200</v>
      </c>
      <c r="T125" s="77" t="s">
        <v>211</v>
      </c>
      <c r="U125" s="76" t="s">
        <v>371</v>
      </c>
      <c r="V125" s="76" t="s">
        <v>124</v>
      </c>
      <c r="W125" s="78" t="s">
        <v>107</v>
      </c>
      <c r="X125" s="62"/>
    </row>
    <row r="126" spans="1:24" s="160" customFormat="1" ht="16.05" hidden="1" customHeight="1">
      <c r="A126" s="145"/>
      <c r="B126" s="191" t="s">
        <v>372</v>
      </c>
      <c r="C126" s="164" t="s">
        <v>62</v>
      </c>
      <c r="D126" s="146" t="s">
        <v>373</v>
      </c>
      <c r="E126" s="147" t="s">
        <v>64</v>
      </c>
      <c r="F126" s="148" t="s">
        <v>93</v>
      </c>
      <c r="G126" s="149">
        <v>2.0699999999999998</v>
      </c>
      <c r="H126" s="150">
        <f t="shared" si="11"/>
        <v>209.26416599999999</v>
      </c>
      <c r="I126" s="151" t="s">
        <v>66</v>
      </c>
      <c r="J126" s="151">
        <v>25</v>
      </c>
      <c r="K126" s="166" t="s">
        <v>1219</v>
      </c>
      <c r="L126" s="152"/>
      <c r="M126" s="153">
        <f t="shared" si="10"/>
        <v>0</v>
      </c>
      <c r="N126" s="154">
        <f t="shared" si="12"/>
        <v>0</v>
      </c>
      <c r="O126" s="155" t="s">
        <v>94</v>
      </c>
      <c r="P126" s="155" t="s">
        <v>84</v>
      </c>
      <c r="Q126" s="147" t="s">
        <v>374</v>
      </c>
      <c r="R126" s="156" t="s">
        <v>140</v>
      </c>
      <c r="S126" s="147" t="s">
        <v>375</v>
      </c>
      <c r="T126" s="157" t="s">
        <v>104</v>
      </c>
      <c r="U126" s="156" t="s">
        <v>376</v>
      </c>
      <c r="V126" s="156" t="s">
        <v>377</v>
      </c>
      <c r="W126" s="158" t="s">
        <v>100</v>
      </c>
      <c r="X126" s="159"/>
    </row>
    <row r="127" spans="1:24" s="160" customFormat="1" ht="16.05" hidden="1" customHeight="1">
      <c r="A127" s="145"/>
      <c r="B127" s="191" t="s">
        <v>378</v>
      </c>
      <c r="C127" s="164" t="s">
        <v>62</v>
      </c>
      <c r="D127" s="146" t="s">
        <v>379</v>
      </c>
      <c r="E127" s="147" t="s">
        <v>64</v>
      </c>
      <c r="F127" s="148"/>
      <c r="G127" s="149">
        <v>2.25</v>
      </c>
      <c r="H127" s="150">
        <f t="shared" si="11"/>
        <v>227.46105</v>
      </c>
      <c r="I127" s="151" t="s">
        <v>66</v>
      </c>
      <c r="J127" s="151">
        <v>25</v>
      </c>
      <c r="K127" s="166" t="s">
        <v>1219</v>
      </c>
      <c r="L127" s="152"/>
      <c r="M127" s="153">
        <f t="shared" si="10"/>
        <v>0</v>
      </c>
      <c r="N127" s="154">
        <f t="shared" si="12"/>
        <v>0</v>
      </c>
      <c r="O127" s="155" t="s">
        <v>94</v>
      </c>
      <c r="P127" s="155" t="s">
        <v>84</v>
      </c>
      <c r="Q127" s="147" t="s">
        <v>12</v>
      </c>
      <c r="R127" s="156"/>
      <c r="S127" s="147"/>
      <c r="T127" s="157"/>
      <c r="U127" s="156"/>
      <c r="V127" s="156"/>
      <c r="W127" s="158" t="s">
        <v>76</v>
      </c>
      <c r="X127" s="159"/>
    </row>
    <row r="128" spans="1:24" s="160" customFormat="1" ht="16.05" hidden="1" customHeight="1">
      <c r="A128" s="145"/>
      <c r="B128" s="191" t="s">
        <v>380</v>
      </c>
      <c r="C128" s="164" t="s">
        <v>62</v>
      </c>
      <c r="D128" s="146" t="s">
        <v>381</v>
      </c>
      <c r="E128" s="147" t="s">
        <v>64</v>
      </c>
      <c r="F128" s="148"/>
      <c r="G128" s="149">
        <v>2.99</v>
      </c>
      <c r="H128" s="150">
        <f t="shared" si="11"/>
        <v>302.27046200000001</v>
      </c>
      <c r="I128" s="151" t="s">
        <v>66</v>
      </c>
      <c r="J128" s="151">
        <v>25</v>
      </c>
      <c r="K128" s="166" t="s">
        <v>1219</v>
      </c>
      <c r="L128" s="152"/>
      <c r="M128" s="153">
        <f t="shared" si="10"/>
        <v>0</v>
      </c>
      <c r="N128" s="154">
        <f t="shared" si="12"/>
        <v>0</v>
      </c>
      <c r="O128" s="155" t="s">
        <v>67</v>
      </c>
      <c r="P128" s="155" t="s">
        <v>84</v>
      </c>
      <c r="Q128" s="147" t="s">
        <v>71</v>
      </c>
      <c r="R128" s="156" t="s">
        <v>200</v>
      </c>
      <c r="S128" s="147">
        <v>200</v>
      </c>
      <c r="T128" s="157" t="s">
        <v>382</v>
      </c>
      <c r="U128" s="156" t="s">
        <v>175</v>
      </c>
      <c r="V128" s="156" t="s">
        <v>383</v>
      </c>
      <c r="W128" s="158" t="s">
        <v>76</v>
      </c>
      <c r="X128" s="159"/>
    </row>
    <row r="129" spans="1:24" s="79" customFormat="1" ht="16.05" customHeight="1">
      <c r="A129" s="55"/>
      <c r="B129" s="190" t="s">
        <v>384</v>
      </c>
      <c r="C129" s="64" t="s">
        <v>62</v>
      </c>
      <c r="D129" s="65" t="s">
        <v>385</v>
      </c>
      <c r="E129" s="66" t="s">
        <v>64</v>
      </c>
      <c r="F129" s="67"/>
      <c r="G129" s="68">
        <v>4.3099999999999996</v>
      </c>
      <c r="H129" s="69">
        <f t="shared" si="11"/>
        <v>435.71427799999998</v>
      </c>
      <c r="I129" s="70" t="s">
        <v>66</v>
      </c>
      <c r="J129" s="70">
        <v>25</v>
      </c>
      <c r="K129" s="179" t="s">
        <v>1223</v>
      </c>
      <c r="L129" s="71"/>
      <c r="M129" s="72">
        <f t="shared" si="10"/>
        <v>0</v>
      </c>
      <c r="N129" s="73">
        <f t="shared" si="12"/>
        <v>0</v>
      </c>
      <c r="O129" s="74" t="s">
        <v>67</v>
      </c>
      <c r="P129" s="75" t="s">
        <v>68</v>
      </c>
      <c r="Q129" s="66" t="s">
        <v>71</v>
      </c>
      <c r="R129" s="76" t="s">
        <v>287</v>
      </c>
      <c r="S129" s="66" t="s">
        <v>302</v>
      </c>
      <c r="T129" s="77" t="s">
        <v>147</v>
      </c>
      <c r="U129" s="76" t="s">
        <v>111</v>
      </c>
      <c r="V129" s="76" t="s">
        <v>144</v>
      </c>
      <c r="W129" s="78" t="s">
        <v>76</v>
      </c>
      <c r="X129" s="62"/>
    </row>
    <row r="130" spans="1:24" s="79" customFormat="1" ht="16.05" customHeight="1">
      <c r="A130" s="55"/>
      <c r="B130" s="190" t="s">
        <v>386</v>
      </c>
      <c r="C130" s="64" t="s">
        <v>62</v>
      </c>
      <c r="D130" s="65" t="s">
        <v>387</v>
      </c>
      <c r="E130" s="66" t="s">
        <v>64</v>
      </c>
      <c r="F130" s="67"/>
      <c r="G130" s="68">
        <v>4.3099999999999996</v>
      </c>
      <c r="H130" s="69">
        <f t="shared" si="11"/>
        <v>435.71427799999998</v>
      </c>
      <c r="I130" s="70" t="s">
        <v>66</v>
      </c>
      <c r="J130" s="70">
        <v>25</v>
      </c>
      <c r="K130" s="179" t="s">
        <v>1223</v>
      </c>
      <c r="L130" s="71"/>
      <c r="M130" s="72">
        <f t="shared" si="10"/>
        <v>0</v>
      </c>
      <c r="N130" s="73">
        <f t="shared" si="12"/>
        <v>0</v>
      </c>
      <c r="O130" s="74" t="s">
        <v>67</v>
      </c>
      <c r="P130" s="75" t="s">
        <v>68</v>
      </c>
      <c r="Q130" s="66" t="s">
        <v>71</v>
      </c>
      <c r="R130" s="76" t="s">
        <v>388</v>
      </c>
      <c r="S130" s="66" t="s">
        <v>389</v>
      </c>
      <c r="T130" s="77" t="s">
        <v>147</v>
      </c>
      <c r="U130" s="76" t="s">
        <v>390</v>
      </c>
      <c r="V130" s="76" t="s">
        <v>144</v>
      </c>
      <c r="W130" s="78" t="s">
        <v>76</v>
      </c>
      <c r="X130" s="62"/>
    </row>
    <row r="131" spans="1:24" s="79" customFormat="1" ht="16.05" customHeight="1">
      <c r="A131" s="55"/>
      <c r="B131" s="190" t="s">
        <v>391</v>
      </c>
      <c r="C131" s="64" t="s">
        <v>62</v>
      </c>
      <c r="D131" s="65" t="s">
        <v>392</v>
      </c>
      <c r="E131" s="66" t="s">
        <v>64</v>
      </c>
      <c r="F131" s="82" t="s">
        <v>131</v>
      </c>
      <c r="G131" s="68">
        <v>2.0699999999999998</v>
      </c>
      <c r="H131" s="69">
        <f t="shared" si="11"/>
        <v>209.26416599999999</v>
      </c>
      <c r="I131" s="70" t="s">
        <v>66</v>
      </c>
      <c r="J131" s="70">
        <v>25</v>
      </c>
      <c r="K131" s="179" t="s">
        <v>1223</v>
      </c>
      <c r="L131" s="71"/>
      <c r="M131" s="72">
        <f t="shared" si="10"/>
        <v>0</v>
      </c>
      <c r="N131" s="73">
        <f t="shared" si="12"/>
        <v>0</v>
      </c>
      <c r="O131" s="74" t="s">
        <v>94</v>
      </c>
      <c r="P131" s="75" t="s">
        <v>68</v>
      </c>
      <c r="Q131" s="66" t="s">
        <v>85</v>
      </c>
      <c r="R131" s="76" t="s">
        <v>96</v>
      </c>
      <c r="S131" s="66">
        <v>350</v>
      </c>
      <c r="T131" s="77" t="s">
        <v>250</v>
      </c>
      <c r="U131" s="76" t="s">
        <v>98</v>
      </c>
      <c r="V131" s="76" t="s">
        <v>277</v>
      </c>
      <c r="W131" s="78" t="s">
        <v>76</v>
      </c>
      <c r="X131" s="62"/>
    </row>
    <row r="132" spans="1:24" s="79" customFormat="1" ht="16.05" customHeight="1">
      <c r="A132" s="55"/>
      <c r="B132" s="190" t="s">
        <v>393</v>
      </c>
      <c r="C132" s="64" t="s">
        <v>62</v>
      </c>
      <c r="D132" s="65" t="s">
        <v>394</v>
      </c>
      <c r="E132" s="66" t="s">
        <v>64</v>
      </c>
      <c r="F132" s="67"/>
      <c r="G132" s="68">
        <v>1.87</v>
      </c>
      <c r="H132" s="69">
        <f t="shared" si="11"/>
        <v>189.04540600000001</v>
      </c>
      <c r="I132" s="70" t="s">
        <v>66</v>
      </c>
      <c r="J132" s="70">
        <v>25</v>
      </c>
      <c r="K132" s="178" t="s">
        <v>1222</v>
      </c>
      <c r="L132" s="71"/>
      <c r="M132" s="72">
        <f t="shared" si="10"/>
        <v>0</v>
      </c>
      <c r="N132" s="73">
        <f t="shared" si="12"/>
        <v>0</v>
      </c>
      <c r="O132" s="74" t="s">
        <v>67</v>
      </c>
      <c r="P132" s="75" t="s">
        <v>68</v>
      </c>
      <c r="Q132" s="66" t="s">
        <v>85</v>
      </c>
      <c r="R132" s="76" t="s">
        <v>395</v>
      </c>
      <c r="S132" s="66">
        <v>200</v>
      </c>
      <c r="T132" s="77" t="s">
        <v>114</v>
      </c>
      <c r="U132" s="76" t="s">
        <v>98</v>
      </c>
      <c r="V132" s="76" t="s">
        <v>396</v>
      </c>
      <c r="W132" s="78" t="s">
        <v>76</v>
      </c>
      <c r="X132" s="62"/>
    </row>
    <row r="133" spans="1:24" s="160" customFormat="1" ht="16.05" hidden="1" customHeight="1">
      <c r="A133" s="145"/>
      <c r="B133" s="191" t="s">
        <v>397</v>
      </c>
      <c r="C133" s="164" t="s">
        <v>62</v>
      </c>
      <c r="D133" s="146" t="s">
        <v>398</v>
      </c>
      <c r="E133" s="147" t="s">
        <v>64</v>
      </c>
      <c r="F133" s="148" t="s">
        <v>93</v>
      </c>
      <c r="G133" s="149">
        <v>2.0699999999999998</v>
      </c>
      <c r="H133" s="150">
        <f t="shared" si="11"/>
        <v>209.26416599999999</v>
      </c>
      <c r="I133" s="151" t="s">
        <v>66</v>
      </c>
      <c r="J133" s="151">
        <v>25</v>
      </c>
      <c r="K133" s="166" t="s">
        <v>1219</v>
      </c>
      <c r="L133" s="152"/>
      <c r="M133" s="153">
        <f t="shared" si="10"/>
        <v>0</v>
      </c>
      <c r="N133" s="154">
        <f t="shared" si="12"/>
        <v>0</v>
      </c>
      <c r="O133" s="155" t="s">
        <v>94</v>
      </c>
      <c r="P133" s="155" t="s">
        <v>84</v>
      </c>
      <c r="Q133" s="147" t="s">
        <v>95</v>
      </c>
      <c r="R133" s="156" t="s">
        <v>127</v>
      </c>
      <c r="S133" s="147" t="s">
        <v>399</v>
      </c>
      <c r="T133" s="157" t="s">
        <v>135</v>
      </c>
      <c r="U133" s="156" t="s">
        <v>400</v>
      </c>
      <c r="V133" s="156" t="s">
        <v>401</v>
      </c>
      <c r="W133" s="158" t="s">
        <v>100</v>
      </c>
      <c r="X133" s="159"/>
    </row>
    <row r="134" spans="1:24" s="79" customFormat="1" ht="16.05" customHeight="1">
      <c r="A134" s="55"/>
      <c r="B134" s="190" t="s">
        <v>402</v>
      </c>
      <c r="C134" s="64" t="s">
        <v>62</v>
      </c>
      <c r="D134" s="65" t="s">
        <v>403</v>
      </c>
      <c r="E134" s="66" t="s">
        <v>64</v>
      </c>
      <c r="F134" s="67"/>
      <c r="G134" s="68">
        <v>3.3699999999999997</v>
      </c>
      <c r="H134" s="69">
        <f t="shared" si="11"/>
        <v>340.686106</v>
      </c>
      <c r="I134" s="70" t="s">
        <v>66</v>
      </c>
      <c r="J134" s="70">
        <v>25</v>
      </c>
      <c r="K134" s="179" t="s">
        <v>1223</v>
      </c>
      <c r="L134" s="71"/>
      <c r="M134" s="72">
        <f t="shared" si="10"/>
        <v>0</v>
      </c>
      <c r="N134" s="73">
        <f t="shared" si="12"/>
        <v>0</v>
      </c>
      <c r="O134" s="74" t="s">
        <v>67</v>
      </c>
      <c r="P134" s="75" t="s">
        <v>68</v>
      </c>
      <c r="Q134" s="66" t="s">
        <v>71</v>
      </c>
      <c r="R134" s="76" t="s">
        <v>228</v>
      </c>
      <c r="S134" s="66">
        <v>200</v>
      </c>
      <c r="T134" s="77" t="s">
        <v>152</v>
      </c>
      <c r="U134" s="76" t="s">
        <v>175</v>
      </c>
      <c r="V134" s="76" t="s">
        <v>144</v>
      </c>
      <c r="W134" s="78" t="s">
        <v>76</v>
      </c>
      <c r="X134" s="62"/>
    </row>
    <row r="135" spans="1:24" s="79" customFormat="1" ht="16.05" customHeight="1">
      <c r="A135" s="55"/>
      <c r="B135" s="190" t="s">
        <v>404</v>
      </c>
      <c r="C135" s="64" t="s">
        <v>62</v>
      </c>
      <c r="D135" s="65" t="s">
        <v>405</v>
      </c>
      <c r="E135" s="66" t="s">
        <v>64</v>
      </c>
      <c r="F135" s="67"/>
      <c r="G135" s="68">
        <v>3.3699999999999997</v>
      </c>
      <c r="H135" s="69">
        <f t="shared" si="11"/>
        <v>340.686106</v>
      </c>
      <c r="I135" s="70" t="s">
        <v>66</v>
      </c>
      <c r="J135" s="70">
        <v>25</v>
      </c>
      <c r="K135" s="179" t="s">
        <v>1223</v>
      </c>
      <c r="L135" s="71"/>
      <c r="M135" s="72">
        <f t="shared" si="10"/>
        <v>0</v>
      </c>
      <c r="N135" s="73">
        <f t="shared" si="12"/>
        <v>0</v>
      </c>
      <c r="O135" s="74" t="s">
        <v>67</v>
      </c>
      <c r="P135" s="75" t="s">
        <v>68</v>
      </c>
      <c r="Q135" s="66" t="s">
        <v>71</v>
      </c>
      <c r="R135" s="76" t="s">
        <v>228</v>
      </c>
      <c r="S135" s="66">
        <v>200</v>
      </c>
      <c r="T135" s="77" t="s">
        <v>406</v>
      </c>
      <c r="U135" s="76" t="s">
        <v>175</v>
      </c>
      <c r="V135" s="76" t="s">
        <v>144</v>
      </c>
      <c r="W135" s="78" t="s">
        <v>76</v>
      </c>
      <c r="X135" s="62"/>
    </row>
    <row r="136" spans="1:24" s="160" customFormat="1" ht="16.05" hidden="1" customHeight="1">
      <c r="A136" s="145"/>
      <c r="B136" s="191" t="s">
        <v>407</v>
      </c>
      <c r="C136" s="164" t="s">
        <v>62</v>
      </c>
      <c r="D136" s="146" t="s">
        <v>408</v>
      </c>
      <c r="E136" s="147" t="s">
        <v>64</v>
      </c>
      <c r="F136" s="148"/>
      <c r="G136" s="149">
        <v>3.3</v>
      </c>
      <c r="H136" s="150">
        <f t="shared" si="11"/>
        <v>333.60953999999998</v>
      </c>
      <c r="I136" s="151" t="s">
        <v>66</v>
      </c>
      <c r="J136" s="151">
        <v>25</v>
      </c>
      <c r="K136" s="166" t="s">
        <v>1219</v>
      </c>
      <c r="L136" s="152"/>
      <c r="M136" s="153">
        <f t="shared" si="10"/>
        <v>0</v>
      </c>
      <c r="N136" s="154">
        <f t="shared" si="12"/>
        <v>0</v>
      </c>
      <c r="O136" s="155" t="s">
        <v>67</v>
      </c>
      <c r="P136" s="155" t="s">
        <v>68</v>
      </c>
      <c r="Q136" s="147" t="s">
        <v>71</v>
      </c>
      <c r="R136" s="156" t="s">
        <v>96</v>
      </c>
      <c r="S136" s="147">
        <v>300</v>
      </c>
      <c r="T136" s="157" t="s">
        <v>174</v>
      </c>
      <c r="U136" s="156" t="s">
        <v>175</v>
      </c>
      <c r="V136" s="156" t="s">
        <v>409</v>
      </c>
      <c r="W136" s="158" t="s">
        <v>76</v>
      </c>
      <c r="X136" s="159"/>
    </row>
    <row r="137" spans="1:24" s="160" customFormat="1" ht="16.05" hidden="1" customHeight="1">
      <c r="A137" s="145"/>
      <c r="B137" s="191" t="s">
        <v>410</v>
      </c>
      <c r="C137" s="164" t="s">
        <v>62</v>
      </c>
      <c r="D137" s="146" t="s">
        <v>411</v>
      </c>
      <c r="E137" s="147" t="s">
        <v>64</v>
      </c>
      <c r="F137" s="148"/>
      <c r="G137" s="149">
        <v>2.0699999999999998</v>
      </c>
      <c r="H137" s="150">
        <f t="shared" si="11"/>
        <v>209.26416599999999</v>
      </c>
      <c r="I137" s="151" t="s">
        <v>66</v>
      </c>
      <c r="J137" s="151">
        <v>25</v>
      </c>
      <c r="K137" s="166" t="s">
        <v>1219</v>
      </c>
      <c r="L137" s="152"/>
      <c r="M137" s="153">
        <f t="shared" si="10"/>
        <v>0</v>
      </c>
      <c r="N137" s="154">
        <f t="shared" si="12"/>
        <v>0</v>
      </c>
      <c r="O137" s="155" t="s">
        <v>67</v>
      </c>
      <c r="P137" s="155" t="s">
        <v>84</v>
      </c>
      <c r="Q137" s="147" t="s">
        <v>71</v>
      </c>
      <c r="R137" s="156" t="s">
        <v>412</v>
      </c>
      <c r="S137" s="147">
        <v>300</v>
      </c>
      <c r="T137" s="157" t="s">
        <v>413</v>
      </c>
      <c r="U137" s="156" t="s">
        <v>175</v>
      </c>
      <c r="V137" s="156" t="s">
        <v>99</v>
      </c>
      <c r="W137" s="158" t="s">
        <v>76</v>
      </c>
      <c r="X137" s="159"/>
    </row>
    <row r="138" spans="1:24" s="79" customFormat="1" ht="16.05" customHeight="1">
      <c r="A138" s="55"/>
      <c r="B138" s="190" t="s">
        <v>414</v>
      </c>
      <c r="C138" s="64" t="s">
        <v>62</v>
      </c>
      <c r="D138" s="65" t="s">
        <v>217</v>
      </c>
      <c r="E138" s="66" t="s">
        <v>64</v>
      </c>
      <c r="F138" s="82" t="s">
        <v>131</v>
      </c>
      <c r="G138" s="68">
        <v>1.87</v>
      </c>
      <c r="H138" s="69">
        <f t="shared" si="11"/>
        <v>189.04540600000001</v>
      </c>
      <c r="I138" s="70" t="s">
        <v>66</v>
      </c>
      <c r="J138" s="70">
        <v>25</v>
      </c>
      <c r="K138" s="179" t="s">
        <v>1223</v>
      </c>
      <c r="L138" s="71"/>
      <c r="M138" s="72">
        <f t="shared" si="10"/>
        <v>0</v>
      </c>
      <c r="N138" s="73">
        <f t="shared" si="12"/>
        <v>0</v>
      </c>
      <c r="O138" s="74" t="s">
        <v>94</v>
      </c>
      <c r="P138" s="75" t="s">
        <v>68</v>
      </c>
      <c r="Q138" s="66" t="s">
        <v>85</v>
      </c>
      <c r="R138" s="76" t="s">
        <v>415</v>
      </c>
      <c r="S138" s="66">
        <v>400</v>
      </c>
      <c r="T138" s="77" t="s">
        <v>214</v>
      </c>
      <c r="U138" s="76" t="s">
        <v>98</v>
      </c>
      <c r="V138" s="76" t="s">
        <v>416</v>
      </c>
      <c r="W138" s="78" t="s">
        <v>217</v>
      </c>
      <c r="X138" s="62"/>
    </row>
    <row r="139" spans="1:24" s="79" customFormat="1" ht="16.05" customHeight="1">
      <c r="A139" s="55"/>
      <c r="B139" s="190" t="s">
        <v>417</v>
      </c>
      <c r="C139" s="64" t="s">
        <v>62</v>
      </c>
      <c r="D139" s="65" t="s">
        <v>418</v>
      </c>
      <c r="E139" s="66" t="s">
        <v>64</v>
      </c>
      <c r="F139" s="67"/>
      <c r="G139" s="68">
        <v>2.89</v>
      </c>
      <c r="H139" s="69">
        <f t="shared" si="11"/>
        <v>292.16108200000002</v>
      </c>
      <c r="I139" s="70" t="s">
        <v>66</v>
      </c>
      <c r="J139" s="70">
        <v>25</v>
      </c>
      <c r="K139" s="177" t="s">
        <v>1221</v>
      </c>
      <c r="L139" s="71"/>
      <c r="M139" s="72">
        <f t="shared" si="10"/>
        <v>0</v>
      </c>
      <c r="N139" s="73">
        <f t="shared" si="12"/>
        <v>0</v>
      </c>
      <c r="O139" s="74" t="s">
        <v>67</v>
      </c>
      <c r="P139" s="75" t="s">
        <v>68</v>
      </c>
      <c r="Q139" s="66" t="s">
        <v>71</v>
      </c>
      <c r="R139" s="76" t="s">
        <v>200</v>
      </c>
      <c r="S139" s="66">
        <v>200</v>
      </c>
      <c r="T139" s="77" t="s">
        <v>419</v>
      </c>
      <c r="U139" s="76" t="s">
        <v>175</v>
      </c>
      <c r="V139" s="76" t="s">
        <v>144</v>
      </c>
      <c r="W139" s="78" t="s">
        <v>76</v>
      </c>
      <c r="X139" s="62"/>
    </row>
    <row r="140" spans="1:24" s="79" customFormat="1" ht="16.05" customHeight="1">
      <c r="A140" s="55"/>
      <c r="B140" s="190" t="s">
        <v>420</v>
      </c>
      <c r="C140" s="64" t="s">
        <v>62</v>
      </c>
      <c r="D140" s="65" t="s">
        <v>418</v>
      </c>
      <c r="E140" s="66" t="s">
        <v>203</v>
      </c>
      <c r="F140" s="67"/>
      <c r="G140" s="68">
        <v>2.5099999999999998</v>
      </c>
      <c r="H140" s="69">
        <f t="shared" si="11"/>
        <v>253.74543799999998</v>
      </c>
      <c r="I140" s="70" t="s">
        <v>66</v>
      </c>
      <c r="J140" s="70">
        <v>25</v>
      </c>
      <c r="K140" s="179" t="s">
        <v>1223</v>
      </c>
      <c r="L140" s="71"/>
      <c r="M140" s="72">
        <f t="shared" si="10"/>
        <v>0</v>
      </c>
      <c r="N140" s="73">
        <f t="shared" si="12"/>
        <v>0</v>
      </c>
      <c r="O140" s="74" t="s">
        <v>67</v>
      </c>
      <c r="P140" s="75" t="s">
        <v>68</v>
      </c>
      <c r="Q140" s="66" t="s">
        <v>71</v>
      </c>
      <c r="R140" s="76" t="s">
        <v>200</v>
      </c>
      <c r="S140" s="66">
        <v>200</v>
      </c>
      <c r="T140" s="77" t="s">
        <v>419</v>
      </c>
      <c r="U140" s="76" t="s">
        <v>175</v>
      </c>
      <c r="V140" s="76" t="s">
        <v>144</v>
      </c>
      <c r="W140" s="78" t="s">
        <v>76</v>
      </c>
      <c r="X140" s="62"/>
    </row>
    <row r="141" spans="1:24" s="79" customFormat="1" ht="16.05" customHeight="1">
      <c r="A141" s="55"/>
      <c r="B141" s="190" t="s">
        <v>421</v>
      </c>
      <c r="C141" s="64" t="s">
        <v>62</v>
      </c>
      <c r="D141" s="65" t="s">
        <v>422</v>
      </c>
      <c r="E141" s="66" t="s">
        <v>64</v>
      </c>
      <c r="F141" s="67"/>
      <c r="G141" s="68">
        <v>2.5099999999999998</v>
      </c>
      <c r="H141" s="69">
        <f t="shared" si="11"/>
        <v>253.74543799999998</v>
      </c>
      <c r="I141" s="70" t="s">
        <v>66</v>
      </c>
      <c r="J141" s="70">
        <v>25</v>
      </c>
      <c r="K141" s="179" t="s">
        <v>1223</v>
      </c>
      <c r="L141" s="71"/>
      <c r="M141" s="72">
        <f t="shared" si="10"/>
        <v>0</v>
      </c>
      <c r="N141" s="73">
        <f t="shared" si="12"/>
        <v>0</v>
      </c>
      <c r="O141" s="74" t="s">
        <v>94</v>
      </c>
      <c r="P141" s="75" t="s">
        <v>68</v>
      </c>
      <c r="Q141" s="66" t="s">
        <v>71</v>
      </c>
      <c r="R141" s="76" t="s">
        <v>273</v>
      </c>
      <c r="S141" s="66">
        <v>300</v>
      </c>
      <c r="T141" s="77" t="s">
        <v>174</v>
      </c>
      <c r="U141" s="76" t="s">
        <v>175</v>
      </c>
      <c r="V141" s="76" t="s">
        <v>148</v>
      </c>
      <c r="W141" s="78" t="s">
        <v>76</v>
      </c>
      <c r="X141" s="62"/>
    </row>
    <row r="142" spans="1:24" s="160" customFormat="1" ht="16.05" hidden="1" customHeight="1">
      <c r="A142" s="145"/>
      <c r="B142" s="191" t="s">
        <v>423</v>
      </c>
      <c r="C142" s="164" t="s">
        <v>62</v>
      </c>
      <c r="D142" s="146" t="s">
        <v>424</v>
      </c>
      <c r="E142" s="147" t="s">
        <v>64</v>
      </c>
      <c r="F142" s="148" t="s">
        <v>93</v>
      </c>
      <c r="G142" s="149">
        <v>2.0699999999999998</v>
      </c>
      <c r="H142" s="150">
        <f t="shared" si="11"/>
        <v>209.26416599999999</v>
      </c>
      <c r="I142" s="151" t="s">
        <v>66</v>
      </c>
      <c r="J142" s="151">
        <v>25</v>
      </c>
      <c r="K142" s="166" t="s">
        <v>1219</v>
      </c>
      <c r="L142" s="152"/>
      <c r="M142" s="153">
        <f t="shared" si="10"/>
        <v>0</v>
      </c>
      <c r="N142" s="154">
        <f t="shared" si="12"/>
        <v>0</v>
      </c>
      <c r="O142" s="155" t="s">
        <v>94</v>
      </c>
      <c r="P142" s="155" t="s">
        <v>84</v>
      </c>
      <c r="Q142" s="147" t="s">
        <v>95</v>
      </c>
      <c r="R142" s="156" t="s">
        <v>173</v>
      </c>
      <c r="S142" s="147">
        <v>300</v>
      </c>
      <c r="T142" s="157" t="s">
        <v>250</v>
      </c>
      <c r="U142" s="156" t="s">
        <v>111</v>
      </c>
      <c r="V142" s="156" t="s">
        <v>425</v>
      </c>
      <c r="W142" s="158" t="s">
        <v>100</v>
      </c>
      <c r="X142" s="159"/>
    </row>
    <row r="143" spans="1:24" s="79" customFormat="1" ht="16.05" customHeight="1">
      <c r="A143" s="55"/>
      <c r="B143" s="190" t="s">
        <v>426</v>
      </c>
      <c r="C143" s="64" t="s">
        <v>62</v>
      </c>
      <c r="D143" s="65" t="s">
        <v>427</v>
      </c>
      <c r="E143" s="66" t="s">
        <v>64</v>
      </c>
      <c r="F143" s="67"/>
      <c r="G143" s="68">
        <v>4.3099999999999996</v>
      </c>
      <c r="H143" s="69">
        <f t="shared" si="11"/>
        <v>435.71427799999998</v>
      </c>
      <c r="I143" s="70" t="s">
        <v>66</v>
      </c>
      <c r="J143" s="70">
        <v>25</v>
      </c>
      <c r="K143" s="178" t="s">
        <v>1222</v>
      </c>
      <c r="L143" s="71"/>
      <c r="M143" s="72">
        <f t="shared" si="10"/>
        <v>0</v>
      </c>
      <c r="N143" s="73">
        <f t="shared" si="12"/>
        <v>0</v>
      </c>
      <c r="O143" s="74" t="s">
        <v>67</v>
      </c>
      <c r="P143" s="75" t="s">
        <v>68</v>
      </c>
      <c r="Q143" s="66" t="s">
        <v>85</v>
      </c>
      <c r="R143" s="76" t="s">
        <v>72</v>
      </c>
      <c r="S143" s="66">
        <v>300</v>
      </c>
      <c r="T143" s="77" t="s">
        <v>97</v>
      </c>
      <c r="U143" s="76" t="s">
        <v>98</v>
      </c>
      <c r="V143" s="76" t="s">
        <v>428</v>
      </c>
      <c r="W143" s="78" t="s">
        <v>90</v>
      </c>
      <c r="X143" s="62"/>
    </row>
    <row r="144" spans="1:24" s="79" customFormat="1" ht="16.05" customHeight="1">
      <c r="A144" s="55"/>
      <c r="B144" s="190" t="s">
        <v>429</v>
      </c>
      <c r="C144" s="64" t="s">
        <v>62</v>
      </c>
      <c r="D144" s="65" t="s">
        <v>430</v>
      </c>
      <c r="E144" s="66" t="s">
        <v>64</v>
      </c>
      <c r="F144" s="67" t="s">
        <v>65</v>
      </c>
      <c r="G144" s="68">
        <v>2.25</v>
      </c>
      <c r="H144" s="69">
        <f t="shared" si="11"/>
        <v>227.46105</v>
      </c>
      <c r="I144" s="70" t="s">
        <v>66</v>
      </c>
      <c r="J144" s="70">
        <v>25</v>
      </c>
      <c r="K144" s="179" t="s">
        <v>1223</v>
      </c>
      <c r="L144" s="71"/>
      <c r="M144" s="72">
        <f t="shared" si="10"/>
        <v>0</v>
      </c>
      <c r="N144" s="73">
        <f t="shared" si="12"/>
        <v>0</v>
      </c>
      <c r="O144" s="74" t="s">
        <v>67</v>
      </c>
      <c r="P144" s="75" t="s">
        <v>68</v>
      </c>
      <c r="Q144" s="66" t="s">
        <v>12</v>
      </c>
      <c r="R144" s="76"/>
      <c r="S144" s="66"/>
      <c r="T144" s="77"/>
      <c r="U144" s="76"/>
      <c r="V144" s="76"/>
      <c r="W144" s="78" t="s">
        <v>76</v>
      </c>
      <c r="X144" s="62"/>
    </row>
    <row r="145" spans="1:24" s="160" customFormat="1" ht="16.05" hidden="1" customHeight="1">
      <c r="A145" s="145"/>
      <c r="B145" s="191" t="s">
        <v>431</v>
      </c>
      <c r="C145" s="164" t="s">
        <v>62</v>
      </c>
      <c r="D145" s="146" t="s">
        <v>432</v>
      </c>
      <c r="E145" s="147" t="s">
        <v>64</v>
      </c>
      <c r="F145" s="148"/>
      <c r="G145" s="149">
        <v>2.0699999999999998</v>
      </c>
      <c r="H145" s="150">
        <f t="shared" si="11"/>
        <v>209.26416599999999</v>
      </c>
      <c r="I145" s="151" t="s">
        <v>66</v>
      </c>
      <c r="J145" s="151">
        <v>25</v>
      </c>
      <c r="K145" s="166" t="s">
        <v>1219</v>
      </c>
      <c r="L145" s="152"/>
      <c r="M145" s="153">
        <f t="shared" si="10"/>
        <v>0</v>
      </c>
      <c r="N145" s="154">
        <f t="shared" si="12"/>
        <v>0</v>
      </c>
      <c r="O145" s="155" t="s">
        <v>67</v>
      </c>
      <c r="P145" s="155" t="s">
        <v>84</v>
      </c>
      <c r="Q145" s="147" t="s">
        <v>71</v>
      </c>
      <c r="R145" s="156" t="s">
        <v>433</v>
      </c>
      <c r="S145" s="147">
        <v>250</v>
      </c>
      <c r="T145" s="157" t="s">
        <v>80</v>
      </c>
      <c r="U145" s="156" t="s">
        <v>175</v>
      </c>
      <c r="V145" s="156" t="s">
        <v>144</v>
      </c>
      <c r="W145" s="158" t="s">
        <v>76</v>
      </c>
      <c r="X145" s="159"/>
    </row>
    <row r="146" spans="1:24" s="79" customFormat="1" ht="16.05" customHeight="1">
      <c r="A146" s="55"/>
      <c r="B146" s="190" t="s">
        <v>1214</v>
      </c>
      <c r="C146" s="64" t="s">
        <v>62</v>
      </c>
      <c r="D146" s="65" t="s">
        <v>1213</v>
      </c>
      <c r="E146" s="66" t="s">
        <v>64</v>
      </c>
      <c r="F146" s="165" t="s">
        <v>1203</v>
      </c>
      <c r="G146" s="68">
        <v>4.3099999999999996</v>
      </c>
      <c r="H146" s="69">
        <f t="shared" ref="H146" si="13">G146*$O$8</f>
        <v>435.71427799999998</v>
      </c>
      <c r="I146" s="70" t="s">
        <v>66</v>
      </c>
      <c r="J146" s="70">
        <v>25</v>
      </c>
      <c r="K146" s="179" t="s">
        <v>1223</v>
      </c>
      <c r="L146" s="71"/>
      <c r="M146" s="72">
        <f t="shared" ref="M146" si="14">L146*G146</f>
        <v>0</v>
      </c>
      <c r="N146" s="73">
        <f t="shared" ref="N146" si="15">L146*H146</f>
        <v>0</v>
      </c>
      <c r="O146" s="74" t="s">
        <v>67</v>
      </c>
      <c r="P146" s="75" t="s">
        <v>68</v>
      </c>
      <c r="Q146" s="66" t="s">
        <v>71</v>
      </c>
      <c r="R146" s="76" t="s">
        <v>96</v>
      </c>
      <c r="S146" s="66" t="s">
        <v>1228</v>
      </c>
      <c r="T146" s="77" t="s">
        <v>1226</v>
      </c>
      <c r="U146" s="76" t="s">
        <v>348</v>
      </c>
      <c r="V146" s="76" t="s">
        <v>144</v>
      </c>
      <c r="W146" s="78"/>
      <c r="X146" s="62"/>
    </row>
    <row r="147" spans="1:24" s="79" customFormat="1" ht="16.05" customHeight="1">
      <c r="A147" s="55"/>
      <c r="B147" s="190" t="s">
        <v>434</v>
      </c>
      <c r="C147" s="64" t="s">
        <v>62</v>
      </c>
      <c r="D147" s="65" t="s">
        <v>435</v>
      </c>
      <c r="E147" s="66" t="s">
        <v>64</v>
      </c>
      <c r="F147" s="67"/>
      <c r="G147" s="68">
        <v>2.5099999999999998</v>
      </c>
      <c r="H147" s="69">
        <f t="shared" si="11"/>
        <v>253.74543799999998</v>
      </c>
      <c r="I147" s="70" t="s">
        <v>66</v>
      </c>
      <c r="J147" s="70">
        <v>25</v>
      </c>
      <c r="K147" s="179" t="s">
        <v>1223</v>
      </c>
      <c r="L147" s="71"/>
      <c r="M147" s="72">
        <f t="shared" si="10"/>
        <v>0</v>
      </c>
      <c r="N147" s="73">
        <f t="shared" si="12"/>
        <v>0</v>
      </c>
      <c r="O147" s="74" t="s">
        <v>94</v>
      </c>
      <c r="P147" s="75" t="s">
        <v>68</v>
      </c>
      <c r="Q147" s="66" t="s">
        <v>85</v>
      </c>
      <c r="R147" s="76" t="s">
        <v>173</v>
      </c>
      <c r="S147" s="66">
        <v>150</v>
      </c>
      <c r="T147" s="77" t="s">
        <v>97</v>
      </c>
      <c r="U147" s="76" t="s">
        <v>98</v>
      </c>
      <c r="V147" s="76" t="s">
        <v>336</v>
      </c>
      <c r="W147" s="78" t="s">
        <v>90</v>
      </c>
      <c r="X147" s="62"/>
    </row>
    <row r="148" spans="1:24" s="160" customFormat="1" ht="16.05" hidden="1" customHeight="1">
      <c r="A148" s="145"/>
      <c r="B148" s="191" t="s">
        <v>436</v>
      </c>
      <c r="C148" s="164" t="s">
        <v>62</v>
      </c>
      <c r="D148" s="146" t="s">
        <v>437</v>
      </c>
      <c r="E148" s="147" t="s">
        <v>64</v>
      </c>
      <c r="F148" s="148" t="s">
        <v>93</v>
      </c>
      <c r="G148" s="149">
        <v>2.0699999999999998</v>
      </c>
      <c r="H148" s="150">
        <f t="shared" si="11"/>
        <v>209.26416599999999</v>
      </c>
      <c r="I148" s="151" t="s">
        <v>66</v>
      </c>
      <c r="J148" s="151">
        <v>25</v>
      </c>
      <c r="K148" s="166" t="s">
        <v>1219</v>
      </c>
      <c r="L148" s="152"/>
      <c r="M148" s="153">
        <f t="shared" si="10"/>
        <v>0</v>
      </c>
      <c r="N148" s="154">
        <f t="shared" si="12"/>
        <v>0</v>
      </c>
      <c r="O148" s="155" t="s">
        <v>94</v>
      </c>
      <c r="P148" s="155" t="s">
        <v>84</v>
      </c>
      <c r="Q148" s="147" t="s">
        <v>95</v>
      </c>
      <c r="R148" s="156" t="s">
        <v>388</v>
      </c>
      <c r="S148" s="147" t="s">
        <v>178</v>
      </c>
      <c r="T148" s="157" t="s">
        <v>438</v>
      </c>
      <c r="U148" s="156" t="s">
        <v>400</v>
      </c>
      <c r="V148" s="156" t="s">
        <v>439</v>
      </c>
      <c r="W148" s="158" t="s">
        <v>100</v>
      </c>
      <c r="X148" s="159"/>
    </row>
    <row r="149" spans="1:24" s="79" customFormat="1" ht="16.05" customHeight="1">
      <c r="A149" s="55"/>
      <c r="B149" s="190" t="s">
        <v>440</v>
      </c>
      <c r="C149" s="64" t="s">
        <v>62</v>
      </c>
      <c r="D149" s="65" t="s">
        <v>441</v>
      </c>
      <c r="E149" s="66" t="s">
        <v>64</v>
      </c>
      <c r="F149" s="67"/>
      <c r="G149" s="68">
        <v>2.0699999999999998</v>
      </c>
      <c r="H149" s="69">
        <f t="shared" si="11"/>
        <v>209.26416599999999</v>
      </c>
      <c r="I149" s="70" t="s">
        <v>66</v>
      </c>
      <c r="J149" s="70">
        <v>25</v>
      </c>
      <c r="K149" s="179" t="s">
        <v>1223</v>
      </c>
      <c r="L149" s="71"/>
      <c r="M149" s="72">
        <f t="shared" si="10"/>
        <v>0</v>
      </c>
      <c r="N149" s="73">
        <f t="shared" si="12"/>
        <v>0</v>
      </c>
      <c r="O149" s="74" t="s">
        <v>94</v>
      </c>
      <c r="P149" s="75" t="s">
        <v>68</v>
      </c>
      <c r="Q149" s="66" t="s">
        <v>85</v>
      </c>
      <c r="R149" s="76" t="s">
        <v>173</v>
      </c>
      <c r="S149" s="66">
        <v>150</v>
      </c>
      <c r="T149" s="77" t="s">
        <v>442</v>
      </c>
      <c r="U149" s="76" t="s">
        <v>123</v>
      </c>
      <c r="V149" s="76" t="s">
        <v>443</v>
      </c>
      <c r="W149" s="78" t="s">
        <v>107</v>
      </c>
      <c r="X149" s="62"/>
    </row>
    <row r="150" spans="1:24" s="160" customFormat="1" ht="16.05" hidden="1" customHeight="1">
      <c r="A150" s="145"/>
      <c r="B150" s="191" t="s">
        <v>444</v>
      </c>
      <c r="C150" s="164" t="s">
        <v>62</v>
      </c>
      <c r="D150" s="146" t="s">
        <v>445</v>
      </c>
      <c r="E150" s="147" t="s">
        <v>64</v>
      </c>
      <c r="F150" s="148"/>
      <c r="G150" s="149">
        <v>3.3</v>
      </c>
      <c r="H150" s="150">
        <f t="shared" si="11"/>
        <v>333.60953999999998</v>
      </c>
      <c r="I150" s="151" t="s">
        <v>66</v>
      </c>
      <c r="J150" s="151">
        <v>25</v>
      </c>
      <c r="K150" s="166" t="s">
        <v>1219</v>
      </c>
      <c r="L150" s="152"/>
      <c r="M150" s="153">
        <f t="shared" si="10"/>
        <v>0</v>
      </c>
      <c r="N150" s="154">
        <f t="shared" si="12"/>
        <v>0</v>
      </c>
      <c r="O150" s="155" t="s">
        <v>67</v>
      </c>
      <c r="P150" s="155" t="s">
        <v>68</v>
      </c>
      <c r="Q150" s="147" t="s">
        <v>71</v>
      </c>
      <c r="R150" s="156" t="s">
        <v>103</v>
      </c>
      <c r="S150" s="147">
        <v>250</v>
      </c>
      <c r="T150" s="157" t="s">
        <v>235</v>
      </c>
      <c r="U150" s="156" t="s">
        <v>175</v>
      </c>
      <c r="V150" s="156"/>
      <c r="W150" s="158" t="s">
        <v>76</v>
      </c>
      <c r="X150" s="159"/>
    </row>
    <row r="151" spans="1:24" s="79" customFormat="1" ht="16.05" customHeight="1">
      <c r="A151" s="55"/>
      <c r="B151" s="190" t="s">
        <v>446</v>
      </c>
      <c r="C151" s="64" t="s">
        <v>62</v>
      </c>
      <c r="D151" s="65" t="s">
        <v>447</v>
      </c>
      <c r="E151" s="66" t="s">
        <v>64</v>
      </c>
      <c r="F151" s="82" t="s">
        <v>131</v>
      </c>
      <c r="G151" s="68">
        <v>4.13</v>
      </c>
      <c r="H151" s="69">
        <f t="shared" si="11"/>
        <v>417.51739400000002</v>
      </c>
      <c r="I151" s="70" t="s">
        <v>66</v>
      </c>
      <c r="J151" s="70">
        <v>25</v>
      </c>
      <c r="K151" s="179" t="s">
        <v>1223</v>
      </c>
      <c r="L151" s="71"/>
      <c r="M151" s="72">
        <f t="shared" si="10"/>
        <v>0</v>
      </c>
      <c r="N151" s="73">
        <f t="shared" si="12"/>
        <v>0</v>
      </c>
      <c r="O151" s="74" t="s">
        <v>67</v>
      </c>
      <c r="P151" s="75" t="s">
        <v>68</v>
      </c>
      <c r="Q151" s="66" t="s">
        <v>71</v>
      </c>
      <c r="R151" s="76" t="s">
        <v>127</v>
      </c>
      <c r="S151" s="66">
        <v>150</v>
      </c>
      <c r="T151" s="77" t="s">
        <v>214</v>
      </c>
      <c r="U151" s="76" t="s">
        <v>175</v>
      </c>
      <c r="V151" s="76" t="s">
        <v>448</v>
      </c>
      <c r="W151" s="78" t="s">
        <v>90</v>
      </c>
      <c r="X151" s="62"/>
    </row>
    <row r="152" spans="1:24" s="79" customFormat="1" ht="16.05" customHeight="1">
      <c r="A152" s="55"/>
      <c r="B152" s="190" t="s">
        <v>449</v>
      </c>
      <c r="C152" s="64" t="s">
        <v>62</v>
      </c>
      <c r="D152" s="65" t="s">
        <v>450</v>
      </c>
      <c r="E152" s="66" t="s">
        <v>64</v>
      </c>
      <c r="F152" s="67"/>
      <c r="G152" s="68">
        <v>2.0699999999999998</v>
      </c>
      <c r="H152" s="69">
        <f t="shared" si="11"/>
        <v>209.26416599999999</v>
      </c>
      <c r="I152" s="70" t="s">
        <v>66</v>
      </c>
      <c r="J152" s="70">
        <v>25</v>
      </c>
      <c r="K152" s="179" t="s">
        <v>1223</v>
      </c>
      <c r="L152" s="71"/>
      <c r="M152" s="72">
        <f t="shared" si="10"/>
        <v>0</v>
      </c>
      <c r="N152" s="73">
        <f t="shared" si="12"/>
        <v>0</v>
      </c>
      <c r="O152" s="74" t="s">
        <v>67</v>
      </c>
      <c r="P152" s="75" t="s">
        <v>68</v>
      </c>
      <c r="Q152" s="66" t="s">
        <v>71</v>
      </c>
      <c r="R152" s="76" t="s">
        <v>451</v>
      </c>
      <c r="S152" s="66">
        <v>300</v>
      </c>
      <c r="T152" s="77" t="s">
        <v>365</v>
      </c>
      <c r="U152" s="76" t="s">
        <v>452</v>
      </c>
      <c r="V152" s="76" t="s">
        <v>453</v>
      </c>
      <c r="W152" s="78" t="s">
        <v>76</v>
      </c>
      <c r="X152" s="62"/>
    </row>
    <row r="153" spans="1:24" s="79" customFormat="1" ht="16.05" customHeight="1">
      <c r="A153" s="55"/>
      <c r="B153" s="190" t="s">
        <v>454</v>
      </c>
      <c r="C153" s="64" t="s">
        <v>62</v>
      </c>
      <c r="D153" s="65" t="s">
        <v>455</v>
      </c>
      <c r="E153" s="66" t="s">
        <v>64</v>
      </c>
      <c r="F153" s="67"/>
      <c r="G153" s="68">
        <v>3.3699999999999997</v>
      </c>
      <c r="H153" s="69">
        <f t="shared" si="11"/>
        <v>340.686106</v>
      </c>
      <c r="I153" s="70" t="s">
        <v>66</v>
      </c>
      <c r="J153" s="70">
        <v>25</v>
      </c>
      <c r="K153" s="179" t="s">
        <v>1223</v>
      </c>
      <c r="L153" s="71"/>
      <c r="M153" s="72">
        <f t="shared" si="10"/>
        <v>0</v>
      </c>
      <c r="N153" s="73">
        <f t="shared" si="12"/>
        <v>0</v>
      </c>
      <c r="O153" s="74" t="s">
        <v>67</v>
      </c>
      <c r="P153" s="75" t="s">
        <v>68</v>
      </c>
      <c r="Q153" s="66" t="s">
        <v>71</v>
      </c>
      <c r="R153" s="76" t="s">
        <v>456</v>
      </c>
      <c r="S153" s="66">
        <v>120</v>
      </c>
      <c r="T153" s="77" t="s">
        <v>73</v>
      </c>
      <c r="U153" s="76" t="s">
        <v>452</v>
      </c>
      <c r="V153" s="76"/>
      <c r="W153" s="78" t="s">
        <v>258</v>
      </c>
      <c r="X153" s="62"/>
    </row>
    <row r="154" spans="1:24" s="79" customFormat="1" ht="16.05" customHeight="1">
      <c r="A154" s="55"/>
      <c r="B154" s="190" t="s">
        <v>457</v>
      </c>
      <c r="C154" s="64" t="s">
        <v>62</v>
      </c>
      <c r="D154" s="65" t="s">
        <v>458</v>
      </c>
      <c r="E154" s="66" t="s">
        <v>64</v>
      </c>
      <c r="F154" s="67"/>
      <c r="G154" s="68">
        <v>1.87</v>
      </c>
      <c r="H154" s="69">
        <f t="shared" si="11"/>
        <v>189.04540600000001</v>
      </c>
      <c r="I154" s="70" t="s">
        <v>66</v>
      </c>
      <c r="J154" s="70">
        <v>25</v>
      </c>
      <c r="K154" s="177" t="s">
        <v>1221</v>
      </c>
      <c r="L154" s="71"/>
      <c r="M154" s="72">
        <f t="shared" si="10"/>
        <v>0</v>
      </c>
      <c r="N154" s="73">
        <f t="shared" si="12"/>
        <v>0</v>
      </c>
      <c r="O154" s="74" t="s">
        <v>94</v>
      </c>
      <c r="P154" s="75" t="s">
        <v>68</v>
      </c>
      <c r="Q154" s="66" t="s">
        <v>370</v>
      </c>
      <c r="R154" s="76" t="s">
        <v>459</v>
      </c>
      <c r="S154" s="66">
        <v>400</v>
      </c>
      <c r="T154" s="77" t="s">
        <v>73</v>
      </c>
      <c r="U154" s="76" t="s">
        <v>98</v>
      </c>
      <c r="V154" s="76" t="s">
        <v>106</v>
      </c>
      <c r="W154" s="78" t="s">
        <v>217</v>
      </c>
      <c r="X154" s="62"/>
    </row>
    <row r="155" spans="1:24" s="79" customFormat="1" ht="16.05" customHeight="1">
      <c r="A155" s="55"/>
      <c r="B155" s="190" t="s">
        <v>460</v>
      </c>
      <c r="C155" s="64" t="s">
        <v>62</v>
      </c>
      <c r="D155" s="65" t="s">
        <v>461</v>
      </c>
      <c r="E155" s="66" t="s">
        <v>64</v>
      </c>
      <c r="F155" s="67"/>
      <c r="G155" s="68">
        <v>4.3099999999999996</v>
      </c>
      <c r="H155" s="69">
        <f t="shared" si="11"/>
        <v>435.71427799999998</v>
      </c>
      <c r="I155" s="70" t="s">
        <v>66</v>
      </c>
      <c r="J155" s="70">
        <v>25</v>
      </c>
      <c r="K155" s="179" t="s">
        <v>1223</v>
      </c>
      <c r="L155" s="71"/>
      <c r="M155" s="72">
        <f t="shared" si="10"/>
        <v>0</v>
      </c>
      <c r="N155" s="73">
        <f t="shared" si="12"/>
        <v>0</v>
      </c>
      <c r="O155" s="74" t="s">
        <v>67</v>
      </c>
      <c r="P155" s="75" t="s">
        <v>68</v>
      </c>
      <c r="Q155" s="66" t="s">
        <v>71</v>
      </c>
      <c r="R155" s="76" t="s">
        <v>167</v>
      </c>
      <c r="S155" s="66" t="s">
        <v>297</v>
      </c>
      <c r="T155" s="77" t="s">
        <v>462</v>
      </c>
      <c r="U155" s="76" t="s">
        <v>463</v>
      </c>
      <c r="V155" s="76" t="s">
        <v>144</v>
      </c>
      <c r="W155" s="78" t="s">
        <v>76</v>
      </c>
      <c r="X155" s="62"/>
    </row>
    <row r="156" spans="1:24" s="79" customFormat="1" ht="16.05" customHeight="1">
      <c r="A156" s="55"/>
      <c r="B156" s="190" t="s">
        <v>464</v>
      </c>
      <c r="C156" s="64" t="s">
        <v>62</v>
      </c>
      <c r="D156" s="65" t="s">
        <v>465</v>
      </c>
      <c r="E156" s="66" t="s">
        <v>64</v>
      </c>
      <c r="F156" s="82" t="s">
        <v>131</v>
      </c>
      <c r="G156" s="68">
        <v>2.25</v>
      </c>
      <c r="H156" s="69">
        <f t="shared" si="11"/>
        <v>227.46105</v>
      </c>
      <c r="I156" s="70" t="s">
        <v>66</v>
      </c>
      <c r="J156" s="70">
        <v>25</v>
      </c>
      <c r="K156" s="179" t="s">
        <v>1223</v>
      </c>
      <c r="L156" s="71"/>
      <c r="M156" s="72">
        <f t="shared" si="10"/>
        <v>0</v>
      </c>
      <c r="N156" s="73">
        <f t="shared" si="12"/>
        <v>0</v>
      </c>
      <c r="O156" s="74" t="s">
        <v>67</v>
      </c>
      <c r="P156" s="75" t="s">
        <v>68</v>
      </c>
      <c r="Q156" s="66" t="s">
        <v>85</v>
      </c>
      <c r="R156" s="76" t="s">
        <v>72</v>
      </c>
      <c r="S156" s="66">
        <v>400</v>
      </c>
      <c r="T156" s="77" t="s">
        <v>157</v>
      </c>
      <c r="U156" s="76" t="s">
        <v>98</v>
      </c>
      <c r="V156" s="76" t="s">
        <v>148</v>
      </c>
      <c r="W156" s="78" t="s">
        <v>76</v>
      </c>
      <c r="X156" s="62"/>
    </row>
    <row r="157" spans="1:24" s="79" customFormat="1" ht="16.05" customHeight="1">
      <c r="A157" s="55"/>
      <c r="B157" s="190" t="s">
        <v>466</v>
      </c>
      <c r="C157" s="64" t="s">
        <v>62</v>
      </c>
      <c r="D157" s="65" t="s">
        <v>467</v>
      </c>
      <c r="E157" s="66" t="s">
        <v>64</v>
      </c>
      <c r="F157" s="67"/>
      <c r="G157" s="68">
        <v>1.87</v>
      </c>
      <c r="H157" s="69">
        <f t="shared" si="11"/>
        <v>189.04540600000001</v>
      </c>
      <c r="I157" s="70" t="s">
        <v>66</v>
      </c>
      <c r="J157" s="70">
        <v>25</v>
      </c>
      <c r="K157" s="177" t="s">
        <v>1221</v>
      </c>
      <c r="L157" s="71"/>
      <c r="M157" s="72">
        <f t="shared" si="10"/>
        <v>0</v>
      </c>
      <c r="N157" s="73">
        <f t="shared" si="12"/>
        <v>0</v>
      </c>
      <c r="O157" s="74" t="s">
        <v>67</v>
      </c>
      <c r="P157" s="75" t="s">
        <v>68</v>
      </c>
      <c r="Q157" s="66" t="s">
        <v>85</v>
      </c>
      <c r="R157" s="76" t="s">
        <v>121</v>
      </c>
      <c r="S157" s="66">
        <v>400</v>
      </c>
      <c r="T157" s="77" t="s">
        <v>468</v>
      </c>
      <c r="U157" s="76" t="s">
        <v>339</v>
      </c>
      <c r="V157" s="76" t="s">
        <v>222</v>
      </c>
      <c r="W157" s="78" t="s">
        <v>76</v>
      </c>
      <c r="X157" s="62"/>
    </row>
    <row r="158" spans="1:24" s="79" customFormat="1" ht="16.05" customHeight="1">
      <c r="A158" s="55"/>
      <c r="B158" s="190" t="s">
        <v>469</v>
      </c>
      <c r="C158" s="64" t="s">
        <v>62</v>
      </c>
      <c r="D158" s="65" t="s">
        <v>470</v>
      </c>
      <c r="E158" s="66" t="s">
        <v>64</v>
      </c>
      <c r="F158" s="67"/>
      <c r="G158" s="68">
        <v>2.0699999999999998</v>
      </c>
      <c r="H158" s="69">
        <f t="shared" si="11"/>
        <v>209.26416599999999</v>
      </c>
      <c r="I158" s="70" t="s">
        <v>66</v>
      </c>
      <c r="J158" s="70">
        <v>25</v>
      </c>
      <c r="K158" s="179" t="s">
        <v>1223</v>
      </c>
      <c r="L158" s="71"/>
      <c r="M158" s="72">
        <f t="shared" si="10"/>
        <v>0</v>
      </c>
      <c r="N158" s="73">
        <f t="shared" si="12"/>
        <v>0</v>
      </c>
      <c r="O158" s="74" t="s">
        <v>67</v>
      </c>
      <c r="P158" s="75" t="s">
        <v>68</v>
      </c>
      <c r="Q158" s="66" t="s">
        <v>71</v>
      </c>
      <c r="R158" s="76" t="s">
        <v>103</v>
      </c>
      <c r="S158" s="66">
        <v>400</v>
      </c>
      <c r="T158" s="77" t="s">
        <v>168</v>
      </c>
      <c r="U158" s="76" t="s">
        <v>452</v>
      </c>
      <c r="V158" s="76" t="s">
        <v>471</v>
      </c>
      <c r="W158" s="78" t="s">
        <v>76</v>
      </c>
      <c r="X158" s="62"/>
    </row>
    <row r="159" spans="1:24" s="79" customFormat="1" ht="16.05" customHeight="1">
      <c r="A159" s="55"/>
      <c r="B159" s="190" t="s">
        <v>472</v>
      </c>
      <c r="C159" s="64" t="s">
        <v>62</v>
      </c>
      <c r="D159" s="65" t="s">
        <v>473</v>
      </c>
      <c r="E159" s="66" t="s">
        <v>64</v>
      </c>
      <c r="F159" s="67"/>
      <c r="G159" s="68">
        <v>2.25</v>
      </c>
      <c r="H159" s="69">
        <f t="shared" si="11"/>
        <v>227.46105</v>
      </c>
      <c r="I159" s="70" t="s">
        <v>66</v>
      </c>
      <c r="J159" s="70">
        <v>25</v>
      </c>
      <c r="K159" s="179" t="s">
        <v>1223</v>
      </c>
      <c r="L159" s="71"/>
      <c r="M159" s="72">
        <f t="shared" si="10"/>
        <v>0</v>
      </c>
      <c r="N159" s="73">
        <f t="shared" si="12"/>
        <v>0</v>
      </c>
      <c r="O159" s="74" t="s">
        <v>67</v>
      </c>
      <c r="P159" s="75" t="s">
        <v>68</v>
      </c>
      <c r="Q159" s="66" t="s">
        <v>71</v>
      </c>
      <c r="R159" s="76" t="s">
        <v>103</v>
      </c>
      <c r="S159" s="66">
        <v>200</v>
      </c>
      <c r="T159" s="77" t="s">
        <v>474</v>
      </c>
      <c r="U159" s="76" t="s">
        <v>463</v>
      </c>
      <c r="V159" s="76" t="s">
        <v>144</v>
      </c>
      <c r="W159" s="78" t="s">
        <v>76</v>
      </c>
      <c r="X159" s="62"/>
    </row>
    <row r="160" spans="1:24" s="79" customFormat="1" ht="16.05" customHeight="1">
      <c r="A160" s="55"/>
      <c r="B160" s="190" t="s">
        <v>475</v>
      </c>
      <c r="C160" s="64" t="s">
        <v>62</v>
      </c>
      <c r="D160" s="65" t="s">
        <v>476</v>
      </c>
      <c r="E160" s="66" t="s">
        <v>64</v>
      </c>
      <c r="F160" s="67"/>
      <c r="G160" s="68">
        <v>4.3099999999999996</v>
      </c>
      <c r="H160" s="69">
        <f t="shared" si="11"/>
        <v>435.71427799999998</v>
      </c>
      <c r="I160" s="70" t="s">
        <v>66</v>
      </c>
      <c r="J160" s="70">
        <v>25</v>
      </c>
      <c r="K160" s="179" t="s">
        <v>1223</v>
      </c>
      <c r="L160" s="71"/>
      <c r="M160" s="72">
        <f t="shared" si="10"/>
        <v>0</v>
      </c>
      <c r="N160" s="73">
        <f t="shared" si="12"/>
        <v>0</v>
      </c>
      <c r="O160" s="74" t="s">
        <v>67</v>
      </c>
      <c r="P160" s="75" t="s">
        <v>68</v>
      </c>
      <c r="Q160" s="66" t="s">
        <v>71</v>
      </c>
      <c r="R160" s="76" t="s">
        <v>127</v>
      </c>
      <c r="S160" s="66">
        <v>200</v>
      </c>
      <c r="T160" s="77" t="s">
        <v>174</v>
      </c>
      <c r="U160" s="76" t="s">
        <v>74</v>
      </c>
      <c r="V160" s="76" t="s">
        <v>136</v>
      </c>
      <c r="W160" s="78" t="s">
        <v>76</v>
      </c>
      <c r="X160" s="62"/>
    </row>
    <row r="161" spans="1:24" s="79" customFormat="1" ht="16.05" customHeight="1">
      <c r="A161" s="55"/>
      <c r="B161" s="190" t="s">
        <v>477</v>
      </c>
      <c r="C161" s="64" t="s">
        <v>62</v>
      </c>
      <c r="D161" s="65" t="s">
        <v>478</v>
      </c>
      <c r="E161" s="66" t="s">
        <v>64</v>
      </c>
      <c r="F161" s="67"/>
      <c r="G161" s="68">
        <v>2.5099999999999998</v>
      </c>
      <c r="H161" s="69">
        <f t="shared" si="11"/>
        <v>253.74543799999998</v>
      </c>
      <c r="I161" s="70" t="s">
        <v>66</v>
      </c>
      <c r="J161" s="70">
        <v>25</v>
      </c>
      <c r="K161" s="179" t="s">
        <v>1223</v>
      </c>
      <c r="L161" s="71"/>
      <c r="M161" s="72">
        <f t="shared" si="10"/>
        <v>0</v>
      </c>
      <c r="N161" s="73">
        <f t="shared" si="12"/>
        <v>0</v>
      </c>
      <c r="O161" s="74" t="s">
        <v>94</v>
      </c>
      <c r="P161" s="75" t="s">
        <v>68</v>
      </c>
      <c r="Q161" s="66" t="s">
        <v>71</v>
      </c>
      <c r="R161" s="76" t="s">
        <v>127</v>
      </c>
      <c r="S161" s="66">
        <v>200</v>
      </c>
      <c r="T161" s="77" t="s">
        <v>174</v>
      </c>
      <c r="U161" s="76" t="s">
        <v>175</v>
      </c>
      <c r="V161" s="76" t="s">
        <v>479</v>
      </c>
      <c r="W161" s="78" t="s">
        <v>76</v>
      </c>
      <c r="X161" s="62"/>
    </row>
    <row r="162" spans="1:24" s="160" customFormat="1" ht="16.05" hidden="1" customHeight="1">
      <c r="A162" s="145"/>
      <c r="B162" s="191" t="s">
        <v>480</v>
      </c>
      <c r="C162" s="164" t="s">
        <v>62</v>
      </c>
      <c r="D162" s="146" t="s">
        <v>481</v>
      </c>
      <c r="E162" s="147" t="s">
        <v>64</v>
      </c>
      <c r="F162" s="148"/>
      <c r="G162" s="149">
        <v>4.3099999999999996</v>
      </c>
      <c r="H162" s="150">
        <f t="shared" si="11"/>
        <v>435.71427799999998</v>
      </c>
      <c r="I162" s="151" t="s">
        <v>66</v>
      </c>
      <c r="J162" s="151">
        <v>25</v>
      </c>
      <c r="K162" s="166" t="s">
        <v>1219</v>
      </c>
      <c r="L162" s="152"/>
      <c r="M162" s="153">
        <f t="shared" si="10"/>
        <v>0</v>
      </c>
      <c r="N162" s="154">
        <f t="shared" si="12"/>
        <v>0</v>
      </c>
      <c r="O162" s="155" t="s">
        <v>67</v>
      </c>
      <c r="P162" s="155" t="s">
        <v>84</v>
      </c>
      <c r="Q162" s="147" t="s">
        <v>71</v>
      </c>
      <c r="R162" s="156" t="s">
        <v>482</v>
      </c>
      <c r="S162" s="147">
        <v>200</v>
      </c>
      <c r="T162" s="157" t="s">
        <v>168</v>
      </c>
      <c r="U162" s="156" t="s">
        <v>175</v>
      </c>
      <c r="V162" s="156" t="s">
        <v>136</v>
      </c>
      <c r="W162" s="158" t="s">
        <v>217</v>
      </c>
      <c r="X162" s="159"/>
    </row>
    <row r="163" spans="1:24" s="79" customFormat="1" ht="16.05" customHeight="1">
      <c r="A163" s="55"/>
      <c r="B163" s="190" t="s">
        <v>483</v>
      </c>
      <c r="C163" s="64" t="s">
        <v>62</v>
      </c>
      <c r="D163" s="65" t="s">
        <v>484</v>
      </c>
      <c r="E163" s="66" t="s">
        <v>64</v>
      </c>
      <c r="F163" s="82" t="s">
        <v>131</v>
      </c>
      <c r="G163" s="68">
        <v>1.87</v>
      </c>
      <c r="H163" s="69">
        <f t="shared" si="11"/>
        <v>189.04540600000001</v>
      </c>
      <c r="I163" s="70" t="s">
        <v>66</v>
      </c>
      <c r="J163" s="70">
        <v>25</v>
      </c>
      <c r="K163" s="179" t="s">
        <v>1223</v>
      </c>
      <c r="L163" s="71"/>
      <c r="M163" s="72">
        <f t="shared" si="10"/>
        <v>0</v>
      </c>
      <c r="N163" s="73">
        <f t="shared" si="12"/>
        <v>0</v>
      </c>
      <c r="O163" s="74" t="s">
        <v>94</v>
      </c>
      <c r="P163" s="75" t="s">
        <v>68</v>
      </c>
      <c r="Q163" s="66" t="s">
        <v>85</v>
      </c>
      <c r="R163" s="76" t="s">
        <v>103</v>
      </c>
      <c r="S163" s="66">
        <v>400</v>
      </c>
      <c r="T163" s="77" t="s">
        <v>485</v>
      </c>
      <c r="U163" s="76" t="s">
        <v>98</v>
      </c>
      <c r="V163" s="76" t="s">
        <v>486</v>
      </c>
      <c r="W163" s="78" t="s">
        <v>217</v>
      </c>
      <c r="X163" s="62"/>
    </row>
    <row r="164" spans="1:24" s="160" customFormat="1" ht="16.05" hidden="1" customHeight="1">
      <c r="A164" s="145"/>
      <c r="B164" s="191" t="s">
        <v>487</v>
      </c>
      <c r="C164" s="164" t="s">
        <v>62</v>
      </c>
      <c r="D164" s="146" t="s">
        <v>488</v>
      </c>
      <c r="E164" s="147" t="s">
        <v>64</v>
      </c>
      <c r="F164" s="148"/>
      <c r="G164" s="149">
        <v>1.87</v>
      </c>
      <c r="H164" s="150">
        <f t="shared" si="11"/>
        <v>189.04540600000001</v>
      </c>
      <c r="I164" s="151" t="s">
        <v>66</v>
      </c>
      <c r="J164" s="151">
        <v>25</v>
      </c>
      <c r="K164" s="166" t="s">
        <v>1219</v>
      </c>
      <c r="L164" s="152"/>
      <c r="M164" s="153">
        <f t="shared" si="10"/>
        <v>0</v>
      </c>
      <c r="N164" s="154">
        <f t="shared" si="12"/>
        <v>0</v>
      </c>
      <c r="O164" s="155" t="s">
        <v>94</v>
      </c>
      <c r="P164" s="155" t="s">
        <v>84</v>
      </c>
      <c r="Q164" s="147" t="s">
        <v>85</v>
      </c>
      <c r="R164" s="156" t="s">
        <v>200</v>
      </c>
      <c r="S164" s="147">
        <v>400</v>
      </c>
      <c r="T164" s="157" t="s">
        <v>365</v>
      </c>
      <c r="U164" s="156" t="s">
        <v>98</v>
      </c>
      <c r="V164" s="156" t="s">
        <v>489</v>
      </c>
      <c r="W164" s="158" t="s">
        <v>217</v>
      </c>
      <c r="X164" s="159"/>
    </row>
    <row r="165" spans="1:24" s="79" customFormat="1" ht="16.05" customHeight="1">
      <c r="A165" s="55"/>
      <c r="B165" s="190" t="s">
        <v>490</v>
      </c>
      <c r="C165" s="64" t="s">
        <v>62</v>
      </c>
      <c r="D165" s="65" t="s">
        <v>491</v>
      </c>
      <c r="E165" s="66" t="s">
        <v>64</v>
      </c>
      <c r="F165" s="82" t="s">
        <v>131</v>
      </c>
      <c r="G165" s="68">
        <v>2.0699999999999998</v>
      </c>
      <c r="H165" s="69">
        <f t="shared" si="11"/>
        <v>209.26416599999999</v>
      </c>
      <c r="I165" s="70" t="s">
        <v>66</v>
      </c>
      <c r="J165" s="70">
        <v>25</v>
      </c>
      <c r="K165" s="179" t="s">
        <v>1223</v>
      </c>
      <c r="L165" s="71"/>
      <c r="M165" s="72">
        <f t="shared" si="10"/>
        <v>0</v>
      </c>
      <c r="N165" s="73">
        <f t="shared" si="12"/>
        <v>0</v>
      </c>
      <c r="O165" s="74" t="s">
        <v>94</v>
      </c>
      <c r="P165" s="75" t="s">
        <v>68</v>
      </c>
      <c r="Q165" s="66" t="s">
        <v>85</v>
      </c>
      <c r="R165" s="76" t="s">
        <v>200</v>
      </c>
      <c r="S165" s="66">
        <v>300</v>
      </c>
      <c r="T165" s="77" t="s">
        <v>492</v>
      </c>
      <c r="U165" s="76" t="s">
        <v>123</v>
      </c>
      <c r="V165" s="76" t="s">
        <v>277</v>
      </c>
      <c r="W165" s="78" t="s">
        <v>90</v>
      </c>
      <c r="X165" s="62"/>
    </row>
    <row r="166" spans="1:24" s="79" customFormat="1" ht="16.05" customHeight="1">
      <c r="A166" s="55"/>
      <c r="B166" s="190" t="s">
        <v>493</v>
      </c>
      <c r="C166" s="64" t="s">
        <v>62</v>
      </c>
      <c r="D166" s="65" t="s">
        <v>494</v>
      </c>
      <c r="E166" s="66" t="s">
        <v>64</v>
      </c>
      <c r="F166" s="67"/>
      <c r="G166" s="68">
        <v>1.87</v>
      </c>
      <c r="H166" s="69">
        <f t="shared" si="11"/>
        <v>189.04540600000001</v>
      </c>
      <c r="I166" s="70" t="s">
        <v>66</v>
      </c>
      <c r="J166" s="70">
        <v>25</v>
      </c>
      <c r="K166" s="179" t="s">
        <v>1223</v>
      </c>
      <c r="L166" s="71"/>
      <c r="M166" s="72">
        <f t="shared" ref="M166:M231" si="16">L166*G166</f>
        <v>0</v>
      </c>
      <c r="N166" s="73">
        <f t="shared" si="12"/>
        <v>0</v>
      </c>
      <c r="O166" s="74" t="s">
        <v>94</v>
      </c>
      <c r="P166" s="75" t="s">
        <v>68</v>
      </c>
      <c r="Q166" s="66" t="s">
        <v>71</v>
      </c>
      <c r="R166" s="76" t="s">
        <v>96</v>
      </c>
      <c r="S166" s="66">
        <v>300</v>
      </c>
      <c r="T166" s="77" t="s">
        <v>485</v>
      </c>
      <c r="U166" s="76" t="s">
        <v>215</v>
      </c>
      <c r="V166" s="76" t="s">
        <v>495</v>
      </c>
      <c r="W166" s="78" t="s">
        <v>496</v>
      </c>
      <c r="X166" s="62"/>
    </row>
    <row r="167" spans="1:24" s="79" customFormat="1" ht="16.05" customHeight="1">
      <c r="A167" s="55"/>
      <c r="B167" s="190" t="s">
        <v>497</v>
      </c>
      <c r="C167" s="64" t="s">
        <v>62</v>
      </c>
      <c r="D167" s="65" t="s">
        <v>498</v>
      </c>
      <c r="E167" s="66" t="s">
        <v>64</v>
      </c>
      <c r="F167" s="67"/>
      <c r="G167" s="68">
        <v>1.87</v>
      </c>
      <c r="H167" s="69">
        <f t="shared" si="11"/>
        <v>189.04540600000001</v>
      </c>
      <c r="I167" s="70" t="s">
        <v>66</v>
      </c>
      <c r="J167" s="70">
        <v>25</v>
      </c>
      <c r="K167" s="177" t="s">
        <v>1221</v>
      </c>
      <c r="L167" s="71"/>
      <c r="M167" s="72">
        <f t="shared" si="16"/>
        <v>0</v>
      </c>
      <c r="N167" s="73">
        <f t="shared" si="12"/>
        <v>0</v>
      </c>
      <c r="O167" s="74" t="s">
        <v>67</v>
      </c>
      <c r="P167" s="75" t="s">
        <v>68</v>
      </c>
      <c r="Q167" s="66" t="s">
        <v>85</v>
      </c>
      <c r="R167" s="76" t="s">
        <v>140</v>
      </c>
      <c r="S167" s="66">
        <v>300</v>
      </c>
      <c r="T167" s="77" t="s">
        <v>174</v>
      </c>
      <c r="U167" s="76" t="s">
        <v>123</v>
      </c>
      <c r="V167" s="76" t="s">
        <v>498</v>
      </c>
      <c r="W167" s="78" t="s">
        <v>76</v>
      </c>
      <c r="X167" s="62"/>
    </row>
    <row r="168" spans="1:24" s="79" customFormat="1" ht="16.05" customHeight="1">
      <c r="A168" s="55"/>
      <c r="B168" s="190" t="s">
        <v>499</v>
      </c>
      <c r="C168" s="64" t="s">
        <v>62</v>
      </c>
      <c r="D168" s="65" t="s">
        <v>500</v>
      </c>
      <c r="E168" s="66" t="s">
        <v>64</v>
      </c>
      <c r="F168" s="67"/>
      <c r="G168" s="68">
        <v>4.3099999999999996</v>
      </c>
      <c r="H168" s="69">
        <f t="shared" ref="H168:H233" si="17">G168*$O$8</f>
        <v>435.71427799999998</v>
      </c>
      <c r="I168" s="70" t="s">
        <v>66</v>
      </c>
      <c r="J168" s="70">
        <v>25</v>
      </c>
      <c r="K168" s="178" t="s">
        <v>1222</v>
      </c>
      <c r="L168" s="71"/>
      <c r="M168" s="72">
        <f t="shared" si="16"/>
        <v>0</v>
      </c>
      <c r="N168" s="73">
        <f t="shared" ref="N168:N233" si="18">L168*H168</f>
        <v>0</v>
      </c>
      <c r="O168" s="74" t="s">
        <v>67</v>
      </c>
      <c r="P168" s="75" t="s">
        <v>68</v>
      </c>
      <c r="Q168" s="66" t="s">
        <v>85</v>
      </c>
      <c r="R168" s="76" t="s">
        <v>96</v>
      </c>
      <c r="S168" s="66">
        <v>300</v>
      </c>
      <c r="T168" s="77" t="s">
        <v>110</v>
      </c>
      <c r="U168" s="76" t="s">
        <v>98</v>
      </c>
      <c r="V168" s="76" t="s">
        <v>244</v>
      </c>
      <c r="W168" s="78" t="s">
        <v>90</v>
      </c>
      <c r="X168" s="62"/>
    </row>
    <row r="169" spans="1:24" s="79" customFormat="1" ht="16.05" customHeight="1">
      <c r="A169" s="55"/>
      <c r="B169" s="190" t="s">
        <v>501</v>
      </c>
      <c r="C169" s="64" t="s">
        <v>62</v>
      </c>
      <c r="D169" s="65" t="s">
        <v>502</v>
      </c>
      <c r="E169" s="66" t="s">
        <v>64</v>
      </c>
      <c r="F169" s="67" t="s">
        <v>65</v>
      </c>
      <c r="G169" s="68">
        <v>2.25</v>
      </c>
      <c r="H169" s="69">
        <f t="shared" si="17"/>
        <v>227.46105</v>
      </c>
      <c r="I169" s="70" t="s">
        <v>66</v>
      </c>
      <c r="J169" s="70">
        <v>25</v>
      </c>
      <c r="K169" s="179" t="s">
        <v>1223</v>
      </c>
      <c r="L169" s="71"/>
      <c r="M169" s="72">
        <f t="shared" si="16"/>
        <v>0</v>
      </c>
      <c r="N169" s="73">
        <f t="shared" si="18"/>
        <v>0</v>
      </c>
      <c r="O169" s="74" t="s">
        <v>67</v>
      </c>
      <c r="P169" s="75" t="s">
        <v>68</v>
      </c>
      <c r="Q169" s="66" t="s">
        <v>12</v>
      </c>
      <c r="R169" s="76"/>
      <c r="S169" s="66"/>
      <c r="T169" s="77"/>
      <c r="U169" s="76"/>
      <c r="V169" s="76"/>
      <c r="W169" s="78" t="s">
        <v>76</v>
      </c>
      <c r="X169" s="62"/>
    </row>
    <row r="170" spans="1:24" s="79" customFormat="1" ht="16.05" customHeight="1">
      <c r="A170" s="55"/>
      <c r="B170" s="190" t="s">
        <v>503</v>
      </c>
      <c r="C170" s="64" t="s">
        <v>62</v>
      </c>
      <c r="D170" s="65" t="s">
        <v>504</v>
      </c>
      <c r="E170" s="66" t="s">
        <v>64</v>
      </c>
      <c r="F170" s="67"/>
      <c r="G170" s="68">
        <v>2.99</v>
      </c>
      <c r="H170" s="69">
        <f t="shared" si="17"/>
        <v>302.27046200000001</v>
      </c>
      <c r="I170" s="70" t="s">
        <v>66</v>
      </c>
      <c r="J170" s="70">
        <v>25</v>
      </c>
      <c r="K170" s="177" t="s">
        <v>1221</v>
      </c>
      <c r="L170" s="71"/>
      <c r="M170" s="72">
        <f t="shared" si="16"/>
        <v>0</v>
      </c>
      <c r="N170" s="73">
        <f t="shared" si="18"/>
        <v>0</v>
      </c>
      <c r="O170" s="74" t="s">
        <v>67</v>
      </c>
      <c r="P170" s="75" t="s">
        <v>68</v>
      </c>
      <c r="Q170" s="66" t="s">
        <v>85</v>
      </c>
      <c r="R170" s="76" t="s">
        <v>140</v>
      </c>
      <c r="S170" s="66">
        <v>300</v>
      </c>
      <c r="T170" s="77" t="s">
        <v>505</v>
      </c>
      <c r="U170" s="76" t="s">
        <v>98</v>
      </c>
      <c r="V170" s="76" t="s">
        <v>124</v>
      </c>
      <c r="W170" s="78" t="s">
        <v>90</v>
      </c>
      <c r="X170" s="62"/>
    </row>
    <row r="171" spans="1:24" s="79" customFormat="1" ht="16.05" customHeight="1">
      <c r="A171" s="55"/>
      <c r="B171" s="190" t="s">
        <v>506</v>
      </c>
      <c r="C171" s="64" t="s">
        <v>62</v>
      </c>
      <c r="D171" s="65" t="s">
        <v>507</v>
      </c>
      <c r="E171" s="66" t="s">
        <v>64</v>
      </c>
      <c r="F171" s="67" t="s">
        <v>65</v>
      </c>
      <c r="G171" s="68">
        <v>2.89</v>
      </c>
      <c r="H171" s="69">
        <f t="shared" si="17"/>
        <v>292.16108200000002</v>
      </c>
      <c r="I171" s="70" t="s">
        <v>66</v>
      </c>
      <c r="J171" s="70">
        <v>25</v>
      </c>
      <c r="K171" s="178" t="s">
        <v>1222</v>
      </c>
      <c r="L171" s="71"/>
      <c r="M171" s="72">
        <f t="shared" si="16"/>
        <v>0</v>
      </c>
      <c r="N171" s="73">
        <f t="shared" si="18"/>
        <v>0</v>
      </c>
      <c r="O171" s="74" t="s">
        <v>67</v>
      </c>
      <c r="P171" s="75" t="s">
        <v>68</v>
      </c>
      <c r="Q171" s="66" t="s">
        <v>12</v>
      </c>
      <c r="R171" s="76"/>
      <c r="S171" s="66"/>
      <c r="T171" s="77"/>
      <c r="U171" s="76"/>
      <c r="V171" s="76"/>
      <c r="W171" s="78" t="s">
        <v>76</v>
      </c>
      <c r="X171" s="62"/>
    </row>
    <row r="172" spans="1:24" s="79" customFormat="1" ht="16.05" customHeight="1">
      <c r="A172" s="55"/>
      <c r="B172" s="190" t="s">
        <v>508</v>
      </c>
      <c r="C172" s="64" t="s">
        <v>62</v>
      </c>
      <c r="D172" s="65" t="s">
        <v>507</v>
      </c>
      <c r="E172" s="66" t="s">
        <v>203</v>
      </c>
      <c r="F172" s="67" t="s">
        <v>65</v>
      </c>
      <c r="G172" s="68">
        <v>2.5099999999999998</v>
      </c>
      <c r="H172" s="69">
        <f t="shared" si="17"/>
        <v>253.74543799999998</v>
      </c>
      <c r="I172" s="70" t="s">
        <v>66</v>
      </c>
      <c r="J172" s="70">
        <v>25</v>
      </c>
      <c r="K172" s="179" t="s">
        <v>1223</v>
      </c>
      <c r="L172" s="71"/>
      <c r="M172" s="72">
        <f t="shared" si="16"/>
        <v>0</v>
      </c>
      <c r="N172" s="73">
        <f t="shared" si="18"/>
        <v>0</v>
      </c>
      <c r="O172" s="74" t="s">
        <v>67</v>
      </c>
      <c r="P172" s="75" t="s">
        <v>68</v>
      </c>
      <c r="Q172" s="66" t="s">
        <v>12</v>
      </c>
      <c r="R172" s="76"/>
      <c r="S172" s="66"/>
      <c r="T172" s="77"/>
      <c r="U172" s="76"/>
      <c r="V172" s="76"/>
      <c r="W172" s="78" t="s">
        <v>76</v>
      </c>
      <c r="X172" s="62"/>
    </row>
    <row r="173" spans="1:24" s="79" customFormat="1" ht="16.05" customHeight="1">
      <c r="A173" s="55"/>
      <c r="B173" s="190" t="s">
        <v>509</v>
      </c>
      <c r="C173" s="64" t="s">
        <v>62</v>
      </c>
      <c r="D173" s="65" t="s">
        <v>510</v>
      </c>
      <c r="E173" s="66" t="s">
        <v>64</v>
      </c>
      <c r="F173" s="67"/>
      <c r="G173" s="68">
        <v>2.5099999999999998</v>
      </c>
      <c r="H173" s="69">
        <f t="shared" si="17"/>
        <v>253.74543799999998</v>
      </c>
      <c r="I173" s="70" t="s">
        <v>66</v>
      </c>
      <c r="J173" s="70">
        <v>25</v>
      </c>
      <c r="K173" s="179" t="s">
        <v>1223</v>
      </c>
      <c r="L173" s="71"/>
      <c r="M173" s="72">
        <f t="shared" si="16"/>
        <v>0</v>
      </c>
      <c r="N173" s="73">
        <f t="shared" si="18"/>
        <v>0</v>
      </c>
      <c r="O173" s="74" t="s">
        <v>67</v>
      </c>
      <c r="P173" s="75" t="s">
        <v>68</v>
      </c>
      <c r="Q173" s="66" t="s">
        <v>85</v>
      </c>
      <c r="R173" s="76" t="s">
        <v>511</v>
      </c>
      <c r="S173" s="66">
        <v>350</v>
      </c>
      <c r="T173" s="77" t="s">
        <v>80</v>
      </c>
      <c r="U173" s="76" t="s">
        <v>98</v>
      </c>
      <c r="V173" s="76" t="s">
        <v>144</v>
      </c>
      <c r="W173" s="78" t="s">
        <v>217</v>
      </c>
      <c r="X173" s="62"/>
    </row>
    <row r="174" spans="1:24" s="79" customFormat="1" ht="16.05" customHeight="1">
      <c r="A174" s="55"/>
      <c r="B174" s="190" t="s">
        <v>512</v>
      </c>
      <c r="C174" s="64" t="s">
        <v>62</v>
      </c>
      <c r="D174" s="65" t="s">
        <v>513</v>
      </c>
      <c r="E174" s="66" t="s">
        <v>64</v>
      </c>
      <c r="F174" s="67"/>
      <c r="G174" s="68">
        <v>2.5099999999999998</v>
      </c>
      <c r="H174" s="69">
        <f t="shared" si="17"/>
        <v>253.74543799999998</v>
      </c>
      <c r="I174" s="70" t="s">
        <v>66</v>
      </c>
      <c r="J174" s="70">
        <v>25</v>
      </c>
      <c r="K174" s="179" t="s">
        <v>1223</v>
      </c>
      <c r="L174" s="71"/>
      <c r="M174" s="72">
        <f t="shared" si="16"/>
        <v>0</v>
      </c>
      <c r="N174" s="73">
        <f t="shared" si="18"/>
        <v>0</v>
      </c>
      <c r="O174" s="74" t="s">
        <v>67</v>
      </c>
      <c r="P174" s="75" t="s">
        <v>68</v>
      </c>
      <c r="Q174" s="66" t="s">
        <v>85</v>
      </c>
      <c r="R174" s="76" t="s">
        <v>127</v>
      </c>
      <c r="S174" s="66">
        <v>400</v>
      </c>
      <c r="T174" s="77" t="s">
        <v>250</v>
      </c>
      <c r="U174" s="76" t="s">
        <v>74</v>
      </c>
      <c r="V174" s="76" t="s">
        <v>144</v>
      </c>
      <c r="W174" s="78" t="s">
        <v>90</v>
      </c>
      <c r="X174" s="62"/>
    </row>
    <row r="175" spans="1:24" s="79" customFormat="1" ht="16.05" customHeight="1">
      <c r="A175" s="55"/>
      <c r="B175" s="190" t="s">
        <v>514</v>
      </c>
      <c r="C175" s="64" t="s">
        <v>62</v>
      </c>
      <c r="D175" s="65" t="s">
        <v>513</v>
      </c>
      <c r="E175" s="66" t="s">
        <v>203</v>
      </c>
      <c r="F175" s="67"/>
      <c r="G175" s="68">
        <v>2.25</v>
      </c>
      <c r="H175" s="69">
        <f t="shared" si="17"/>
        <v>227.46105</v>
      </c>
      <c r="I175" s="70" t="s">
        <v>66</v>
      </c>
      <c r="J175" s="70">
        <v>25</v>
      </c>
      <c r="K175" s="179" t="s">
        <v>1223</v>
      </c>
      <c r="L175" s="71"/>
      <c r="M175" s="72">
        <f t="shared" si="16"/>
        <v>0</v>
      </c>
      <c r="N175" s="73">
        <f t="shared" si="18"/>
        <v>0</v>
      </c>
      <c r="O175" s="74" t="s">
        <v>67</v>
      </c>
      <c r="P175" s="75" t="s">
        <v>68</v>
      </c>
      <c r="Q175" s="66" t="s">
        <v>85</v>
      </c>
      <c r="R175" s="76" t="s">
        <v>127</v>
      </c>
      <c r="S175" s="66">
        <v>400</v>
      </c>
      <c r="T175" s="77" t="s">
        <v>250</v>
      </c>
      <c r="U175" s="76" t="s">
        <v>74</v>
      </c>
      <c r="V175" s="76" t="s">
        <v>144</v>
      </c>
      <c r="W175" s="78" t="s">
        <v>90</v>
      </c>
      <c r="X175" s="62"/>
    </row>
    <row r="176" spans="1:24" s="79" customFormat="1" ht="16.05" customHeight="1">
      <c r="A176" s="55"/>
      <c r="B176" s="190" t="s">
        <v>515</v>
      </c>
      <c r="C176" s="64" t="s">
        <v>62</v>
      </c>
      <c r="D176" s="65" t="s">
        <v>516</v>
      </c>
      <c r="E176" s="66" t="s">
        <v>203</v>
      </c>
      <c r="F176" s="82" t="s">
        <v>131</v>
      </c>
      <c r="G176" s="68">
        <v>3.3</v>
      </c>
      <c r="H176" s="69">
        <f t="shared" si="17"/>
        <v>333.60953999999998</v>
      </c>
      <c r="I176" s="70" t="s">
        <v>66</v>
      </c>
      <c r="J176" s="70">
        <v>25</v>
      </c>
      <c r="K176" s="179" t="s">
        <v>1223</v>
      </c>
      <c r="L176" s="71"/>
      <c r="M176" s="72">
        <f t="shared" si="16"/>
        <v>0</v>
      </c>
      <c r="N176" s="73">
        <f t="shared" si="18"/>
        <v>0</v>
      </c>
      <c r="O176" s="74" t="s">
        <v>67</v>
      </c>
      <c r="P176" s="75" t="s">
        <v>68</v>
      </c>
      <c r="Q176" s="66" t="s">
        <v>12</v>
      </c>
      <c r="R176" s="76"/>
      <c r="S176" s="66"/>
      <c r="T176" s="77"/>
      <c r="U176" s="76"/>
      <c r="V176" s="76"/>
      <c r="W176" s="78" t="s">
        <v>217</v>
      </c>
      <c r="X176" s="62"/>
    </row>
    <row r="177" spans="1:24" s="79" customFormat="1" ht="16.05" customHeight="1">
      <c r="A177" s="55"/>
      <c r="B177" s="190" t="s">
        <v>517</v>
      </c>
      <c r="C177" s="64" t="s">
        <v>62</v>
      </c>
      <c r="D177" s="65" t="s">
        <v>518</v>
      </c>
      <c r="E177" s="66" t="s">
        <v>64</v>
      </c>
      <c r="F177" s="67"/>
      <c r="G177" s="68">
        <v>2.99</v>
      </c>
      <c r="H177" s="69">
        <f t="shared" si="17"/>
        <v>302.27046200000001</v>
      </c>
      <c r="I177" s="70" t="s">
        <v>66</v>
      </c>
      <c r="J177" s="70">
        <v>25</v>
      </c>
      <c r="K177" s="179" t="s">
        <v>1223</v>
      </c>
      <c r="L177" s="71"/>
      <c r="M177" s="72">
        <f t="shared" si="16"/>
        <v>0</v>
      </c>
      <c r="N177" s="73">
        <f t="shared" si="18"/>
        <v>0</v>
      </c>
      <c r="O177" s="74" t="s">
        <v>67</v>
      </c>
      <c r="P177" s="75" t="s">
        <v>68</v>
      </c>
      <c r="Q177" s="66" t="s">
        <v>71</v>
      </c>
      <c r="R177" s="76" t="s">
        <v>519</v>
      </c>
      <c r="S177" s="66">
        <v>150</v>
      </c>
      <c r="T177" s="77" t="s">
        <v>157</v>
      </c>
      <c r="U177" s="76" t="s">
        <v>520</v>
      </c>
      <c r="V177" s="76" t="s">
        <v>521</v>
      </c>
      <c r="W177" s="78" t="s">
        <v>76</v>
      </c>
      <c r="X177" s="62"/>
    </row>
    <row r="178" spans="1:24" s="79" customFormat="1" ht="16.05" customHeight="1">
      <c r="A178" s="55"/>
      <c r="B178" s="190" t="s">
        <v>522</v>
      </c>
      <c r="C178" s="64" t="s">
        <v>62</v>
      </c>
      <c r="D178" s="65" t="s">
        <v>523</v>
      </c>
      <c r="E178" s="66" t="s">
        <v>64</v>
      </c>
      <c r="F178" s="67"/>
      <c r="G178" s="68">
        <v>1.87</v>
      </c>
      <c r="H178" s="69">
        <f t="shared" si="17"/>
        <v>189.04540600000001</v>
      </c>
      <c r="I178" s="70" t="s">
        <v>66</v>
      </c>
      <c r="J178" s="70">
        <v>25</v>
      </c>
      <c r="K178" s="179" t="s">
        <v>1223</v>
      </c>
      <c r="L178" s="71"/>
      <c r="M178" s="72">
        <f t="shared" si="16"/>
        <v>0</v>
      </c>
      <c r="N178" s="73">
        <f t="shared" si="18"/>
        <v>0</v>
      </c>
      <c r="O178" s="74" t="s">
        <v>94</v>
      </c>
      <c r="P178" s="75" t="s">
        <v>68</v>
      </c>
      <c r="Q178" s="66" t="s">
        <v>85</v>
      </c>
      <c r="R178" s="76" t="s">
        <v>103</v>
      </c>
      <c r="S178" s="66">
        <v>250</v>
      </c>
      <c r="T178" s="77" t="s">
        <v>73</v>
      </c>
      <c r="U178" s="76" t="s">
        <v>123</v>
      </c>
      <c r="V178" s="76" t="s">
        <v>443</v>
      </c>
      <c r="W178" s="78" t="s">
        <v>217</v>
      </c>
      <c r="X178" s="62"/>
    </row>
    <row r="179" spans="1:24" s="79" customFormat="1" ht="16.05" customHeight="1">
      <c r="A179" s="55"/>
      <c r="B179" s="190" t="s">
        <v>524</v>
      </c>
      <c r="C179" s="64" t="s">
        <v>62</v>
      </c>
      <c r="D179" s="65" t="s">
        <v>525</v>
      </c>
      <c r="E179" s="66" t="s">
        <v>64</v>
      </c>
      <c r="F179" s="67"/>
      <c r="G179" s="68">
        <v>1.87</v>
      </c>
      <c r="H179" s="69">
        <f t="shared" si="17"/>
        <v>189.04540600000001</v>
      </c>
      <c r="I179" s="70" t="s">
        <v>66</v>
      </c>
      <c r="J179" s="70">
        <v>25</v>
      </c>
      <c r="K179" s="179" t="s">
        <v>1223</v>
      </c>
      <c r="L179" s="71"/>
      <c r="M179" s="72">
        <f t="shared" si="16"/>
        <v>0</v>
      </c>
      <c r="N179" s="73">
        <f t="shared" si="18"/>
        <v>0</v>
      </c>
      <c r="O179" s="74" t="s">
        <v>94</v>
      </c>
      <c r="P179" s="75" t="s">
        <v>68</v>
      </c>
      <c r="Q179" s="66" t="s">
        <v>71</v>
      </c>
      <c r="R179" s="76" t="s">
        <v>103</v>
      </c>
      <c r="S179" s="66">
        <v>200</v>
      </c>
      <c r="T179" s="77" t="s">
        <v>114</v>
      </c>
      <c r="U179" s="76" t="s">
        <v>74</v>
      </c>
      <c r="V179" s="76" t="s">
        <v>443</v>
      </c>
      <c r="W179" s="78" t="s">
        <v>76</v>
      </c>
      <c r="X179" s="62"/>
    </row>
    <row r="180" spans="1:24" s="79" customFormat="1" ht="16.05" customHeight="1">
      <c r="A180" s="55"/>
      <c r="B180" s="190" t="s">
        <v>526</v>
      </c>
      <c r="C180" s="64" t="s">
        <v>62</v>
      </c>
      <c r="D180" s="65" t="s">
        <v>527</v>
      </c>
      <c r="E180" s="66" t="s">
        <v>64</v>
      </c>
      <c r="F180" s="82" t="s">
        <v>131</v>
      </c>
      <c r="G180" s="68">
        <v>1.87</v>
      </c>
      <c r="H180" s="69">
        <f t="shared" si="17"/>
        <v>189.04540600000001</v>
      </c>
      <c r="I180" s="70" t="s">
        <v>66</v>
      </c>
      <c r="J180" s="70">
        <v>25</v>
      </c>
      <c r="K180" s="179" t="s">
        <v>1223</v>
      </c>
      <c r="L180" s="71"/>
      <c r="M180" s="72">
        <f t="shared" si="16"/>
        <v>0</v>
      </c>
      <c r="N180" s="73">
        <f t="shared" si="18"/>
        <v>0</v>
      </c>
      <c r="O180" s="74" t="s">
        <v>94</v>
      </c>
      <c r="P180" s="75" t="s">
        <v>68</v>
      </c>
      <c r="Q180" s="66" t="s">
        <v>71</v>
      </c>
      <c r="R180" s="76" t="s">
        <v>96</v>
      </c>
      <c r="S180" s="66">
        <v>250</v>
      </c>
      <c r="T180" s="77" t="s">
        <v>174</v>
      </c>
      <c r="U180" s="76" t="s">
        <v>74</v>
      </c>
      <c r="V180" s="76" t="s">
        <v>236</v>
      </c>
      <c r="W180" s="78" t="s">
        <v>76</v>
      </c>
      <c r="X180" s="62"/>
    </row>
    <row r="181" spans="1:24" s="79" customFormat="1" ht="16.05" customHeight="1">
      <c r="A181" s="55"/>
      <c r="B181" s="190" t="s">
        <v>528</v>
      </c>
      <c r="C181" s="64" t="s">
        <v>62</v>
      </c>
      <c r="D181" s="65" t="s">
        <v>529</v>
      </c>
      <c r="E181" s="66" t="s">
        <v>64</v>
      </c>
      <c r="F181" s="67"/>
      <c r="G181" s="68">
        <v>2.5099999999999998</v>
      </c>
      <c r="H181" s="69">
        <f t="shared" si="17"/>
        <v>253.74543799999998</v>
      </c>
      <c r="I181" s="70" t="s">
        <v>66</v>
      </c>
      <c r="J181" s="70">
        <v>25</v>
      </c>
      <c r="K181" s="179" t="s">
        <v>1223</v>
      </c>
      <c r="L181" s="71"/>
      <c r="M181" s="72">
        <f t="shared" si="16"/>
        <v>0</v>
      </c>
      <c r="N181" s="73">
        <f t="shared" si="18"/>
        <v>0</v>
      </c>
      <c r="O181" s="74" t="s">
        <v>67</v>
      </c>
      <c r="P181" s="75" t="s">
        <v>68</v>
      </c>
      <c r="Q181" s="66" t="s">
        <v>71</v>
      </c>
      <c r="R181" s="76" t="s">
        <v>121</v>
      </c>
      <c r="S181" s="66">
        <v>300</v>
      </c>
      <c r="T181" s="77" t="s">
        <v>530</v>
      </c>
      <c r="U181" s="76" t="s">
        <v>74</v>
      </c>
      <c r="V181" s="76" t="s">
        <v>148</v>
      </c>
      <c r="W181" s="78" t="s">
        <v>76</v>
      </c>
      <c r="X181" s="62"/>
    </row>
    <row r="182" spans="1:24" s="79" customFormat="1" ht="16.05" customHeight="1">
      <c r="A182" s="55"/>
      <c r="B182" s="190" t="s">
        <v>531</v>
      </c>
      <c r="C182" s="64" t="s">
        <v>62</v>
      </c>
      <c r="D182" s="65" t="s">
        <v>532</v>
      </c>
      <c r="E182" s="66" t="s">
        <v>64</v>
      </c>
      <c r="F182" s="67"/>
      <c r="G182" s="68">
        <v>2.5099999999999998</v>
      </c>
      <c r="H182" s="69">
        <f t="shared" si="17"/>
        <v>253.74543799999998</v>
      </c>
      <c r="I182" s="70" t="s">
        <v>66</v>
      </c>
      <c r="J182" s="70">
        <v>25</v>
      </c>
      <c r="K182" s="179" t="s">
        <v>1223</v>
      </c>
      <c r="L182" s="71"/>
      <c r="M182" s="72">
        <f t="shared" si="16"/>
        <v>0</v>
      </c>
      <c r="N182" s="73">
        <f t="shared" si="18"/>
        <v>0</v>
      </c>
      <c r="O182" s="74" t="s">
        <v>67</v>
      </c>
      <c r="P182" s="75" t="s">
        <v>68</v>
      </c>
      <c r="Q182" s="66" t="s">
        <v>85</v>
      </c>
      <c r="R182" s="76" t="s">
        <v>533</v>
      </c>
      <c r="S182" s="66">
        <v>300</v>
      </c>
      <c r="T182" s="77" t="s">
        <v>534</v>
      </c>
      <c r="U182" s="76" t="s">
        <v>123</v>
      </c>
      <c r="V182" s="76" t="s">
        <v>148</v>
      </c>
      <c r="W182" s="78" t="s">
        <v>76</v>
      </c>
      <c r="X182" s="62"/>
    </row>
    <row r="183" spans="1:24" s="79" customFormat="1" ht="16.05" customHeight="1">
      <c r="A183" s="55"/>
      <c r="B183" s="190" t="s">
        <v>535</v>
      </c>
      <c r="C183" s="64" t="s">
        <v>62</v>
      </c>
      <c r="D183" s="65" t="s">
        <v>536</v>
      </c>
      <c r="E183" s="66" t="s">
        <v>64</v>
      </c>
      <c r="F183" s="67"/>
      <c r="G183" s="68">
        <v>2.25</v>
      </c>
      <c r="H183" s="69">
        <f t="shared" si="17"/>
        <v>227.46105</v>
      </c>
      <c r="I183" s="70" t="s">
        <v>66</v>
      </c>
      <c r="J183" s="70">
        <v>25</v>
      </c>
      <c r="K183" s="179" t="s">
        <v>1223</v>
      </c>
      <c r="L183" s="71"/>
      <c r="M183" s="72">
        <f t="shared" si="16"/>
        <v>0</v>
      </c>
      <c r="N183" s="73">
        <f t="shared" si="18"/>
        <v>0</v>
      </c>
      <c r="O183" s="74" t="s">
        <v>67</v>
      </c>
      <c r="P183" s="75" t="s">
        <v>68</v>
      </c>
      <c r="Q183" s="66" t="s">
        <v>85</v>
      </c>
      <c r="R183" s="76" t="s">
        <v>173</v>
      </c>
      <c r="S183" s="66">
        <v>300</v>
      </c>
      <c r="T183" s="77" t="s">
        <v>250</v>
      </c>
      <c r="U183" s="76" t="s">
        <v>123</v>
      </c>
      <c r="V183" s="76" t="s">
        <v>144</v>
      </c>
      <c r="W183" s="78" t="s">
        <v>217</v>
      </c>
      <c r="X183" s="62"/>
    </row>
    <row r="184" spans="1:24" s="79" customFormat="1" ht="16.05" customHeight="1">
      <c r="A184" s="55"/>
      <c r="B184" s="190" t="s">
        <v>537</v>
      </c>
      <c r="C184" s="64" t="s">
        <v>62</v>
      </c>
      <c r="D184" s="65" t="s">
        <v>538</v>
      </c>
      <c r="E184" s="66" t="s">
        <v>64</v>
      </c>
      <c r="F184" s="67"/>
      <c r="G184" s="68">
        <v>2.0699999999999998</v>
      </c>
      <c r="H184" s="69">
        <f t="shared" si="17"/>
        <v>209.26416599999999</v>
      </c>
      <c r="I184" s="70" t="s">
        <v>66</v>
      </c>
      <c r="J184" s="70">
        <v>25</v>
      </c>
      <c r="K184" s="179" t="s">
        <v>1223</v>
      </c>
      <c r="L184" s="71"/>
      <c r="M184" s="72">
        <f t="shared" si="16"/>
        <v>0</v>
      </c>
      <c r="N184" s="73">
        <f t="shared" si="18"/>
        <v>0</v>
      </c>
      <c r="O184" s="74" t="s">
        <v>94</v>
      </c>
      <c r="P184" s="75" t="s">
        <v>68</v>
      </c>
      <c r="Q184" s="66" t="s">
        <v>71</v>
      </c>
      <c r="R184" s="76" t="s">
        <v>173</v>
      </c>
      <c r="S184" s="66">
        <v>200</v>
      </c>
      <c r="T184" s="77" t="s">
        <v>539</v>
      </c>
      <c r="U184" s="76" t="s">
        <v>540</v>
      </c>
      <c r="V184" s="76" t="s">
        <v>236</v>
      </c>
      <c r="W184" s="78" t="s">
        <v>76</v>
      </c>
      <c r="X184" s="62"/>
    </row>
    <row r="185" spans="1:24" s="160" customFormat="1" ht="16.05" hidden="1" customHeight="1">
      <c r="A185" s="145"/>
      <c r="B185" s="191" t="s">
        <v>541</v>
      </c>
      <c r="C185" s="164" t="s">
        <v>62</v>
      </c>
      <c r="D185" s="146" t="s">
        <v>542</v>
      </c>
      <c r="E185" s="147" t="s">
        <v>64</v>
      </c>
      <c r="F185" s="148"/>
      <c r="G185" s="149">
        <v>1.87</v>
      </c>
      <c r="H185" s="150">
        <f t="shared" si="17"/>
        <v>189.04540600000001</v>
      </c>
      <c r="I185" s="151" t="s">
        <v>66</v>
      </c>
      <c r="J185" s="151">
        <v>25</v>
      </c>
      <c r="K185" s="166" t="s">
        <v>1219</v>
      </c>
      <c r="L185" s="152"/>
      <c r="M185" s="153">
        <f t="shared" si="16"/>
        <v>0</v>
      </c>
      <c r="N185" s="154">
        <f t="shared" si="18"/>
        <v>0</v>
      </c>
      <c r="O185" s="155" t="s">
        <v>67</v>
      </c>
      <c r="P185" s="155" t="s">
        <v>84</v>
      </c>
      <c r="Q185" s="147" t="s">
        <v>71</v>
      </c>
      <c r="R185" s="156" t="s">
        <v>543</v>
      </c>
      <c r="S185" s="147" t="s">
        <v>544</v>
      </c>
      <c r="T185" s="157" t="s">
        <v>174</v>
      </c>
      <c r="U185" s="156" t="s">
        <v>540</v>
      </c>
      <c r="V185" s="156" t="s">
        <v>356</v>
      </c>
      <c r="W185" s="158" t="s">
        <v>76</v>
      </c>
      <c r="X185" s="159"/>
    </row>
    <row r="186" spans="1:24" s="79" customFormat="1" ht="16.05" customHeight="1">
      <c r="A186" s="55"/>
      <c r="B186" s="190" t="s">
        <v>545</v>
      </c>
      <c r="C186" s="64" t="s">
        <v>62</v>
      </c>
      <c r="D186" s="65" t="s">
        <v>546</v>
      </c>
      <c r="E186" s="66" t="s">
        <v>64</v>
      </c>
      <c r="F186" s="67"/>
      <c r="G186" s="68">
        <v>2.0699999999999998</v>
      </c>
      <c r="H186" s="69">
        <f t="shared" si="17"/>
        <v>209.26416599999999</v>
      </c>
      <c r="I186" s="70" t="s">
        <v>66</v>
      </c>
      <c r="J186" s="70">
        <v>25</v>
      </c>
      <c r="K186" s="179" t="s">
        <v>1223</v>
      </c>
      <c r="L186" s="71"/>
      <c r="M186" s="72">
        <f t="shared" si="16"/>
        <v>0</v>
      </c>
      <c r="N186" s="73">
        <f t="shared" si="18"/>
        <v>0</v>
      </c>
      <c r="O186" s="74" t="s">
        <v>67</v>
      </c>
      <c r="P186" s="75" t="s">
        <v>68</v>
      </c>
      <c r="Q186" s="66" t="s">
        <v>71</v>
      </c>
      <c r="R186" s="76" t="s">
        <v>140</v>
      </c>
      <c r="S186" s="66" t="s">
        <v>280</v>
      </c>
      <c r="T186" s="77" t="s">
        <v>214</v>
      </c>
      <c r="U186" s="76" t="s">
        <v>540</v>
      </c>
      <c r="V186" s="76" t="s">
        <v>222</v>
      </c>
      <c r="W186" s="78" t="s">
        <v>76</v>
      </c>
      <c r="X186" s="62"/>
    </row>
    <row r="187" spans="1:24" s="79" customFormat="1" ht="16.05" customHeight="1">
      <c r="A187" s="55"/>
      <c r="B187" s="190" t="s">
        <v>547</v>
      </c>
      <c r="C187" s="64" t="s">
        <v>62</v>
      </c>
      <c r="D187" s="65" t="s">
        <v>548</v>
      </c>
      <c r="E187" s="66" t="s">
        <v>64</v>
      </c>
      <c r="F187" s="82" t="s">
        <v>131</v>
      </c>
      <c r="G187" s="68">
        <v>2.0699999999999998</v>
      </c>
      <c r="H187" s="69">
        <f t="shared" si="17"/>
        <v>209.26416599999999</v>
      </c>
      <c r="I187" s="70" t="s">
        <v>66</v>
      </c>
      <c r="J187" s="70">
        <v>25</v>
      </c>
      <c r="K187" s="179" t="s">
        <v>1223</v>
      </c>
      <c r="L187" s="71"/>
      <c r="M187" s="72">
        <f t="shared" si="16"/>
        <v>0</v>
      </c>
      <c r="N187" s="73">
        <f t="shared" si="18"/>
        <v>0</v>
      </c>
      <c r="O187" s="74" t="s">
        <v>94</v>
      </c>
      <c r="P187" s="75" t="s">
        <v>68</v>
      </c>
      <c r="Q187" s="66" t="s">
        <v>71</v>
      </c>
      <c r="R187" s="76" t="s">
        <v>121</v>
      </c>
      <c r="S187" s="66">
        <v>350</v>
      </c>
      <c r="T187" s="77" t="s">
        <v>214</v>
      </c>
      <c r="U187" s="76" t="s">
        <v>540</v>
      </c>
      <c r="V187" s="76" t="s">
        <v>549</v>
      </c>
      <c r="W187" s="78" t="s">
        <v>76</v>
      </c>
      <c r="X187" s="62"/>
    </row>
    <row r="188" spans="1:24" s="79" customFormat="1" ht="16.05" customHeight="1">
      <c r="A188" s="55"/>
      <c r="B188" s="190" t="s">
        <v>550</v>
      </c>
      <c r="C188" s="64" t="s">
        <v>62</v>
      </c>
      <c r="D188" s="65" t="s">
        <v>551</v>
      </c>
      <c r="E188" s="66" t="s">
        <v>64</v>
      </c>
      <c r="F188" s="67"/>
      <c r="G188" s="68">
        <v>4.3099999999999996</v>
      </c>
      <c r="H188" s="69">
        <f t="shared" si="17"/>
        <v>435.71427799999998</v>
      </c>
      <c r="I188" s="70" t="s">
        <v>66</v>
      </c>
      <c r="J188" s="70">
        <v>25</v>
      </c>
      <c r="K188" s="179" t="s">
        <v>1223</v>
      </c>
      <c r="L188" s="71"/>
      <c r="M188" s="72">
        <f t="shared" si="16"/>
        <v>0</v>
      </c>
      <c r="N188" s="73">
        <f t="shared" si="18"/>
        <v>0</v>
      </c>
      <c r="O188" s="74" t="s">
        <v>67</v>
      </c>
      <c r="P188" s="75" t="s">
        <v>68</v>
      </c>
      <c r="Q188" s="66" t="s">
        <v>85</v>
      </c>
      <c r="R188" s="76" t="s">
        <v>127</v>
      </c>
      <c r="S188" s="66">
        <v>300</v>
      </c>
      <c r="T188" s="77" t="s">
        <v>250</v>
      </c>
      <c r="U188" s="76" t="s">
        <v>98</v>
      </c>
      <c r="V188" s="76" t="s">
        <v>552</v>
      </c>
      <c r="W188" s="78" t="s">
        <v>217</v>
      </c>
      <c r="X188" s="62"/>
    </row>
    <row r="189" spans="1:24" s="79" customFormat="1" ht="16.05" customHeight="1">
      <c r="A189" s="55"/>
      <c r="B189" s="190" t="s">
        <v>553</v>
      </c>
      <c r="C189" s="64" t="s">
        <v>62</v>
      </c>
      <c r="D189" s="65" t="s">
        <v>554</v>
      </c>
      <c r="E189" s="66" t="s">
        <v>64</v>
      </c>
      <c r="F189" s="67"/>
      <c r="G189" s="68">
        <v>4.13</v>
      </c>
      <c r="H189" s="69">
        <f t="shared" si="17"/>
        <v>417.51739400000002</v>
      </c>
      <c r="I189" s="70" t="s">
        <v>66</v>
      </c>
      <c r="J189" s="70">
        <v>25</v>
      </c>
      <c r="K189" s="179" t="s">
        <v>1223</v>
      </c>
      <c r="L189" s="71"/>
      <c r="M189" s="72">
        <f t="shared" si="16"/>
        <v>0</v>
      </c>
      <c r="N189" s="73">
        <f t="shared" si="18"/>
        <v>0</v>
      </c>
      <c r="O189" s="74" t="s">
        <v>67</v>
      </c>
      <c r="P189" s="75" t="s">
        <v>68</v>
      </c>
      <c r="Q189" s="66" t="s">
        <v>71</v>
      </c>
      <c r="R189" s="76" t="s">
        <v>151</v>
      </c>
      <c r="S189" s="66">
        <v>200</v>
      </c>
      <c r="T189" s="77" t="s">
        <v>80</v>
      </c>
      <c r="U189" s="76" t="s">
        <v>555</v>
      </c>
      <c r="V189" s="76" t="s">
        <v>144</v>
      </c>
      <c r="W189" s="78" t="s">
        <v>76</v>
      </c>
      <c r="X189" s="62"/>
    </row>
    <row r="190" spans="1:24" s="79" customFormat="1" ht="16.05" customHeight="1">
      <c r="A190" s="55"/>
      <c r="B190" s="190" t="s">
        <v>556</v>
      </c>
      <c r="C190" s="64" t="s">
        <v>62</v>
      </c>
      <c r="D190" s="65" t="s">
        <v>557</v>
      </c>
      <c r="E190" s="66" t="s">
        <v>64</v>
      </c>
      <c r="F190" s="67"/>
      <c r="G190" s="68">
        <v>4.13</v>
      </c>
      <c r="H190" s="69">
        <f t="shared" si="17"/>
        <v>417.51739400000002</v>
      </c>
      <c r="I190" s="70" t="s">
        <v>66</v>
      </c>
      <c r="J190" s="70">
        <v>25</v>
      </c>
      <c r="K190" s="179" t="s">
        <v>1223</v>
      </c>
      <c r="L190" s="71"/>
      <c r="M190" s="72">
        <f t="shared" si="16"/>
        <v>0</v>
      </c>
      <c r="N190" s="73">
        <f t="shared" si="18"/>
        <v>0</v>
      </c>
      <c r="O190" s="74" t="s">
        <v>67</v>
      </c>
      <c r="P190" s="75" t="s">
        <v>68</v>
      </c>
      <c r="Q190" s="66" t="s">
        <v>71</v>
      </c>
      <c r="R190" s="76" t="s">
        <v>127</v>
      </c>
      <c r="S190" s="66">
        <v>200</v>
      </c>
      <c r="T190" s="77" t="s">
        <v>558</v>
      </c>
      <c r="U190" s="76" t="s">
        <v>559</v>
      </c>
      <c r="V190" s="76" t="s">
        <v>144</v>
      </c>
      <c r="W190" s="78" t="s">
        <v>76</v>
      </c>
      <c r="X190" s="62"/>
    </row>
    <row r="191" spans="1:24" s="79" customFormat="1" ht="16.05" customHeight="1">
      <c r="A191" s="55"/>
      <c r="B191" s="190" t="s">
        <v>560</v>
      </c>
      <c r="C191" s="64" t="s">
        <v>62</v>
      </c>
      <c r="D191" s="65" t="s">
        <v>561</v>
      </c>
      <c r="E191" s="66" t="s">
        <v>64</v>
      </c>
      <c r="F191" s="67" t="s">
        <v>65</v>
      </c>
      <c r="G191" s="68">
        <v>4.3099999999999996</v>
      </c>
      <c r="H191" s="69">
        <f t="shared" si="17"/>
        <v>435.71427799999998</v>
      </c>
      <c r="I191" s="70" t="s">
        <v>66</v>
      </c>
      <c r="J191" s="70">
        <v>25</v>
      </c>
      <c r="K191" s="179" t="s">
        <v>1223</v>
      </c>
      <c r="L191" s="71"/>
      <c r="M191" s="72">
        <f t="shared" si="16"/>
        <v>0</v>
      </c>
      <c r="N191" s="73">
        <f t="shared" si="18"/>
        <v>0</v>
      </c>
      <c r="O191" s="74" t="s">
        <v>67</v>
      </c>
      <c r="P191" s="75" t="s">
        <v>68</v>
      </c>
      <c r="Q191" s="66" t="s">
        <v>12</v>
      </c>
      <c r="R191" s="76"/>
      <c r="S191" s="66"/>
      <c r="T191" s="77"/>
      <c r="U191" s="76"/>
      <c r="V191" s="76"/>
      <c r="W191" s="78" t="s">
        <v>284</v>
      </c>
      <c r="X191" s="62"/>
    </row>
    <row r="192" spans="1:24" s="79" customFormat="1" ht="16.05" customHeight="1">
      <c r="A192" s="55"/>
      <c r="B192" s="190" t="s">
        <v>562</v>
      </c>
      <c r="C192" s="64" t="s">
        <v>62</v>
      </c>
      <c r="D192" s="65" t="s">
        <v>563</v>
      </c>
      <c r="E192" s="66" t="s">
        <v>64</v>
      </c>
      <c r="F192" s="82" t="s">
        <v>131</v>
      </c>
      <c r="G192" s="68">
        <v>1.87</v>
      </c>
      <c r="H192" s="69">
        <f t="shared" si="17"/>
        <v>189.04540600000001</v>
      </c>
      <c r="I192" s="70" t="s">
        <v>66</v>
      </c>
      <c r="J192" s="70">
        <v>25</v>
      </c>
      <c r="K192" s="179" t="s">
        <v>1223</v>
      </c>
      <c r="L192" s="71"/>
      <c r="M192" s="72">
        <f t="shared" si="16"/>
        <v>0</v>
      </c>
      <c r="N192" s="73">
        <f t="shared" si="18"/>
        <v>0</v>
      </c>
      <c r="O192" s="74" t="s">
        <v>94</v>
      </c>
      <c r="P192" s="75" t="s">
        <v>68</v>
      </c>
      <c r="Q192" s="66" t="s">
        <v>85</v>
      </c>
      <c r="R192" s="76" t="s">
        <v>103</v>
      </c>
      <c r="S192" s="66">
        <v>300</v>
      </c>
      <c r="T192" s="77" t="s">
        <v>174</v>
      </c>
      <c r="U192" s="76" t="s">
        <v>123</v>
      </c>
      <c r="V192" s="76" t="s">
        <v>564</v>
      </c>
      <c r="W192" s="78" t="s">
        <v>217</v>
      </c>
      <c r="X192" s="62"/>
    </row>
    <row r="193" spans="1:24" s="79" customFormat="1" ht="16.05" customHeight="1">
      <c r="A193" s="55"/>
      <c r="B193" s="190" t="s">
        <v>565</v>
      </c>
      <c r="C193" s="64" t="s">
        <v>62</v>
      </c>
      <c r="D193" s="65" t="s">
        <v>566</v>
      </c>
      <c r="E193" s="66" t="s">
        <v>64</v>
      </c>
      <c r="F193" s="67"/>
      <c r="G193" s="68">
        <v>1.79</v>
      </c>
      <c r="H193" s="69">
        <f t="shared" si="17"/>
        <v>180.95790200000002</v>
      </c>
      <c r="I193" s="70" t="s">
        <v>66</v>
      </c>
      <c r="J193" s="70">
        <v>25</v>
      </c>
      <c r="K193" s="179" t="s">
        <v>1223</v>
      </c>
      <c r="L193" s="71"/>
      <c r="M193" s="72">
        <f t="shared" si="16"/>
        <v>0</v>
      </c>
      <c r="N193" s="73">
        <f t="shared" si="18"/>
        <v>0</v>
      </c>
      <c r="O193" s="74" t="s">
        <v>94</v>
      </c>
      <c r="P193" s="75" t="s">
        <v>68</v>
      </c>
      <c r="Q193" s="66" t="s">
        <v>71</v>
      </c>
      <c r="R193" s="76" t="s">
        <v>231</v>
      </c>
      <c r="S193" s="66">
        <v>400</v>
      </c>
      <c r="T193" s="77" t="s">
        <v>114</v>
      </c>
      <c r="U193" s="76" t="s">
        <v>567</v>
      </c>
      <c r="V193" s="76" t="s">
        <v>568</v>
      </c>
      <c r="W193" s="78" t="s">
        <v>76</v>
      </c>
      <c r="X193" s="62"/>
    </row>
    <row r="194" spans="1:24" s="79" customFormat="1" ht="16.05" customHeight="1">
      <c r="A194" s="55"/>
      <c r="B194" s="190" t="s">
        <v>569</v>
      </c>
      <c r="C194" s="64" t="s">
        <v>62</v>
      </c>
      <c r="D194" s="65" t="s">
        <v>570</v>
      </c>
      <c r="E194" s="66" t="s">
        <v>64</v>
      </c>
      <c r="F194" s="81" t="s">
        <v>139</v>
      </c>
      <c r="G194" s="68">
        <v>2.25</v>
      </c>
      <c r="H194" s="69">
        <f t="shared" si="17"/>
        <v>227.46105</v>
      </c>
      <c r="I194" s="70" t="s">
        <v>66</v>
      </c>
      <c r="J194" s="70">
        <v>25</v>
      </c>
      <c r="K194" s="179" t="s">
        <v>1223</v>
      </c>
      <c r="L194" s="71"/>
      <c r="M194" s="72">
        <f t="shared" si="16"/>
        <v>0</v>
      </c>
      <c r="N194" s="73">
        <f t="shared" si="18"/>
        <v>0</v>
      </c>
      <c r="O194" s="74" t="s">
        <v>67</v>
      </c>
      <c r="P194" s="75" t="s">
        <v>68</v>
      </c>
      <c r="Q194" s="66" t="s">
        <v>85</v>
      </c>
      <c r="R194" s="76" t="s">
        <v>103</v>
      </c>
      <c r="S194" s="66" t="s">
        <v>280</v>
      </c>
      <c r="T194" s="77" t="s">
        <v>442</v>
      </c>
      <c r="U194" s="76" t="s">
        <v>98</v>
      </c>
      <c r="V194" s="76" t="s">
        <v>144</v>
      </c>
      <c r="W194" s="78" t="s">
        <v>90</v>
      </c>
      <c r="X194" s="62"/>
    </row>
    <row r="195" spans="1:24" s="79" customFormat="1" ht="16.05" customHeight="1">
      <c r="A195" s="55"/>
      <c r="B195" s="190" t="s">
        <v>571</v>
      </c>
      <c r="C195" s="64" t="s">
        <v>62</v>
      </c>
      <c r="D195" s="65" t="s">
        <v>572</v>
      </c>
      <c r="E195" s="66" t="s">
        <v>64</v>
      </c>
      <c r="F195" s="67"/>
      <c r="G195" s="68">
        <v>2.25</v>
      </c>
      <c r="H195" s="69">
        <f t="shared" si="17"/>
        <v>227.46105</v>
      </c>
      <c r="I195" s="70" t="s">
        <v>66</v>
      </c>
      <c r="J195" s="70">
        <v>25</v>
      </c>
      <c r="K195" s="179" t="s">
        <v>1223</v>
      </c>
      <c r="L195" s="71"/>
      <c r="M195" s="72">
        <f t="shared" si="16"/>
        <v>0</v>
      </c>
      <c r="N195" s="73">
        <f t="shared" si="18"/>
        <v>0</v>
      </c>
      <c r="O195" s="74" t="s">
        <v>67</v>
      </c>
      <c r="P195" s="75" t="s">
        <v>68</v>
      </c>
      <c r="Q195" s="66" t="s">
        <v>85</v>
      </c>
      <c r="R195" s="76" t="s">
        <v>103</v>
      </c>
      <c r="S195" s="66">
        <v>250</v>
      </c>
      <c r="T195" s="77" t="s">
        <v>573</v>
      </c>
      <c r="U195" s="76" t="s">
        <v>98</v>
      </c>
      <c r="V195" s="76" t="s">
        <v>574</v>
      </c>
      <c r="W195" s="78" t="s">
        <v>90</v>
      </c>
      <c r="X195" s="62"/>
    </row>
    <row r="196" spans="1:24" s="79" customFormat="1" ht="16.05" customHeight="1">
      <c r="A196" s="55"/>
      <c r="B196" s="190" t="s">
        <v>575</v>
      </c>
      <c r="C196" s="64" t="s">
        <v>62</v>
      </c>
      <c r="D196" s="65" t="s">
        <v>576</v>
      </c>
      <c r="E196" s="66" t="s">
        <v>64</v>
      </c>
      <c r="F196" s="82" t="s">
        <v>131</v>
      </c>
      <c r="G196" s="68">
        <v>1.87</v>
      </c>
      <c r="H196" s="69">
        <f t="shared" si="17"/>
        <v>189.04540600000001</v>
      </c>
      <c r="I196" s="70" t="s">
        <v>66</v>
      </c>
      <c r="J196" s="70">
        <v>25</v>
      </c>
      <c r="K196" s="179" t="s">
        <v>1223</v>
      </c>
      <c r="L196" s="71"/>
      <c r="M196" s="72">
        <f t="shared" si="16"/>
        <v>0</v>
      </c>
      <c r="N196" s="73">
        <f t="shared" si="18"/>
        <v>0</v>
      </c>
      <c r="O196" s="74" t="s">
        <v>94</v>
      </c>
      <c r="P196" s="75" t="s">
        <v>68</v>
      </c>
      <c r="Q196" s="66" t="s">
        <v>85</v>
      </c>
      <c r="R196" s="76" t="s">
        <v>200</v>
      </c>
      <c r="S196" s="66">
        <v>200</v>
      </c>
      <c r="T196" s="77" t="s">
        <v>80</v>
      </c>
      <c r="U196" s="76" t="s">
        <v>371</v>
      </c>
      <c r="V196" s="76" t="s">
        <v>328</v>
      </c>
      <c r="W196" s="78" t="s">
        <v>217</v>
      </c>
      <c r="X196" s="62"/>
    </row>
    <row r="197" spans="1:24" s="79" customFormat="1" ht="16.05" customHeight="1">
      <c r="A197" s="55"/>
      <c r="B197" s="190" t="s">
        <v>577</v>
      </c>
      <c r="C197" s="64" t="s">
        <v>62</v>
      </c>
      <c r="D197" s="65" t="s">
        <v>576</v>
      </c>
      <c r="E197" s="66" t="s">
        <v>64</v>
      </c>
      <c r="F197" s="67"/>
      <c r="G197" s="68">
        <v>1.87</v>
      </c>
      <c r="H197" s="69">
        <f t="shared" si="17"/>
        <v>189.04540600000001</v>
      </c>
      <c r="I197" s="70" t="s">
        <v>66</v>
      </c>
      <c r="J197" s="70">
        <v>25</v>
      </c>
      <c r="K197" s="179" t="s">
        <v>1223</v>
      </c>
      <c r="L197" s="71"/>
      <c r="M197" s="72">
        <f t="shared" si="16"/>
        <v>0</v>
      </c>
      <c r="N197" s="73">
        <f t="shared" si="18"/>
        <v>0</v>
      </c>
      <c r="O197" s="74" t="s">
        <v>67</v>
      </c>
      <c r="P197" s="75" t="s">
        <v>68</v>
      </c>
      <c r="Q197" s="66" t="s">
        <v>85</v>
      </c>
      <c r="R197" s="76" t="s">
        <v>200</v>
      </c>
      <c r="S197" s="66">
        <v>200</v>
      </c>
      <c r="T197" s="77" t="s">
        <v>80</v>
      </c>
      <c r="U197" s="76" t="s">
        <v>371</v>
      </c>
      <c r="V197" s="76" t="s">
        <v>328</v>
      </c>
      <c r="W197" s="78" t="s">
        <v>217</v>
      </c>
      <c r="X197" s="62"/>
    </row>
    <row r="198" spans="1:24" s="160" customFormat="1" ht="16.05" hidden="1" customHeight="1">
      <c r="A198" s="145"/>
      <c r="B198" s="191" t="s">
        <v>578</v>
      </c>
      <c r="C198" s="164" t="s">
        <v>62</v>
      </c>
      <c r="D198" s="146" t="s">
        <v>579</v>
      </c>
      <c r="E198" s="147" t="s">
        <v>64</v>
      </c>
      <c r="F198" s="148" t="s">
        <v>65</v>
      </c>
      <c r="G198" s="149">
        <v>2.25</v>
      </c>
      <c r="H198" s="150">
        <f t="shared" si="17"/>
        <v>227.46105</v>
      </c>
      <c r="I198" s="151" t="s">
        <v>66</v>
      </c>
      <c r="J198" s="151">
        <v>25</v>
      </c>
      <c r="K198" s="166" t="s">
        <v>1219</v>
      </c>
      <c r="L198" s="152"/>
      <c r="M198" s="153">
        <f t="shared" si="16"/>
        <v>0</v>
      </c>
      <c r="N198" s="154">
        <f t="shared" si="18"/>
        <v>0</v>
      </c>
      <c r="O198" s="155" t="s">
        <v>94</v>
      </c>
      <c r="P198" s="155" t="s">
        <v>84</v>
      </c>
      <c r="Q198" s="147" t="s">
        <v>12</v>
      </c>
      <c r="R198" s="156"/>
      <c r="S198" s="147"/>
      <c r="T198" s="157"/>
      <c r="U198" s="156"/>
      <c r="V198" s="156"/>
      <c r="W198" s="158" t="s">
        <v>580</v>
      </c>
      <c r="X198" s="159"/>
    </row>
    <row r="199" spans="1:24" s="79" customFormat="1" ht="16.05" customHeight="1">
      <c r="A199" s="55"/>
      <c r="B199" s="190" t="s">
        <v>581</v>
      </c>
      <c r="C199" s="64" t="s">
        <v>62</v>
      </c>
      <c r="D199" s="65" t="s">
        <v>582</v>
      </c>
      <c r="E199" s="66" t="s">
        <v>64</v>
      </c>
      <c r="F199" s="82" t="s">
        <v>131</v>
      </c>
      <c r="G199" s="68">
        <v>2.25</v>
      </c>
      <c r="H199" s="69">
        <f t="shared" si="17"/>
        <v>227.46105</v>
      </c>
      <c r="I199" s="70" t="s">
        <v>66</v>
      </c>
      <c r="J199" s="70">
        <v>25</v>
      </c>
      <c r="K199" s="179" t="s">
        <v>1223</v>
      </c>
      <c r="L199" s="71"/>
      <c r="M199" s="72">
        <f t="shared" si="16"/>
        <v>0</v>
      </c>
      <c r="N199" s="73">
        <f t="shared" si="18"/>
        <v>0</v>
      </c>
      <c r="O199" s="74" t="s">
        <v>94</v>
      </c>
      <c r="P199" s="75" t="s">
        <v>68</v>
      </c>
      <c r="Q199" s="66" t="s">
        <v>71</v>
      </c>
      <c r="R199" s="76" t="s">
        <v>231</v>
      </c>
      <c r="S199" s="66">
        <v>200</v>
      </c>
      <c r="T199" s="77" t="s">
        <v>365</v>
      </c>
      <c r="U199" s="76" t="s">
        <v>74</v>
      </c>
      <c r="V199" s="76" t="s">
        <v>583</v>
      </c>
      <c r="W199" s="78" t="s">
        <v>76</v>
      </c>
      <c r="X199" s="62"/>
    </row>
    <row r="200" spans="1:24" s="79" customFormat="1" ht="16.05" customHeight="1">
      <c r="A200" s="55"/>
      <c r="B200" s="190" t="s">
        <v>584</v>
      </c>
      <c r="C200" s="64" t="s">
        <v>62</v>
      </c>
      <c r="D200" s="65" t="s">
        <v>585</v>
      </c>
      <c r="E200" s="66" t="s">
        <v>64</v>
      </c>
      <c r="F200" s="67"/>
      <c r="G200" s="68">
        <v>4.13</v>
      </c>
      <c r="H200" s="69">
        <f t="shared" si="17"/>
        <v>417.51739400000002</v>
      </c>
      <c r="I200" s="70" t="s">
        <v>66</v>
      </c>
      <c r="J200" s="70">
        <v>25</v>
      </c>
      <c r="K200" s="179" t="s">
        <v>1223</v>
      </c>
      <c r="L200" s="71"/>
      <c r="M200" s="72">
        <f t="shared" si="16"/>
        <v>0</v>
      </c>
      <c r="N200" s="73">
        <f t="shared" si="18"/>
        <v>0</v>
      </c>
      <c r="O200" s="74" t="s">
        <v>67</v>
      </c>
      <c r="P200" s="75" t="s">
        <v>68</v>
      </c>
      <c r="Q200" s="66" t="s">
        <v>12</v>
      </c>
      <c r="R200" s="76"/>
      <c r="S200" s="66"/>
      <c r="T200" s="77"/>
      <c r="U200" s="76"/>
      <c r="V200" s="76"/>
      <c r="W200" s="78" t="s">
        <v>284</v>
      </c>
      <c r="X200" s="62"/>
    </row>
    <row r="201" spans="1:24" s="79" customFormat="1" ht="16.05" customHeight="1">
      <c r="A201" s="55"/>
      <c r="B201" s="190" t="s">
        <v>586</v>
      </c>
      <c r="C201" s="64" t="s">
        <v>62</v>
      </c>
      <c r="D201" s="65" t="s">
        <v>587</v>
      </c>
      <c r="E201" s="66" t="s">
        <v>64</v>
      </c>
      <c r="F201" s="67"/>
      <c r="G201" s="68">
        <v>2.25</v>
      </c>
      <c r="H201" s="69">
        <f t="shared" si="17"/>
        <v>227.46105</v>
      </c>
      <c r="I201" s="70" t="s">
        <v>66</v>
      </c>
      <c r="J201" s="70">
        <v>25</v>
      </c>
      <c r="K201" s="179" t="s">
        <v>1223</v>
      </c>
      <c r="L201" s="71"/>
      <c r="M201" s="72">
        <f t="shared" si="16"/>
        <v>0</v>
      </c>
      <c r="N201" s="73">
        <f t="shared" si="18"/>
        <v>0</v>
      </c>
      <c r="O201" s="74" t="s">
        <v>67</v>
      </c>
      <c r="P201" s="75" t="s">
        <v>68</v>
      </c>
      <c r="Q201" s="66" t="s">
        <v>85</v>
      </c>
      <c r="R201" s="76" t="s">
        <v>103</v>
      </c>
      <c r="S201" s="66">
        <v>250</v>
      </c>
      <c r="T201" s="77" t="s">
        <v>250</v>
      </c>
      <c r="U201" s="76" t="s">
        <v>123</v>
      </c>
      <c r="V201" s="76" t="s">
        <v>588</v>
      </c>
      <c r="W201" s="78" t="s">
        <v>107</v>
      </c>
      <c r="X201" s="62"/>
    </row>
    <row r="202" spans="1:24" s="79" customFormat="1" ht="16.05" customHeight="1">
      <c r="A202" s="55"/>
      <c r="B202" s="190" t="s">
        <v>589</v>
      </c>
      <c r="C202" s="64" t="s">
        <v>62</v>
      </c>
      <c r="D202" s="65" t="s">
        <v>590</v>
      </c>
      <c r="E202" s="66" t="s">
        <v>64</v>
      </c>
      <c r="F202" s="67"/>
      <c r="G202" s="68">
        <v>1.79</v>
      </c>
      <c r="H202" s="69">
        <f t="shared" si="17"/>
        <v>180.95790200000002</v>
      </c>
      <c r="I202" s="70" t="s">
        <v>66</v>
      </c>
      <c r="J202" s="70">
        <v>25</v>
      </c>
      <c r="K202" s="179" t="s">
        <v>1223</v>
      </c>
      <c r="L202" s="71"/>
      <c r="M202" s="72">
        <f t="shared" si="16"/>
        <v>0</v>
      </c>
      <c r="N202" s="73">
        <f t="shared" si="18"/>
        <v>0</v>
      </c>
      <c r="O202" s="74" t="s">
        <v>94</v>
      </c>
      <c r="P202" s="75" t="s">
        <v>68</v>
      </c>
      <c r="Q202" s="66" t="s">
        <v>71</v>
      </c>
      <c r="R202" s="76" t="s">
        <v>127</v>
      </c>
      <c r="S202" s="66">
        <v>250</v>
      </c>
      <c r="T202" s="77" t="s">
        <v>114</v>
      </c>
      <c r="U202" s="76" t="s">
        <v>175</v>
      </c>
      <c r="V202" s="76" t="s">
        <v>591</v>
      </c>
      <c r="W202" s="78" t="s">
        <v>76</v>
      </c>
      <c r="X202" s="62"/>
    </row>
    <row r="203" spans="1:24" s="79" customFormat="1" ht="16.05" customHeight="1">
      <c r="A203" s="55"/>
      <c r="B203" s="190" t="s">
        <v>592</v>
      </c>
      <c r="C203" s="64" t="s">
        <v>62</v>
      </c>
      <c r="D203" s="65" t="s">
        <v>593</v>
      </c>
      <c r="E203" s="66" t="s">
        <v>64</v>
      </c>
      <c r="F203" s="67"/>
      <c r="G203" s="68">
        <v>4.3099999999999996</v>
      </c>
      <c r="H203" s="69">
        <f t="shared" si="17"/>
        <v>435.71427799999998</v>
      </c>
      <c r="I203" s="70" t="s">
        <v>66</v>
      </c>
      <c r="J203" s="70">
        <v>25</v>
      </c>
      <c r="K203" s="178" t="s">
        <v>1222</v>
      </c>
      <c r="L203" s="71"/>
      <c r="M203" s="72">
        <f t="shared" si="16"/>
        <v>0</v>
      </c>
      <c r="N203" s="73">
        <f t="shared" si="18"/>
        <v>0</v>
      </c>
      <c r="O203" s="74" t="s">
        <v>67</v>
      </c>
      <c r="P203" s="75" t="s">
        <v>68</v>
      </c>
      <c r="Q203" s="66" t="s">
        <v>71</v>
      </c>
      <c r="R203" s="76" t="s">
        <v>127</v>
      </c>
      <c r="S203" s="66">
        <v>200</v>
      </c>
      <c r="T203" s="77" t="s">
        <v>442</v>
      </c>
      <c r="U203" s="76" t="s">
        <v>74</v>
      </c>
      <c r="V203" s="76" t="s">
        <v>136</v>
      </c>
      <c r="W203" s="78" t="s">
        <v>76</v>
      </c>
      <c r="X203" s="62"/>
    </row>
    <row r="204" spans="1:24" s="79" customFormat="1" ht="16.05" customHeight="1">
      <c r="A204" s="55"/>
      <c r="B204" s="193" t="s">
        <v>594</v>
      </c>
      <c r="C204" s="167" t="s">
        <v>62</v>
      </c>
      <c r="D204" s="168" t="s">
        <v>595</v>
      </c>
      <c r="E204" s="66" t="s">
        <v>64</v>
      </c>
      <c r="F204" s="148" t="s">
        <v>131</v>
      </c>
      <c r="G204" s="170">
        <v>1.87</v>
      </c>
      <c r="H204" s="150">
        <f t="shared" si="17"/>
        <v>189.04540600000001</v>
      </c>
      <c r="I204" s="70" t="s">
        <v>66</v>
      </c>
      <c r="J204" s="70">
        <v>25</v>
      </c>
      <c r="K204" s="177" t="s">
        <v>1221</v>
      </c>
      <c r="L204" s="152"/>
      <c r="M204" s="72">
        <f t="shared" si="16"/>
        <v>0</v>
      </c>
      <c r="N204" s="73">
        <f t="shared" si="18"/>
        <v>0</v>
      </c>
      <c r="O204" s="172" t="s">
        <v>94</v>
      </c>
      <c r="P204" s="172" t="s">
        <v>84</v>
      </c>
      <c r="Q204" s="66" t="s">
        <v>85</v>
      </c>
      <c r="R204" s="76" t="s">
        <v>96</v>
      </c>
      <c r="S204" s="66">
        <v>500</v>
      </c>
      <c r="T204" s="77" t="s">
        <v>211</v>
      </c>
      <c r="U204" s="76" t="s">
        <v>339</v>
      </c>
      <c r="V204" s="76" t="s">
        <v>596</v>
      </c>
      <c r="W204" s="78" t="s">
        <v>597</v>
      </c>
      <c r="X204" s="62"/>
    </row>
    <row r="205" spans="1:24" s="79" customFormat="1" ht="16.05" customHeight="1">
      <c r="A205" s="55"/>
      <c r="B205" s="190" t="s">
        <v>598</v>
      </c>
      <c r="C205" s="64" t="s">
        <v>62</v>
      </c>
      <c r="D205" s="65" t="s">
        <v>599</v>
      </c>
      <c r="E205" s="66" t="s">
        <v>64</v>
      </c>
      <c r="F205" s="67"/>
      <c r="G205" s="68">
        <v>2.25</v>
      </c>
      <c r="H205" s="69">
        <f t="shared" si="17"/>
        <v>227.46105</v>
      </c>
      <c r="I205" s="70" t="s">
        <v>66</v>
      </c>
      <c r="J205" s="70">
        <v>25</v>
      </c>
      <c r="K205" s="179" t="s">
        <v>1223</v>
      </c>
      <c r="L205" s="71"/>
      <c r="M205" s="72">
        <f t="shared" si="16"/>
        <v>0</v>
      </c>
      <c r="N205" s="73">
        <f t="shared" si="18"/>
        <v>0</v>
      </c>
      <c r="O205" s="74" t="s">
        <v>67</v>
      </c>
      <c r="P205" s="75" t="s">
        <v>68</v>
      </c>
      <c r="Q205" s="66" t="s">
        <v>12</v>
      </c>
      <c r="R205" s="76"/>
      <c r="S205" s="66"/>
      <c r="T205" s="77"/>
      <c r="U205" s="76"/>
      <c r="V205" s="76"/>
      <c r="W205" s="78" t="s">
        <v>217</v>
      </c>
      <c r="X205" s="62"/>
    </row>
    <row r="206" spans="1:24" s="79" customFormat="1" ht="16.05" customHeight="1">
      <c r="A206" s="55"/>
      <c r="B206" s="190" t="s">
        <v>600</v>
      </c>
      <c r="C206" s="64" t="s">
        <v>62</v>
      </c>
      <c r="D206" s="65" t="s">
        <v>601</v>
      </c>
      <c r="E206" s="66" t="s">
        <v>64</v>
      </c>
      <c r="F206" s="67"/>
      <c r="G206" s="68">
        <v>1.87</v>
      </c>
      <c r="H206" s="69">
        <f t="shared" si="17"/>
        <v>189.04540600000001</v>
      </c>
      <c r="I206" s="70" t="s">
        <v>66</v>
      </c>
      <c r="J206" s="70">
        <v>25</v>
      </c>
      <c r="K206" s="179" t="s">
        <v>1223</v>
      </c>
      <c r="L206" s="71"/>
      <c r="M206" s="72">
        <f t="shared" si="16"/>
        <v>0</v>
      </c>
      <c r="N206" s="73">
        <f t="shared" si="18"/>
        <v>0</v>
      </c>
      <c r="O206" s="74" t="s">
        <v>94</v>
      </c>
      <c r="P206" s="75" t="s">
        <v>68</v>
      </c>
      <c r="Q206" s="66" t="s">
        <v>85</v>
      </c>
      <c r="R206" s="76" t="s">
        <v>121</v>
      </c>
      <c r="S206" s="66">
        <v>400</v>
      </c>
      <c r="T206" s="77" t="s">
        <v>442</v>
      </c>
      <c r="U206" s="76" t="s">
        <v>123</v>
      </c>
      <c r="V206" s="76" t="s">
        <v>277</v>
      </c>
      <c r="W206" s="78" t="s">
        <v>217</v>
      </c>
      <c r="X206" s="62"/>
    </row>
    <row r="207" spans="1:24" s="160" customFormat="1" ht="16.05" hidden="1" customHeight="1">
      <c r="A207" s="145"/>
      <c r="B207" s="191" t="s">
        <v>602</v>
      </c>
      <c r="C207" s="164" t="s">
        <v>62</v>
      </c>
      <c r="D207" s="146" t="s">
        <v>603</v>
      </c>
      <c r="E207" s="147" t="s">
        <v>64</v>
      </c>
      <c r="F207" s="148"/>
      <c r="G207" s="149">
        <v>4.3099999999999996</v>
      </c>
      <c r="H207" s="150">
        <f t="shared" si="17"/>
        <v>435.71427799999998</v>
      </c>
      <c r="I207" s="151" t="s">
        <v>66</v>
      </c>
      <c r="J207" s="151">
        <v>25</v>
      </c>
      <c r="K207" s="166" t="s">
        <v>1219</v>
      </c>
      <c r="L207" s="152"/>
      <c r="M207" s="153">
        <f t="shared" si="16"/>
        <v>0</v>
      </c>
      <c r="N207" s="154">
        <f t="shared" si="18"/>
        <v>0</v>
      </c>
      <c r="O207" s="155" t="s">
        <v>67</v>
      </c>
      <c r="P207" s="155" t="s">
        <v>84</v>
      </c>
      <c r="Q207" s="147" t="s">
        <v>85</v>
      </c>
      <c r="R207" s="156" t="s">
        <v>604</v>
      </c>
      <c r="S207" s="147">
        <v>250</v>
      </c>
      <c r="T207" s="157" t="s">
        <v>313</v>
      </c>
      <c r="U207" s="156" t="s">
        <v>98</v>
      </c>
      <c r="V207" s="156" t="s">
        <v>136</v>
      </c>
      <c r="W207" s="158" t="s">
        <v>90</v>
      </c>
      <c r="X207" s="159"/>
    </row>
    <row r="208" spans="1:24" s="79" customFormat="1" ht="16.05" customHeight="1">
      <c r="A208" s="55"/>
      <c r="B208" s="190" t="s">
        <v>605</v>
      </c>
      <c r="C208" s="64" t="s">
        <v>62</v>
      </c>
      <c r="D208" s="65" t="s">
        <v>606</v>
      </c>
      <c r="E208" s="66" t="s">
        <v>64</v>
      </c>
      <c r="F208" s="67"/>
      <c r="G208" s="68">
        <v>4.3099999999999996</v>
      </c>
      <c r="H208" s="69">
        <f t="shared" si="17"/>
        <v>435.71427799999998</v>
      </c>
      <c r="I208" s="70" t="s">
        <v>66</v>
      </c>
      <c r="J208" s="70">
        <v>25</v>
      </c>
      <c r="K208" s="179" t="s">
        <v>1223</v>
      </c>
      <c r="L208" s="71"/>
      <c r="M208" s="72">
        <f t="shared" si="16"/>
        <v>0</v>
      </c>
      <c r="N208" s="73">
        <f t="shared" si="18"/>
        <v>0</v>
      </c>
      <c r="O208" s="74" t="s">
        <v>67</v>
      </c>
      <c r="P208" s="75" t="s">
        <v>68</v>
      </c>
      <c r="Q208" s="66" t="s">
        <v>71</v>
      </c>
      <c r="R208" s="76" t="s">
        <v>231</v>
      </c>
      <c r="S208" s="66">
        <v>200</v>
      </c>
      <c r="T208" s="77" t="s">
        <v>73</v>
      </c>
      <c r="U208" s="76" t="s">
        <v>175</v>
      </c>
      <c r="V208" s="76" t="s">
        <v>136</v>
      </c>
      <c r="W208" s="78" t="s">
        <v>76</v>
      </c>
      <c r="X208" s="62"/>
    </row>
    <row r="209" spans="1:24" s="79" customFormat="1" ht="16.05" customHeight="1">
      <c r="A209" s="55"/>
      <c r="B209" s="190" t="s">
        <v>607</v>
      </c>
      <c r="C209" s="64" t="s">
        <v>62</v>
      </c>
      <c r="D209" s="65" t="s">
        <v>608</v>
      </c>
      <c r="E209" s="66" t="s">
        <v>64</v>
      </c>
      <c r="F209" s="67"/>
      <c r="G209" s="68">
        <v>2.5099999999999998</v>
      </c>
      <c r="H209" s="69">
        <f t="shared" si="17"/>
        <v>253.74543799999998</v>
      </c>
      <c r="I209" s="70" t="s">
        <v>66</v>
      </c>
      <c r="J209" s="70">
        <v>25</v>
      </c>
      <c r="K209" s="179" t="s">
        <v>1223</v>
      </c>
      <c r="L209" s="71"/>
      <c r="M209" s="72">
        <f t="shared" si="16"/>
        <v>0</v>
      </c>
      <c r="N209" s="73">
        <f t="shared" si="18"/>
        <v>0</v>
      </c>
      <c r="O209" s="74" t="s">
        <v>94</v>
      </c>
      <c r="P209" s="75" t="s">
        <v>68</v>
      </c>
      <c r="Q209" s="66" t="s">
        <v>71</v>
      </c>
      <c r="R209" s="76" t="s">
        <v>127</v>
      </c>
      <c r="S209" s="66">
        <v>150</v>
      </c>
      <c r="T209" s="77" t="s">
        <v>609</v>
      </c>
      <c r="U209" s="76" t="s">
        <v>175</v>
      </c>
      <c r="V209" s="76" t="s">
        <v>443</v>
      </c>
      <c r="W209" s="78" t="s">
        <v>76</v>
      </c>
      <c r="X209" s="62"/>
    </row>
    <row r="210" spans="1:24" s="79" customFormat="1" ht="16.05" customHeight="1">
      <c r="A210" s="55"/>
      <c r="B210" s="190" t="s">
        <v>610</v>
      </c>
      <c r="C210" s="64" t="s">
        <v>62</v>
      </c>
      <c r="D210" s="65" t="s">
        <v>611</v>
      </c>
      <c r="E210" s="66" t="s">
        <v>64</v>
      </c>
      <c r="F210" s="67"/>
      <c r="G210" s="68">
        <v>2.99</v>
      </c>
      <c r="H210" s="69">
        <f t="shared" si="17"/>
        <v>302.27046200000001</v>
      </c>
      <c r="I210" s="70" t="s">
        <v>66</v>
      </c>
      <c r="J210" s="70">
        <v>25</v>
      </c>
      <c r="K210" s="179" t="s">
        <v>1223</v>
      </c>
      <c r="L210" s="71"/>
      <c r="M210" s="72">
        <f t="shared" si="16"/>
        <v>0</v>
      </c>
      <c r="N210" s="73">
        <f t="shared" si="18"/>
        <v>0</v>
      </c>
      <c r="O210" s="74" t="s">
        <v>67</v>
      </c>
      <c r="P210" s="75" t="s">
        <v>68</v>
      </c>
      <c r="Q210" s="66" t="s">
        <v>85</v>
      </c>
      <c r="R210" s="76" t="s">
        <v>127</v>
      </c>
      <c r="S210" s="66">
        <v>200</v>
      </c>
      <c r="T210" s="77" t="s">
        <v>612</v>
      </c>
      <c r="U210" s="76" t="s">
        <v>123</v>
      </c>
      <c r="V210" s="76" t="s">
        <v>144</v>
      </c>
      <c r="W210" s="78" t="s">
        <v>76</v>
      </c>
      <c r="X210" s="62"/>
    </row>
    <row r="211" spans="1:24" s="79" customFormat="1" ht="16.05" customHeight="1">
      <c r="A211" s="55"/>
      <c r="B211" s="190" t="s">
        <v>613</v>
      </c>
      <c r="C211" s="64" t="s">
        <v>62</v>
      </c>
      <c r="D211" s="65" t="s">
        <v>614</v>
      </c>
      <c r="E211" s="66" t="s">
        <v>64</v>
      </c>
      <c r="F211" s="67"/>
      <c r="G211" s="68">
        <v>2.0699999999999998</v>
      </c>
      <c r="H211" s="69">
        <f t="shared" si="17"/>
        <v>209.26416599999999</v>
      </c>
      <c r="I211" s="70" t="s">
        <v>66</v>
      </c>
      <c r="J211" s="70">
        <v>25</v>
      </c>
      <c r="K211" s="179" t="s">
        <v>1223</v>
      </c>
      <c r="L211" s="71"/>
      <c r="M211" s="72">
        <f t="shared" si="16"/>
        <v>0</v>
      </c>
      <c r="N211" s="73">
        <f t="shared" si="18"/>
        <v>0</v>
      </c>
      <c r="O211" s="74" t="s">
        <v>94</v>
      </c>
      <c r="P211" s="75" t="s">
        <v>68</v>
      </c>
      <c r="Q211" s="66" t="s">
        <v>71</v>
      </c>
      <c r="R211" s="76" t="s">
        <v>615</v>
      </c>
      <c r="S211" s="66">
        <v>300</v>
      </c>
      <c r="T211" s="77" t="s">
        <v>474</v>
      </c>
      <c r="U211" s="76" t="s">
        <v>175</v>
      </c>
      <c r="V211" s="76" t="s">
        <v>128</v>
      </c>
      <c r="W211" s="78" t="s">
        <v>76</v>
      </c>
      <c r="X211" s="62"/>
    </row>
    <row r="212" spans="1:24" s="79" customFormat="1" ht="16.05" customHeight="1">
      <c r="A212" s="55"/>
      <c r="B212" s="190" t="s">
        <v>616</v>
      </c>
      <c r="C212" s="64" t="s">
        <v>62</v>
      </c>
      <c r="D212" s="65" t="s">
        <v>617</v>
      </c>
      <c r="E212" s="66" t="s">
        <v>64</v>
      </c>
      <c r="F212" s="82" t="s">
        <v>131</v>
      </c>
      <c r="G212" s="68">
        <v>1.87</v>
      </c>
      <c r="H212" s="69">
        <f t="shared" si="17"/>
        <v>189.04540600000001</v>
      </c>
      <c r="I212" s="70" t="s">
        <v>66</v>
      </c>
      <c r="J212" s="70">
        <v>25</v>
      </c>
      <c r="K212" s="179" t="s">
        <v>1223</v>
      </c>
      <c r="L212" s="71"/>
      <c r="M212" s="72">
        <f t="shared" si="16"/>
        <v>0</v>
      </c>
      <c r="N212" s="73">
        <f t="shared" si="18"/>
        <v>0</v>
      </c>
      <c r="O212" s="74" t="s">
        <v>94</v>
      </c>
      <c r="P212" s="75" t="s">
        <v>68</v>
      </c>
      <c r="Q212" s="66" t="s">
        <v>85</v>
      </c>
      <c r="R212" s="76" t="s">
        <v>127</v>
      </c>
      <c r="S212" s="66">
        <v>250</v>
      </c>
      <c r="T212" s="77" t="s">
        <v>419</v>
      </c>
      <c r="U212" s="76" t="s">
        <v>123</v>
      </c>
      <c r="V212" s="76" t="s">
        <v>618</v>
      </c>
      <c r="W212" s="78" t="s">
        <v>217</v>
      </c>
      <c r="X212" s="62"/>
    </row>
    <row r="213" spans="1:24" s="160" customFormat="1" ht="16.05" hidden="1" customHeight="1">
      <c r="A213" s="145"/>
      <c r="B213" s="191" t="s">
        <v>619</v>
      </c>
      <c r="C213" s="164" t="s">
        <v>62</v>
      </c>
      <c r="D213" s="146" t="s">
        <v>620</v>
      </c>
      <c r="E213" s="147" t="s">
        <v>64</v>
      </c>
      <c r="F213" s="148" t="s">
        <v>93</v>
      </c>
      <c r="G213" s="149">
        <v>2.0699999999999998</v>
      </c>
      <c r="H213" s="150">
        <f t="shared" si="17"/>
        <v>209.26416599999999</v>
      </c>
      <c r="I213" s="151" t="s">
        <v>66</v>
      </c>
      <c r="J213" s="151">
        <v>25</v>
      </c>
      <c r="K213" s="166" t="s">
        <v>1219</v>
      </c>
      <c r="L213" s="152"/>
      <c r="M213" s="153">
        <f t="shared" si="16"/>
        <v>0</v>
      </c>
      <c r="N213" s="154">
        <f t="shared" si="18"/>
        <v>0</v>
      </c>
      <c r="O213" s="155" t="s">
        <v>94</v>
      </c>
      <c r="P213" s="155" t="s">
        <v>84</v>
      </c>
      <c r="Q213" s="147" t="s">
        <v>12</v>
      </c>
      <c r="R213" s="156"/>
      <c r="S213" s="147"/>
      <c r="T213" s="157"/>
      <c r="U213" s="156"/>
      <c r="V213" s="156"/>
      <c r="W213" s="158" t="s">
        <v>100</v>
      </c>
      <c r="X213" s="159"/>
    </row>
    <row r="214" spans="1:24" s="79" customFormat="1" ht="16.05" customHeight="1">
      <c r="A214" s="55"/>
      <c r="B214" s="190" t="s">
        <v>1216</v>
      </c>
      <c r="C214" s="64" t="s">
        <v>62</v>
      </c>
      <c r="D214" s="65" t="s">
        <v>1215</v>
      </c>
      <c r="E214" s="66" t="s">
        <v>64</v>
      </c>
      <c r="F214" s="165" t="s">
        <v>1203</v>
      </c>
      <c r="G214" s="68">
        <v>4.3099999999999996</v>
      </c>
      <c r="H214" s="69">
        <f t="shared" si="17"/>
        <v>435.71427799999998</v>
      </c>
      <c r="I214" s="70" t="s">
        <v>66</v>
      </c>
      <c r="J214" s="70">
        <v>25</v>
      </c>
      <c r="K214" s="179" t="s">
        <v>1223</v>
      </c>
      <c r="L214" s="71"/>
      <c r="M214" s="72">
        <f t="shared" si="16"/>
        <v>0</v>
      </c>
      <c r="N214" s="73">
        <f t="shared" si="18"/>
        <v>0</v>
      </c>
      <c r="O214" s="74" t="s">
        <v>67</v>
      </c>
      <c r="P214" s="75" t="s">
        <v>68</v>
      </c>
      <c r="Q214" s="66" t="s">
        <v>85</v>
      </c>
      <c r="R214" s="76" t="s">
        <v>127</v>
      </c>
      <c r="S214" s="66" t="s">
        <v>302</v>
      </c>
      <c r="T214" s="77" t="s">
        <v>1226</v>
      </c>
      <c r="U214" s="76" t="s">
        <v>1225</v>
      </c>
      <c r="V214" s="76" t="s">
        <v>144</v>
      </c>
      <c r="W214" s="78" t="s">
        <v>107</v>
      </c>
      <c r="X214" s="62"/>
    </row>
    <row r="215" spans="1:24" s="79" customFormat="1" ht="16.05" customHeight="1">
      <c r="A215" s="55"/>
      <c r="B215" s="190" t="s">
        <v>621</v>
      </c>
      <c r="C215" s="64" t="s">
        <v>62</v>
      </c>
      <c r="D215" s="65" t="s">
        <v>622</v>
      </c>
      <c r="E215" s="66" t="s">
        <v>64</v>
      </c>
      <c r="F215" s="67"/>
      <c r="G215" s="68">
        <v>4.3099999999999996</v>
      </c>
      <c r="H215" s="69">
        <f t="shared" si="17"/>
        <v>435.71427799999998</v>
      </c>
      <c r="I215" s="70" t="s">
        <v>66</v>
      </c>
      <c r="J215" s="70">
        <v>25</v>
      </c>
      <c r="K215" s="177" t="s">
        <v>1221</v>
      </c>
      <c r="L215" s="71"/>
      <c r="M215" s="72">
        <f t="shared" si="16"/>
        <v>0</v>
      </c>
      <c r="N215" s="73">
        <f t="shared" si="18"/>
        <v>0</v>
      </c>
      <c r="O215" s="74" t="s">
        <v>67</v>
      </c>
      <c r="P215" s="75" t="s">
        <v>68</v>
      </c>
      <c r="Q215" s="66" t="s">
        <v>71</v>
      </c>
      <c r="R215" s="76" t="s">
        <v>127</v>
      </c>
      <c r="S215" s="66">
        <v>200</v>
      </c>
      <c r="T215" s="77" t="s">
        <v>250</v>
      </c>
      <c r="U215" s="76" t="s">
        <v>175</v>
      </c>
      <c r="V215" s="76" t="s">
        <v>136</v>
      </c>
      <c r="W215" s="78" t="s">
        <v>76</v>
      </c>
      <c r="X215" s="62"/>
    </row>
    <row r="216" spans="1:24" s="79" customFormat="1" ht="16.05" customHeight="1">
      <c r="A216" s="55"/>
      <c r="B216" s="190" t="s">
        <v>623</v>
      </c>
      <c r="C216" s="64" t="s">
        <v>62</v>
      </c>
      <c r="D216" s="65" t="s">
        <v>624</v>
      </c>
      <c r="E216" s="66" t="s">
        <v>64</v>
      </c>
      <c r="F216" s="67" t="s">
        <v>65</v>
      </c>
      <c r="G216" s="68">
        <v>2.25</v>
      </c>
      <c r="H216" s="69">
        <f t="shared" si="17"/>
        <v>227.46105</v>
      </c>
      <c r="I216" s="70" t="s">
        <v>66</v>
      </c>
      <c r="J216" s="70">
        <v>25</v>
      </c>
      <c r="K216" s="177" t="s">
        <v>1221</v>
      </c>
      <c r="L216" s="71"/>
      <c r="M216" s="72">
        <f t="shared" si="16"/>
        <v>0</v>
      </c>
      <c r="N216" s="73">
        <f t="shared" si="18"/>
        <v>0</v>
      </c>
      <c r="O216" s="74" t="s">
        <v>94</v>
      </c>
      <c r="P216" s="75" t="s">
        <v>68</v>
      </c>
      <c r="Q216" s="66" t="s">
        <v>12</v>
      </c>
      <c r="R216" s="76"/>
      <c r="S216" s="66"/>
      <c r="T216" s="77"/>
      <c r="U216" s="76"/>
      <c r="V216" s="76"/>
      <c r="W216" s="78" t="s">
        <v>580</v>
      </c>
      <c r="X216" s="62"/>
    </row>
    <row r="217" spans="1:24" s="79" customFormat="1" ht="16.05" customHeight="1">
      <c r="A217" s="55"/>
      <c r="B217" s="190" t="s">
        <v>625</v>
      </c>
      <c r="C217" s="64" t="s">
        <v>62</v>
      </c>
      <c r="D217" s="65" t="s">
        <v>626</v>
      </c>
      <c r="E217" s="66" t="s">
        <v>64</v>
      </c>
      <c r="F217" s="67"/>
      <c r="G217" s="68">
        <v>5.29</v>
      </c>
      <c r="H217" s="69">
        <f t="shared" si="17"/>
        <v>534.786202</v>
      </c>
      <c r="I217" s="70" t="s">
        <v>66</v>
      </c>
      <c r="J217" s="70">
        <v>25</v>
      </c>
      <c r="K217" s="179" t="s">
        <v>1223</v>
      </c>
      <c r="L217" s="71"/>
      <c r="M217" s="72">
        <f t="shared" si="16"/>
        <v>0</v>
      </c>
      <c r="N217" s="73">
        <f t="shared" si="18"/>
        <v>0</v>
      </c>
      <c r="O217" s="74" t="s">
        <v>67</v>
      </c>
      <c r="P217" s="75" t="s">
        <v>68</v>
      </c>
      <c r="Q217" s="66" t="s">
        <v>71</v>
      </c>
      <c r="R217" s="76" t="s">
        <v>627</v>
      </c>
      <c r="S217" s="66" t="s">
        <v>297</v>
      </c>
      <c r="T217" s="77" t="s">
        <v>168</v>
      </c>
      <c r="U217" s="76" t="s">
        <v>111</v>
      </c>
      <c r="V217" s="76" t="s">
        <v>144</v>
      </c>
      <c r="W217" s="78" t="s">
        <v>76</v>
      </c>
      <c r="X217" s="62"/>
    </row>
    <row r="218" spans="1:24" s="160" customFormat="1" ht="16.05" hidden="1" customHeight="1">
      <c r="A218" s="145"/>
      <c r="B218" s="191" t="s">
        <v>628</v>
      </c>
      <c r="C218" s="164" t="s">
        <v>62</v>
      </c>
      <c r="D218" s="146" t="s">
        <v>629</v>
      </c>
      <c r="E218" s="147" t="s">
        <v>64</v>
      </c>
      <c r="F218" s="148" t="s">
        <v>93</v>
      </c>
      <c r="G218" s="149">
        <v>2.0699999999999998</v>
      </c>
      <c r="H218" s="150">
        <f t="shared" si="17"/>
        <v>209.26416599999999</v>
      </c>
      <c r="I218" s="151" t="s">
        <v>66</v>
      </c>
      <c r="J218" s="151">
        <v>25</v>
      </c>
      <c r="K218" s="166" t="s">
        <v>1219</v>
      </c>
      <c r="L218" s="152"/>
      <c r="M218" s="153">
        <f t="shared" si="16"/>
        <v>0</v>
      </c>
      <c r="N218" s="154">
        <f t="shared" si="18"/>
        <v>0</v>
      </c>
      <c r="O218" s="155" t="s">
        <v>94</v>
      </c>
      <c r="P218" s="155" t="s">
        <v>84</v>
      </c>
      <c r="Q218" s="147" t="s">
        <v>95</v>
      </c>
      <c r="R218" s="156" t="s">
        <v>103</v>
      </c>
      <c r="S218" s="147" t="s">
        <v>375</v>
      </c>
      <c r="T218" s="157" t="s">
        <v>104</v>
      </c>
      <c r="U218" s="156" t="s">
        <v>281</v>
      </c>
      <c r="V218" s="156" t="s">
        <v>99</v>
      </c>
      <c r="W218" s="158" t="s">
        <v>100</v>
      </c>
      <c r="X218" s="159"/>
    </row>
    <row r="219" spans="1:24" s="79" customFormat="1" ht="16.05" customHeight="1">
      <c r="A219" s="55"/>
      <c r="B219" s="190" t="s">
        <v>1218</v>
      </c>
      <c r="C219" s="64" t="s">
        <v>62</v>
      </c>
      <c r="D219" s="65" t="s">
        <v>1217</v>
      </c>
      <c r="E219" s="66" t="s">
        <v>64</v>
      </c>
      <c r="F219" s="165" t="s">
        <v>1203</v>
      </c>
      <c r="G219" s="68">
        <v>4.3099999999999996</v>
      </c>
      <c r="H219" s="69">
        <f t="shared" ref="H219" si="19">G219*$O$8</f>
        <v>435.71427799999998</v>
      </c>
      <c r="I219" s="70" t="s">
        <v>66</v>
      </c>
      <c r="J219" s="70">
        <v>25</v>
      </c>
      <c r="K219" s="178" t="s">
        <v>1222</v>
      </c>
      <c r="L219" s="71"/>
      <c r="M219" s="72">
        <f t="shared" ref="M219" si="20">L219*G219</f>
        <v>0</v>
      </c>
      <c r="N219" s="73">
        <f t="shared" ref="N219" si="21">L219*H219</f>
        <v>0</v>
      </c>
      <c r="O219" s="74" t="s">
        <v>67</v>
      </c>
      <c r="P219" s="75" t="s">
        <v>68</v>
      </c>
      <c r="Q219" s="66" t="s">
        <v>71</v>
      </c>
      <c r="R219" s="76" t="s">
        <v>96</v>
      </c>
      <c r="S219" s="66" t="s">
        <v>297</v>
      </c>
      <c r="T219" s="77" t="s">
        <v>1227</v>
      </c>
      <c r="U219" s="76" t="s">
        <v>1231</v>
      </c>
      <c r="V219" s="76" t="s">
        <v>144</v>
      </c>
      <c r="W219" s="78"/>
      <c r="X219" s="62"/>
    </row>
    <row r="220" spans="1:24" s="79" customFormat="1" ht="16.05" customHeight="1">
      <c r="A220" s="55"/>
      <c r="B220" s="190" t="s">
        <v>630</v>
      </c>
      <c r="C220" s="64" t="s">
        <v>62</v>
      </c>
      <c r="D220" s="65" t="s">
        <v>631</v>
      </c>
      <c r="E220" s="66" t="s">
        <v>64</v>
      </c>
      <c r="F220" s="82" t="s">
        <v>131</v>
      </c>
      <c r="G220" s="68">
        <v>2.0699999999999998</v>
      </c>
      <c r="H220" s="69">
        <f t="shared" si="17"/>
        <v>209.26416599999999</v>
      </c>
      <c r="I220" s="70" t="s">
        <v>66</v>
      </c>
      <c r="J220" s="70">
        <v>25</v>
      </c>
      <c r="K220" s="179" t="s">
        <v>1223</v>
      </c>
      <c r="L220" s="71"/>
      <c r="M220" s="72">
        <f t="shared" si="16"/>
        <v>0</v>
      </c>
      <c r="N220" s="73">
        <f t="shared" si="18"/>
        <v>0</v>
      </c>
      <c r="O220" s="74" t="s">
        <v>94</v>
      </c>
      <c r="P220" s="75" t="s">
        <v>68</v>
      </c>
      <c r="Q220" s="66" t="s">
        <v>85</v>
      </c>
      <c r="R220" s="76" t="s">
        <v>103</v>
      </c>
      <c r="S220" s="66">
        <v>400</v>
      </c>
      <c r="T220" s="77" t="s">
        <v>492</v>
      </c>
      <c r="U220" s="76" t="s">
        <v>339</v>
      </c>
      <c r="V220" s="76" t="s">
        <v>148</v>
      </c>
      <c r="W220" s="78" t="s">
        <v>90</v>
      </c>
      <c r="X220" s="62"/>
    </row>
    <row r="221" spans="1:24" s="79" customFormat="1" ht="16.05" customHeight="1">
      <c r="A221" s="55"/>
      <c r="B221" s="190" t="s">
        <v>632</v>
      </c>
      <c r="C221" s="64" t="s">
        <v>62</v>
      </c>
      <c r="D221" s="65" t="s">
        <v>633</v>
      </c>
      <c r="E221" s="66" t="s">
        <v>64</v>
      </c>
      <c r="F221" s="81" t="s">
        <v>118</v>
      </c>
      <c r="G221" s="68">
        <v>2.65</v>
      </c>
      <c r="H221" s="69">
        <f t="shared" si="17"/>
        <v>267.89857000000001</v>
      </c>
      <c r="I221" s="70" t="s">
        <v>66</v>
      </c>
      <c r="J221" s="70">
        <v>25</v>
      </c>
      <c r="K221" s="179" t="s">
        <v>1223</v>
      </c>
      <c r="L221" s="71"/>
      <c r="M221" s="72">
        <f t="shared" si="16"/>
        <v>0</v>
      </c>
      <c r="N221" s="73">
        <f t="shared" si="18"/>
        <v>0</v>
      </c>
      <c r="O221" s="74" t="s">
        <v>67</v>
      </c>
      <c r="P221" s="75" t="s">
        <v>68</v>
      </c>
      <c r="Q221" s="66" t="s">
        <v>12</v>
      </c>
      <c r="R221" s="76"/>
      <c r="S221" s="66"/>
      <c r="T221" s="77"/>
      <c r="U221" s="76"/>
      <c r="V221" s="76"/>
      <c r="W221" s="78" t="s">
        <v>76</v>
      </c>
      <c r="X221" s="62"/>
    </row>
    <row r="222" spans="1:24" s="79" customFormat="1" ht="16.05" customHeight="1">
      <c r="A222" s="55"/>
      <c r="B222" s="190" t="s">
        <v>634</v>
      </c>
      <c r="C222" s="64" t="s">
        <v>62</v>
      </c>
      <c r="D222" s="65" t="s">
        <v>635</v>
      </c>
      <c r="E222" s="66" t="s">
        <v>64</v>
      </c>
      <c r="F222" s="67"/>
      <c r="G222" s="68">
        <v>2.25</v>
      </c>
      <c r="H222" s="69">
        <f t="shared" si="17"/>
        <v>227.46105</v>
      </c>
      <c r="I222" s="70" t="s">
        <v>66</v>
      </c>
      <c r="J222" s="70">
        <v>25</v>
      </c>
      <c r="K222" s="179" t="s">
        <v>1223</v>
      </c>
      <c r="L222" s="71"/>
      <c r="M222" s="72">
        <f t="shared" si="16"/>
        <v>0</v>
      </c>
      <c r="N222" s="73">
        <f t="shared" si="18"/>
        <v>0</v>
      </c>
      <c r="O222" s="74" t="s">
        <v>94</v>
      </c>
      <c r="P222" s="75" t="s">
        <v>68</v>
      </c>
      <c r="Q222" s="66" t="s">
        <v>85</v>
      </c>
      <c r="R222" s="76" t="s">
        <v>173</v>
      </c>
      <c r="S222" s="66">
        <v>300</v>
      </c>
      <c r="T222" s="77" t="s">
        <v>636</v>
      </c>
      <c r="U222" s="76" t="s">
        <v>123</v>
      </c>
      <c r="V222" s="76" t="s">
        <v>637</v>
      </c>
      <c r="W222" s="78" t="s">
        <v>217</v>
      </c>
      <c r="X222" s="62"/>
    </row>
    <row r="223" spans="1:24" s="79" customFormat="1" ht="16.05" customHeight="1">
      <c r="A223" s="55"/>
      <c r="B223" s="190" t="s">
        <v>638</v>
      </c>
      <c r="C223" s="64" t="s">
        <v>62</v>
      </c>
      <c r="D223" s="65" t="s">
        <v>635</v>
      </c>
      <c r="E223" s="66" t="s">
        <v>64</v>
      </c>
      <c r="F223" s="67"/>
      <c r="G223" s="68">
        <v>2.25</v>
      </c>
      <c r="H223" s="69">
        <f t="shared" si="17"/>
        <v>227.46105</v>
      </c>
      <c r="I223" s="70" t="s">
        <v>66</v>
      </c>
      <c r="J223" s="70">
        <v>25</v>
      </c>
      <c r="K223" s="179" t="s">
        <v>1223</v>
      </c>
      <c r="L223" s="71"/>
      <c r="M223" s="72">
        <f t="shared" si="16"/>
        <v>0</v>
      </c>
      <c r="N223" s="73">
        <f t="shared" si="18"/>
        <v>0</v>
      </c>
      <c r="O223" s="74" t="s">
        <v>67</v>
      </c>
      <c r="P223" s="75" t="s">
        <v>68</v>
      </c>
      <c r="Q223" s="66" t="s">
        <v>85</v>
      </c>
      <c r="R223" s="76" t="s">
        <v>173</v>
      </c>
      <c r="S223" s="66">
        <v>300</v>
      </c>
      <c r="T223" s="77" t="s">
        <v>636</v>
      </c>
      <c r="U223" s="76" t="s">
        <v>123</v>
      </c>
      <c r="V223" s="76" t="s">
        <v>637</v>
      </c>
      <c r="W223" s="78" t="s">
        <v>217</v>
      </c>
      <c r="X223" s="62"/>
    </row>
    <row r="224" spans="1:24" s="79" customFormat="1" ht="16.05" customHeight="1">
      <c r="A224" s="55"/>
      <c r="B224" s="190" t="s">
        <v>639</v>
      </c>
      <c r="C224" s="64" t="s">
        <v>62</v>
      </c>
      <c r="D224" s="65" t="s">
        <v>640</v>
      </c>
      <c r="E224" s="66" t="s">
        <v>64</v>
      </c>
      <c r="F224" s="67"/>
      <c r="G224" s="68">
        <v>2.99</v>
      </c>
      <c r="H224" s="69">
        <f t="shared" si="17"/>
        <v>302.27046200000001</v>
      </c>
      <c r="I224" s="70" t="s">
        <v>66</v>
      </c>
      <c r="J224" s="70">
        <v>25</v>
      </c>
      <c r="K224" s="179" t="s">
        <v>1223</v>
      </c>
      <c r="L224" s="71"/>
      <c r="M224" s="72">
        <f t="shared" si="16"/>
        <v>0</v>
      </c>
      <c r="N224" s="73">
        <f t="shared" si="18"/>
        <v>0</v>
      </c>
      <c r="O224" s="74" t="s">
        <v>67</v>
      </c>
      <c r="P224" s="75" t="s">
        <v>68</v>
      </c>
      <c r="Q224" s="66" t="s">
        <v>85</v>
      </c>
      <c r="R224" s="76" t="s">
        <v>200</v>
      </c>
      <c r="S224" s="66">
        <v>250</v>
      </c>
      <c r="T224" s="77" t="s">
        <v>122</v>
      </c>
      <c r="U224" s="76" t="s">
        <v>339</v>
      </c>
      <c r="V224" s="76" t="s">
        <v>136</v>
      </c>
      <c r="W224" s="78" t="s">
        <v>258</v>
      </c>
      <c r="X224" s="62"/>
    </row>
    <row r="225" spans="1:24" s="79" customFormat="1" ht="16.05" customHeight="1">
      <c r="A225" s="55"/>
      <c r="B225" s="190" t="s">
        <v>641</v>
      </c>
      <c r="C225" s="64" t="s">
        <v>62</v>
      </c>
      <c r="D225" s="65" t="s">
        <v>642</v>
      </c>
      <c r="E225" s="66" t="s">
        <v>64</v>
      </c>
      <c r="F225" s="67"/>
      <c r="G225" s="68">
        <v>5.15</v>
      </c>
      <c r="H225" s="69">
        <f t="shared" si="17"/>
        <v>520.63307000000009</v>
      </c>
      <c r="I225" s="70" t="s">
        <v>66</v>
      </c>
      <c r="J225" s="70">
        <v>25</v>
      </c>
      <c r="K225" s="179" t="s">
        <v>1223</v>
      </c>
      <c r="L225" s="71"/>
      <c r="M225" s="72">
        <f t="shared" si="16"/>
        <v>0</v>
      </c>
      <c r="N225" s="73">
        <f t="shared" si="18"/>
        <v>0</v>
      </c>
      <c r="O225" s="74" t="s">
        <v>67</v>
      </c>
      <c r="P225" s="75" t="s">
        <v>68</v>
      </c>
      <c r="Q225" s="66" t="s">
        <v>85</v>
      </c>
      <c r="R225" s="76" t="s">
        <v>96</v>
      </c>
      <c r="S225" s="66">
        <v>400</v>
      </c>
      <c r="T225" s="77" t="s">
        <v>643</v>
      </c>
      <c r="U225" s="76" t="s">
        <v>98</v>
      </c>
      <c r="V225" s="76" t="s">
        <v>136</v>
      </c>
      <c r="W225" s="78" t="s">
        <v>258</v>
      </c>
      <c r="X225" s="62"/>
    </row>
    <row r="226" spans="1:24" s="79" customFormat="1" ht="16.05" customHeight="1">
      <c r="A226" s="55"/>
      <c r="B226" s="190" t="s">
        <v>644</v>
      </c>
      <c r="C226" s="64" t="s">
        <v>62</v>
      </c>
      <c r="D226" s="65" t="s">
        <v>645</v>
      </c>
      <c r="E226" s="66" t="s">
        <v>64</v>
      </c>
      <c r="F226" s="67"/>
      <c r="G226" s="68">
        <v>1.87</v>
      </c>
      <c r="H226" s="69">
        <f t="shared" si="17"/>
        <v>189.04540600000001</v>
      </c>
      <c r="I226" s="70" t="s">
        <v>66</v>
      </c>
      <c r="J226" s="70">
        <v>25</v>
      </c>
      <c r="K226" s="179" t="s">
        <v>1223</v>
      </c>
      <c r="L226" s="71"/>
      <c r="M226" s="72">
        <f t="shared" si="16"/>
        <v>0</v>
      </c>
      <c r="N226" s="73">
        <f t="shared" si="18"/>
        <v>0</v>
      </c>
      <c r="O226" s="74" t="s">
        <v>94</v>
      </c>
      <c r="P226" s="75" t="s">
        <v>68</v>
      </c>
      <c r="Q226" s="66" t="s">
        <v>71</v>
      </c>
      <c r="R226" s="76" t="s">
        <v>173</v>
      </c>
      <c r="S226" s="66">
        <v>300</v>
      </c>
      <c r="T226" s="77" t="s">
        <v>161</v>
      </c>
      <c r="U226" s="76" t="s">
        <v>646</v>
      </c>
      <c r="V226" s="76" t="s">
        <v>222</v>
      </c>
      <c r="W226" s="78" t="s">
        <v>76</v>
      </c>
      <c r="X226" s="62"/>
    </row>
    <row r="227" spans="1:24" s="160" customFormat="1" ht="16.05" hidden="1" customHeight="1">
      <c r="A227" s="145"/>
      <c r="B227" s="191" t="s">
        <v>647</v>
      </c>
      <c r="C227" s="164" t="s">
        <v>62</v>
      </c>
      <c r="D227" s="146" t="s">
        <v>648</v>
      </c>
      <c r="E227" s="147" t="s">
        <v>64</v>
      </c>
      <c r="F227" s="148" t="s">
        <v>93</v>
      </c>
      <c r="G227" s="149">
        <v>2.0699999999999998</v>
      </c>
      <c r="H227" s="150">
        <f t="shared" si="17"/>
        <v>209.26416599999999</v>
      </c>
      <c r="I227" s="151" t="s">
        <v>66</v>
      </c>
      <c r="J227" s="151">
        <v>25</v>
      </c>
      <c r="K227" s="166" t="s">
        <v>1219</v>
      </c>
      <c r="L227" s="152"/>
      <c r="M227" s="153">
        <f t="shared" si="16"/>
        <v>0</v>
      </c>
      <c r="N227" s="154">
        <f t="shared" si="18"/>
        <v>0</v>
      </c>
      <c r="O227" s="155" t="s">
        <v>94</v>
      </c>
      <c r="P227" s="155" t="s">
        <v>84</v>
      </c>
      <c r="Q227" s="147" t="s">
        <v>95</v>
      </c>
      <c r="R227" s="156" t="s">
        <v>228</v>
      </c>
      <c r="S227" s="147">
        <v>250</v>
      </c>
      <c r="T227" s="157" t="s">
        <v>135</v>
      </c>
      <c r="U227" s="156" t="s">
        <v>111</v>
      </c>
      <c r="V227" s="156" t="s">
        <v>99</v>
      </c>
      <c r="W227" s="158" t="s">
        <v>100</v>
      </c>
      <c r="X227" s="159"/>
    </row>
    <row r="228" spans="1:24" s="79" customFormat="1" ht="16.05" customHeight="1">
      <c r="A228" s="55"/>
      <c r="B228" s="190" t="s">
        <v>649</v>
      </c>
      <c r="C228" s="64" t="s">
        <v>62</v>
      </c>
      <c r="D228" s="65" t="s">
        <v>650</v>
      </c>
      <c r="E228" s="66" t="s">
        <v>64</v>
      </c>
      <c r="F228" s="67"/>
      <c r="G228" s="68">
        <v>2.0699999999999998</v>
      </c>
      <c r="H228" s="69">
        <f t="shared" si="17"/>
        <v>209.26416599999999</v>
      </c>
      <c r="I228" s="70" t="s">
        <v>66</v>
      </c>
      <c r="J228" s="70">
        <v>25</v>
      </c>
      <c r="K228" s="179" t="s">
        <v>1223</v>
      </c>
      <c r="L228" s="71"/>
      <c r="M228" s="72">
        <f t="shared" si="16"/>
        <v>0</v>
      </c>
      <c r="N228" s="73">
        <f t="shared" si="18"/>
        <v>0</v>
      </c>
      <c r="O228" s="74" t="s">
        <v>94</v>
      </c>
      <c r="P228" s="75" t="s">
        <v>68</v>
      </c>
      <c r="Q228" s="66" t="s">
        <v>71</v>
      </c>
      <c r="R228" s="76" t="s">
        <v>228</v>
      </c>
      <c r="S228" s="66">
        <v>300</v>
      </c>
      <c r="T228" s="77" t="s">
        <v>419</v>
      </c>
      <c r="U228" s="76" t="s">
        <v>540</v>
      </c>
      <c r="V228" s="76" t="s">
        <v>236</v>
      </c>
      <c r="W228" s="78" t="s">
        <v>76</v>
      </c>
      <c r="X228" s="62"/>
    </row>
    <row r="229" spans="1:24" s="79" customFormat="1" ht="16.05" customHeight="1">
      <c r="A229" s="55"/>
      <c r="B229" s="190" t="s">
        <v>651</v>
      </c>
      <c r="C229" s="64" t="s">
        <v>62</v>
      </c>
      <c r="D229" s="65" t="s">
        <v>652</v>
      </c>
      <c r="E229" s="66" t="s">
        <v>64</v>
      </c>
      <c r="F229" s="82" t="s">
        <v>131</v>
      </c>
      <c r="G229" s="68">
        <v>2.89</v>
      </c>
      <c r="H229" s="69">
        <f t="shared" si="17"/>
        <v>292.16108200000002</v>
      </c>
      <c r="I229" s="70" t="s">
        <v>66</v>
      </c>
      <c r="J229" s="70">
        <v>25</v>
      </c>
      <c r="K229" s="179" t="s">
        <v>1223</v>
      </c>
      <c r="L229" s="71"/>
      <c r="M229" s="72">
        <f t="shared" si="16"/>
        <v>0</v>
      </c>
      <c r="N229" s="73">
        <f t="shared" si="18"/>
        <v>0</v>
      </c>
      <c r="O229" s="74" t="s">
        <v>67</v>
      </c>
      <c r="P229" s="75" t="s">
        <v>68</v>
      </c>
      <c r="Q229" s="66" t="s">
        <v>85</v>
      </c>
      <c r="R229" s="76" t="s">
        <v>127</v>
      </c>
      <c r="S229" s="66">
        <v>400</v>
      </c>
      <c r="T229" s="77" t="s">
        <v>653</v>
      </c>
      <c r="U229" s="76" t="s">
        <v>123</v>
      </c>
      <c r="V229" s="76" t="s">
        <v>277</v>
      </c>
      <c r="W229" s="78" t="s">
        <v>90</v>
      </c>
      <c r="X229" s="62"/>
    </row>
    <row r="230" spans="1:24" s="79" customFormat="1" ht="16.05" customHeight="1">
      <c r="A230" s="55"/>
      <c r="B230" s="190" t="s">
        <v>654</v>
      </c>
      <c r="C230" s="64" t="s">
        <v>62</v>
      </c>
      <c r="D230" s="65" t="s">
        <v>652</v>
      </c>
      <c r="E230" s="66" t="s">
        <v>64</v>
      </c>
      <c r="F230" s="67"/>
      <c r="G230" s="68">
        <v>2.89</v>
      </c>
      <c r="H230" s="69">
        <f t="shared" si="17"/>
        <v>292.16108200000002</v>
      </c>
      <c r="I230" s="70" t="s">
        <v>66</v>
      </c>
      <c r="J230" s="70">
        <v>25</v>
      </c>
      <c r="K230" s="179" t="s">
        <v>1223</v>
      </c>
      <c r="L230" s="71"/>
      <c r="M230" s="72">
        <f t="shared" si="16"/>
        <v>0</v>
      </c>
      <c r="N230" s="73">
        <f t="shared" si="18"/>
        <v>0</v>
      </c>
      <c r="O230" s="74" t="s">
        <v>67</v>
      </c>
      <c r="P230" s="75" t="s">
        <v>68</v>
      </c>
      <c r="Q230" s="66" t="s">
        <v>85</v>
      </c>
      <c r="R230" s="76" t="s">
        <v>127</v>
      </c>
      <c r="S230" s="66">
        <v>400</v>
      </c>
      <c r="T230" s="77" t="s">
        <v>653</v>
      </c>
      <c r="U230" s="76" t="s">
        <v>123</v>
      </c>
      <c r="V230" s="76" t="s">
        <v>277</v>
      </c>
      <c r="W230" s="78" t="s">
        <v>90</v>
      </c>
      <c r="X230" s="62"/>
    </row>
    <row r="231" spans="1:24" s="79" customFormat="1" ht="16.05" customHeight="1">
      <c r="A231" s="55"/>
      <c r="B231" s="190" t="s">
        <v>655</v>
      </c>
      <c r="C231" s="64" t="s">
        <v>62</v>
      </c>
      <c r="D231" s="65" t="s">
        <v>656</v>
      </c>
      <c r="E231" s="66" t="s">
        <v>64</v>
      </c>
      <c r="F231" s="67"/>
      <c r="G231" s="68">
        <v>2.0699999999999998</v>
      </c>
      <c r="H231" s="69">
        <f t="shared" si="17"/>
        <v>209.26416599999999</v>
      </c>
      <c r="I231" s="70" t="s">
        <v>66</v>
      </c>
      <c r="J231" s="70">
        <v>25</v>
      </c>
      <c r="K231" s="179" t="s">
        <v>1223</v>
      </c>
      <c r="L231" s="71"/>
      <c r="M231" s="72">
        <f t="shared" si="16"/>
        <v>0</v>
      </c>
      <c r="N231" s="73">
        <f t="shared" si="18"/>
        <v>0</v>
      </c>
      <c r="O231" s="74" t="s">
        <v>94</v>
      </c>
      <c r="P231" s="75" t="s">
        <v>68</v>
      </c>
      <c r="Q231" s="66" t="s">
        <v>71</v>
      </c>
      <c r="R231" s="76" t="s">
        <v>127</v>
      </c>
      <c r="S231" s="66">
        <v>300</v>
      </c>
      <c r="T231" s="77" t="s">
        <v>174</v>
      </c>
      <c r="U231" s="76" t="s">
        <v>540</v>
      </c>
      <c r="V231" s="76" t="s">
        <v>115</v>
      </c>
      <c r="W231" s="78" t="s">
        <v>76</v>
      </c>
      <c r="X231" s="62"/>
    </row>
    <row r="232" spans="1:24" s="79" customFormat="1" ht="16.05" customHeight="1">
      <c r="A232" s="55"/>
      <c r="B232" s="190" t="s">
        <v>657</v>
      </c>
      <c r="C232" s="64" t="s">
        <v>62</v>
      </c>
      <c r="D232" s="65" t="s">
        <v>658</v>
      </c>
      <c r="E232" s="66" t="s">
        <v>64</v>
      </c>
      <c r="F232" s="67"/>
      <c r="G232" s="68">
        <v>1.87</v>
      </c>
      <c r="H232" s="69">
        <f t="shared" si="17"/>
        <v>189.04540600000001</v>
      </c>
      <c r="I232" s="70" t="s">
        <v>66</v>
      </c>
      <c r="J232" s="70">
        <v>25</v>
      </c>
      <c r="K232" s="179" t="s">
        <v>1223</v>
      </c>
      <c r="L232" s="71"/>
      <c r="M232" s="72">
        <f t="shared" ref="M232:M295" si="22">L232*G232</f>
        <v>0</v>
      </c>
      <c r="N232" s="73">
        <f t="shared" si="18"/>
        <v>0</v>
      </c>
      <c r="O232" s="74" t="s">
        <v>94</v>
      </c>
      <c r="P232" s="75" t="s">
        <v>68</v>
      </c>
      <c r="Q232" s="66" t="s">
        <v>85</v>
      </c>
      <c r="R232" s="76" t="s">
        <v>659</v>
      </c>
      <c r="S232" s="66">
        <v>200</v>
      </c>
      <c r="T232" s="77" t="s">
        <v>152</v>
      </c>
      <c r="U232" s="76" t="s">
        <v>339</v>
      </c>
      <c r="V232" s="76" t="s">
        <v>443</v>
      </c>
      <c r="W232" s="78" t="s">
        <v>217</v>
      </c>
      <c r="X232" s="62"/>
    </row>
    <row r="233" spans="1:24" s="79" customFormat="1" ht="16.05" customHeight="1">
      <c r="A233" s="55"/>
      <c r="B233" s="190" t="s">
        <v>660</v>
      </c>
      <c r="C233" s="64" t="s">
        <v>62</v>
      </c>
      <c r="D233" s="65" t="s">
        <v>661</v>
      </c>
      <c r="E233" s="66" t="s">
        <v>64</v>
      </c>
      <c r="F233" s="81" t="s">
        <v>139</v>
      </c>
      <c r="G233" s="68">
        <v>2.65</v>
      </c>
      <c r="H233" s="69">
        <f t="shared" si="17"/>
        <v>267.89857000000001</v>
      </c>
      <c r="I233" s="70" t="s">
        <v>66</v>
      </c>
      <c r="J233" s="70">
        <v>25</v>
      </c>
      <c r="K233" s="179" t="s">
        <v>1223</v>
      </c>
      <c r="L233" s="71"/>
      <c r="M233" s="72">
        <f t="shared" si="22"/>
        <v>0</v>
      </c>
      <c r="N233" s="73">
        <f t="shared" si="18"/>
        <v>0</v>
      </c>
      <c r="O233" s="74" t="s">
        <v>67</v>
      </c>
      <c r="P233" s="75" t="s">
        <v>68</v>
      </c>
      <c r="Q233" s="66" t="s">
        <v>71</v>
      </c>
      <c r="R233" s="76" t="s">
        <v>127</v>
      </c>
      <c r="S233" s="66" t="s">
        <v>141</v>
      </c>
      <c r="T233" s="77" t="s">
        <v>530</v>
      </c>
      <c r="U233" s="76" t="s">
        <v>175</v>
      </c>
      <c r="V233" s="76" t="s">
        <v>144</v>
      </c>
      <c r="W233" s="78" t="s">
        <v>76</v>
      </c>
      <c r="X233" s="62"/>
    </row>
    <row r="234" spans="1:24" s="79" customFormat="1" ht="16.05" customHeight="1">
      <c r="A234" s="55"/>
      <c r="B234" s="190" t="s">
        <v>662</v>
      </c>
      <c r="C234" s="64" t="s">
        <v>62</v>
      </c>
      <c r="D234" s="65" t="s">
        <v>663</v>
      </c>
      <c r="E234" s="66" t="s">
        <v>64</v>
      </c>
      <c r="F234" s="67"/>
      <c r="G234" s="68">
        <v>2.25</v>
      </c>
      <c r="H234" s="69">
        <f t="shared" ref="H234:H297" si="23">G234*$O$8</f>
        <v>227.46105</v>
      </c>
      <c r="I234" s="70" t="s">
        <v>66</v>
      </c>
      <c r="J234" s="70">
        <v>25</v>
      </c>
      <c r="K234" s="179" t="s">
        <v>1223</v>
      </c>
      <c r="L234" s="71"/>
      <c r="M234" s="72">
        <f t="shared" si="22"/>
        <v>0</v>
      </c>
      <c r="N234" s="73">
        <f t="shared" ref="N234:N297" si="24">L234*H234</f>
        <v>0</v>
      </c>
      <c r="O234" s="74" t="s">
        <v>67</v>
      </c>
      <c r="P234" s="75" t="s">
        <v>68</v>
      </c>
      <c r="Q234" s="66" t="s">
        <v>85</v>
      </c>
      <c r="R234" s="76" t="s">
        <v>103</v>
      </c>
      <c r="S234" s="66">
        <v>300</v>
      </c>
      <c r="T234" s="77" t="s">
        <v>250</v>
      </c>
      <c r="U234" s="76" t="s">
        <v>98</v>
      </c>
      <c r="V234" s="76" t="s">
        <v>664</v>
      </c>
      <c r="W234" s="78" t="s">
        <v>217</v>
      </c>
      <c r="X234" s="62"/>
    </row>
    <row r="235" spans="1:24" s="79" customFormat="1" ht="16.05" customHeight="1">
      <c r="A235" s="55"/>
      <c r="B235" s="190" t="s">
        <v>665</v>
      </c>
      <c r="C235" s="64" t="s">
        <v>62</v>
      </c>
      <c r="D235" s="65" t="s">
        <v>666</v>
      </c>
      <c r="E235" s="66" t="s">
        <v>64</v>
      </c>
      <c r="F235" s="67"/>
      <c r="G235" s="68">
        <v>2.99</v>
      </c>
      <c r="H235" s="69">
        <f t="shared" si="23"/>
        <v>302.27046200000001</v>
      </c>
      <c r="I235" s="70" t="s">
        <v>66</v>
      </c>
      <c r="J235" s="70">
        <v>25</v>
      </c>
      <c r="K235" s="179" t="s">
        <v>1223</v>
      </c>
      <c r="L235" s="71"/>
      <c r="M235" s="72">
        <f t="shared" si="22"/>
        <v>0</v>
      </c>
      <c r="N235" s="73">
        <f t="shared" si="24"/>
        <v>0</v>
      </c>
      <c r="O235" s="74" t="s">
        <v>67</v>
      </c>
      <c r="P235" s="75" t="s">
        <v>68</v>
      </c>
      <c r="Q235" s="66" t="s">
        <v>12</v>
      </c>
      <c r="R235" s="76"/>
      <c r="S235" s="66"/>
      <c r="T235" s="77"/>
      <c r="U235" s="76"/>
      <c r="V235" s="76"/>
      <c r="W235" s="78" t="s">
        <v>76</v>
      </c>
      <c r="X235" s="62"/>
    </row>
    <row r="236" spans="1:24" s="79" customFormat="1" ht="16.05" customHeight="1">
      <c r="A236" s="55"/>
      <c r="B236" s="190" t="s">
        <v>667</v>
      </c>
      <c r="C236" s="64" t="s">
        <v>62</v>
      </c>
      <c r="D236" s="65" t="s">
        <v>668</v>
      </c>
      <c r="E236" s="66" t="s">
        <v>64</v>
      </c>
      <c r="F236" s="67"/>
      <c r="G236" s="68">
        <v>2.25</v>
      </c>
      <c r="H236" s="69">
        <f t="shared" si="23"/>
        <v>227.46105</v>
      </c>
      <c r="I236" s="70" t="s">
        <v>66</v>
      </c>
      <c r="J236" s="70">
        <v>25</v>
      </c>
      <c r="K236" s="179" t="s">
        <v>1223</v>
      </c>
      <c r="L236" s="71"/>
      <c r="M236" s="72">
        <f t="shared" si="22"/>
        <v>0</v>
      </c>
      <c r="N236" s="73">
        <f t="shared" si="24"/>
        <v>0</v>
      </c>
      <c r="O236" s="74" t="s">
        <v>67</v>
      </c>
      <c r="P236" s="75" t="s">
        <v>68</v>
      </c>
      <c r="Q236" s="66" t="s">
        <v>12</v>
      </c>
      <c r="R236" s="76"/>
      <c r="S236" s="66"/>
      <c r="T236" s="77"/>
      <c r="U236" s="76"/>
      <c r="V236" s="76"/>
      <c r="W236" s="78" t="s">
        <v>76</v>
      </c>
      <c r="X236" s="62"/>
    </row>
    <row r="237" spans="1:24" s="79" customFormat="1" ht="16.05" customHeight="1">
      <c r="A237" s="55"/>
      <c r="B237" s="193" t="s">
        <v>669</v>
      </c>
      <c r="C237" s="167" t="s">
        <v>62</v>
      </c>
      <c r="D237" s="168" t="s">
        <v>670</v>
      </c>
      <c r="E237" s="66" t="s">
        <v>64</v>
      </c>
      <c r="F237" s="148"/>
      <c r="G237" s="170">
        <v>2.89</v>
      </c>
      <c r="H237" s="150">
        <f t="shared" si="23"/>
        <v>292.16108200000002</v>
      </c>
      <c r="I237" s="70" t="s">
        <v>66</v>
      </c>
      <c r="J237" s="70">
        <v>25</v>
      </c>
      <c r="K237" s="177" t="s">
        <v>1221</v>
      </c>
      <c r="L237" s="152"/>
      <c r="M237" s="72">
        <f t="shared" si="22"/>
        <v>0</v>
      </c>
      <c r="N237" s="73">
        <f t="shared" si="24"/>
        <v>0</v>
      </c>
      <c r="O237" s="172" t="s">
        <v>67</v>
      </c>
      <c r="P237" s="172" t="s">
        <v>84</v>
      </c>
      <c r="Q237" s="66" t="s">
        <v>85</v>
      </c>
      <c r="R237" s="76" t="s">
        <v>103</v>
      </c>
      <c r="S237" s="66">
        <v>200</v>
      </c>
      <c r="T237" s="77" t="s">
        <v>653</v>
      </c>
      <c r="U237" s="76" t="s">
        <v>98</v>
      </c>
      <c r="V237" s="76" t="s">
        <v>128</v>
      </c>
      <c r="W237" s="78" t="s">
        <v>107</v>
      </c>
      <c r="X237" s="62"/>
    </row>
    <row r="238" spans="1:24" s="160" customFormat="1" ht="16.05" hidden="1" customHeight="1">
      <c r="A238" s="145"/>
      <c r="B238" s="191" t="s">
        <v>671</v>
      </c>
      <c r="C238" s="164" t="s">
        <v>62</v>
      </c>
      <c r="D238" s="146" t="s">
        <v>672</v>
      </c>
      <c r="E238" s="147" t="s">
        <v>64</v>
      </c>
      <c r="F238" s="148" t="s">
        <v>65</v>
      </c>
      <c r="G238" s="149">
        <v>2.25</v>
      </c>
      <c r="H238" s="150">
        <f t="shared" si="23"/>
        <v>227.46105</v>
      </c>
      <c r="I238" s="151" t="s">
        <v>66</v>
      </c>
      <c r="J238" s="151">
        <v>25</v>
      </c>
      <c r="K238" s="166" t="s">
        <v>1219</v>
      </c>
      <c r="L238" s="152"/>
      <c r="M238" s="153">
        <f t="shared" si="22"/>
        <v>0</v>
      </c>
      <c r="N238" s="154">
        <f t="shared" si="24"/>
        <v>0</v>
      </c>
      <c r="O238" s="155" t="s">
        <v>67</v>
      </c>
      <c r="P238" s="155" t="s">
        <v>68</v>
      </c>
      <c r="Q238" s="147" t="s">
        <v>12</v>
      </c>
      <c r="R238" s="156"/>
      <c r="S238" s="147"/>
      <c r="T238" s="157"/>
      <c r="U238" s="156"/>
      <c r="V238" s="156"/>
      <c r="W238" s="158" t="s">
        <v>217</v>
      </c>
      <c r="X238" s="159"/>
    </row>
    <row r="239" spans="1:24" s="79" customFormat="1" ht="16.05" customHeight="1">
      <c r="A239" s="55"/>
      <c r="B239" s="190" t="s">
        <v>673</v>
      </c>
      <c r="C239" s="64" t="s">
        <v>62</v>
      </c>
      <c r="D239" s="65" t="s">
        <v>674</v>
      </c>
      <c r="E239" s="66" t="s">
        <v>64</v>
      </c>
      <c r="F239" s="67"/>
      <c r="G239" s="68">
        <v>4.3099999999999996</v>
      </c>
      <c r="H239" s="69">
        <f t="shared" si="23"/>
        <v>435.71427799999998</v>
      </c>
      <c r="I239" s="70" t="s">
        <v>66</v>
      </c>
      <c r="J239" s="70">
        <v>25</v>
      </c>
      <c r="K239" s="177" t="s">
        <v>1221</v>
      </c>
      <c r="L239" s="71"/>
      <c r="M239" s="72">
        <f t="shared" si="22"/>
        <v>0</v>
      </c>
      <c r="N239" s="73">
        <f t="shared" si="24"/>
        <v>0</v>
      </c>
      <c r="O239" s="74" t="s">
        <v>67</v>
      </c>
      <c r="P239" s="75" t="s">
        <v>68</v>
      </c>
      <c r="Q239" s="66" t="s">
        <v>85</v>
      </c>
      <c r="R239" s="76" t="s">
        <v>72</v>
      </c>
      <c r="S239" s="66">
        <v>200</v>
      </c>
      <c r="T239" s="77" t="s">
        <v>675</v>
      </c>
      <c r="U239" s="76" t="s">
        <v>98</v>
      </c>
      <c r="V239" s="76" t="s">
        <v>136</v>
      </c>
      <c r="W239" s="78" t="s">
        <v>90</v>
      </c>
      <c r="X239" s="62"/>
    </row>
    <row r="240" spans="1:24" s="79" customFormat="1" ht="16.05" customHeight="1">
      <c r="A240" s="55"/>
      <c r="B240" s="190" t="s">
        <v>676</v>
      </c>
      <c r="C240" s="64" t="s">
        <v>62</v>
      </c>
      <c r="D240" s="65" t="s">
        <v>677</v>
      </c>
      <c r="E240" s="66" t="s">
        <v>64</v>
      </c>
      <c r="F240" s="67"/>
      <c r="G240" s="68">
        <v>2.25</v>
      </c>
      <c r="H240" s="69">
        <f t="shared" si="23"/>
        <v>227.46105</v>
      </c>
      <c r="I240" s="70" t="s">
        <v>66</v>
      </c>
      <c r="J240" s="70">
        <v>25</v>
      </c>
      <c r="K240" s="179" t="s">
        <v>1223</v>
      </c>
      <c r="L240" s="71"/>
      <c r="M240" s="72">
        <f t="shared" si="22"/>
        <v>0</v>
      </c>
      <c r="N240" s="73">
        <f t="shared" si="24"/>
        <v>0</v>
      </c>
      <c r="O240" s="74" t="s">
        <v>67</v>
      </c>
      <c r="P240" s="75" t="s">
        <v>68</v>
      </c>
      <c r="Q240" s="66" t="s">
        <v>85</v>
      </c>
      <c r="R240" s="76" t="s">
        <v>678</v>
      </c>
      <c r="S240" s="66">
        <v>200</v>
      </c>
      <c r="T240" s="77" t="s">
        <v>442</v>
      </c>
      <c r="U240" s="76" t="s">
        <v>98</v>
      </c>
      <c r="V240" s="76" t="s">
        <v>664</v>
      </c>
      <c r="W240" s="78" t="s">
        <v>217</v>
      </c>
      <c r="X240" s="62"/>
    </row>
    <row r="241" spans="1:24" s="79" customFormat="1" ht="16.05" customHeight="1">
      <c r="A241" s="55"/>
      <c r="B241" s="193" t="s">
        <v>679</v>
      </c>
      <c r="C241" s="167" t="s">
        <v>62</v>
      </c>
      <c r="D241" s="168" t="s">
        <v>680</v>
      </c>
      <c r="E241" s="66" t="s">
        <v>64</v>
      </c>
      <c r="F241" s="148" t="s">
        <v>131</v>
      </c>
      <c r="G241" s="170">
        <v>2.0699999999999998</v>
      </c>
      <c r="H241" s="150">
        <f t="shared" si="23"/>
        <v>209.26416599999999</v>
      </c>
      <c r="I241" s="70" t="s">
        <v>66</v>
      </c>
      <c r="J241" s="70">
        <v>25</v>
      </c>
      <c r="K241" s="178" t="s">
        <v>1222</v>
      </c>
      <c r="L241" s="152"/>
      <c r="M241" s="72">
        <f t="shared" si="22"/>
        <v>0</v>
      </c>
      <c r="N241" s="73">
        <f t="shared" si="24"/>
        <v>0</v>
      </c>
      <c r="O241" s="172" t="s">
        <v>94</v>
      </c>
      <c r="P241" s="172" t="s">
        <v>84</v>
      </c>
      <c r="Q241" s="66" t="s">
        <v>85</v>
      </c>
      <c r="R241" s="76" t="s">
        <v>200</v>
      </c>
      <c r="S241" s="66">
        <v>400</v>
      </c>
      <c r="T241" s="77" t="s">
        <v>534</v>
      </c>
      <c r="U241" s="76" t="s">
        <v>123</v>
      </c>
      <c r="V241" s="76" t="s">
        <v>681</v>
      </c>
      <c r="W241" s="78" t="s">
        <v>217</v>
      </c>
      <c r="X241" s="62"/>
    </row>
    <row r="242" spans="1:24" s="79" customFormat="1" ht="16.05" customHeight="1">
      <c r="A242" s="55"/>
      <c r="B242" s="190" t="s">
        <v>682</v>
      </c>
      <c r="C242" s="64" t="s">
        <v>62</v>
      </c>
      <c r="D242" s="65" t="s">
        <v>683</v>
      </c>
      <c r="E242" s="66" t="s">
        <v>64</v>
      </c>
      <c r="F242" s="67"/>
      <c r="G242" s="68">
        <v>2.25</v>
      </c>
      <c r="H242" s="69">
        <f t="shared" si="23"/>
        <v>227.46105</v>
      </c>
      <c r="I242" s="70" t="s">
        <v>66</v>
      </c>
      <c r="J242" s="70">
        <v>25</v>
      </c>
      <c r="K242" s="179" t="s">
        <v>1223</v>
      </c>
      <c r="L242" s="71"/>
      <c r="M242" s="72">
        <f t="shared" si="22"/>
        <v>0</v>
      </c>
      <c r="N242" s="73">
        <f t="shared" si="24"/>
        <v>0</v>
      </c>
      <c r="O242" s="74" t="s">
        <v>67</v>
      </c>
      <c r="P242" s="75" t="s">
        <v>68</v>
      </c>
      <c r="Q242" s="66" t="s">
        <v>12</v>
      </c>
      <c r="R242" s="76"/>
      <c r="S242" s="66"/>
      <c r="T242" s="77"/>
      <c r="U242" s="76"/>
      <c r="V242" s="76"/>
      <c r="W242" s="78" t="s">
        <v>90</v>
      </c>
      <c r="X242" s="62"/>
    </row>
    <row r="243" spans="1:24" s="160" customFormat="1" ht="16.05" hidden="1" customHeight="1">
      <c r="A243" s="145"/>
      <c r="B243" s="191" t="s">
        <v>684</v>
      </c>
      <c r="C243" s="164" t="s">
        <v>62</v>
      </c>
      <c r="D243" s="146" t="s">
        <v>685</v>
      </c>
      <c r="E243" s="147" t="s">
        <v>64</v>
      </c>
      <c r="F243" s="148" t="s">
        <v>93</v>
      </c>
      <c r="G243" s="149">
        <v>2.0699999999999998</v>
      </c>
      <c r="H243" s="150">
        <f t="shared" si="23"/>
        <v>209.26416599999999</v>
      </c>
      <c r="I243" s="151" t="s">
        <v>66</v>
      </c>
      <c r="J243" s="151">
        <v>25</v>
      </c>
      <c r="K243" s="166" t="s">
        <v>1219</v>
      </c>
      <c r="L243" s="152"/>
      <c r="M243" s="153">
        <f t="shared" si="22"/>
        <v>0</v>
      </c>
      <c r="N243" s="154">
        <f t="shared" si="24"/>
        <v>0</v>
      </c>
      <c r="O243" s="155" t="s">
        <v>94</v>
      </c>
      <c r="P243" s="155" t="s">
        <v>84</v>
      </c>
      <c r="Q243" s="147" t="s">
        <v>95</v>
      </c>
      <c r="R243" s="156" t="s">
        <v>127</v>
      </c>
      <c r="S243" s="147">
        <v>400</v>
      </c>
      <c r="T243" s="157" t="s">
        <v>211</v>
      </c>
      <c r="U243" s="156" t="s">
        <v>686</v>
      </c>
      <c r="V243" s="156" t="s">
        <v>266</v>
      </c>
      <c r="W243" s="158" t="s">
        <v>100</v>
      </c>
      <c r="X243" s="159"/>
    </row>
    <row r="244" spans="1:24" s="79" customFormat="1" ht="16.05" customHeight="1">
      <c r="A244" s="55"/>
      <c r="B244" s="190" t="s">
        <v>687</v>
      </c>
      <c r="C244" s="64" t="s">
        <v>62</v>
      </c>
      <c r="D244" s="65" t="s">
        <v>688</v>
      </c>
      <c r="E244" s="66" t="s">
        <v>64</v>
      </c>
      <c r="F244" s="67"/>
      <c r="G244" s="68">
        <v>2.89</v>
      </c>
      <c r="H244" s="69">
        <f t="shared" si="23"/>
        <v>292.16108200000002</v>
      </c>
      <c r="I244" s="70" t="s">
        <v>66</v>
      </c>
      <c r="J244" s="70">
        <v>25</v>
      </c>
      <c r="K244" s="178" t="s">
        <v>1222</v>
      </c>
      <c r="L244" s="71"/>
      <c r="M244" s="72">
        <f t="shared" si="22"/>
        <v>0</v>
      </c>
      <c r="N244" s="73">
        <f t="shared" si="24"/>
        <v>0</v>
      </c>
      <c r="O244" s="74" t="s">
        <v>67</v>
      </c>
      <c r="P244" s="75" t="s">
        <v>68</v>
      </c>
      <c r="Q244" s="66" t="s">
        <v>71</v>
      </c>
      <c r="R244" s="76" t="s">
        <v>206</v>
      </c>
      <c r="S244" s="66">
        <v>200</v>
      </c>
      <c r="T244" s="77" t="s">
        <v>250</v>
      </c>
      <c r="U244" s="76" t="s">
        <v>540</v>
      </c>
      <c r="V244" s="76"/>
      <c r="W244" s="78" t="s">
        <v>76</v>
      </c>
      <c r="X244" s="62"/>
    </row>
    <row r="245" spans="1:24" s="79" customFormat="1" ht="16.05" customHeight="1">
      <c r="A245" s="55"/>
      <c r="B245" s="190" t="s">
        <v>689</v>
      </c>
      <c r="C245" s="64" t="s">
        <v>62</v>
      </c>
      <c r="D245" s="65" t="s">
        <v>690</v>
      </c>
      <c r="E245" s="66" t="s">
        <v>64</v>
      </c>
      <c r="F245" s="67"/>
      <c r="G245" s="68">
        <v>2.0699999999999998</v>
      </c>
      <c r="H245" s="69">
        <f t="shared" si="23"/>
        <v>209.26416599999999</v>
      </c>
      <c r="I245" s="70" t="s">
        <v>66</v>
      </c>
      <c r="J245" s="70">
        <v>25</v>
      </c>
      <c r="K245" s="179" t="s">
        <v>1223</v>
      </c>
      <c r="L245" s="71"/>
      <c r="M245" s="72">
        <f t="shared" si="22"/>
        <v>0</v>
      </c>
      <c r="N245" s="73">
        <f t="shared" si="24"/>
        <v>0</v>
      </c>
      <c r="O245" s="74" t="s">
        <v>94</v>
      </c>
      <c r="P245" s="75" t="s">
        <v>68</v>
      </c>
      <c r="Q245" s="66" t="s">
        <v>71</v>
      </c>
      <c r="R245" s="76" t="s">
        <v>691</v>
      </c>
      <c r="S245" s="66">
        <v>300</v>
      </c>
      <c r="T245" s="77" t="s">
        <v>539</v>
      </c>
      <c r="U245" s="76" t="s">
        <v>686</v>
      </c>
      <c r="V245" s="76" t="s">
        <v>443</v>
      </c>
      <c r="W245" s="78" t="s">
        <v>76</v>
      </c>
      <c r="X245" s="62"/>
    </row>
    <row r="246" spans="1:24" s="79" customFormat="1" ht="16.05" customHeight="1">
      <c r="A246" s="55"/>
      <c r="B246" s="190" t="s">
        <v>692</v>
      </c>
      <c r="C246" s="64" t="s">
        <v>62</v>
      </c>
      <c r="D246" s="65" t="s">
        <v>693</v>
      </c>
      <c r="E246" s="66" t="s">
        <v>64</v>
      </c>
      <c r="F246" s="81" t="s">
        <v>139</v>
      </c>
      <c r="G246" s="68">
        <v>2.65</v>
      </c>
      <c r="H246" s="69">
        <f t="shared" si="23"/>
        <v>267.89857000000001</v>
      </c>
      <c r="I246" s="70" t="s">
        <v>66</v>
      </c>
      <c r="J246" s="70">
        <v>25</v>
      </c>
      <c r="K246" s="179" t="s">
        <v>1223</v>
      </c>
      <c r="L246" s="71"/>
      <c r="M246" s="72">
        <f t="shared" si="22"/>
        <v>0</v>
      </c>
      <c r="N246" s="73">
        <f t="shared" si="24"/>
        <v>0</v>
      </c>
      <c r="O246" s="74" t="s">
        <v>67</v>
      </c>
      <c r="P246" s="75" t="s">
        <v>68</v>
      </c>
      <c r="Q246" s="66" t="s">
        <v>85</v>
      </c>
      <c r="R246" s="76" t="s">
        <v>533</v>
      </c>
      <c r="S246" s="66" t="s">
        <v>399</v>
      </c>
      <c r="T246" s="77" t="s">
        <v>442</v>
      </c>
      <c r="U246" s="76" t="s">
        <v>348</v>
      </c>
      <c r="V246" s="76" t="s">
        <v>144</v>
      </c>
      <c r="W246" s="78" t="s">
        <v>90</v>
      </c>
      <c r="X246" s="62"/>
    </row>
    <row r="247" spans="1:24" s="79" customFormat="1" ht="16.05" customHeight="1">
      <c r="A247" s="55"/>
      <c r="B247" s="190" t="s">
        <v>694</v>
      </c>
      <c r="C247" s="64" t="s">
        <v>62</v>
      </c>
      <c r="D247" s="65" t="s">
        <v>695</v>
      </c>
      <c r="E247" s="66" t="s">
        <v>203</v>
      </c>
      <c r="F247" s="67"/>
      <c r="G247" s="68">
        <v>2.25</v>
      </c>
      <c r="H247" s="69">
        <f t="shared" si="23"/>
        <v>227.46105</v>
      </c>
      <c r="I247" s="70" t="s">
        <v>66</v>
      </c>
      <c r="J247" s="70">
        <v>25</v>
      </c>
      <c r="K247" s="179" t="s">
        <v>1223</v>
      </c>
      <c r="L247" s="71"/>
      <c r="M247" s="72">
        <f t="shared" si="22"/>
        <v>0</v>
      </c>
      <c r="N247" s="73">
        <f t="shared" si="24"/>
        <v>0</v>
      </c>
      <c r="O247" s="74" t="s">
        <v>67</v>
      </c>
      <c r="P247" s="75" t="s">
        <v>68</v>
      </c>
      <c r="Q247" s="66" t="s">
        <v>12</v>
      </c>
      <c r="R247" s="76"/>
      <c r="S247" s="66"/>
      <c r="T247" s="77"/>
      <c r="U247" s="76"/>
      <c r="V247" s="76"/>
      <c r="W247" s="78" t="s">
        <v>76</v>
      </c>
      <c r="X247" s="62"/>
    </row>
    <row r="248" spans="1:24" s="79" customFormat="1" ht="16.05" customHeight="1">
      <c r="A248" s="55"/>
      <c r="B248" s="190" t="s">
        <v>696</v>
      </c>
      <c r="C248" s="64" t="s">
        <v>62</v>
      </c>
      <c r="D248" s="65" t="s">
        <v>697</v>
      </c>
      <c r="E248" s="66" t="s">
        <v>64</v>
      </c>
      <c r="F248" s="67"/>
      <c r="G248" s="68">
        <v>2.25</v>
      </c>
      <c r="H248" s="69">
        <f t="shared" si="23"/>
        <v>227.46105</v>
      </c>
      <c r="I248" s="70" t="s">
        <v>66</v>
      </c>
      <c r="J248" s="70">
        <v>25</v>
      </c>
      <c r="K248" s="179" t="s">
        <v>1223</v>
      </c>
      <c r="L248" s="71"/>
      <c r="M248" s="72">
        <f t="shared" si="22"/>
        <v>0</v>
      </c>
      <c r="N248" s="73">
        <f t="shared" si="24"/>
        <v>0</v>
      </c>
      <c r="O248" s="74" t="s">
        <v>67</v>
      </c>
      <c r="P248" s="75" t="s">
        <v>68</v>
      </c>
      <c r="Q248" s="66" t="s">
        <v>12</v>
      </c>
      <c r="R248" s="76"/>
      <c r="S248" s="66"/>
      <c r="T248" s="77"/>
      <c r="U248" s="76"/>
      <c r="V248" s="76"/>
      <c r="W248" s="78" t="s">
        <v>217</v>
      </c>
      <c r="X248" s="62"/>
    </row>
    <row r="249" spans="1:24" s="160" customFormat="1" ht="16.05" hidden="1" customHeight="1">
      <c r="A249" s="145"/>
      <c r="B249" s="191" t="s">
        <v>698</v>
      </c>
      <c r="C249" s="164" t="s">
        <v>62</v>
      </c>
      <c r="D249" s="146" t="s">
        <v>699</v>
      </c>
      <c r="E249" s="147" t="s">
        <v>64</v>
      </c>
      <c r="F249" s="148" t="s">
        <v>65</v>
      </c>
      <c r="G249" s="149">
        <v>2.25</v>
      </c>
      <c r="H249" s="150">
        <f t="shared" si="23"/>
        <v>227.46105</v>
      </c>
      <c r="I249" s="151" t="s">
        <v>66</v>
      </c>
      <c r="J249" s="151">
        <v>25</v>
      </c>
      <c r="K249" s="166" t="s">
        <v>1219</v>
      </c>
      <c r="L249" s="152"/>
      <c r="M249" s="153">
        <f t="shared" si="22"/>
        <v>0</v>
      </c>
      <c r="N249" s="154">
        <f t="shared" si="24"/>
        <v>0</v>
      </c>
      <c r="O249" s="155" t="s">
        <v>67</v>
      </c>
      <c r="P249" s="155" t="s">
        <v>68</v>
      </c>
      <c r="Q249" s="147" t="s">
        <v>12</v>
      </c>
      <c r="R249" s="156"/>
      <c r="S249" s="147"/>
      <c r="T249" s="157"/>
      <c r="U249" s="156"/>
      <c r="V249" s="156"/>
      <c r="W249" s="158" t="s">
        <v>90</v>
      </c>
      <c r="X249" s="159"/>
    </row>
    <row r="250" spans="1:24" s="79" customFormat="1" ht="16.05" customHeight="1">
      <c r="A250" s="55"/>
      <c r="B250" s="190" t="s">
        <v>700</v>
      </c>
      <c r="C250" s="64" t="s">
        <v>62</v>
      </c>
      <c r="D250" s="65" t="s">
        <v>701</v>
      </c>
      <c r="E250" s="66" t="s">
        <v>64</v>
      </c>
      <c r="F250" s="82" t="s">
        <v>131</v>
      </c>
      <c r="G250" s="68">
        <v>2.0699999999999998</v>
      </c>
      <c r="H250" s="69">
        <f t="shared" si="23"/>
        <v>209.26416599999999</v>
      </c>
      <c r="I250" s="70" t="s">
        <v>66</v>
      </c>
      <c r="J250" s="70">
        <v>25</v>
      </c>
      <c r="K250" s="179" t="s">
        <v>1223</v>
      </c>
      <c r="L250" s="71"/>
      <c r="M250" s="72">
        <f t="shared" si="22"/>
        <v>0</v>
      </c>
      <c r="N250" s="73">
        <f t="shared" si="24"/>
        <v>0</v>
      </c>
      <c r="O250" s="74" t="s">
        <v>94</v>
      </c>
      <c r="P250" s="75" t="s">
        <v>68</v>
      </c>
      <c r="Q250" s="66" t="s">
        <v>71</v>
      </c>
      <c r="R250" s="76" t="s">
        <v>96</v>
      </c>
      <c r="S250" s="66">
        <v>300</v>
      </c>
      <c r="T250" s="77" t="s">
        <v>530</v>
      </c>
      <c r="U250" s="76" t="s">
        <v>702</v>
      </c>
      <c r="V250" s="76" t="s">
        <v>703</v>
      </c>
      <c r="W250" s="78" t="s">
        <v>76</v>
      </c>
      <c r="X250" s="62"/>
    </row>
    <row r="251" spans="1:24" s="79" customFormat="1" ht="16.05" customHeight="1">
      <c r="A251" s="55"/>
      <c r="B251" s="190" t="s">
        <v>704</v>
      </c>
      <c r="C251" s="64" t="s">
        <v>62</v>
      </c>
      <c r="D251" s="65" t="s">
        <v>705</v>
      </c>
      <c r="E251" s="66" t="s">
        <v>64</v>
      </c>
      <c r="F251" s="67"/>
      <c r="G251" s="68">
        <v>2.25</v>
      </c>
      <c r="H251" s="69">
        <f t="shared" si="23"/>
        <v>227.46105</v>
      </c>
      <c r="I251" s="70" t="s">
        <v>66</v>
      </c>
      <c r="J251" s="70">
        <v>25</v>
      </c>
      <c r="K251" s="179" t="s">
        <v>1223</v>
      </c>
      <c r="L251" s="71"/>
      <c r="M251" s="72">
        <f t="shared" si="22"/>
        <v>0</v>
      </c>
      <c r="N251" s="73">
        <f t="shared" si="24"/>
        <v>0</v>
      </c>
      <c r="O251" s="74" t="s">
        <v>67</v>
      </c>
      <c r="P251" s="75" t="s">
        <v>68</v>
      </c>
      <c r="Q251" s="66" t="s">
        <v>12</v>
      </c>
      <c r="R251" s="76"/>
      <c r="S251" s="66"/>
      <c r="T251" s="77"/>
      <c r="U251" s="76"/>
      <c r="V251" s="76"/>
      <c r="W251" s="78" t="s">
        <v>76</v>
      </c>
      <c r="X251" s="62"/>
    </row>
    <row r="252" spans="1:24" s="79" customFormat="1" ht="16.05" customHeight="1">
      <c r="A252" s="55"/>
      <c r="B252" s="190" t="s">
        <v>706</v>
      </c>
      <c r="C252" s="64" t="s">
        <v>62</v>
      </c>
      <c r="D252" s="65" t="s">
        <v>707</v>
      </c>
      <c r="E252" s="66" t="s">
        <v>64</v>
      </c>
      <c r="F252" s="67"/>
      <c r="G252" s="68">
        <v>2.25</v>
      </c>
      <c r="H252" s="69">
        <f t="shared" si="23"/>
        <v>227.46105</v>
      </c>
      <c r="I252" s="70" t="s">
        <v>66</v>
      </c>
      <c r="J252" s="70">
        <v>25</v>
      </c>
      <c r="K252" s="179" t="s">
        <v>1223</v>
      </c>
      <c r="L252" s="71"/>
      <c r="M252" s="72">
        <f t="shared" si="22"/>
        <v>0</v>
      </c>
      <c r="N252" s="73">
        <f t="shared" si="24"/>
        <v>0</v>
      </c>
      <c r="O252" s="74" t="s">
        <v>67</v>
      </c>
      <c r="P252" s="75" t="s">
        <v>68</v>
      </c>
      <c r="Q252" s="66" t="s">
        <v>85</v>
      </c>
      <c r="R252" s="76" t="s">
        <v>103</v>
      </c>
      <c r="S252" s="66">
        <v>300</v>
      </c>
      <c r="T252" s="77" t="s">
        <v>708</v>
      </c>
      <c r="U252" s="76" t="s">
        <v>123</v>
      </c>
      <c r="V252" s="76" t="s">
        <v>148</v>
      </c>
      <c r="W252" s="78" t="s">
        <v>90</v>
      </c>
      <c r="X252" s="62"/>
    </row>
    <row r="253" spans="1:24" s="79" customFormat="1" ht="16.05" customHeight="1">
      <c r="A253" s="55"/>
      <c r="B253" s="190" t="s">
        <v>709</v>
      </c>
      <c r="C253" s="64" t="s">
        <v>62</v>
      </c>
      <c r="D253" s="65" t="s">
        <v>710</v>
      </c>
      <c r="E253" s="66" t="s">
        <v>64</v>
      </c>
      <c r="F253" s="67"/>
      <c r="G253" s="68">
        <v>1.87</v>
      </c>
      <c r="H253" s="69">
        <f t="shared" si="23"/>
        <v>189.04540600000001</v>
      </c>
      <c r="I253" s="70" t="s">
        <v>66</v>
      </c>
      <c r="J253" s="70">
        <v>25</v>
      </c>
      <c r="K253" s="178" t="s">
        <v>1222</v>
      </c>
      <c r="L253" s="71"/>
      <c r="M253" s="72">
        <f t="shared" si="22"/>
        <v>0</v>
      </c>
      <c r="N253" s="73">
        <f t="shared" si="24"/>
        <v>0</v>
      </c>
      <c r="O253" s="74" t="s">
        <v>94</v>
      </c>
      <c r="P253" s="75" t="s">
        <v>68</v>
      </c>
      <c r="Q253" s="66" t="s">
        <v>71</v>
      </c>
      <c r="R253" s="76" t="s">
        <v>482</v>
      </c>
      <c r="S253" s="66">
        <v>250</v>
      </c>
      <c r="T253" s="77" t="s">
        <v>711</v>
      </c>
      <c r="U253" s="76" t="s">
        <v>712</v>
      </c>
      <c r="V253" s="76" t="s">
        <v>713</v>
      </c>
      <c r="W253" s="78" t="s">
        <v>76</v>
      </c>
      <c r="X253" s="62"/>
    </row>
    <row r="254" spans="1:24" s="79" customFormat="1" ht="16.05" customHeight="1">
      <c r="A254" s="55"/>
      <c r="B254" s="190" t="s">
        <v>714</v>
      </c>
      <c r="C254" s="64" t="s">
        <v>62</v>
      </c>
      <c r="D254" s="65" t="s">
        <v>715</v>
      </c>
      <c r="E254" s="66" t="s">
        <v>64</v>
      </c>
      <c r="F254" s="67"/>
      <c r="G254" s="68">
        <v>2.89</v>
      </c>
      <c r="H254" s="69">
        <f t="shared" si="23"/>
        <v>292.16108200000002</v>
      </c>
      <c r="I254" s="70" t="s">
        <v>66</v>
      </c>
      <c r="J254" s="70">
        <v>25</v>
      </c>
      <c r="K254" s="179" t="s">
        <v>1223</v>
      </c>
      <c r="L254" s="71"/>
      <c r="M254" s="72">
        <f t="shared" si="22"/>
        <v>0</v>
      </c>
      <c r="N254" s="73">
        <f t="shared" si="24"/>
        <v>0</v>
      </c>
      <c r="O254" s="74" t="s">
        <v>94</v>
      </c>
      <c r="P254" s="75" t="s">
        <v>68</v>
      </c>
      <c r="Q254" s="66" t="s">
        <v>71</v>
      </c>
      <c r="R254" s="76" t="s">
        <v>96</v>
      </c>
      <c r="S254" s="66">
        <v>300</v>
      </c>
      <c r="T254" s="77" t="s">
        <v>147</v>
      </c>
      <c r="U254" s="76" t="s">
        <v>712</v>
      </c>
      <c r="V254" s="76" t="s">
        <v>124</v>
      </c>
      <c r="W254" s="78" t="s">
        <v>76</v>
      </c>
      <c r="X254" s="62"/>
    </row>
    <row r="255" spans="1:24" s="79" customFormat="1" ht="16.05" customHeight="1">
      <c r="A255" s="55"/>
      <c r="B255" s="190" t="s">
        <v>716</v>
      </c>
      <c r="C255" s="64" t="s">
        <v>62</v>
      </c>
      <c r="D255" s="65" t="s">
        <v>717</v>
      </c>
      <c r="E255" s="66" t="s">
        <v>64</v>
      </c>
      <c r="F255" s="67"/>
      <c r="G255" s="68">
        <v>2.25</v>
      </c>
      <c r="H255" s="69">
        <f t="shared" si="23"/>
        <v>227.46105</v>
      </c>
      <c r="I255" s="70" t="s">
        <v>66</v>
      </c>
      <c r="J255" s="70">
        <v>25</v>
      </c>
      <c r="K255" s="179" t="s">
        <v>1223</v>
      </c>
      <c r="L255" s="71"/>
      <c r="M255" s="72">
        <f t="shared" si="22"/>
        <v>0</v>
      </c>
      <c r="N255" s="73">
        <f t="shared" si="24"/>
        <v>0</v>
      </c>
      <c r="O255" s="74" t="s">
        <v>67</v>
      </c>
      <c r="P255" s="75" t="s">
        <v>68</v>
      </c>
      <c r="Q255" s="66" t="s">
        <v>12</v>
      </c>
      <c r="R255" s="76"/>
      <c r="S255" s="66"/>
      <c r="T255" s="77"/>
      <c r="U255" s="76"/>
      <c r="V255" s="76"/>
      <c r="W255" s="78" t="s">
        <v>217</v>
      </c>
      <c r="X255" s="62"/>
    </row>
    <row r="256" spans="1:24" s="79" customFormat="1" ht="16.05" customHeight="1">
      <c r="A256" s="55"/>
      <c r="B256" s="190" t="s">
        <v>718</v>
      </c>
      <c r="C256" s="64" t="s">
        <v>62</v>
      </c>
      <c r="D256" s="65" t="s">
        <v>719</v>
      </c>
      <c r="E256" s="66" t="s">
        <v>64</v>
      </c>
      <c r="F256" s="67"/>
      <c r="G256" s="68">
        <v>2.25</v>
      </c>
      <c r="H256" s="69">
        <f t="shared" si="23"/>
        <v>227.46105</v>
      </c>
      <c r="I256" s="70" t="s">
        <v>66</v>
      </c>
      <c r="J256" s="70">
        <v>25</v>
      </c>
      <c r="K256" s="179" t="s">
        <v>1223</v>
      </c>
      <c r="L256" s="71"/>
      <c r="M256" s="72">
        <f t="shared" si="22"/>
        <v>0</v>
      </c>
      <c r="N256" s="73">
        <f t="shared" si="24"/>
        <v>0</v>
      </c>
      <c r="O256" s="74" t="s">
        <v>67</v>
      </c>
      <c r="P256" s="75" t="s">
        <v>68</v>
      </c>
      <c r="Q256" s="66" t="s">
        <v>12</v>
      </c>
      <c r="R256" s="76"/>
      <c r="S256" s="66"/>
      <c r="T256" s="77"/>
      <c r="U256" s="76"/>
      <c r="V256" s="76"/>
      <c r="W256" s="78" t="s">
        <v>217</v>
      </c>
      <c r="X256" s="62"/>
    </row>
    <row r="257" spans="1:24" s="79" customFormat="1" ht="16.05" customHeight="1">
      <c r="A257" s="55"/>
      <c r="B257" s="190" t="s">
        <v>720</v>
      </c>
      <c r="C257" s="64" t="s">
        <v>62</v>
      </c>
      <c r="D257" s="65" t="s">
        <v>148</v>
      </c>
      <c r="E257" s="66" t="s">
        <v>64</v>
      </c>
      <c r="F257" s="67"/>
      <c r="G257" s="68">
        <v>2.0699999999999998</v>
      </c>
      <c r="H257" s="69">
        <f t="shared" si="23"/>
        <v>209.26416599999999</v>
      </c>
      <c r="I257" s="70" t="s">
        <v>66</v>
      </c>
      <c r="J257" s="70">
        <v>25</v>
      </c>
      <c r="K257" s="179" t="s">
        <v>1223</v>
      </c>
      <c r="L257" s="71"/>
      <c r="M257" s="72">
        <f t="shared" si="22"/>
        <v>0</v>
      </c>
      <c r="N257" s="73">
        <f t="shared" si="24"/>
        <v>0</v>
      </c>
      <c r="O257" s="74" t="s">
        <v>94</v>
      </c>
      <c r="P257" s="75" t="s">
        <v>68</v>
      </c>
      <c r="Q257" s="66" t="s">
        <v>319</v>
      </c>
      <c r="R257" s="76" t="s">
        <v>173</v>
      </c>
      <c r="S257" s="66">
        <v>250</v>
      </c>
      <c r="T257" s="77" t="s">
        <v>250</v>
      </c>
      <c r="U257" s="76" t="s">
        <v>646</v>
      </c>
      <c r="V257" s="76" t="s">
        <v>144</v>
      </c>
      <c r="W257" s="78" t="s">
        <v>76</v>
      </c>
      <c r="X257" s="62"/>
    </row>
    <row r="258" spans="1:24" s="79" customFormat="1" ht="16.05" customHeight="1">
      <c r="A258" s="55"/>
      <c r="B258" s="190" t="s">
        <v>721</v>
      </c>
      <c r="C258" s="64" t="s">
        <v>62</v>
      </c>
      <c r="D258" s="65" t="s">
        <v>722</v>
      </c>
      <c r="E258" s="66" t="s">
        <v>64</v>
      </c>
      <c r="F258" s="67"/>
      <c r="G258" s="68">
        <v>2.99</v>
      </c>
      <c r="H258" s="69">
        <f t="shared" si="23"/>
        <v>302.27046200000001</v>
      </c>
      <c r="I258" s="70" t="s">
        <v>66</v>
      </c>
      <c r="J258" s="70">
        <v>25</v>
      </c>
      <c r="K258" s="179" t="s">
        <v>1223</v>
      </c>
      <c r="L258" s="71"/>
      <c r="M258" s="72">
        <f t="shared" si="22"/>
        <v>0</v>
      </c>
      <c r="N258" s="73">
        <f t="shared" si="24"/>
        <v>0</v>
      </c>
      <c r="O258" s="74" t="s">
        <v>67</v>
      </c>
      <c r="P258" s="75" t="s">
        <v>68</v>
      </c>
      <c r="Q258" s="66" t="s">
        <v>85</v>
      </c>
      <c r="R258" s="76" t="s">
        <v>96</v>
      </c>
      <c r="S258" s="66" t="s">
        <v>399</v>
      </c>
      <c r="T258" s="77" t="s">
        <v>723</v>
      </c>
      <c r="U258" s="76" t="s">
        <v>123</v>
      </c>
      <c r="V258" s="76" t="s">
        <v>144</v>
      </c>
      <c r="W258" s="78" t="s">
        <v>724</v>
      </c>
      <c r="X258" s="62"/>
    </row>
    <row r="259" spans="1:24" s="79" customFormat="1" ht="16.05" customHeight="1">
      <c r="A259" s="55"/>
      <c r="B259" s="190" t="s">
        <v>725</v>
      </c>
      <c r="C259" s="64" t="s">
        <v>62</v>
      </c>
      <c r="D259" s="65" t="s">
        <v>726</v>
      </c>
      <c r="E259" s="66" t="s">
        <v>64</v>
      </c>
      <c r="F259" s="67"/>
      <c r="G259" s="68">
        <v>4.3099999999999996</v>
      </c>
      <c r="H259" s="69">
        <f t="shared" si="23"/>
        <v>435.71427799999998</v>
      </c>
      <c r="I259" s="70" t="s">
        <v>66</v>
      </c>
      <c r="J259" s="70">
        <v>25</v>
      </c>
      <c r="K259" s="179" t="s">
        <v>1223</v>
      </c>
      <c r="L259" s="71"/>
      <c r="M259" s="72">
        <f t="shared" si="22"/>
        <v>0</v>
      </c>
      <c r="N259" s="73">
        <f t="shared" si="24"/>
        <v>0</v>
      </c>
      <c r="O259" s="74" t="s">
        <v>67</v>
      </c>
      <c r="P259" s="75" t="s">
        <v>68</v>
      </c>
      <c r="Q259" s="66" t="s">
        <v>269</v>
      </c>
      <c r="R259" s="76" t="s">
        <v>388</v>
      </c>
      <c r="S259" s="66" t="s">
        <v>727</v>
      </c>
      <c r="T259" s="77" t="s">
        <v>243</v>
      </c>
      <c r="U259" s="76" t="s">
        <v>348</v>
      </c>
      <c r="V259" s="76" t="s">
        <v>144</v>
      </c>
      <c r="W259" s="78" t="s">
        <v>107</v>
      </c>
      <c r="X259" s="62"/>
    </row>
    <row r="260" spans="1:24" s="160" customFormat="1" ht="16.05" hidden="1" customHeight="1">
      <c r="A260" s="145"/>
      <c r="B260" s="191" t="s">
        <v>728</v>
      </c>
      <c r="C260" s="164" t="s">
        <v>62</v>
      </c>
      <c r="D260" s="146" t="s">
        <v>729</v>
      </c>
      <c r="E260" s="147" t="s">
        <v>64</v>
      </c>
      <c r="F260" s="148"/>
      <c r="G260" s="149">
        <v>4.3099999999999996</v>
      </c>
      <c r="H260" s="150">
        <f t="shared" si="23"/>
        <v>435.71427799999998</v>
      </c>
      <c r="I260" s="151" t="s">
        <v>66</v>
      </c>
      <c r="J260" s="151">
        <v>25</v>
      </c>
      <c r="K260" s="166" t="s">
        <v>1219</v>
      </c>
      <c r="L260" s="152"/>
      <c r="M260" s="153">
        <f t="shared" si="22"/>
        <v>0</v>
      </c>
      <c r="N260" s="154">
        <f t="shared" si="24"/>
        <v>0</v>
      </c>
      <c r="O260" s="155" t="s">
        <v>67</v>
      </c>
      <c r="P260" s="155" t="s">
        <v>68</v>
      </c>
      <c r="Q260" s="147" t="s">
        <v>85</v>
      </c>
      <c r="R260" s="156" t="s">
        <v>140</v>
      </c>
      <c r="S260" s="147" t="s">
        <v>730</v>
      </c>
      <c r="T260" s="157" t="s">
        <v>97</v>
      </c>
      <c r="U260" s="156" t="s">
        <v>98</v>
      </c>
      <c r="V260" s="156" t="s">
        <v>136</v>
      </c>
      <c r="W260" s="158" t="s">
        <v>90</v>
      </c>
      <c r="X260" s="159"/>
    </row>
    <row r="261" spans="1:24" s="79" customFormat="1" ht="16.05" customHeight="1">
      <c r="A261" s="55"/>
      <c r="B261" s="190" t="s">
        <v>731</v>
      </c>
      <c r="C261" s="64" t="s">
        <v>62</v>
      </c>
      <c r="D261" s="65" t="s">
        <v>732</v>
      </c>
      <c r="E261" s="66" t="s">
        <v>64</v>
      </c>
      <c r="F261" s="81" t="s">
        <v>118</v>
      </c>
      <c r="G261" s="68">
        <v>3.9299999999999997</v>
      </c>
      <c r="H261" s="69">
        <f t="shared" si="23"/>
        <v>397.29863399999999</v>
      </c>
      <c r="I261" s="70" t="s">
        <v>66</v>
      </c>
      <c r="J261" s="70">
        <v>25</v>
      </c>
      <c r="K261" s="179" t="s">
        <v>1223</v>
      </c>
      <c r="L261" s="71"/>
      <c r="M261" s="72">
        <f t="shared" si="22"/>
        <v>0</v>
      </c>
      <c r="N261" s="73">
        <f t="shared" si="24"/>
        <v>0</v>
      </c>
      <c r="O261" s="74" t="s">
        <v>67</v>
      </c>
      <c r="P261" s="75" t="s">
        <v>68</v>
      </c>
      <c r="Q261" s="66" t="s">
        <v>12</v>
      </c>
      <c r="R261" s="76"/>
      <c r="S261" s="66"/>
      <c r="T261" s="77"/>
      <c r="U261" s="76"/>
      <c r="V261" s="76"/>
      <c r="W261" s="78" t="s">
        <v>724</v>
      </c>
      <c r="X261" s="62"/>
    </row>
    <row r="262" spans="1:24" s="79" customFormat="1" ht="16.05" customHeight="1">
      <c r="A262" s="55"/>
      <c r="B262" s="190" t="s">
        <v>733</v>
      </c>
      <c r="C262" s="64" t="s">
        <v>62</v>
      </c>
      <c r="D262" s="65" t="s">
        <v>734</v>
      </c>
      <c r="E262" s="66" t="s">
        <v>64</v>
      </c>
      <c r="F262" s="67"/>
      <c r="G262" s="68">
        <v>3.9299999999999997</v>
      </c>
      <c r="H262" s="69">
        <f t="shared" si="23"/>
        <v>397.29863399999999</v>
      </c>
      <c r="I262" s="70" t="s">
        <v>66</v>
      </c>
      <c r="J262" s="70">
        <v>25</v>
      </c>
      <c r="K262" s="179" t="s">
        <v>1223</v>
      </c>
      <c r="L262" s="71"/>
      <c r="M262" s="72">
        <f t="shared" si="22"/>
        <v>0</v>
      </c>
      <c r="N262" s="73">
        <f t="shared" si="24"/>
        <v>0</v>
      </c>
      <c r="O262" s="74" t="s">
        <v>67</v>
      </c>
      <c r="P262" s="75" t="s">
        <v>68</v>
      </c>
      <c r="Q262" s="66" t="s">
        <v>85</v>
      </c>
      <c r="R262" s="76" t="s">
        <v>200</v>
      </c>
      <c r="S262" s="66">
        <v>350</v>
      </c>
      <c r="T262" s="77" t="s">
        <v>735</v>
      </c>
      <c r="U262" s="76" t="s">
        <v>339</v>
      </c>
      <c r="V262" s="76" t="s">
        <v>144</v>
      </c>
      <c r="W262" s="78" t="s">
        <v>724</v>
      </c>
      <c r="X262" s="62"/>
    </row>
    <row r="263" spans="1:24" s="79" customFormat="1" ht="16.05" customHeight="1">
      <c r="A263" s="55"/>
      <c r="B263" s="190" t="s">
        <v>736</v>
      </c>
      <c r="C263" s="64" t="s">
        <v>62</v>
      </c>
      <c r="D263" s="65" t="s">
        <v>737</v>
      </c>
      <c r="E263" s="66" t="s">
        <v>64</v>
      </c>
      <c r="F263" s="81" t="s">
        <v>118</v>
      </c>
      <c r="G263" s="68">
        <v>4.3099999999999996</v>
      </c>
      <c r="H263" s="69">
        <f t="shared" si="23"/>
        <v>435.71427799999998</v>
      </c>
      <c r="I263" s="70" t="s">
        <v>66</v>
      </c>
      <c r="J263" s="70">
        <v>25</v>
      </c>
      <c r="K263" s="179" t="s">
        <v>1223</v>
      </c>
      <c r="L263" s="71"/>
      <c r="M263" s="72">
        <f t="shared" si="22"/>
        <v>0</v>
      </c>
      <c r="N263" s="73">
        <f t="shared" si="24"/>
        <v>0</v>
      </c>
      <c r="O263" s="74" t="s">
        <v>67</v>
      </c>
      <c r="P263" s="75" t="s">
        <v>68</v>
      </c>
      <c r="Q263" s="66" t="s">
        <v>12</v>
      </c>
      <c r="R263" s="76"/>
      <c r="S263" s="66"/>
      <c r="T263" s="77"/>
      <c r="U263" s="76"/>
      <c r="V263" s="76"/>
      <c r="W263" s="78" t="s">
        <v>724</v>
      </c>
      <c r="X263" s="62"/>
    </row>
    <row r="264" spans="1:24" s="79" customFormat="1" ht="16.05" customHeight="1">
      <c r="A264" s="55"/>
      <c r="B264" s="190" t="s">
        <v>738</v>
      </c>
      <c r="C264" s="64" t="s">
        <v>62</v>
      </c>
      <c r="D264" s="65" t="s">
        <v>739</v>
      </c>
      <c r="E264" s="66" t="s">
        <v>64</v>
      </c>
      <c r="F264" s="67"/>
      <c r="G264" s="68">
        <v>2.0699999999999998</v>
      </c>
      <c r="H264" s="69">
        <f t="shared" si="23"/>
        <v>209.26416599999999</v>
      </c>
      <c r="I264" s="70" t="s">
        <v>66</v>
      </c>
      <c r="J264" s="70">
        <v>25</v>
      </c>
      <c r="K264" s="178" t="s">
        <v>1222</v>
      </c>
      <c r="L264" s="71"/>
      <c r="M264" s="72">
        <f t="shared" si="22"/>
        <v>0</v>
      </c>
      <c r="N264" s="73">
        <f t="shared" si="24"/>
        <v>0</v>
      </c>
      <c r="O264" s="74" t="s">
        <v>67</v>
      </c>
      <c r="P264" s="75" t="s">
        <v>68</v>
      </c>
      <c r="Q264" s="66" t="s">
        <v>71</v>
      </c>
      <c r="R264" s="76" t="s">
        <v>96</v>
      </c>
      <c r="S264" s="66" t="s">
        <v>730</v>
      </c>
      <c r="T264" s="77" t="s">
        <v>214</v>
      </c>
      <c r="U264" s="76" t="s">
        <v>740</v>
      </c>
      <c r="V264" s="76" t="s">
        <v>741</v>
      </c>
      <c r="W264" s="78" t="s">
        <v>76</v>
      </c>
      <c r="X264" s="62"/>
    </row>
    <row r="265" spans="1:24" s="160" customFormat="1" ht="16.05" hidden="1" customHeight="1">
      <c r="A265" s="145"/>
      <c r="B265" s="191" t="s">
        <v>742</v>
      </c>
      <c r="C265" s="164" t="s">
        <v>62</v>
      </c>
      <c r="D265" s="146" t="s">
        <v>377</v>
      </c>
      <c r="E265" s="147" t="s">
        <v>64</v>
      </c>
      <c r="F265" s="148" t="s">
        <v>93</v>
      </c>
      <c r="G265" s="149">
        <v>2.0699999999999998</v>
      </c>
      <c r="H265" s="150">
        <f t="shared" si="23"/>
        <v>209.26416599999999</v>
      </c>
      <c r="I265" s="151" t="s">
        <v>66</v>
      </c>
      <c r="J265" s="151">
        <v>25</v>
      </c>
      <c r="K265" s="166" t="s">
        <v>1219</v>
      </c>
      <c r="L265" s="152"/>
      <c r="M265" s="153">
        <f t="shared" si="22"/>
        <v>0</v>
      </c>
      <c r="N265" s="154">
        <f t="shared" si="24"/>
        <v>0</v>
      </c>
      <c r="O265" s="155" t="s">
        <v>94</v>
      </c>
      <c r="P265" s="155" t="s">
        <v>84</v>
      </c>
      <c r="Q265" s="147" t="s">
        <v>374</v>
      </c>
      <c r="R265" s="156" t="s">
        <v>103</v>
      </c>
      <c r="S265" s="147">
        <v>400</v>
      </c>
      <c r="T265" s="157" t="s">
        <v>250</v>
      </c>
      <c r="U265" s="156" t="s">
        <v>111</v>
      </c>
      <c r="V265" s="156" t="s">
        <v>377</v>
      </c>
      <c r="W265" s="158" t="s">
        <v>100</v>
      </c>
      <c r="X265" s="159"/>
    </row>
    <row r="266" spans="1:24" s="79" customFormat="1" ht="16.05" customHeight="1">
      <c r="A266" s="55"/>
      <c r="B266" s="190" t="s">
        <v>743</v>
      </c>
      <c r="C266" s="64" t="s">
        <v>62</v>
      </c>
      <c r="D266" s="65" t="s">
        <v>744</v>
      </c>
      <c r="E266" s="66" t="s">
        <v>64</v>
      </c>
      <c r="F266" s="82" t="s">
        <v>131</v>
      </c>
      <c r="G266" s="68">
        <v>4.3099999999999996</v>
      </c>
      <c r="H266" s="69">
        <f t="shared" si="23"/>
        <v>435.71427799999998</v>
      </c>
      <c r="I266" s="70" t="s">
        <v>66</v>
      </c>
      <c r="J266" s="70">
        <v>25</v>
      </c>
      <c r="K266" s="177" t="s">
        <v>1221</v>
      </c>
      <c r="L266" s="71"/>
      <c r="M266" s="72">
        <f t="shared" si="22"/>
        <v>0</v>
      </c>
      <c r="N266" s="73">
        <f t="shared" si="24"/>
        <v>0</v>
      </c>
      <c r="O266" s="74" t="s">
        <v>67</v>
      </c>
      <c r="P266" s="75" t="s">
        <v>68</v>
      </c>
      <c r="Q266" s="66" t="s">
        <v>85</v>
      </c>
      <c r="R266" s="76" t="s">
        <v>745</v>
      </c>
      <c r="S266" s="66">
        <v>250</v>
      </c>
      <c r="T266" s="77" t="s">
        <v>746</v>
      </c>
      <c r="U266" s="76" t="s">
        <v>98</v>
      </c>
      <c r="V266" s="76" t="s">
        <v>747</v>
      </c>
      <c r="W266" s="78" t="s">
        <v>217</v>
      </c>
      <c r="X266" s="62"/>
    </row>
    <row r="267" spans="1:24" s="79" customFormat="1" ht="16.05" customHeight="1">
      <c r="A267" s="55"/>
      <c r="B267" s="190" t="s">
        <v>748</v>
      </c>
      <c r="C267" s="64" t="s">
        <v>62</v>
      </c>
      <c r="D267" s="65" t="s">
        <v>749</v>
      </c>
      <c r="E267" s="66" t="s">
        <v>64</v>
      </c>
      <c r="F267" s="67"/>
      <c r="G267" s="68">
        <v>4.3099999999999996</v>
      </c>
      <c r="H267" s="69">
        <f t="shared" si="23"/>
        <v>435.71427799999998</v>
      </c>
      <c r="I267" s="70" t="s">
        <v>66</v>
      </c>
      <c r="J267" s="70">
        <v>25</v>
      </c>
      <c r="K267" s="177" t="s">
        <v>1221</v>
      </c>
      <c r="L267" s="71"/>
      <c r="M267" s="72">
        <f t="shared" si="22"/>
        <v>0</v>
      </c>
      <c r="N267" s="73">
        <f t="shared" si="24"/>
        <v>0</v>
      </c>
      <c r="O267" s="74" t="s">
        <v>67</v>
      </c>
      <c r="P267" s="75" t="s">
        <v>68</v>
      </c>
      <c r="Q267" s="66" t="s">
        <v>71</v>
      </c>
      <c r="R267" s="76" t="s">
        <v>72</v>
      </c>
      <c r="S267" s="66">
        <v>200</v>
      </c>
      <c r="T267" s="77" t="s">
        <v>250</v>
      </c>
      <c r="U267" s="76" t="s">
        <v>686</v>
      </c>
      <c r="V267" s="76" t="s">
        <v>244</v>
      </c>
      <c r="W267" s="78" t="s">
        <v>76</v>
      </c>
      <c r="X267" s="62"/>
    </row>
    <row r="268" spans="1:24" s="79" customFormat="1" ht="16.05" customHeight="1">
      <c r="A268" s="55"/>
      <c r="B268" s="190" t="s">
        <v>750</v>
      </c>
      <c r="C268" s="64" t="s">
        <v>62</v>
      </c>
      <c r="D268" s="65" t="s">
        <v>751</v>
      </c>
      <c r="E268" s="66" t="s">
        <v>64</v>
      </c>
      <c r="F268" s="67"/>
      <c r="G268" s="68">
        <v>1.79</v>
      </c>
      <c r="H268" s="69">
        <f t="shared" si="23"/>
        <v>180.95790200000002</v>
      </c>
      <c r="I268" s="70" t="s">
        <v>66</v>
      </c>
      <c r="J268" s="70">
        <v>25</v>
      </c>
      <c r="K268" s="179" t="s">
        <v>1223</v>
      </c>
      <c r="L268" s="71"/>
      <c r="M268" s="72">
        <f t="shared" si="22"/>
        <v>0</v>
      </c>
      <c r="N268" s="73">
        <f t="shared" si="24"/>
        <v>0</v>
      </c>
      <c r="O268" s="74" t="s">
        <v>94</v>
      </c>
      <c r="P268" s="75" t="s">
        <v>68</v>
      </c>
      <c r="Q268" s="66" t="s">
        <v>85</v>
      </c>
      <c r="R268" s="76" t="s">
        <v>96</v>
      </c>
      <c r="S268" s="66">
        <v>800</v>
      </c>
      <c r="T268" s="77" t="s">
        <v>752</v>
      </c>
      <c r="U268" s="76" t="s">
        <v>753</v>
      </c>
      <c r="V268" s="76"/>
      <c r="W268" s="78" t="s">
        <v>724</v>
      </c>
      <c r="X268" s="62"/>
    </row>
    <row r="269" spans="1:24" s="79" customFormat="1" ht="16.05" customHeight="1">
      <c r="A269" s="55"/>
      <c r="B269" s="190" t="s">
        <v>754</v>
      </c>
      <c r="C269" s="64" t="s">
        <v>62</v>
      </c>
      <c r="D269" s="65" t="s">
        <v>755</v>
      </c>
      <c r="E269" s="66" t="s">
        <v>64</v>
      </c>
      <c r="F269" s="67"/>
      <c r="G269" s="68">
        <v>2.0699999999999998</v>
      </c>
      <c r="H269" s="69">
        <f t="shared" si="23"/>
        <v>209.26416599999999</v>
      </c>
      <c r="I269" s="70" t="s">
        <v>66</v>
      </c>
      <c r="J269" s="70">
        <v>25</v>
      </c>
      <c r="K269" s="179" t="s">
        <v>1223</v>
      </c>
      <c r="L269" s="71"/>
      <c r="M269" s="72">
        <f t="shared" si="22"/>
        <v>0</v>
      </c>
      <c r="N269" s="73">
        <f t="shared" si="24"/>
        <v>0</v>
      </c>
      <c r="O269" s="74" t="s">
        <v>67</v>
      </c>
      <c r="P269" s="75" t="s">
        <v>68</v>
      </c>
      <c r="Q269" s="66" t="s">
        <v>71</v>
      </c>
      <c r="R269" s="76" t="s">
        <v>96</v>
      </c>
      <c r="S269" s="66">
        <v>250</v>
      </c>
      <c r="T269" s="77" t="s">
        <v>174</v>
      </c>
      <c r="U269" s="76" t="s">
        <v>686</v>
      </c>
      <c r="V269" s="76" t="s">
        <v>222</v>
      </c>
      <c r="W269" s="78" t="s">
        <v>76</v>
      </c>
      <c r="X269" s="62"/>
    </row>
    <row r="270" spans="1:24" s="160" customFormat="1" ht="16.05" hidden="1" customHeight="1">
      <c r="A270" s="145"/>
      <c r="B270" s="191" t="s">
        <v>756</v>
      </c>
      <c r="C270" s="164" t="s">
        <v>62</v>
      </c>
      <c r="D270" s="146" t="s">
        <v>757</v>
      </c>
      <c r="E270" s="147" t="s">
        <v>64</v>
      </c>
      <c r="F270" s="148"/>
      <c r="G270" s="149">
        <v>1.87</v>
      </c>
      <c r="H270" s="150">
        <f t="shared" si="23"/>
        <v>189.04540600000001</v>
      </c>
      <c r="I270" s="151" t="s">
        <v>66</v>
      </c>
      <c r="J270" s="151">
        <v>25</v>
      </c>
      <c r="K270" s="166" t="s">
        <v>1219</v>
      </c>
      <c r="L270" s="152"/>
      <c r="M270" s="153">
        <f t="shared" si="22"/>
        <v>0</v>
      </c>
      <c r="N270" s="154">
        <f t="shared" si="24"/>
        <v>0</v>
      </c>
      <c r="O270" s="155" t="s">
        <v>94</v>
      </c>
      <c r="P270" s="155" t="s">
        <v>68</v>
      </c>
      <c r="Q270" s="147" t="s">
        <v>319</v>
      </c>
      <c r="R270" s="156" t="s">
        <v>395</v>
      </c>
      <c r="S270" s="147">
        <v>250</v>
      </c>
      <c r="T270" s="157" t="s">
        <v>114</v>
      </c>
      <c r="U270" s="156" t="s">
        <v>686</v>
      </c>
      <c r="V270" s="156" t="s">
        <v>758</v>
      </c>
      <c r="W270" s="158" t="s">
        <v>76</v>
      </c>
      <c r="X270" s="159"/>
    </row>
    <row r="271" spans="1:24" s="79" customFormat="1" ht="16.05" customHeight="1">
      <c r="A271" s="55"/>
      <c r="B271" s="190" t="s">
        <v>759</v>
      </c>
      <c r="C271" s="64" t="s">
        <v>62</v>
      </c>
      <c r="D271" s="65" t="s">
        <v>760</v>
      </c>
      <c r="E271" s="66" t="s">
        <v>64</v>
      </c>
      <c r="F271" s="67"/>
      <c r="G271" s="68">
        <v>2.25</v>
      </c>
      <c r="H271" s="69">
        <f t="shared" si="23"/>
        <v>227.46105</v>
      </c>
      <c r="I271" s="70" t="s">
        <v>66</v>
      </c>
      <c r="J271" s="70">
        <v>25</v>
      </c>
      <c r="K271" s="179" t="s">
        <v>1223</v>
      </c>
      <c r="L271" s="71"/>
      <c r="M271" s="72">
        <f t="shared" si="22"/>
        <v>0</v>
      </c>
      <c r="N271" s="73">
        <f t="shared" si="24"/>
        <v>0</v>
      </c>
      <c r="O271" s="74" t="s">
        <v>67</v>
      </c>
      <c r="P271" s="75" t="s">
        <v>68</v>
      </c>
      <c r="Q271" s="66" t="s">
        <v>71</v>
      </c>
      <c r="R271" s="76" t="s">
        <v>331</v>
      </c>
      <c r="S271" s="66" t="s">
        <v>178</v>
      </c>
      <c r="T271" s="77" t="s">
        <v>147</v>
      </c>
      <c r="U271" s="76" t="s">
        <v>555</v>
      </c>
      <c r="V271" s="76" t="s">
        <v>761</v>
      </c>
      <c r="W271" s="78" t="s">
        <v>76</v>
      </c>
      <c r="X271" s="62"/>
    </row>
    <row r="272" spans="1:24" s="79" customFormat="1" ht="16.05" customHeight="1">
      <c r="A272" s="55"/>
      <c r="B272" s="190" t="s">
        <v>762</v>
      </c>
      <c r="C272" s="64" t="s">
        <v>62</v>
      </c>
      <c r="D272" s="65" t="s">
        <v>763</v>
      </c>
      <c r="E272" s="66" t="s">
        <v>64</v>
      </c>
      <c r="F272" s="82" t="s">
        <v>131</v>
      </c>
      <c r="G272" s="68">
        <v>2.0699999999999998</v>
      </c>
      <c r="H272" s="69">
        <f t="shared" si="23"/>
        <v>209.26416599999999</v>
      </c>
      <c r="I272" s="70" t="s">
        <v>66</v>
      </c>
      <c r="J272" s="70">
        <v>25</v>
      </c>
      <c r="K272" s="179" t="s">
        <v>1223</v>
      </c>
      <c r="L272" s="71"/>
      <c r="M272" s="72">
        <f t="shared" si="22"/>
        <v>0</v>
      </c>
      <c r="N272" s="73">
        <f t="shared" si="24"/>
        <v>0</v>
      </c>
      <c r="O272" s="74" t="s">
        <v>94</v>
      </c>
      <c r="P272" s="75" t="s">
        <v>68</v>
      </c>
      <c r="Q272" s="66" t="s">
        <v>71</v>
      </c>
      <c r="R272" s="76" t="s">
        <v>331</v>
      </c>
      <c r="S272" s="66">
        <v>400</v>
      </c>
      <c r="T272" s="77" t="s">
        <v>764</v>
      </c>
      <c r="U272" s="76" t="s">
        <v>765</v>
      </c>
      <c r="V272" s="76" t="s">
        <v>236</v>
      </c>
      <c r="W272" s="78" t="s">
        <v>76</v>
      </c>
      <c r="X272" s="62"/>
    </row>
    <row r="273" spans="1:24" s="79" customFormat="1" ht="16.05" customHeight="1">
      <c r="A273" s="55"/>
      <c r="B273" s="190" t="s">
        <v>766</v>
      </c>
      <c r="C273" s="64" t="s">
        <v>62</v>
      </c>
      <c r="D273" s="65" t="s">
        <v>767</v>
      </c>
      <c r="E273" s="66" t="s">
        <v>64</v>
      </c>
      <c r="F273" s="67"/>
      <c r="G273" s="68">
        <v>2.0699999999999998</v>
      </c>
      <c r="H273" s="69">
        <f t="shared" si="23"/>
        <v>209.26416599999999</v>
      </c>
      <c r="I273" s="70" t="s">
        <v>66</v>
      </c>
      <c r="J273" s="70">
        <v>25</v>
      </c>
      <c r="K273" s="179" t="s">
        <v>1223</v>
      </c>
      <c r="L273" s="71"/>
      <c r="M273" s="72">
        <f t="shared" si="22"/>
        <v>0</v>
      </c>
      <c r="N273" s="73">
        <f t="shared" si="24"/>
        <v>0</v>
      </c>
      <c r="O273" s="74" t="s">
        <v>94</v>
      </c>
      <c r="P273" s="75" t="s">
        <v>68</v>
      </c>
      <c r="Q273" s="66" t="s">
        <v>71</v>
      </c>
      <c r="R273" s="76" t="s">
        <v>151</v>
      </c>
      <c r="S273" s="66">
        <v>200</v>
      </c>
      <c r="T273" s="77" t="s">
        <v>214</v>
      </c>
      <c r="U273" s="76" t="s">
        <v>768</v>
      </c>
      <c r="V273" s="76" t="s">
        <v>115</v>
      </c>
      <c r="W273" s="78" t="s">
        <v>76</v>
      </c>
      <c r="X273" s="62"/>
    </row>
    <row r="274" spans="1:24" s="79" customFormat="1" ht="16.05" customHeight="1">
      <c r="A274" s="55"/>
      <c r="B274" s="190" t="s">
        <v>769</v>
      </c>
      <c r="C274" s="64" t="s">
        <v>62</v>
      </c>
      <c r="D274" s="65" t="s">
        <v>770</v>
      </c>
      <c r="E274" s="66" t="s">
        <v>64</v>
      </c>
      <c r="F274" s="82" t="s">
        <v>131</v>
      </c>
      <c r="G274" s="68">
        <v>2.0699999999999998</v>
      </c>
      <c r="H274" s="69">
        <f t="shared" si="23"/>
        <v>209.26416599999999</v>
      </c>
      <c r="I274" s="70" t="s">
        <v>66</v>
      </c>
      <c r="J274" s="70">
        <v>25</v>
      </c>
      <c r="K274" s="179" t="s">
        <v>1223</v>
      </c>
      <c r="L274" s="71"/>
      <c r="M274" s="72">
        <f t="shared" si="22"/>
        <v>0</v>
      </c>
      <c r="N274" s="73">
        <f t="shared" si="24"/>
        <v>0</v>
      </c>
      <c r="O274" s="74" t="s">
        <v>94</v>
      </c>
      <c r="P274" s="75" t="s">
        <v>68</v>
      </c>
      <c r="Q274" s="66" t="s">
        <v>85</v>
      </c>
      <c r="R274" s="76" t="s">
        <v>121</v>
      </c>
      <c r="S274" s="66">
        <v>500</v>
      </c>
      <c r="T274" s="77" t="s">
        <v>214</v>
      </c>
      <c r="U274" s="76" t="s">
        <v>771</v>
      </c>
      <c r="V274" s="76" t="s">
        <v>772</v>
      </c>
      <c r="W274" s="78" t="s">
        <v>217</v>
      </c>
      <c r="X274" s="62"/>
    </row>
    <row r="275" spans="1:24" s="79" customFormat="1" ht="16.05" customHeight="1">
      <c r="A275" s="55"/>
      <c r="B275" s="190" t="s">
        <v>773</v>
      </c>
      <c r="C275" s="64" t="s">
        <v>62</v>
      </c>
      <c r="D275" s="65" t="s">
        <v>774</v>
      </c>
      <c r="E275" s="66" t="s">
        <v>64</v>
      </c>
      <c r="F275" s="67"/>
      <c r="G275" s="68">
        <v>1.79</v>
      </c>
      <c r="H275" s="69">
        <f t="shared" si="23"/>
        <v>180.95790200000002</v>
      </c>
      <c r="I275" s="70" t="s">
        <v>66</v>
      </c>
      <c r="J275" s="70">
        <v>25</v>
      </c>
      <c r="K275" s="179" t="s">
        <v>1223</v>
      </c>
      <c r="L275" s="71"/>
      <c r="M275" s="72">
        <f t="shared" si="22"/>
        <v>0</v>
      </c>
      <c r="N275" s="73">
        <f t="shared" si="24"/>
        <v>0</v>
      </c>
      <c r="O275" s="74" t="s">
        <v>94</v>
      </c>
      <c r="P275" s="75" t="s">
        <v>68</v>
      </c>
      <c r="Q275" s="66" t="s">
        <v>71</v>
      </c>
      <c r="R275" s="76" t="s">
        <v>79</v>
      </c>
      <c r="S275" s="66">
        <v>150</v>
      </c>
      <c r="T275" s="77" t="s">
        <v>775</v>
      </c>
      <c r="U275" s="76" t="s">
        <v>686</v>
      </c>
      <c r="V275" s="76" t="s">
        <v>244</v>
      </c>
      <c r="W275" s="78" t="s">
        <v>76</v>
      </c>
      <c r="X275" s="62"/>
    </row>
    <row r="276" spans="1:24" s="79" customFormat="1" ht="16.05" customHeight="1">
      <c r="A276" s="55"/>
      <c r="B276" s="190" t="s">
        <v>776</v>
      </c>
      <c r="C276" s="64" t="s">
        <v>62</v>
      </c>
      <c r="D276" s="65" t="s">
        <v>777</v>
      </c>
      <c r="E276" s="66" t="s">
        <v>64</v>
      </c>
      <c r="F276" s="67"/>
      <c r="G276" s="68">
        <v>2.0699999999999998</v>
      </c>
      <c r="H276" s="69">
        <f t="shared" si="23"/>
        <v>209.26416599999999</v>
      </c>
      <c r="I276" s="70" t="s">
        <v>66</v>
      </c>
      <c r="J276" s="70">
        <v>25</v>
      </c>
      <c r="K276" s="179" t="s">
        <v>1223</v>
      </c>
      <c r="L276" s="71"/>
      <c r="M276" s="72">
        <f t="shared" si="22"/>
        <v>0</v>
      </c>
      <c r="N276" s="73">
        <f t="shared" si="24"/>
        <v>0</v>
      </c>
      <c r="O276" s="74" t="s">
        <v>94</v>
      </c>
      <c r="P276" s="75" t="s">
        <v>68</v>
      </c>
      <c r="Q276" s="66" t="s">
        <v>71</v>
      </c>
      <c r="R276" s="76" t="s">
        <v>96</v>
      </c>
      <c r="S276" s="66">
        <v>200</v>
      </c>
      <c r="T276" s="77" t="s">
        <v>152</v>
      </c>
      <c r="U276" s="76" t="s">
        <v>646</v>
      </c>
      <c r="V276" s="76" t="s">
        <v>443</v>
      </c>
      <c r="W276" s="78" t="s">
        <v>217</v>
      </c>
      <c r="X276" s="62"/>
    </row>
    <row r="277" spans="1:24" s="79" customFormat="1" ht="16.05" customHeight="1">
      <c r="A277" s="55"/>
      <c r="B277" s="190" t="s">
        <v>778</v>
      </c>
      <c r="C277" s="64" t="s">
        <v>62</v>
      </c>
      <c r="D277" s="65" t="s">
        <v>779</v>
      </c>
      <c r="E277" s="66" t="s">
        <v>64</v>
      </c>
      <c r="F277" s="67"/>
      <c r="G277" s="68">
        <v>2.25</v>
      </c>
      <c r="H277" s="69">
        <f t="shared" si="23"/>
        <v>227.46105</v>
      </c>
      <c r="I277" s="70" t="s">
        <v>66</v>
      </c>
      <c r="J277" s="70">
        <v>25</v>
      </c>
      <c r="K277" s="179" t="s">
        <v>1223</v>
      </c>
      <c r="L277" s="71"/>
      <c r="M277" s="72">
        <f t="shared" si="22"/>
        <v>0</v>
      </c>
      <c r="N277" s="73">
        <f t="shared" si="24"/>
        <v>0</v>
      </c>
      <c r="O277" s="74" t="s">
        <v>67</v>
      </c>
      <c r="P277" s="75" t="s">
        <v>68</v>
      </c>
      <c r="Q277" s="66" t="s">
        <v>85</v>
      </c>
      <c r="R277" s="76" t="s">
        <v>103</v>
      </c>
      <c r="S277" s="66">
        <v>400</v>
      </c>
      <c r="T277" s="77" t="s">
        <v>780</v>
      </c>
      <c r="U277" s="76" t="s">
        <v>123</v>
      </c>
      <c r="V277" s="76" t="s">
        <v>781</v>
      </c>
      <c r="W277" s="78" t="s">
        <v>90</v>
      </c>
      <c r="X277" s="62"/>
    </row>
    <row r="278" spans="1:24" s="79" customFormat="1" ht="16.05" customHeight="1">
      <c r="A278" s="55"/>
      <c r="B278" s="190" t="s">
        <v>782</v>
      </c>
      <c r="C278" s="64" t="s">
        <v>62</v>
      </c>
      <c r="D278" s="65" t="s">
        <v>779</v>
      </c>
      <c r="E278" s="66" t="s">
        <v>64</v>
      </c>
      <c r="F278" s="67"/>
      <c r="G278" s="68">
        <v>2.25</v>
      </c>
      <c r="H278" s="69">
        <f t="shared" si="23"/>
        <v>227.46105</v>
      </c>
      <c r="I278" s="70" t="s">
        <v>66</v>
      </c>
      <c r="J278" s="70">
        <v>25</v>
      </c>
      <c r="K278" s="179" t="s">
        <v>1223</v>
      </c>
      <c r="L278" s="71"/>
      <c r="M278" s="72">
        <f t="shared" si="22"/>
        <v>0</v>
      </c>
      <c r="N278" s="73">
        <f t="shared" si="24"/>
        <v>0</v>
      </c>
      <c r="O278" s="74" t="s">
        <v>67</v>
      </c>
      <c r="P278" s="75" t="s">
        <v>68</v>
      </c>
      <c r="Q278" s="66" t="s">
        <v>85</v>
      </c>
      <c r="R278" s="76" t="s">
        <v>103</v>
      </c>
      <c r="S278" s="66">
        <v>400</v>
      </c>
      <c r="T278" s="77" t="s">
        <v>780</v>
      </c>
      <c r="U278" s="76" t="s">
        <v>123</v>
      </c>
      <c r="V278" s="76" t="s">
        <v>781</v>
      </c>
      <c r="W278" s="78" t="s">
        <v>90</v>
      </c>
      <c r="X278" s="62"/>
    </row>
    <row r="279" spans="1:24" s="79" customFormat="1" ht="16.05" customHeight="1">
      <c r="A279" s="55"/>
      <c r="B279" s="190" t="s">
        <v>783</v>
      </c>
      <c r="C279" s="64" t="s">
        <v>62</v>
      </c>
      <c r="D279" s="65" t="s">
        <v>784</v>
      </c>
      <c r="E279" s="66" t="s">
        <v>64</v>
      </c>
      <c r="F279" s="67"/>
      <c r="G279" s="68">
        <v>2.89</v>
      </c>
      <c r="H279" s="69">
        <f t="shared" si="23"/>
        <v>292.16108200000002</v>
      </c>
      <c r="I279" s="70" t="s">
        <v>66</v>
      </c>
      <c r="J279" s="70">
        <v>25</v>
      </c>
      <c r="K279" s="179" t="s">
        <v>1223</v>
      </c>
      <c r="L279" s="71"/>
      <c r="M279" s="72">
        <f t="shared" si="22"/>
        <v>0</v>
      </c>
      <c r="N279" s="73">
        <f t="shared" si="24"/>
        <v>0</v>
      </c>
      <c r="O279" s="74" t="s">
        <v>67</v>
      </c>
      <c r="P279" s="75" t="s">
        <v>68</v>
      </c>
      <c r="Q279" s="66" t="s">
        <v>71</v>
      </c>
      <c r="R279" s="76" t="s">
        <v>96</v>
      </c>
      <c r="S279" s="66">
        <v>300</v>
      </c>
      <c r="T279" s="77" t="s">
        <v>73</v>
      </c>
      <c r="U279" s="76" t="s">
        <v>686</v>
      </c>
      <c r="V279" s="76" t="s">
        <v>356</v>
      </c>
      <c r="W279" s="78" t="s">
        <v>76</v>
      </c>
      <c r="X279" s="62"/>
    </row>
    <row r="280" spans="1:24" s="79" customFormat="1" ht="16.05" customHeight="1">
      <c r="A280" s="55"/>
      <c r="B280" s="190" t="s">
        <v>785</v>
      </c>
      <c r="C280" s="64" t="s">
        <v>62</v>
      </c>
      <c r="D280" s="65" t="s">
        <v>786</v>
      </c>
      <c r="E280" s="66" t="s">
        <v>64</v>
      </c>
      <c r="F280" s="67"/>
      <c r="G280" s="68">
        <v>2.0699999999999998</v>
      </c>
      <c r="H280" s="69">
        <f t="shared" si="23"/>
        <v>209.26416599999999</v>
      </c>
      <c r="I280" s="70" t="s">
        <v>66</v>
      </c>
      <c r="J280" s="70">
        <v>25</v>
      </c>
      <c r="K280" s="177" t="s">
        <v>1221</v>
      </c>
      <c r="L280" s="71"/>
      <c r="M280" s="72">
        <f t="shared" si="22"/>
        <v>0</v>
      </c>
      <c r="N280" s="73">
        <f t="shared" si="24"/>
        <v>0</v>
      </c>
      <c r="O280" s="74" t="s">
        <v>67</v>
      </c>
      <c r="P280" s="75" t="s">
        <v>68</v>
      </c>
      <c r="Q280" s="66" t="s">
        <v>85</v>
      </c>
      <c r="R280" s="76" t="s">
        <v>103</v>
      </c>
      <c r="S280" s="66">
        <v>400</v>
      </c>
      <c r="T280" s="77" t="s">
        <v>474</v>
      </c>
      <c r="U280" s="76" t="s">
        <v>123</v>
      </c>
      <c r="V280" s="76" t="s">
        <v>333</v>
      </c>
      <c r="W280" s="78" t="s">
        <v>217</v>
      </c>
      <c r="X280" s="62"/>
    </row>
    <row r="281" spans="1:24" s="160" customFormat="1" ht="16.05" hidden="1" customHeight="1">
      <c r="A281" s="145"/>
      <c r="B281" s="191" t="s">
        <v>787</v>
      </c>
      <c r="C281" s="164" t="s">
        <v>62</v>
      </c>
      <c r="D281" s="146" t="s">
        <v>788</v>
      </c>
      <c r="E281" s="147" t="s">
        <v>64</v>
      </c>
      <c r="F281" s="148" t="s">
        <v>131</v>
      </c>
      <c r="G281" s="149">
        <v>1.79</v>
      </c>
      <c r="H281" s="150">
        <f t="shared" si="23"/>
        <v>180.95790200000002</v>
      </c>
      <c r="I281" s="151" t="s">
        <v>66</v>
      </c>
      <c r="J281" s="151">
        <v>25</v>
      </c>
      <c r="K281" s="166" t="s">
        <v>1219</v>
      </c>
      <c r="L281" s="152"/>
      <c r="M281" s="153">
        <f t="shared" si="22"/>
        <v>0</v>
      </c>
      <c r="N281" s="154">
        <f t="shared" si="24"/>
        <v>0</v>
      </c>
      <c r="O281" s="155" t="s">
        <v>94</v>
      </c>
      <c r="P281" s="155" t="s">
        <v>84</v>
      </c>
      <c r="Q281" s="147" t="s">
        <v>85</v>
      </c>
      <c r="R281" s="156" t="s">
        <v>127</v>
      </c>
      <c r="S281" s="147">
        <v>500</v>
      </c>
      <c r="T281" s="157" t="s">
        <v>789</v>
      </c>
      <c r="U281" s="156" t="s">
        <v>123</v>
      </c>
      <c r="V281" s="156" t="s">
        <v>277</v>
      </c>
      <c r="W281" s="158" t="s">
        <v>217</v>
      </c>
      <c r="X281" s="159"/>
    </row>
    <row r="282" spans="1:24" s="160" customFormat="1" ht="16.05" hidden="1" customHeight="1">
      <c r="A282" s="145"/>
      <c r="B282" s="191" t="s">
        <v>790</v>
      </c>
      <c r="C282" s="164" t="s">
        <v>62</v>
      </c>
      <c r="D282" s="146" t="s">
        <v>791</v>
      </c>
      <c r="E282" s="147" t="s">
        <v>64</v>
      </c>
      <c r="F282" s="148"/>
      <c r="G282" s="149">
        <v>2.0699999999999998</v>
      </c>
      <c r="H282" s="150">
        <f t="shared" si="23"/>
        <v>209.26416599999999</v>
      </c>
      <c r="I282" s="151" t="s">
        <v>66</v>
      </c>
      <c r="J282" s="151">
        <v>25</v>
      </c>
      <c r="K282" s="166" t="s">
        <v>1219</v>
      </c>
      <c r="L282" s="152"/>
      <c r="M282" s="153">
        <f t="shared" si="22"/>
        <v>0</v>
      </c>
      <c r="N282" s="154">
        <f t="shared" si="24"/>
        <v>0</v>
      </c>
      <c r="O282" s="155" t="s">
        <v>94</v>
      </c>
      <c r="P282" s="155" t="s">
        <v>84</v>
      </c>
      <c r="Q282" s="147" t="s">
        <v>85</v>
      </c>
      <c r="R282" s="156" t="s">
        <v>103</v>
      </c>
      <c r="S282" s="147">
        <v>300</v>
      </c>
      <c r="T282" s="157" t="s">
        <v>636</v>
      </c>
      <c r="U282" s="156" t="s">
        <v>348</v>
      </c>
      <c r="V282" s="156" t="s">
        <v>443</v>
      </c>
      <c r="W282" s="158" t="s">
        <v>217</v>
      </c>
      <c r="X282" s="159"/>
    </row>
    <row r="283" spans="1:24" s="79" customFormat="1" ht="16.05" customHeight="1">
      <c r="A283" s="55"/>
      <c r="B283" s="190" t="s">
        <v>792</v>
      </c>
      <c r="C283" s="64" t="s">
        <v>62</v>
      </c>
      <c r="D283" s="65" t="s">
        <v>791</v>
      </c>
      <c r="E283" s="66" t="s">
        <v>64</v>
      </c>
      <c r="F283" s="67"/>
      <c r="G283" s="68">
        <v>2.0699999999999998</v>
      </c>
      <c r="H283" s="69">
        <f t="shared" si="23"/>
        <v>209.26416599999999</v>
      </c>
      <c r="I283" s="70" t="s">
        <v>66</v>
      </c>
      <c r="J283" s="70">
        <v>25</v>
      </c>
      <c r="K283" s="179" t="s">
        <v>1223</v>
      </c>
      <c r="L283" s="71"/>
      <c r="M283" s="72">
        <f t="shared" si="22"/>
        <v>0</v>
      </c>
      <c r="N283" s="73">
        <f t="shared" si="24"/>
        <v>0</v>
      </c>
      <c r="O283" s="74" t="s">
        <v>67</v>
      </c>
      <c r="P283" s="75" t="s">
        <v>68</v>
      </c>
      <c r="Q283" s="66" t="s">
        <v>85</v>
      </c>
      <c r="R283" s="76" t="s">
        <v>103</v>
      </c>
      <c r="S283" s="66">
        <v>300</v>
      </c>
      <c r="T283" s="77" t="s">
        <v>636</v>
      </c>
      <c r="U283" s="76" t="s">
        <v>348</v>
      </c>
      <c r="V283" s="76" t="s">
        <v>443</v>
      </c>
      <c r="W283" s="78" t="s">
        <v>217</v>
      </c>
      <c r="X283" s="62"/>
    </row>
    <row r="284" spans="1:24" s="79" customFormat="1" ht="16.05" customHeight="1">
      <c r="A284" s="55"/>
      <c r="B284" s="190" t="s">
        <v>793</v>
      </c>
      <c r="C284" s="64" t="s">
        <v>62</v>
      </c>
      <c r="D284" s="65" t="s">
        <v>794</v>
      </c>
      <c r="E284" s="66" t="s">
        <v>64</v>
      </c>
      <c r="F284" s="67"/>
      <c r="G284" s="68">
        <v>1.79</v>
      </c>
      <c r="H284" s="69">
        <f t="shared" si="23"/>
        <v>180.95790200000002</v>
      </c>
      <c r="I284" s="70" t="s">
        <v>66</v>
      </c>
      <c r="J284" s="70">
        <v>25</v>
      </c>
      <c r="K284" s="179" t="s">
        <v>1223</v>
      </c>
      <c r="L284" s="71"/>
      <c r="M284" s="72">
        <f t="shared" si="22"/>
        <v>0</v>
      </c>
      <c r="N284" s="73">
        <f t="shared" si="24"/>
        <v>0</v>
      </c>
      <c r="O284" s="74" t="s">
        <v>94</v>
      </c>
      <c r="P284" s="75" t="s">
        <v>68</v>
      </c>
      <c r="Q284" s="66" t="s">
        <v>71</v>
      </c>
      <c r="R284" s="76" t="s">
        <v>795</v>
      </c>
      <c r="S284" s="66">
        <v>350</v>
      </c>
      <c r="T284" s="77" t="s">
        <v>485</v>
      </c>
      <c r="U284" s="76" t="s">
        <v>796</v>
      </c>
      <c r="V284" s="76" t="s">
        <v>356</v>
      </c>
      <c r="W284" s="78" t="s">
        <v>76</v>
      </c>
      <c r="X284" s="62"/>
    </row>
    <row r="285" spans="1:24" s="79" customFormat="1" ht="16.05" customHeight="1">
      <c r="A285" s="55"/>
      <c r="B285" s="190" t="s">
        <v>797</v>
      </c>
      <c r="C285" s="64" t="s">
        <v>62</v>
      </c>
      <c r="D285" s="65" t="s">
        <v>798</v>
      </c>
      <c r="E285" s="66" t="s">
        <v>64</v>
      </c>
      <c r="F285" s="67"/>
      <c r="G285" s="68">
        <v>2.25</v>
      </c>
      <c r="H285" s="69">
        <f t="shared" si="23"/>
        <v>227.46105</v>
      </c>
      <c r="I285" s="70" t="s">
        <v>66</v>
      </c>
      <c r="J285" s="70">
        <v>25</v>
      </c>
      <c r="K285" s="177" t="s">
        <v>1221</v>
      </c>
      <c r="L285" s="71"/>
      <c r="M285" s="72">
        <f t="shared" si="22"/>
        <v>0</v>
      </c>
      <c r="N285" s="73">
        <f t="shared" si="24"/>
        <v>0</v>
      </c>
      <c r="O285" s="74" t="s">
        <v>67</v>
      </c>
      <c r="P285" s="75" t="s">
        <v>68</v>
      </c>
      <c r="Q285" s="66" t="s">
        <v>85</v>
      </c>
      <c r="R285" s="76" t="s">
        <v>173</v>
      </c>
      <c r="S285" s="66">
        <v>300</v>
      </c>
      <c r="T285" s="77" t="s">
        <v>80</v>
      </c>
      <c r="U285" s="76" t="s">
        <v>98</v>
      </c>
      <c r="V285" s="76" t="s">
        <v>144</v>
      </c>
      <c r="W285" s="78" t="s">
        <v>217</v>
      </c>
      <c r="X285" s="62"/>
    </row>
    <row r="286" spans="1:24" s="160" customFormat="1" ht="16.05" hidden="1" customHeight="1">
      <c r="A286" s="145"/>
      <c r="B286" s="191" t="s">
        <v>799</v>
      </c>
      <c r="C286" s="164" t="s">
        <v>62</v>
      </c>
      <c r="D286" s="146" t="s">
        <v>800</v>
      </c>
      <c r="E286" s="147" t="s">
        <v>64</v>
      </c>
      <c r="F286" s="148"/>
      <c r="G286" s="149">
        <v>2.89</v>
      </c>
      <c r="H286" s="150">
        <f t="shared" si="23"/>
        <v>292.16108200000002</v>
      </c>
      <c r="I286" s="151" t="s">
        <v>66</v>
      </c>
      <c r="J286" s="151">
        <v>25</v>
      </c>
      <c r="K286" s="166" t="s">
        <v>1219</v>
      </c>
      <c r="L286" s="152"/>
      <c r="M286" s="153">
        <f t="shared" si="22"/>
        <v>0</v>
      </c>
      <c r="N286" s="154">
        <f t="shared" si="24"/>
        <v>0</v>
      </c>
      <c r="O286" s="155" t="s">
        <v>94</v>
      </c>
      <c r="P286" s="155" t="s">
        <v>84</v>
      </c>
      <c r="Q286" s="147" t="s">
        <v>85</v>
      </c>
      <c r="R286" s="156" t="s">
        <v>200</v>
      </c>
      <c r="S286" s="147">
        <v>300</v>
      </c>
      <c r="T286" s="157" t="s">
        <v>243</v>
      </c>
      <c r="U286" s="156" t="s">
        <v>123</v>
      </c>
      <c r="V286" s="156" t="s">
        <v>801</v>
      </c>
      <c r="W286" s="158" t="s">
        <v>90</v>
      </c>
      <c r="X286" s="159"/>
    </row>
    <row r="287" spans="1:24" s="79" customFormat="1" ht="16.05" customHeight="1">
      <c r="A287" s="55"/>
      <c r="B287" s="190" t="s">
        <v>802</v>
      </c>
      <c r="C287" s="64" t="s">
        <v>62</v>
      </c>
      <c r="D287" s="65" t="s">
        <v>803</v>
      </c>
      <c r="E287" s="66" t="s">
        <v>64</v>
      </c>
      <c r="F287" s="67"/>
      <c r="G287" s="68">
        <v>2.25</v>
      </c>
      <c r="H287" s="69">
        <f t="shared" si="23"/>
        <v>227.46105</v>
      </c>
      <c r="I287" s="70" t="s">
        <v>66</v>
      </c>
      <c r="J287" s="70">
        <v>25</v>
      </c>
      <c r="K287" s="179" t="s">
        <v>1223</v>
      </c>
      <c r="L287" s="71"/>
      <c r="M287" s="72">
        <f t="shared" si="22"/>
        <v>0</v>
      </c>
      <c r="N287" s="73">
        <f t="shared" si="24"/>
        <v>0</v>
      </c>
      <c r="O287" s="74" t="s">
        <v>67</v>
      </c>
      <c r="P287" s="75" t="s">
        <v>68</v>
      </c>
      <c r="Q287" s="66" t="s">
        <v>71</v>
      </c>
      <c r="R287" s="76" t="s">
        <v>127</v>
      </c>
      <c r="S287" s="66">
        <v>250</v>
      </c>
      <c r="T287" s="77" t="s">
        <v>157</v>
      </c>
      <c r="U287" s="76" t="s">
        <v>74</v>
      </c>
      <c r="V287" s="76" t="s">
        <v>144</v>
      </c>
      <c r="W287" s="78" t="s">
        <v>76</v>
      </c>
      <c r="X287" s="62"/>
    </row>
    <row r="288" spans="1:24" s="160" customFormat="1" ht="16.05" hidden="1" customHeight="1">
      <c r="A288" s="145"/>
      <c r="B288" s="191" t="s">
        <v>804</v>
      </c>
      <c r="C288" s="164" t="s">
        <v>62</v>
      </c>
      <c r="D288" s="146" t="s">
        <v>805</v>
      </c>
      <c r="E288" s="147" t="s">
        <v>64</v>
      </c>
      <c r="F288" s="148"/>
      <c r="G288" s="149">
        <v>1.79</v>
      </c>
      <c r="H288" s="150">
        <f t="shared" si="23"/>
        <v>180.95790200000002</v>
      </c>
      <c r="I288" s="151" t="s">
        <v>66</v>
      </c>
      <c r="J288" s="151">
        <v>25</v>
      </c>
      <c r="K288" s="166" t="s">
        <v>1219</v>
      </c>
      <c r="L288" s="152"/>
      <c r="M288" s="153">
        <f t="shared" si="22"/>
        <v>0</v>
      </c>
      <c r="N288" s="154">
        <f t="shared" si="24"/>
        <v>0</v>
      </c>
      <c r="O288" s="155" t="s">
        <v>94</v>
      </c>
      <c r="P288" s="155" t="s">
        <v>84</v>
      </c>
      <c r="Q288" s="147" t="s">
        <v>85</v>
      </c>
      <c r="R288" s="156" t="s">
        <v>200</v>
      </c>
      <c r="S288" s="147">
        <v>300</v>
      </c>
      <c r="T288" s="157" t="s">
        <v>157</v>
      </c>
      <c r="U288" s="156" t="s">
        <v>88</v>
      </c>
      <c r="V288" s="156" t="s">
        <v>681</v>
      </c>
      <c r="W288" s="158" t="s">
        <v>217</v>
      </c>
      <c r="X288" s="159"/>
    </row>
    <row r="289" spans="1:24" s="79" customFormat="1" ht="16.05" customHeight="1">
      <c r="A289" s="55"/>
      <c r="B289" s="190" t="s">
        <v>806</v>
      </c>
      <c r="C289" s="64" t="s">
        <v>62</v>
      </c>
      <c r="D289" s="65" t="s">
        <v>807</v>
      </c>
      <c r="E289" s="66" t="s">
        <v>64</v>
      </c>
      <c r="F289" s="67"/>
      <c r="G289" s="68">
        <v>2.99</v>
      </c>
      <c r="H289" s="69">
        <f t="shared" si="23"/>
        <v>302.27046200000001</v>
      </c>
      <c r="I289" s="70" t="s">
        <v>66</v>
      </c>
      <c r="J289" s="70">
        <v>25</v>
      </c>
      <c r="K289" s="179" t="s">
        <v>1223</v>
      </c>
      <c r="L289" s="71"/>
      <c r="M289" s="72">
        <f t="shared" si="22"/>
        <v>0</v>
      </c>
      <c r="N289" s="73">
        <f t="shared" si="24"/>
        <v>0</v>
      </c>
      <c r="O289" s="74" t="s">
        <v>67</v>
      </c>
      <c r="P289" s="75" t="s">
        <v>68</v>
      </c>
      <c r="Q289" s="66" t="s">
        <v>71</v>
      </c>
      <c r="R289" s="76" t="s">
        <v>234</v>
      </c>
      <c r="S289" s="66">
        <v>300</v>
      </c>
      <c r="T289" s="77" t="s">
        <v>157</v>
      </c>
      <c r="U289" s="76" t="s">
        <v>74</v>
      </c>
      <c r="V289" s="76" t="s">
        <v>356</v>
      </c>
      <c r="W289" s="78" t="s">
        <v>76</v>
      </c>
      <c r="X289" s="62"/>
    </row>
    <row r="290" spans="1:24" s="79" customFormat="1" ht="16.05" customHeight="1">
      <c r="A290" s="55"/>
      <c r="B290" s="190" t="s">
        <v>808</v>
      </c>
      <c r="C290" s="64" t="s">
        <v>62</v>
      </c>
      <c r="D290" s="65" t="s">
        <v>807</v>
      </c>
      <c r="E290" s="66" t="s">
        <v>203</v>
      </c>
      <c r="F290" s="67"/>
      <c r="G290" s="68">
        <v>2.65</v>
      </c>
      <c r="H290" s="69">
        <f t="shared" si="23"/>
        <v>267.89857000000001</v>
      </c>
      <c r="I290" s="70" t="s">
        <v>66</v>
      </c>
      <c r="J290" s="70">
        <v>25</v>
      </c>
      <c r="K290" s="179" t="s">
        <v>1223</v>
      </c>
      <c r="L290" s="71"/>
      <c r="M290" s="72">
        <f t="shared" si="22"/>
        <v>0</v>
      </c>
      <c r="N290" s="73">
        <f t="shared" si="24"/>
        <v>0</v>
      </c>
      <c r="O290" s="74" t="s">
        <v>67</v>
      </c>
      <c r="P290" s="75" t="s">
        <v>68</v>
      </c>
      <c r="Q290" s="66" t="s">
        <v>71</v>
      </c>
      <c r="R290" s="76" t="s">
        <v>234</v>
      </c>
      <c r="S290" s="66">
        <v>300</v>
      </c>
      <c r="T290" s="77" t="s">
        <v>157</v>
      </c>
      <c r="U290" s="76" t="s">
        <v>74</v>
      </c>
      <c r="V290" s="76" t="s">
        <v>356</v>
      </c>
      <c r="W290" s="78" t="s">
        <v>76</v>
      </c>
      <c r="X290" s="62"/>
    </row>
    <row r="291" spans="1:24" s="79" customFormat="1" ht="16.05" customHeight="1">
      <c r="A291" s="55"/>
      <c r="B291" s="190" t="s">
        <v>809</v>
      </c>
      <c r="C291" s="64" t="s">
        <v>62</v>
      </c>
      <c r="D291" s="65" t="s">
        <v>810</v>
      </c>
      <c r="E291" s="66" t="s">
        <v>64</v>
      </c>
      <c r="F291" s="67"/>
      <c r="G291" s="68">
        <v>2.0699999999999998</v>
      </c>
      <c r="H291" s="69">
        <f t="shared" si="23"/>
        <v>209.26416599999999</v>
      </c>
      <c r="I291" s="70" t="s">
        <v>66</v>
      </c>
      <c r="J291" s="70">
        <v>25</v>
      </c>
      <c r="K291" s="179" t="s">
        <v>1223</v>
      </c>
      <c r="L291" s="71"/>
      <c r="M291" s="72">
        <f t="shared" si="22"/>
        <v>0</v>
      </c>
      <c r="N291" s="73">
        <f t="shared" si="24"/>
        <v>0</v>
      </c>
      <c r="O291" s="74" t="s">
        <v>94</v>
      </c>
      <c r="P291" s="75" t="s">
        <v>68</v>
      </c>
      <c r="Q291" s="66" t="s">
        <v>71</v>
      </c>
      <c r="R291" s="76" t="s">
        <v>96</v>
      </c>
      <c r="S291" s="66">
        <v>250</v>
      </c>
      <c r="T291" s="77" t="s">
        <v>811</v>
      </c>
      <c r="U291" s="76" t="s">
        <v>74</v>
      </c>
      <c r="V291" s="76"/>
      <c r="W291" s="78" t="s">
        <v>76</v>
      </c>
      <c r="X291" s="62"/>
    </row>
    <row r="292" spans="1:24" s="79" customFormat="1" ht="16.05" customHeight="1">
      <c r="A292" s="55"/>
      <c r="B292" s="190" t="s">
        <v>812</v>
      </c>
      <c r="C292" s="64" t="s">
        <v>62</v>
      </c>
      <c r="D292" s="65" t="s">
        <v>356</v>
      </c>
      <c r="E292" s="66" t="s">
        <v>64</v>
      </c>
      <c r="F292" s="67"/>
      <c r="G292" s="68">
        <v>1.87</v>
      </c>
      <c r="H292" s="69">
        <f t="shared" si="23"/>
        <v>189.04540600000001</v>
      </c>
      <c r="I292" s="70" t="s">
        <v>66</v>
      </c>
      <c r="J292" s="70">
        <v>25</v>
      </c>
      <c r="K292" s="179" t="s">
        <v>1223</v>
      </c>
      <c r="L292" s="71"/>
      <c r="M292" s="72">
        <f t="shared" si="22"/>
        <v>0</v>
      </c>
      <c r="N292" s="73">
        <f t="shared" si="24"/>
        <v>0</v>
      </c>
      <c r="O292" s="74" t="s">
        <v>94</v>
      </c>
      <c r="P292" s="75" t="s">
        <v>68</v>
      </c>
      <c r="Q292" s="66" t="s">
        <v>71</v>
      </c>
      <c r="R292" s="76" t="s">
        <v>813</v>
      </c>
      <c r="S292" s="66">
        <v>400</v>
      </c>
      <c r="T292" s="77" t="s">
        <v>711</v>
      </c>
      <c r="U292" s="76" t="s">
        <v>74</v>
      </c>
      <c r="V292" s="76" t="s">
        <v>356</v>
      </c>
      <c r="W292" s="78" t="s">
        <v>76</v>
      </c>
      <c r="X292" s="62"/>
    </row>
    <row r="293" spans="1:24" s="79" customFormat="1" ht="16.05" customHeight="1">
      <c r="A293" s="55"/>
      <c r="B293" s="190" t="s">
        <v>814</v>
      </c>
      <c r="C293" s="64" t="s">
        <v>62</v>
      </c>
      <c r="D293" s="65" t="s">
        <v>815</v>
      </c>
      <c r="E293" s="66" t="s">
        <v>64</v>
      </c>
      <c r="F293" s="82" t="s">
        <v>131</v>
      </c>
      <c r="G293" s="68">
        <v>2.0699999999999998</v>
      </c>
      <c r="H293" s="69">
        <f t="shared" si="23"/>
        <v>209.26416599999999</v>
      </c>
      <c r="I293" s="70" t="s">
        <v>66</v>
      </c>
      <c r="J293" s="70">
        <v>25</v>
      </c>
      <c r="K293" s="179" t="s">
        <v>1223</v>
      </c>
      <c r="L293" s="71"/>
      <c r="M293" s="72">
        <f t="shared" si="22"/>
        <v>0</v>
      </c>
      <c r="N293" s="73">
        <f t="shared" si="24"/>
        <v>0</v>
      </c>
      <c r="O293" s="74" t="s">
        <v>94</v>
      </c>
      <c r="P293" s="75" t="s">
        <v>68</v>
      </c>
      <c r="Q293" s="66" t="s">
        <v>85</v>
      </c>
      <c r="R293" s="76" t="s">
        <v>816</v>
      </c>
      <c r="S293" s="66">
        <v>300</v>
      </c>
      <c r="T293" s="77" t="s">
        <v>214</v>
      </c>
      <c r="U293" s="76" t="s">
        <v>348</v>
      </c>
      <c r="V293" s="76" t="s">
        <v>148</v>
      </c>
      <c r="W293" s="78" t="s">
        <v>76</v>
      </c>
      <c r="X293" s="62"/>
    </row>
    <row r="294" spans="1:24" s="79" customFormat="1" ht="16.05" customHeight="1">
      <c r="A294" s="55"/>
      <c r="B294" s="190" t="s">
        <v>817</v>
      </c>
      <c r="C294" s="64" t="s">
        <v>62</v>
      </c>
      <c r="D294" s="65" t="s">
        <v>818</v>
      </c>
      <c r="E294" s="66" t="s">
        <v>64</v>
      </c>
      <c r="F294" s="67"/>
      <c r="G294" s="68">
        <v>2.25</v>
      </c>
      <c r="H294" s="69">
        <f t="shared" si="23"/>
        <v>227.46105</v>
      </c>
      <c r="I294" s="70" t="s">
        <v>66</v>
      </c>
      <c r="J294" s="70">
        <v>25</v>
      </c>
      <c r="K294" s="179" t="s">
        <v>1223</v>
      </c>
      <c r="L294" s="71"/>
      <c r="M294" s="72">
        <f t="shared" si="22"/>
        <v>0</v>
      </c>
      <c r="N294" s="73">
        <f t="shared" si="24"/>
        <v>0</v>
      </c>
      <c r="O294" s="74" t="s">
        <v>67</v>
      </c>
      <c r="P294" s="75" t="s">
        <v>68</v>
      </c>
      <c r="Q294" s="66" t="s">
        <v>71</v>
      </c>
      <c r="R294" s="76" t="s">
        <v>200</v>
      </c>
      <c r="S294" s="66">
        <v>200</v>
      </c>
      <c r="T294" s="77" t="s">
        <v>468</v>
      </c>
      <c r="U294" s="76" t="s">
        <v>819</v>
      </c>
      <c r="V294" s="76" t="s">
        <v>148</v>
      </c>
      <c r="W294" s="78" t="s">
        <v>76</v>
      </c>
      <c r="X294" s="62"/>
    </row>
    <row r="295" spans="1:24" s="160" customFormat="1" ht="16.05" hidden="1" customHeight="1">
      <c r="A295" s="145"/>
      <c r="B295" s="191" t="s">
        <v>820</v>
      </c>
      <c r="C295" s="164" t="s">
        <v>62</v>
      </c>
      <c r="D295" s="146" t="s">
        <v>821</v>
      </c>
      <c r="E295" s="147" t="s">
        <v>64</v>
      </c>
      <c r="F295" s="148"/>
      <c r="G295" s="149">
        <v>4.3099999999999996</v>
      </c>
      <c r="H295" s="150">
        <f t="shared" si="23"/>
        <v>435.71427799999998</v>
      </c>
      <c r="I295" s="151" t="s">
        <v>66</v>
      </c>
      <c r="J295" s="151">
        <v>25</v>
      </c>
      <c r="K295" s="166" t="s">
        <v>1219</v>
      </c>
      <c r="L295" s="152"/>
      <c r="M295" s="153">
        <f t="shared" si="22"/>
        <v>0</v>
      </c>
      <c r="N295" s="154">
        <f t="shared" si="24"/>
        <v>0</v>
      </c>
      <c r="O295" s="155" t="s">
        <v>67</v>
      </c>
      <c r="P295" s="155" t="s">
        <v>84</v>
      </c>
      <c r="Q295" s="147" t="s">
        <v>85</v>
      </c>
      <c r="R295" s="156" t="s">
        <v>96</v>
      </c>
      <c r="S295" s="147">
        <v>200</v>
      </c>
      <c r="T295" s="157" t="s">
        <v>122</v>
      </c>
      <c r="U295" s="156" t="s">
        <v>348</v>
      </c>
      <c r="V295" s="156" t="s">
        <v>136</v>
      </c>
      <c r="W295" s="158" t="s">
        <v>107</v>
      </c>
      <c r="X295" s="159"/>
    </row>
    <row r="296" spans="1:24" s="79" customFormat="1" ht="16.05" customHeight="1">
      <c r="A296" s="55"/>
      <c r="B296" s="190" t="s">
        <v>822</v>
      </c>
      <c r="C296" s="64" t="s">
        <v>62</v>
      </c>
      <c r="D296" s="65" t="s">
        <v>823</v>
      </c>
      <c r="E296" s="66" t="s">
        <v>64</v>
      </c>
      <c r="F296" s="67" t="s">
        <v>65</v>
      </c>
      <c r="G296" s="68">
        <v>2.25</v>
      </c>
      <c r="H296" s="69">
        <f t="shared" si="23"/>
        <v>227.46105</v>
      </c>
      <c r="I296" s="70" t="s">
        <v>66</v>
      </c>
      <c r="J296" s="70">
        <v>25</v>
      </c>
      <c r="K296" s="178" t="s">
        <v>1222</v>
      </c>
      <c r="L296" s="71"/>
      <c r="M296" s="72">
        <f t="shared" ref="M296:M361" si="25">L296*G296</f>
        <v>0</v>
      </c>
      <c r="N296" s="73">
        <f t="shared" si="24"/>
        <v>0</v>
      </c>
      <c r="O296" s="74" t="s">
        <v>67</v>
      </c>
      <c r="P296" s="75" t="s">
        <v>68</v>
      </c>
      <c r="Q296" s="66" t="s">
        <v>85</v>
      </c>
      <c r="R296" s="76" t="s">
        <v>96</v>
      </c>
      <c r="S296" s="66" t="s">
        <v>280</v>
      </c>
      <c r="T296" s="77" t="s">
        <v>442</v>
      </c>
      <c r="U296" s="76" t="s">
        <v>98</v>
      </c>
      <c r="V296" s="76" t="s">
        <v>144</v>
      </c>
      <c r="W296" s="78" t="s">
        <v>217</v>
      </c>
      <c r="X296" s="62"/>
    </row>
    <row r="297" spans="1:24" s="79" customFormat="1" ht="16.05" customHeight="1">
      <c r="A297" s="55"/>
      <c r="B297" s="190" t="s">
        <v>824</v>
      </c>
      <c r="C297" s="64" t="s">
        <v>62</v>
      </c>
      <c r="D297" s="65" t="s">
        <v>825</v>
      </c>
      <c r="E297" s="66" t="s">
        <v>64</v>
      </c>
      <c r="F297" s="67"/>
      <c r="G297" s="68">
        <v>2.25</v>
      </c>
      <c r="H297" s="69">
        <f t="shared" si="23"/>
        <v>227.46105</v>
      </c>
      <c r="I297" s="70" t="s">
        <v>66</v>
      </c>
      <c r="J297" s="70">
        <v>25</v>
      </c>
      <c r="K297" s="179" t="s">
        <v>1223</v>
      </c>
      <c r="L297" s="71"/>
      <c r="M297" s="72">
        <f t="shared" si="25"/>
        <v>0</v>
      </c>
      <c r="N297" s="73">
        <f t="shared" si="24"/>
        <v>0</v>
      </c>
      <c r="O297" s="74" t="s">
        <v>67</v>
      </c>
      <c r="P297" s="75" t="s">
        <v>68</v>
      </c>
      <c r="Q297" s="66" t="s">
        <v>71</v>
      </c>
      <c r="R297" s="76" t="s">
        <v>826</v>
      </c>
      <c r="S297" s="66">
        <v>300</v>
      </c>
      <c r="T297" s="77" t="s">
        <v>114</v>
      </c>
      <c r="U297" s="76" t="s">
        <v>74</v>
      </c>
      <c r="V297" s="76" t="s">
        <v>144</v>
      </c>
      <c r="W297" s="78" t="s">
        <v>76</v>
      </c>
      <c r="X297" s="62"/>
    </row>
    <row r="298" spans="1:24" s="79" customFormat="1" ht="16.05" customHeight="1">
      <c r="A298" s="55"/>
      <c r="B298" s="190" t="s">
        <v>827</v>
      </c>
      <c r="C298" s="64" t="s">
        <v>62</v>
      </c>
      <c r="D298" s="65" t="s">
        <v>828</v>
      </c>
      <c r="E298" s="66" t="s">
        <v>64</v>
      </c>
      <c r="F298" s="67"/>
      <c r="G298" s="68">
        <v>1.87</v>
      </c>
      <c r="H298" s="69">
        <f t="shared" ref="H298:H304" si="26">G298*$O$8</f>
        <v>189.04540600000001</v>
      </c>
      <c r="I298" s="70" t="s">
        <v>66</v>
      </c>
      <c r="J298" s="70">
        <v>25</v>
      </c>
      <c r="K298" s="179" t="s">
        <v>1223</v>
      </c>
      <c r="L298" s="71"/>
      <c r="M298" s="72">
        <f t="shared" si="25"/>
        <v>0</v>
      </c>
      <c r="N298" s="73">
        <f t="shared" ref="N298:N363" si="27">L298*H298</f>
        <v>0</v>
      </c>
      <c r="O298" s="74" t="s">
        <v>94</v>
      </c>
      <c r="P298" s="75" t="s">
        <v>68</v>
      </c>
      <c r="Q298" s="66" t="s">
        <v>71</v>
      </c>
      <c r="R298" s="76" t="s">
        <v>173</v>
      </c>
      <c r="S298" s="66">
        <v>600</v>
      </c>
      <c r="T298" s="77" t="s">
        <v>539</v>
      </c>
      <c r="U298" s="76" t="s">
        <v>74</v>
      </c>
      <c r="V298" s="76" t="s">
        <v>222</v>
      </c>
      <c r="W298" s="78" t="s">
        <v>76</v>
      </c>
      <c r="X298" s="62"/>
    </row>
    <row r="299" spans="1:24" s="160" customFormat="1" ht="16.05" hidden="1" customHeight="1">
      <c r="A299" s="145"/>
      <c r="B299" s="191" t="s">
        <v>829</v>
      </c>
      <c r="C299" s="164" t="s">
        <v>62</v>
      </c>
      <c r="D299" s="146" t="s">
        <v>830</v>
      </c>
      <c r="E299" s="147" t="s">
        <v>64</v>
      </c>
      <c r="F299" s="148" t="s">
        <v>93</v>
      </c>
      <c r="G299" s="149">
        <v>2.0699999999999998</v>
      </c>
      <c r="H299" s="150">
        <f t="shared" si="26"/>
        <v>209.26416599999999</v>
      </c>
      <c r="I299" s="151" t="s">
        <v>66</v>
      </c>
      <c r="J299" s="151">
        <v>25</v>
      </c>
      <c r="K299" s="166" t="s">
        <v>1219</v>
      </c>
      <c r="L299" s="152"/>
      <c r="M299" s="153">
        <f t="shared" si="25"/>
        <v>0</v>
      </c>
      <c r="N299" s="154">
        <f t="shared" si="27"/>
        <v>0</v>
      </c>
      <c r="O299" s="155" t="s">
        <v>94</v>
      </c>
      <c r="P299" s="155" t="s">
        <v>84</v>
      </c>
      <c r="Q299" s="147" t="s">
        <v>95</v>
      </c>
      <c r="R299" s="156" t="s">
        <v>127</v>
      </c>
      <c r="S299" s="147">
        <v>300</v>
      </c>
      <c r="T299" s="157" t="s">
        <v>243</v>
      </c>
      <c r="U299" s="156" t="s">
        <v>111</v>
      </c>
      <c r="V299" s="156" t="s">
        <v>425</v>
      </c>
      <c r="W299" s="158" t="s">
        <v>100</v>
      </c>
      <c r="X299" s="159"/>
    </row>
    <row r="300" spans="1:24" s="79" customFormat="1" ht="16.05" customHeight="1">
      <c r="A300" s="55"/>
      <c r="B300" s="190" t="s">
        <v>831</v>
      </c>
      <c r="C300" s="64" t="s">
        <v>62</v>
      </c>
      <c r="D300" s="65" t="s">
        <v>832</v>
      </c>
      <c r="E300" s="66" t="s">
        <v>64</v>
      </c>
      <c r="F300" s="67"/>
      <c r="G300" s="68">
        <v>1.87</v>
      </c>
      <c r="H300" s="69">
        <f t="shared" si="26"/>
        <v>189.04540600000001</v>
      </c>
      <c r="I300" s="70" t="s">
        <v>66</v>
      </c>
      <c r="J300" s="70">
        <v>25</v>
      </c>
      <c r="K300" s="179" t="s">
        <v>1223</v>
      </c>
      <c r="L300" s="71"/>
      <c r="M300" s="72">
        <f t="shared" si="25"/>
        <v>0</v>
      </c>
      <c r="N300" s="73">
        <f t="shared" si="27"/>
        <v>0</v>
      </c>
      <c r="O300" s="74" t="s">
        <v>94</v>
      </c>
      <c r="P300" s="75" t="s">
        <v>68</v>
      </c>
      <c r="Q300" s="66" t="s">
        <v>71</v>
      </c>
      <c r="R300" s="76" t="s">
        <v>415</v>
      </c>
      <c r="S300" s="66">
        <v>300</v>
      </c>
      <c r="T300" s="77" t="s">
        <v>833</v>
      </c>
      <c r="U300" s="76" t="s">
        <v>646</v>
      </c>
      <c r="V300" s="76" t="s">
        <v>236</v>
      </c>
      <c r="W300" s="78" t="s">
        <v>76</v>
      </c>
      <c r="X300" s="62"/>
    </row>
    <row r="301" spans="1:24" s="79" customFormat="1" ht="16.05" customHeight="1">
      <c r="A301" s="55"/>
      <c r="B301" s="190" t="s">
        <v>834</v>
      </c>
      <c r="C301" s="64" t="s">
        <v>62</v>
      </c>
      <c r="D301" s="65" t="s">
        <v>835</v>
      </c>
      <c r="E301" s="66" t="s">
        <v>64</v>
      </c>
      <c r="F301" s="67"/>
      <c r="G301" s="68">
        <v>2.0699999999999998</v>
      </c>
      <c r="H301" s="69">
        <f t="shared" si="26"/>
        <v>209.26416599999999</v>
      </c>
      <c r="I301" s="70" t="s">
        <v>66</v>
      </c>
      <c r="J301" s="70">
        <v>25</v>
      </c>
      <c r="K301" s="179" t="s">
        <v>1223</v>
      </c>
      <c r="L301" s="71"/>
      <c r="M301" s="72">
        <f t="shared" si="25"/>
        <v>0</v>
      </c>
      <c r="N301" s="73">
        <f t="shared" si="27"/>
        <v>0</v>
      </c>
      <c r="O301" s="74" t="s">
        <v>94</v>
      </c>
      <c r="P301" s="75" t="s">
        <v>68</v>
      </c>
      <c r="Q301" s="66" t="s">
        <v>71</v>
      </c>
      <c r="R301" s="76" t="s">
        <v>412</v>
      </c>
      <c r="S301" s="66">
        <v>250</v>
      </c>
      <c r="T301" s="77" t="s">
        <v>775</v>
      </c>
      <c r="U301" s="76" t="s">
        <v>520</v>
      </c>
      <c r="V301" s="76" t="s">
        <v>836</v>
      </c>
      <c r="W301" s="78" t="s">
        <v>76</v>
      </c>
      <c r="X301" s="62"/>
    </row>
    <row r="302" spans="1:24" s="79" customFormat="1" ht="16.05" customHeight="1">
      <c r="A302" s="55"/>
      <c r="B302" s="190" t="s">
        <v>837</v>
      </c>
      <c r="C302" s="64" t="s">
        <v>62</v>
      </c>
      <c r="D302" s="65" t="s">
        <v>838</v>
      </c>
      <c r="E302" s="66" t="s">
        <v>64</v>
      </c>
      <c r="F302" s="67"/>
      <c r="G302" s="68">
        <v>2.25</v>
      </c>
      <c r="H302" s="69">
        <f t="shared" si="26"/>
        <v>227.46105</v>
      </c>
      <c r="I302" s="70" t="s">
        <v>66</v>
      </c>
      <c r="J302" s="70">
        <v>25</v>
      </c>
      <c r="K302" s="179" t="s">
        <v>1223</v>
      </c>
      <c r="L302" s="71"/>
      <c r="M302" s="72">
        <f t="shared" si="25"/>
        <v>0</v>
      </c>
      <c r="N302" s="73">
        <f t="shared" si="27"/>
        <v>0</v>
      </c>
      <c r="O302" s="74" t="s">
        <v>67</v>
      </c>
      <c r="P302" s="75" t="s">
        <v>68</v>
      </c>
      <c r="Q302" s="66" t="s">
        <v>71</v>
      </c>
      <c r="R302" s="76" t="s">
        <v>96</v>
      </c>
      <c r="S302" s="66" t="s">
        <v>280</v>
      </c>
      <c r="T302" s="77" t="s">
        <v>147</v>
      </c>
      <c r="U302" s="76" t="s">
        <v>74</v>
      </c>
      <c r="V302" s="76"/>
      <c r="W302" s="78" t="s">
        <v>76</v>
      </c>
      <c r="X302" s="62"/>
    </row>
    <row r="303" spans="1:24" s="79" customFormat="1" ht="16.05" customHeight="1">
      <c r="A303" s="55"/>
      <c r="B303" s="190" t="s">
        <v>839</v>
      </c>
      <c r="C303" s="64" t="s">
        <v>62</v>
      </c>
      <c r="D303" s="65" t="s">
        <v>840</v>
      </c>
      <c r="E303" s="66" t="s">
        <v>64</v>
      </c>
      <c r="F303" s="67"/>
      <c r="G303" s="68">
        <v>2.0699999999999998</v>
      </c>
      <c r="H303" s="69">
        <f t="shared" si="26"/>
        <v>209.26416599999999</v>
      </c>
      <c r="I303" s="70" t="s">
        <v>66</v>
      </c>
      <c r="J303" s="70">
        <v>25</v>
      </c>
      <c r="K303" s="177" t="s">
        <v>1221</v>
      </c>
      <c r="L303" s="71"/>
      <c r="M303" s="72">
        <f t="shared" si="25"/>
        <v>0</v>
      </c>
      <c r="N303" s="73">
        <f t="shared" si="27"/>
        <v>0</v>
      </c>
      <c r="O303" s="74" t="s">
        <v>67</v>
      </c>
      <c r="P303" s="75" t="s">
        <v>68</v>
      </c>
      <c r="Q303" s="66" t="s">
        <v>71</v>
      </c>
      <c r="R303" s="76" t="s">
        <v>173</v>
      </c>
      <c r="S303" s="66">
        <v>300</v>
      </c>
      <c r="T303" s="77" t="s">
        <v>114</v>
      </c>
      <c r="U303" s="76" t="s">
        <v>74</v>
      </c>
      <c r="V303" s="76" t="s">
        <v>841</v>
      </c>
      <c r="W303" s="78" t="s">
        <v>76</v>
      </c>
      <c r="X303" s="62"/>
    </row>
    <row r="304" spans="1:24" s="160" customFormat="1" ht="16.05" hidden="1" customHeight="1">
      <c r="A304" s="145"/>
      <c r="B304" s="191" t="s">
        <v>842</v>
      </c>
      <c r="C304" s="164" t="s">
        <v>62</v>
      </c>
      <c r="D304" s="146" t="s">
        <v>843</v>
      </c>
      <c r="E304" s="147" t="s">
        <v>64</v>
      </c>
      <c r="F304" s="148" t="s">
        <v>139</v>
      </c>
      <c r="G304" s="149">
        <v>2.25</v>
      </c>
      <c r="H304" s="150">
        <f t="shared" si="26"/>
        <v>227.46105</v>
      </c>
      <c r="I304" s="151" t="s">
        <v>66</v>
      </c>
      <c r="J304" s="151">
        <v>25</v>
      </c>
      <c r="K304" s="166" t="s">
        <v>1219</v>
      </c>
      <c r="L304" s="152"/>
      <c r="M304" s="153">
        <f t="shared" si="25"/>
        <v>0</v>
      </c>
      <c r="N304" s="154">
        <f t="shared" si="27"/>
        <v>0</v>
      </c>
      <c r="O304" s="155" t="s">
        <v>67</v>
      </c>
      <c r="P304" s="155" t="s">
        <v>68</v>
      </c>
      <c r="Q304" s="147" t="s">
        <v>71</v>
      </c>
      <c r="R304" s="156" t="s">
        <v>200</v>
      </c>
      <c r="S304" s="147" t="s">
        <v>302</v>
      </c>
      <c r="T304" s="157" t="s">
        <v>474</v>
      </c>
      <c r="U304" s="156" t="s">
        <v>74</v>
      </c>
      <c r="V304" s="156" t="s">
        <v>144</v>
      </c>
      <c r="W304" s="158" t="s">
        <v>76</v>
      </c>
      <c r="X304" s="159"/>
    </row>
    <row r="305" spans="1:24" s="63" customFormat="1" ht="18.600000000000001" customHeight="1">
      <c r="A305" s="55"/>
      <c r="B305" s="192" t="s">
        <v>59</v>
      </c>
      <c r="C305" s="163"/>
      <c r="D305" s="57" t="s">
        <v>844</v>
      </c>
      <c r="E305" s="58"/>
      <c r="F305" s="58"/>
      <c r="G305" s="58"/>
      <c r="H305" s="58"/>
      <c r="I305" s="58"/>
      <c r="J305" s="59"/>
      <c r="K305" s="59"/>
      <c r="L305" s="60"/>
      <c r="M305" s="56"/>
      <c r="N305" s="56"/>
      <c r="O305" s="56"/>
      <c r="P305" s="56"/>
      <c r="Q305" s="59"/>
      <c r="R305" s="59"/>
      <c r="S305" s="59"/>
      <c r="T305" s="58"/>
      <c r="U305" s="58"/>
      <c r="V305" s="58"/>
      <c r="W305" s="61"/>
      <c r="X305" s="62"/>
    </row>
    <row r="306" spans="1:24" s="79" customFormat="1" ht="16.05" customHeight="1">
      <c r="A306" s="55"/>
      <c r="B306" s="190" t="s">
        <v>845</v>
      </c>
      <c r="C306" s="64" t="s">
        <v>846</v>
      </c>
      <c r="D306" s="65" t="s">
        <v>847</v>
      </c>
      <c r="E306" s="66" t="s">
        <v>848</v>
      </c>
      <c r="F306" s="67"/>
      <c r="G306" s="83">
        <f>H306/$O$8</f>
        <v>3.3335377639380455</v>
      </c>
      <c r="H306" s="84">
        <v>337</v>
      </c>
      <c r="I306" s="70" t="s">
        <v>66</v>
      </c>
      <c r="J306" s="70">
        <v>24</v>
      </c>
      <c r="K306" s="177" t="s">
        <v>1221</v>
      </c>
      <c r="L306" s="71"/>
      <c r="M306" s="72">
        <f t="shared" si="25"/>
        <v>0</v>
      </c>
      <c r="N306" s="73">
        <f t="shared" si="27"/>
        <v>0</v>
      </c>
      <c r="O306" s="74" t="s">
        <v>849</v>
      </c>
      <c r="P306" s="75" t="s">
        <v>68</v>
      </c>
      <c r="Q306" s="66" t="s">
        <v>12</v>
      </c>
      <c r="R306" s="76"/>
      <c r="S306" s="66"/>
      <c r="T306" s="77"/>
      <c r="U306" s="76"/>
      <c r="V306" s="76"/>
      <c r="W306" s="78" t="s">
        <v>847</v>
      </c>
      <c r="X306" s="62"/>
    </row>
    <row r="307" spans="1:24" s="79" customFormat="1" ht="16.05" hidden="1" customHeight="1">
      <c r="A307" s="55"/>
      <c r="B307" s="191" t="s">
        <v>850</v>
      </c>
      <c r="C307" s="164" t="s">
        <v>62</v>
      </c>
      <c r="D307" s="146" t="s">
        <v>83</v>
      </c>
      <c r="E307" s="147" t="s">
        <v>851</v>
      </c>
      <c r="F307" s="148"/>
      <c r="G307" s="149">
        <v>4.8999999999999995</v>
      </c>
      <c r="H307" s="150">
        <f t="shared" ref="H307:H311" si="28">G307*$O$8</f>
        <v>495.35961999999995</v>
      </c>
      <c r="I307" s="151" t="s">
        <v>66</v>
      </c>
      <c r="J307" s="151">
        <v>20</v>
      </c>
      <c r="K307" s="166" t="s">
        <v>1219</v>
      </c>
      <c r="L307" s="152"/>
      <c r="M307" s="153">
        <f t="shared" si="25"/>
        <v>0</v>
      </c>
      <c r="N307" s="154">
        <f t="shared" si="27"/>
        <v>0</v>
      </c>
      <c r="O307" s="155" t="s">
        <v>67</v>
      </c>
      <c r="P307" s="155" t="s">
        <v>84</v>
      </c>
      <c r="Q307" s="147" t="s">
        <v>85</v>
      </c>
      <c r="R307" s="156" t="s">
        <v>519</v>
      </c>
      <c r="S307" s="147">
        <v>300</v>
      </c>
      <c r="T307" s="157" t="s">
        <v>87</v>
      </c>
      <c r="U307" s="156" t="s">
        <v>88</v>
      </c>
      <c r="V307" s="156" t="s">
        <v>89</v>
      </c>
      <c r="W307" s="158" t="s">
        <v>90</v>
      </c>
      <c r="X307" s="62"/>
    </row>
    <row r="308" spans="1:24" s="79" customFormat="1" ht="16.05" customHeight="1">
      <c r="A308" s="55"/>
      <c r="B308" s="190" t="s">
        <v>852</v>
      </c>
      <c r="C308" s="64" t="s">
        <v>62</v>
      </c>
      <c r="D308" s="65" t="s">
        <v>92</v>
      </c>
      <c r="E308" s="66" t="s">
        <v>848</v>
      </c>
      <c r="F308" s="80" t="s">
        <v>93</v>
      </c>
      <c r="G308" s="68">
        <v>6.05</v>
      </c>
      <c r="H308" s="69">
        <f t="shared" si="28"/>
        <v>611.61748999999998</v>
      </c>
      <c r="I308" s="70" t="s">
        <v>66</v>
      </c>
      <c r="J308" s="70">
        <v>24</v>
      </c>
      <c r="K308" s="179" t="s">
        <v>1223</v>
      </c>
      <c r="L308" s="71"/>
      <c r="M308" s="72">
        <f t="shared" si="25"/>
        <v>0</v>
      </c>
      <c r="N308" s="73">
        <f t="shared" si="27"/>
        <v>0</v>
      </c>
      <c r="O308" s="74" t="s">
        <v>67</v>
      </c>
      <c r="P308" s="75" t="s">
        <v>68</v>
      </c>
      <c r="Q308" s="66" t="s">
        <v>95</v>
      </c>
      <c r="R308" s="76" t="s">
        <v>96</v>
      </c>
      <c r="S308" s="66">
        <v>350</v>
      </c>
      <c r="T308" s="77" t="s">
        <v>97</v>
      </c>
      <c r="U308" s="76" t="s">
        <v>98</v>
      </c>
      <c r="V308" s="76" t="s">
        <v>99</v>
      </c>
      <c r="W308" s="78" t="s">
        <v>100</v>
      </c>
      <c r="X308" s="62"/>
    </row>
    <row r="309" spans="1:24" s="160" customFormat="1" ht="16.05" hidden="1" customHeight="1">
      <c r="A309" s="145"/>
      <c r="B309" s="191" t="s">
        <v>853</v>
      </c>
      <c r="C309" s="164" t="s">
        <v>62</v>
      </c>
      <c r="D309" s="146" t="s">
        <v>102</v>
      </c>
      <c r="E309" s="147" t="s">
        <v>851</v>
      </c>
      <c r="F309" s="148"/>
      <c r="G309" s="149">
        <v>4.8999999999999995</v>
      </c>
      <c r="H309" s="150">
        <f t="shared" si="28"/>
        <v>495.35961999999995</v>
      </c>
      <c r="I309" s="151" t="s">
        <v>66</v>
      </c>
      <c r="J309" s="151">
        <v>20</v>
      </c>
      <c r="K309" s="166" t="s">
        <v>1219</v>
      </c>
      <c r="L309" s="152"/>
      <c r="M309" s="153">
        <f t="shared" si="25"/>
        <v>0</v>
      </c>
      <c r="N309" s="154">
        <f t="shared" si="27"/>
        <v>0</v>
      </c>
      <c r="O309" s="155" t="s">
        <v>67</v>
      </c>
      <c r="P309" s="155" t="s">
        <v>84</v>
      </c>
      <c r="Q309" s="147" t="s">
        <v>85</v>
      </c>
      <c r="R309" s="156" t="s">
        <v>103</v>
      </c>
      <c r="S309" s="147">
        <v>200</v>
      </c>
      <c r="T309" s="157" t="s">
        <v>104</v>
      </c>
      <c r="U309" s="156" t="s">
        <v>105</v>
      </c>
      <c r="V309" s="156" t="s">
        <v>106</v>
      </c>
      <c r="W309" s="158" t="s">
        <v>107</v>
      </c>
      <c r="X309" s="159"/>
    </row>
    <row r="310" spans="1:24" s="79" customFormat="1" ht="16.05" hidden="1" customHeight="1">
      <c r="A310" s="55"/>
      <c r="B310" s="191" t="s">
        <v>854</v>
      </c>
      <c r="C310" s="164" t="s">
        <v>62</v>
      </c>
      <c r="D310" s="146" t="s">
        <v>113</v>
      </c>
      <c r="E310" s="147" t="s">
        <v>851</v>
      </c>
      <c r="F310" s="148"/>
      <c r="G310" s="149">
        <v>4.8999999999999995</v>
      </c>
      <c r="H310" s="150">
        <f t="shared" si="28"/>
        <v>495.35961999999995</v>
      </c>
      <c r="I310" s="151" t="s">
        <v>66</v>
      </c>
      <c r="J310" s="151">
        <v>20</v>
      </c>
      <c r="K310" s="166" t="s">
        <v>1219</v>
      </c>
      <c r="L310" s="152"/>
      <c r="M310" s="153">
        <f t="shared" si="25"/>
        <v>0</v>
      </c>
      <c r="N310" s="154">
        <f t="shared" si="27"/>
        <v>0</v>
      </c>
      <c r="O310" s="155" t="s">
        <v>67</v>
      </c>
      <c r="P310" s="155" t="s">
        <v>84</v>
      </c>
      <c r="Q310" s="147" t="s">
        <v>71</v>
      </c>
      <c r="R310" s="156" t="s">
        <v>96</v>
      </c>
      <c r="S310" s="147">
        <v>200</v>
      </c>
      <c r="T310" s="157" t="s">
        <v>114</v>
      </c>
      <c r="U310" s="156" t="s">
        <v>74</v>
      </c>
      <c r="V310" s="156" t="s">
        <v>115</v>
      </c>
      <c r="W310" s="158" t="s">
        <v>76</v>
      </c>
      <c r="X310" s="62"/>
    </row>
    <row r="311" spans="1:24" s="79" customFormat="1" ht="16.05" customHeight="1">
      <c r="A311" s="55"/>
      <c r="B311" s="190" t="s">
        <v>855</v>
      </c>
      <c r="C311" s="64" t="s">
        <v>62</v>
      </c>
      <c r="D311" s="65" t="s">
        <v>117</v>
      </c>
      <c r="E311" s="66" t="s">
        <v>848</v>
      </c>
      <c r="F311" s="81" t="s">
        <v>118</v>
      </c>
      <c r="G311" s="68">
        <v>6.19</v>
      </c>
      <c r="H311" s="69">
        <f t="shared" si="28"/>
        <v>625.770622</v>
      </c>
      <c r="I311" s="70" t="s">
        <v>66</v>
      </c>
      <c r="J311" s="70">
        <v>24</v>
      </c>
      <c r="K311" s="179" t="s">
        <v>1223</v>
      </c>
      <c r="L311" s="71"/>
      <c r="M311" s="72">
        <f t="shared" si="25"/>
        <v>0</v>
      </c>
      <c r="N311" s="73">
        <f t="shared" si="27"/>
        <v>0</v>
      </c>
      <c r="O311" s="74" t="s">
        <v>67</v>
      </c>
      <c r="P311" s="75" t="s">
        <v>68</v>
      </c>
      <c r="Q311" s="66"/>
      <c r="R311" s="76"/>
      <c r="S311" s="66"/>
      <c r="T311" s="77"/>
      <c r="U311" s="76"/>
      <c r="V311" s="76"/>
      <c r="W311" s="78" t="s">
        <v>76</v>
      </c>
      <c r="X311" s="62"/>
    </row>
    <row r="312" spans="1:24" s="79" customFormat="1" ht="16.05" customHeight="1">
      <c r="A312" s="55"/>
      <c r="B312" s="190" t="s">
        <v>856</v>
      </c>
      <c r="C312" s="64" t="s">
        <v>846</v>
      </c>
      <c r="D312" s="65" t="s">
        <v>120</v>
      </c>
      <c r="E312" s="85" t="s">
        <v>848</v>
      </c>
      <c r="F312" s="67"/>
      <c r="G312" s="83">
        <f>H312/$O$8</f>
        <v>2.8191639843392968</v>
      </c>
      <c r="H312" s="84">
        <v>285</v>
      </c>
      <c r="I312" s="86" t="s">
        <v>857</v>
      </c>
      <c r="J312" s="86">
        <v>24</v>
      </c>
      <c r="K312" s="179" t="s">
        <v>1223</v>
      </c>
      <c r="L312" s="71"/>
      <c r="M312" s="72">
        <f t="shared" si="25"/>
        <v>0</v>
      </c>
      <c r="N312" s="73">
        <f t="shared" si="27"/>
        <v>0</v>
      </c>
      <c r="O312" s="74" t="s">
        <v>849</v>
      </c>
      <c r="P312" s="75" t="s">
        <v>68</v>
      </c>
      <c r="Q312" s="66" t="s">
        <v>85</v>
      </c>
      <c r="R312" s="76" t="s">
        <v>121</v>
      </c>
      <c r="S312" s="66">
        <v>150</v>
      </c>
      <c r="T312" s="77" t="s">
        <v>122</v>
      </c>
      <c r="U312" s="76" t="s">
        <v>123</v>
      </c>
      <c r="V312" s="76" t="s">
        <v>124</v>
      </c>
      <c r="W312" s="78" t="s">
        <v>107</v>
      </c>
      <c r="X312" s="62"/>
    </row>
    <row r="313" spans="1:24" s="79" customFormat="1" ht="16.05" hidden="1" customHeight="1">
      <c r="A313" s="55"/>
      <c r="B313" s="191" t="s">
        <v>858</v>
      </c>
      <c r="C313" s="164" t="s">
        <v>62</v>
      </c>
      <c r="D313" s="146" t="s">
        <v>859</v>
      </c>
      <c r="E313" s="147" t="s">
        <v>851</v>
      </c>
      <c r="F313" s="148"/>
      <c r="G313" s="149">
        <v>6.05</v>
      </c>
      <c r="H313" s="150">
        <f>G313*$O$8</f>
        <v>611.61748999999998</v>
      </c>
      <c r="I313" s="151" t="s">
        <v>66</v>
      </c>
      <c r="J313" s="151">
        <v>20</v>
      </c>
      <c r="K313" s="166" t="s">
        <v>1219</v>
      </c>
      <c r="L313" s="152"/>
      <c r="M313" s="153">
        <f t="shared" si="25"/>
        <v>0</v>
      </c>
      <c r="N313" s="154">
        <f t="shared" si="27"/>
        <v>0</v>
      </c>
      <c r="O313" s="155" t="s">
        <v>67</v>
      </c>
      <c r="P313" s="155" t="s">
        <v>84</v>
      </c>
      <c r="Q313" s="147" t="s">
        <v>85</v>
      </c>
      <c r="R313" s="156" t="s">
        <v>103</v>
      </c>
      <c r="S313" s="147" t="s">
        <v>297</v>
      </c>
      <c r="T313" s="157" t="s">
        <v>723</v>
      </c>
      <c r="U313" s="156" t="s">
        <v>105</v>
      </c>
      <c r="V313" s="156"/>
      <c r="W313" s="158" t="s">
        <v>724</v>
      </c>
      <c r="X313" s="62"/>
    </row>
    <row r="314" spans="1:24" s="79" customFormat="1" ht="16.05" customHeight="1">
      <c r="A314" s="55"/>
      <c r="B314" s="190" t="s">
        <v>860</v>
      </c>
      <c r="C314" s="64" t="s">
        <v>846</v>
      </c>
      <c r="D314" s="65" t="s">
        <v>126</v>
      </c>
      <c r="E314" s="85" t="s">
        <v>848</v>
      </c>
      <c r="F314" s="67"/>
      <c r="G314" s="83">
        <f t="shared" ref="G314:G315" si="29">H314/$O$8</f>
        <v>2.8191639843392968</v>
      </c>
      <c r="H314" s="84">
        <v>285</v>
      </c>
      <c r="I314" s="86" t="s">
        <v>857</v>
      </c>
      <c r="J314" s="86">
        <v>24</v>
      </c>
      <c r="K314" s="179" t="s">
        <v>1223</v>
      </c>
      <c r="L314" s="71"/>
      <c r="M314" s="72">
        <f t="shared" si="25"/>
        <v>0</v>
      </c>
      <c r="N314" s="73">
        <f t="shared" si="27"/>
        <v>0</v>
      </c>
      <c r="O314" s="74" t="s">
        <v>849</v>
      </c>
      <c r="P314" s="75" t="s">
        <v>68</v>
      </c>
      <c r="Q314" s="66" t="s">
        <v>71</v>
      </c>
      <c r="R314" s="76" t="s">
        <v>127</v>
      </c>
      <c r="S314" s="66">
        <v>250</v>
      </c>
      <c r="T314" s="77" t="s">
        <v>114</v>
      </c>
      <c r="U314" s="76" t="s">
        <v>74</v>
      </c>
      <c r="V314" s="76" t="s">
        <v>128</v>
      </c>
      <c r="W314" s="78" t="s">
        <v>76</v>
      </c>
      <c r="X314" s="62"/>
    </row>
    <row r="315" spans="1:24" s="160" customFormat="1" ht="16.05" hidden="1" customHeight="1">
      <c r="A315" s="145"/>
      <c r="B315" s="191" t="s">
        <v>861</v>
      </c>
      <c r="C315" s="164" t="s">
        <v>846</v>
      </c>
      <c r="D315" s="146" t="s">
        <v>130</v>
      </c>
      <c r="E315" s="147" t="s">
        <v>848</v>
      </c>
      <c r="F315" s="148"/>
      <c r="G315" s="149">
        <f t="shared" si="29"/>
        <v>4.0061803987979481</v>
      </c>
      <c r="H315" s="150">
        <v>405</v>
      </c>
      <c r="I315" s="151" t="s">
        <v>66</v>
      </c>
      <c r="J315" s="151">
        <v>24</v>
      </c>
      <c r="K315" s="166" t="s">
        <v>1219</v>
      </c>
      <c r="L315" s="152"/>
      <c r="M315" s="153">
        <f t="shared" si="25"/>
        <v>0</v>
      </c>
      <c r="N315" s="154">
        <f t="shared" si="27"/>
        <v>0</v>
      </c>
      <c r="O315" s="155" t="s">
        <v>849</v>
      </c>
      <c r="P315" s="155" t="s">
        <v>68</v>
      </c>
      <c r="Q315" s="147" t="s">
        <v>12</v>
      </c>
      <c r="R315" s="156"/>
      <c r="S315" s="147"/>
      <c r="T315" s="157"/>
      <c r="U315" s="156"/>
      <c r="V315" s="156"/>
      <c r="W315" s="158" t="s">
        <v>76</v>
      </c>
      <c r="X315" s="159"/>
    </row>
    <row r="316" spans="1:24" s="79" customFormat="1" ht="16.05" hidden="1" customHeight="1">
      <c r="A316" s="55"/>
      <c r="B316" s="191" t="s">
        <v>862</v>
      </c>
      <c r="C316" s="164" t="s">
        <v>62</v>
      </c>
      <c r="D316" s="146" t="s">
        <v>130</v>
      </c>
      <c r="E316" s="147" t="s">
        <v>851</v>
      </c>
      <c r="F316" s="148"/>
      <c r="G316" s="149">
        <v>4.8999999999999995</v>
      </c>
      <c r="H316" s="150">
        <f t="shared" ref="H316:H318" si="30">G316*$O$8</f>
        <v>495.35961999999995</v>
      </c>
      <c r="I316" s="151" t="s">
        <v>66</v>
      </c>
      <c r="J316" s="151">
        <v>20</v>
      </c>
      <c r="K316" s="166" t="s">
        <v>1219</v>
      </c>
      <c r="L316" s="152"/>
      <c r="M316" s="153">
        <f t="shared" si="25"/>
        <v>0</v>
      </c>
      <c r="N316" s="154">
        <f t="shared" si="27"/>
        <v>0</v>
      </c>
      <c r="O316" s="155" t="s">
        <v>67</v>
      </c>
      <c r="P316" s="155" t="s">
        <v>84</v>
      </c>
      <c r="Q316" s="147"/>
      <c r="R316" s="156"/>
      <c r="S316" s="147"/>
      <c r="T316" s="157"/>
      <c r="U316" s="156"/>
      <c r="V316" s="156"/>
      <c r="W316" s="158" t="s">
        <v>76</v>
      </c>
      <c r="X316" s="62"/>
    </row>
    <row r="317" spans="1:24" s="79" customFormat="1" ht="16.05" hidden="1" customHeight="1">
      <c r="A317" s="55"/>
      <c r="B317" s="191" t="s">
        <v>863</v>
      </c>
      <c r="C317" s="164" t="s">
        <v>62</v>
      </c>
      <c r="D317" s="146" t="s">
        <v>133</v>
      </c>
      <c r="E317" s="147" t="s">
        <v>851</v>
      </c>
      <c r="F317" s="148"/>
      <c r="G317" s="149">
        <v>6.05</v>
      </c>
      <c r="H317" s="150">
        <f t="shared" si="30"/>
        <v>611.61748999999998</v>
      </c>
      <c r="I317" s="151" t="s">
        <v>66</v>
      </c>
      <c r="J317" s="151">
        <v>20</v>
      </c>
      <c r="K317" s="166" t="s">
        <v>1219</v>
      </c>
      <c r="L317" s="152"/>
      <c r="M317" s="153">
        <f t="shared" si="25"/>
        <v>0</v>
      </c>
      <c r="N317" s="154">
        <f t="shared" si="27"/>
        <v>0</v>
      </c>
      <c r="O317" s="155" t="s">
        <v>67</v>
      </c>
      <c r="P317" s="155" t="s">
        <v>84</v>
      </c>
      <c r="Q317" s="147" t="s">
        <v>85</v>
      </c>
      <c r="R317" s="156" t="s">
        <v>134</v>
      </c>
      <c r="S317" s="147">
        <v>250</v>
      </c>
      <c r="T317" s="157" t="s">
        <v>135</v>
      </c>
      <c r="U317" s="156" t="s">
        <v>123</v>
      </c>
      <c r="V317" s="156" t="s">
        <v>136</v>
      </c>
      <c r="W317" s="158" t="s">
        <v>90</v>
      </c>
      <c r="X317" s="62"/>
    </row>
    <row r="318" spans="1:24" s="160" customFormat="1" ht="16.05" hidden="1" customHeight="1">
      <c r="A318" s="145"/>
      <c r="B318" s="191" t="s">
        <v>864</v>
      </c>
      <c r="C318" s="164" t="s">
        <v>62</v>
      </c>
      <c r="D318" s="146" t="s">
        <v>865</v>
      </c>
      <c r="E318" s="147" t="s">
        <v>851</v>
      </c>
      <c r="F318" s="148"/>
      <c r="G318" s="149">
        <v>6.05</v>
      </c>
      <c r="H318" s="150">
        <f t="shared" si="30"/>
        <v>611.61748999999998</v>
      </c>
      <c r="I318" s="151" t="s">
        <v>66</v>
      </c>
      <c r="J318" s="151">
        <v>20</v>
      </c>
      <c r="K318" s="166" t="s">
        <v>1219</v>
      </c>
      <c r="L318" s="152"/>
      <c r="M318" s="153">
        <f t="shared" si="25"/>
        <v>0</v>
      </c>
      <c r="N318" s="154">
        <f t="shared" si="27"/>
        <v>0</v>
      </c>
      <c r="O318" s="155" t="s">
        <v>67</v>
      </c>
      <c r="P318" s="155" t="s">
        <v>84</v>
      </c>
      <c r="Q318" s="147" t="s">
        <v>71</v>
      </c>
      <c r="R318" s="156" t="s">
        <v>96</v>
      </c>
      <c r="S318" s="147">
        <v>150</v>
      </c>
      <c r="T318" s="157" t="s">
        <v>135</v>
      </c>
      <c r="U318" s="156" t="s">
        <v>74</v>
      </c>
      <c r="V318" s="156" t="s">
        <v>136</v>
      </c>
      <c r="W318" s="158" t="s">
        <v>76</v>
      </c>
      <c r="X318" s="159"/>
    </row>
    <row r="319" spans="1:24" s="79" customFormat="1" ht="16.05" customHeight="1">
      <c r="A319" s="55"/>
      <c r="B319" s="190" t="s">
        <v>866</v>
      </c>
      <c r="C319" s="64" t="s">
        <v>846</v>
      </c>
      <c r="D319" s="65" t="s">
        <v>146</v>
      </c>
      <c r="E319" s="85" t="s">
        <v>848</v>
      </c>
      <c r="F319" s="67"/>
      <c r="G319" s="83">
        <f>H319/$O$8</f>
        <v>2.8191639843392968</v>
      </c>
      <c r="H319" s="84">
        <v>285</v>
      </c>
      <c r="I319" s="86" t="s">
        <v>857</v>
      </c>
      <c r="J319" s="86">
        <v>24</v>
      </c>
      <c r="K319" s="179" t="s">
        <v>1223</v>
      </c>
      <c r="L319" s="71"/>
      <c r="M319" s="72">
        <f t="shared" si="25"/>
        <v>0</v>
      </c>
      <c r="N319" s="73">
        <f t="shared" si="27"/>
        <v>0</v>
      </c>
      <c r="O319" s="74" t="s">
        <v>849</v>
      </c>
      <c r="P319" s="75" t="s">
        <v>68</v>
      </c>
      <c r="Q319" s="66" t="s">
        <v>71</v>
      </c>
      <c r="R319" s="76" t="s">
        <v>140</v>
      </c>
      <c r="S319" s="66">
        <v>250</v>
      </c>
      <c r="T319" s="77" t="s">
        <v>147</v>
      </c>
      <c r="U319" s="76" t="s">
        <v>74</v>
      </c>
      <c r="V319" s="76" t="s">
        <v>148</v>
      </c>
      <c r="W319" s="78" t="s">
        <v>76</v>
      </c>
      <c r="X319" s="62"/>
    </row>
    <row r="320" spans="1:24" s="79" customFormat="1" ht="16.05" hidden="1" customHeight="1">
      <c r="A320" s="55"/>
      <c r="B320" s="191" t="s">
        <v>867</v>
      </c>
      <c r="C320" s="164" t="s">
        <v>62</v>
      </c>
      <c r="D320" s="146" t="s">
        <v>160</v>
      </c>
      <c r="E320" s="147" t="s">
        <v>851</v>
      </c>
      <c r="F320" s="148"/>
      <c r="G320" s="149">
        <v>4.55</v>
      </c>
      <c r="H320" s="150">
        <f t="shared" ref="H320:H322" si="31">G320*$O$8</f>
        <v>459.97678999999999</v>
      </c>
      <c r="I320" s="151" t="s">
        <v>66</v>
      </c>
      <c r="J320" s="151">
        <v>20</v>
      </c>
      <c r="K320" s="166" t="s">
        <v>1219</v>
      </c>
      <c r="L320" s="152"/>
      <c r="M320" s="153">
        <f t="shared" si="25"/>
        <v>0</v>
      </c>
      <c r="N320" s="154">
        <f t="shared" si="27"/>
        <v>0</v>
      </c>
      <c r="O320" s="155" t="s">
        <v>67</v>
      </c>
      <c r="P320" s="155" t="s">
        <v>84</v>
      </c>
      <c r="Q320" s="147" t="s">
        <v>71</v>
      </c>
      <c r="R320" s="156" t="s">
        <v>127</v>
      </c>
      <c r="S320" s="147">
        <v>300</v>
      </c>
      <c r="T320" s="157" t="s">
        <v>161</v>
      </c>
      <c r="U320" s="156" t="s">
        <v>74</v>
      </c>
      <c r="V320" s="156" t="s">
        <v>162</v>
      </c>
      <c r="W320" s="158" t="s">
        <v>76</v>
      </c>
      <c r="X320" s="62"/>
    </row>
    <row r="321" spans="1:24" s="160" customFormat="1" ht="16.05" hidden="1" customHeight="1">
      <c r="A321" s="145"/>
      <c r="B321" s="191" t="s">
        <v>868</v>
      </c>
      <c r="C321" s="164" t="s">
        <v>62</v>
      </c>
      <c r="D321" s="146" t="s">
        <v>869</v>
      </c>
      <c r="E321" s="147" t="s">
        <v>851</v>
      </c>
      <c r="F321" s="148"/>
      <c r="G321" s="149">
        <v>6.05</v>
      </c>
      <c r="H321" s="150">
        <f t="shared" si="31"/>
        <v>611.61748999999998</v>
      </c>
      <c r="I321" s="151" t="s">
        <v>66</v>
      </c>
      <c r="J321" s="151">
        <v>20</v>
      </c>
      <c r="K321" s="166" t="s">
        <v>1219</v>
      </c>
      <c r="L321" s="152"/>
      <c r="M321" s="153">
        <f t="shared" si="25"/>
        <v>0</v>
      </c>
      <c r="N321" s="154">
        <f t="shared" si="27"/>
        <v>0</v>
      </c>
      <c r="O321" s="155" t="s">
        <v>67</v>
      </c>
      <c r="P321" s="155" t="s">
        <v>84</v>
      </c>
      <c r="Q321" s="147" t="s">
        <v>71</v>
      </c>
      <c r="R321" s="156" t="s">
        <v>140</v>
      </c>
      <c r="S321" s="147">
        <v>200</v>
      </c>
      <c r="T321" s="157" t="s">
        <v>73</v>
      </c>
      <c r="U321" s="156" t="s">
        <v>74</v>
      </c>
      <c r="V321" s="156" t="s">
        <v>136</v>
      </c>
      <c r="W321" s="158" t="s">
        <v>76</v>
      </c>
      <c r="X321" s="159"/>
    </row>
    <row r="322" spans="1:24" s="79" customFormat="1" ht="16.05" hidden="1" customHeight="1">
      <c r="A322" s="55"/>
      <c r="B322" s="191" t="s">
        <v>870</v>
      </c>
      <c r="C322" s="164" t="s">
        <v>62</v>
      </c>
      <c r="D322" s="146" t="s">
        <v>871</v>
      </c>
      <c r="E322" s="147" t="s">
        <v>851</v>
      </c>
      <c r="F322" s="148"/>
      <c r="G322" s="149">
        <v>4.55</v>
      </c>
      <c r="H322" s="150">
        <f t="shared" si="31"/>
        <v>459.97678999999999</v>
      </c>
      <c r="I322" s="151" t="s">
        <v>66</v>
      </c>
      <c r="J322" s="151">
        <v>20</v>
      </c>
      <c r="K322" s="166" t="s">
        <v>1219</v>
      </c>
      <c r="L322" s="152"/>
      <c r="M322" s="153">
        <f t="shared" si="25"/>
        <v>0</v>
      </c>
      <c r="N322" s="154">
        <f t="shared" si="27"/>
        <v>0</v>
      </c>
      <c r="O322" s="155" t="s">
        <v>67</v>
      </c>
      <c r="P322" s="155" t="s">
        <v>84</v>
      </c>
      <c r="Q322" s="147" t="s">
        <v>85</v>
      </c>
      <c r="R322" s="156" t="s">
        <v>173</v>
      </c>
      <c r="S322" s="147">
        <v>350</v>
      </c>
      <c r="T322" s="157" t="s">
        <v>97</v>
      </c>
      <c r="U322" s="156" t="s">
        <v>98</v>
      </c>
      <c r="V322" s="156" t="s">
        <v>148</v>
      </c>
      <c r="W322" s="158" t="s">
        <v>90</v>
      </c>
      <c r="X322" s="62"/>
    </row>
    <row r="323" spans="1:24" s="79" customFormat="1" ht="16.05" customHeight="1">
      <c r="A323" s="55"/>
      <c r="B323" s="190" t="s">
        <v>872</v>
      </c>
      <c r="C323" s="64" t="s">
        <v>846</v>
      </c>
      <c r="D323" s="65" t="s">
        <v>170</v>
      </c>
      <c r="E323" s="85" t="s">
        <v>848</v>
      </c>
      <c r="F323" s="67"/>
      <c r="G323" s="83">
        <f>H323/$O$8</f>
        <v>2.8191639843392968</v>
      </c>
      <c r="H323" s="84">
        <v>285</v>
      </c>
      <c r="I323" s="86" t="s">
        <v>857</v>
      </c>
      <c r="J323" s="86">
        <v>24</v>
      </c>
      <c r="K323" s="177" t="s">
        <v>1221</v>
      </c>
      <c r="L323" s="71"/>
      <c r="M323" s="72">
        <f t="shared" si="25"/>
        <v>0</v>
      </c>
      <c r="N323" s="73">
        <f t="shared" si="27"/>
        <v>0</v>
      </c>
      <c r="O323" s="74" t="s">
        <v>849</v>
      </c>
      <c r="P323" s="75" t="s">
        <v>68</v>
      </c>
      <c r="Q323" s="66" t="s">
        <v>12</v>
      </c>
      <c r="R323" s="76"/>
      <c r="S323" s="66"/>
      <c r="T323" s="77"/>
      <c r="U323" s="76"/>
      <c r="V323" s="76"/>
      <c r="W323" s="78" t="s">
        <v>90</v>
      </c>
      <c r="X323" s="62"/>
    </row>
    <row r="324" spans="1:24" s="160" customFormat="1" ht="16.05" hidden="1" customHeight="1">
      <c r="A324" s="145"/>
      <c r="B324" s="191" t="s">
        <v>873</v>
      </c>
      <c r="C324" s="164" t="s">
        <v>62</v>
      </c>
      <c r="D324" s="146" t="s">
        <v>172</v>
      </c>
      <c r="E324" s="147" t="s">
        <v>851</v>
      </c>
      <c r="F324" s="148"/>
      <c r="G324" s="149">
        <v>6.05</v>
      </c>
      <c r="H324" s="150">
        <f t="shared" ref="H324:H330" si="32">G324*$O$8</f>
        <v>611.61748999999998</v>
      </c>
      <c r="I324" s="151" t="s">
        <v>66</v>
      </c>
      <c r="J324" s="151">
        <v>20</v>
      </c>
      <c r="K324" s="166" t="s">
        <v>1219</v>
      </c>
      <c r="L324" s="152"/>
      <c r="M324" s="153">
        <f t="shared" si="25"/>
        <v>0</v>
      </c>
      <c r="N324" s="154">
        <f t="shared" si="27"/>
        <v>0</v>
      </c>
      <c r="O324" s="155" t="s">
        <v>67</v>
      </c>
      <c r="P324" s="155" t="s">
        <v>84</v>
      </c>
      <c r="Q324" s="147" t="s">
        <v>71</v>
      </c>
      <c r="R324" s="156" t="s">
        <v>173</v>
      </c>
      <c r="S324" s="147">
        <v>250</v>
      </c>
      <c r="T324" s="157" t="s">
        <v>174</v>
      </c>
      <c r="U324" s="156" t="s">
        <v>175</v>
      </c>
      <c r="V324" s="156" t="s">
        <v>144</v>
      </c>
      <c r="W324" s="158" t="s">
        <v>76</v>
      </c>
      <c r="X324" s="159"/>
    </row>
    <row r="325" spans="1:24" s="79" customFormat="1" ht="16.05" hidden="1" customHeight="1">
      <c r="A325" s="55"/>
      <c r="B325" s="191" t="s">
        <v>874</v>
      </c>
      <c r="C325" s="164" t="s">
        <v>62</v>
      </c>
      <c r="D325" s="146" t="s">
        <v>185</v>
      </c>
      <c r="E325" s="147" t="s">
        <v>851</v>
      </c>
      <c r="F325" s="148"/>
      <c r="G325" s="149">
        <v>6.05</v>
      </c>
      <c r="H325" s="150">
        <f t="shared" si="32"/>
        <v>611.61748999999998</v>
      </c>
      <c r="I325" s="151" t="s">
        <v>66</v>
      </c>
      <c r="J325" s="151">
        <v>20</v>
      </c>
      <c r="K325" s="166" t="s">
        <v>1219</v>
      </c>
      <c r="L325" s="152"/>
      <c r="M325" s="153">
        <f t="shared" si="25"/>
        <v>0</v>
      </c>
      <c r="N325" s="154">
        <f t="shared" si="27"/>
        <v>0</v>
      </c>
      <c r="O325" s="155" t="s">
        <v>67</v>
      </c>
      <c r="P325" s="155" t="s">
        <v>84</v>
      </c>
      <c r="Q325" s="147" t="s">
        <v>71</v>
      </c>
      <c r="R325" s="156" t="s">
        <v>173</v>
      </c>
      <c r="S325" s="147">
        <v>300</v>
      </c>
      <c r="T325" s="157" t="s">
        <v>186</v>
      </c>
      <c r="U325" s="156" t="s">
        <v>175</v>
      </c>
      <c r="V325" s="156" t="s">
        <v>144</v>
      </c>
      <c r="W325" s="158" t="s">
        <v>76</v>
      </c>
      <c r="X325" s="62"/>
    </row>
    <row r="326" spans="1:24" s="79" customFormat="1" ht="16.05" hidden="1" customHeight="1">
      <c r="A326" s="55"/>
      <c r="B326" s="191" t="s">
        <v>875</v>
      </c>
      <c r="C326" s="164" t="s">
        <v>62</v>
      </c>
      <c r="D326" s="146" t="s">
        <v>876</v>
      </c>
      <c r="E326" s="147" t="s">
        <v>851</v>
      </c>
      <c r="F326" s="148"/>
      <c r="G326" s="149">
        <v>6.05</v>
      </c>
      <c r="H326" s="150">
        <f t="shared" si="32"/>
        <v>611.61748999999998</v>
      </c>
      <c r="I326" s="151" t="s">
        <v>66</v>
      </c>
      <c r="J326" s="151">
        <v>20</v>
      </c>
      <c r="K326" s="166" t="s">
        <v>1219</v>
      </c>
      <c r="L326" s="152"/>
      <c r="M326" s="153">
        <f t="shared" si="25"/>
        <v>0</v>
      </c>
      <c r="N326" s="154">
        <f t="shared" si="27"/>
        <v>0</v>
      </c>
      <c r="O326" s="155" t="s">
        <v>67</v>
      </c>
      <c r="P326" s="155" t="s">
        <v>84</v>
      </c>
      <c r="Q326" s="147" t="s">
        <v>85</v>
      </c>
      <c r="R326" s="156" t="s">
        <v>103</v>
      </c>
      <c r="S326" s="147">
        <v>100</v>
      </c>
      <c r="T326" s="157" t="s">
        <v>197</v>
      </c>
      <c r="U326" s="156" t="s">
        <v>98</v>
      </c>
      <c r="V326" s="156" t="s">
        <v>136</v>
      </c>
      <c r="W326" s="158" t="s">
        <v>107</v>
      </c>
      <c r="X326" s="62"/>
    </row>
    <row r="327" spans="1:24" s="79" customFormat="1" ht="16.05" hidden="1" customHeight="1">
      <c r="A327" s="55"/>
      <c r="B327" s="191" t="s">
        <v>877</v>
      </c>
      <c r="C327" s="164" t="s">
        <v>62</v>
      </c>
      <c r="D327" s="146" t="s">
        <v>878</v>
      </c>
      <c r="E327" s="147" t="s">
        <v>851</v>
      </c>
      <c r="F327" s="148"/>
      <c r="G327" s="149">
        <v>6.05</v>
      </c>
      <c r="H327" s="150">
        <f t="shared" si="32"/>
        <v>611.61748999999998</v>
      </c>
      <c r="I327" s="151" t="s">
        <v>66</v>
      </c>
      <c r="J327" s="151">
        <v>20</v>
      </c>
      <c r="K327" s="166" t="s">
        <v>1219</v>
      </c>
      <c r="L327" s="152"/>
      <c r="M327" s="153">
        <f t="shared" si="25"/>
        <v>0</v>
      </c>
      <c r="N327" s="154">
        <f t="shared" si="27"/>
        <v>0</v>
      </c>
      <c r="O327" s="155" t="s">
        <v>67</v>
      </c>
      <c r="P327" s="155" t="s">
        <v>84</v>
      </c>
      <c r="Q327" s="147" t="s">
        <v>85</v>
      </c>
      <c r="R327" s="156" t="s">
        <v>879</v>
      </c>
      <c r="S327" s="147">
        <v>175</v>
      </c>
      <c r="T327" s="157" t="s">
        <v>122</v>
      </c>
      <c r="U327" s="156" t="s">
        <v>98</v>
      </c>
      <c r="V327" s="156" t="s">
        <v>136</v>
      </c>
      <c r="W327" s="158" t="s">
        <v>107</v>
      </c>
      <c r="X327" s="62"/>
    </row>
    <row r="328" spans="1:24" s="79" customFormat="1" ht="16.05" hidden="1" customHeight="1">
      <c r="A328" s="55"/>
      <c r="B328" s="191" t="s">
        <v>880</v>
      </c>
      <c r="C328" s="164" t="s">
        <v>62</v>
      </c>
      <c r="D328" s="146" t="s">
        <v>189</v>
      </c>
      <c r="E328" s="147" t="s">
        <v>851</v>
      </c>
      <c r="F328" s="148"/>
      <c r="G328" s="149">
        <v>6.05</v>
      </c>
      <c r="H328" s="150">
        <f t="shared" si="32"/>
        <v>611.61748999999998</v>
      </c>
      <c r="I328" s="151" t="s">
        <v>66</v>
      </c>
      <c r="J328" s="151">
        <v>20</v>
      </c>
      <c r="K328" s="166" t="s">
        <v>1219</v>
      </c>
      <c r="L328" s="152"/>
      <c r="M328" s="153">
        <f t="shared" si="25"/>
        <v>0</v>
      </c>
      <c r="N328" s="154">
        <f t="shared" si="27"/>
        <v>0</v>
      </c>
      <c r="O328" s="155" t="s">
        <v>67</v>
      </c>
      <c r="P328" s="155" t="s">
        <v>84</v>
      </c>
      <c r="Q328" s="147" t="s">
        <v>85</v>
      </c>
      <c r="R328" s="156" t="s">
        <v>140</v>
      </c>
      <c r="S328" s="147">
        <v>150</v>
      </c>
      <c r="T328" s="157" t="s">
        <v>97</v>
      </c>
      <c r="U328" s="156" t="s">
        <v>98</v>
      </c>
      <c r="V328" s="156" t="s">
        <v>136</v>
      </c>
      <c r="W328" s="158" t="s">
        <v>107</v>
      </c>
      <c r="X328" s="62"/>
    </row>
    <row r="329" spans="1:24" s="79" customFormat="1" ht="16.05" customHeight="1">
      <c r="A329" s="55"/>
      <c r="B329" s="190" t="s">
        <v>881</v>
      </c>
      <c r="C329" s="64" t="s">
        <v>62</v>
      </c>
      <c r="D329" s="65" t="s">
        <v>882</v>
      </c>
      <c r="E329" s="66" t="s">
        <v>848</v>
      </c>
      <c r="F329" s="80" t="s">
        <v>93</v>
      </c>
      <c r="G329" s="68">
        <v>6.35</v>
      </c>
      <c r="H329" s="69">
        <f t="shared" si="32"/>
        <v>641.94562999999994</v>
      </c>
      <c r="I329" s="70" t="s">
        <v>66</v>
      </c>
      <c r="J329" s="70">
        <v>24</v>
      </c>
      <c r="K329" s="179" t="s">
        <v>1223</v>
      </c>
      <c r="L329" s="71"/>
      <c r="M329" s="72">
        <f t="shared" si="25"/>
        <v>0</v>
      </c>
      <c r="N329" s="73">
        <f t="shared" si="27"/>
        <v>0</v>
      </c>
      <c r="O329" s="74" t="s">
        <v>67</v>
      </c>
      <c r="P329" s="75" t="s">
        <v>68</v>
      </c>
      <c r="Q329" s="66"/>
      <c r="R329" s="76"/>
      <c r="S329" s="66"/>
      <c r="T329" s="77"/>
      <c r="U329" s="76"/>
      <c r="V329" s="76"/>
      <c r="W329" s="78" t="s">
        <v>100</v>
      </c>
      <c r="X329" s="62"/>
    </row>
    <row r="330" spans="1:24" s="79" customFormat="1" ht="16.05" customHeight="1">
      <c r="A330" s="55"/>
      <c r="B330" s="190" t="s">
        <v>883</v>
      </c>
      <c r="C330" s="64" t="s">
        <v>62</v>
      </c>
      <c r="D330" s="65" t="s">
        <v>884</v>
      </c>
      <c r="E330" s="66" t="s">
        <v>848</v>
      </c>
      <c r="F330" s="80" t="s">
        <v>93</v>
      </c>
      <c r="G330" s="68">
        <v>6.05</v>
      </c>
      <c r="H330" s="69">
        <f t="shared" si="32"/>
        <v>611.61748999999998</v>
      </c>
      <c r="I330" s="70" t="s">
        <v>66</v>
      </c>
      <c r="J330" s="70">
        <v>24</v>
      </c>
      <c r="K330" s="179" t="s">
        <v>1223</v>
      </c>
      <c r="L330" s="71"/>
      <c r="M330" s="72">
        <f t="shared" si="25"/>
        <v>0</v>
      </c>
      <c r="N330" s="73">
        <f t="shared" si="27"/>
        <v>0</v>
      </c>
      <c r="O330" s="74" t="s">
        <v>67</v>
      </c>
      <c r="P330" s="75" t="s">
        <v>68</v>
      </c>
      <c r="Q330" s="66"/>
      <c r="R330" s="76"/>
      <c r="S330" s="66"/>
      <c r="T330" s="77"/>
      <c r="U330" s="76"/>
      <c r="V330" s="76"/>
      <c r="W330" s="78" t="s">
        <v>100</v>
      </c>
      <c r="X330" s="62"/>
    </row>
    <row r="331" spans="1:24" s="79" customFormat="1" ht="16.05" customHeight="1">
      <c r="A331" s="55"/>
      <c r="B331" s="190" t="s">
        <v>885</v>
      </c>
      <c r="C331" s="64" t="s">
        <v>846</v>
      </c>
      <c r="D331" s="65" t="s">
        <v>213</v>
      </c>
      <c r="E331" s="85" t="s">
        <v>848</v>
      </c>
      <c r="F331" s="67"/>
      <c r="G331" s="83">
        <f t="shared" ref="G331:G332" si="33">H331/$O$8</f>
        <v>2.8191639843392968</v>
      </c>
      <c r="H331" s="84">
        <v>285</v>
      </c>
      <c r="I331" s="86" t="s">
        <v>857</v>
      </c>
      <c r="J331" s="86">
        <v>24</v>
      </c>
      <c r="K331" s="179" t="s">
        <v>1223</v>
      </c>
      <c r="L331" s="71"/>
      <c r="M331" s="72">
        <f t="shared" si="25"/>
        <v>0</v>
      </c>
      <c r="N331" s="73">
        <f t="shared" si="27"/>
        <v>0</v>
      </c>
      <c r="O331" s="74" t="s">
        <v>849</v>
      </c>
      <c r="P331" s="75" t="s">
        <v>68</v>
      </c>
      <c r="Q331" s="66" t="s">
        <v>85</v>
      </c>
      <c r="R331" s="76" t="s">
        <v>127</v>
      </c>
      <c r="S331" s="66">
        <v>250</v>
      </c>
      <c r="T331" s="77" t="s">
        <v>214</v>
      </c>
      <c r="U331" s="76" t="s">
        <v>215</v>
      </c>
      <c r="V331" s="76" t="s">
        <v>216</v>
      </c>
      <c r="W331" s="78" t="s">
        <v>217</v>
      </c>
      <c r="X331" s="62"/>
    </row>
    <row r="332" spans="1:24" s="79" customFormat="1" ht="16.05" customHeight="1">
      <c r="A332" s="55"/>
      <c r="B332" s="190" t="s">
        <v>886</v>
      </c>
      <c r="C332" s="64" t="s">
        <v>846</v>
      </c>
      <c r="D332" s="65" t="s">
        <v>213</v>
      </c>
      <c r="E332" s="66" t="s">
        <v>848</v>
      </c>
      <c r="F332" s="67"/>
      <c r="G332" s="83">
        <f t="shared" si="33"/>
        <v>3.669859081367997</v>
      </c>
      <c r="H332" s="84">
        <v>371</v>
      </c>
      <c r="I332" s="70" t="s">
        <v>66</v>
      </c>
      <c r="J332" s="70">
        <v>24</v>
      </c>
      <c r="K332" s="177" t="s">
        <v>1221</v>
      </c>
      <c r="L332" s="71"/>
      <c r="M332" s="72">
        <f t="shared" si="25"/>
        <v>0</v>
      </c>
      <c r="N332" s="73">
        <f t="shared" si="27"/>
        <v>0</v>
      </c>
      <c r="O332" s="74" t="s">
        <v>849</v>
      </c>
      <c r="P332" s="75" t="s">
        <v>68</v>
      </c>
      <c r="Q332" s="66" t="s">
        <v>85</v>
      </c>
      <c r="R332" s="76" t="s">
        <v>127</v>
      </c>
      <c r="S332" s="66">
        <v>250</v>
      </c>
      <c r="T332" s="77" t="s">
        <v>214</v>
      </c>
      <c r="U332" s="76" t="s">
        <v>215</v>
      </c>
      <c r="V332" s="76" t="s">
        <v>216</v>
      </c>
      <c r="W332" s="78" t="s">
        <v>217</v>
      </c>
      <c r="X332" s="62"/>
    </row>
    <row r="333" spans="1:24" s="79" customFormat="1" ht="16.05" customHeight="1">
      <c r="A333" s="55"/>
      <c r="B333" s="190" t="s">
        <v>887</v>
      </c>
      <c r="C333" s="64" t="s">
        <v>62</v>
      </c>
      <c r="D333" s="65" t="s">
        <v>888</v>
      </c>
      <c r="E333" s="66" t="s">
        <v>848</v>
      </c>
      <c r="F333" s="80" t="s">
        <v>93</v>
      </c>
      <c r="G333" s="68">
        <v>6.05</v>
      </c>
      <c r="H333" s="69">
        <f t="shared" ref="H333:H334" si="34">G333*$O$8</f>
        <v>611.61748999999998</v>
      </c>
      <c r="I333" s="70" t="s">
        <v>66</v>
      </c>
      <c r="J333" s="70">
        <v>24</v>
      </c>
      <c r="K333" s="179" t="s">
        <v>1223</v>
      </c>
      <c r="L333" s="71"/>
      <c r="M333" s="72">
        <f t="shared" si="25"/>
        <v>0</v>
      </c>
      <c r="N333" s="73">
        <f t="shared" si="27"/>
        <v>0</v>
      </c>
      <c r="O333" s="74" t="s">
        <v>67</v>
      </c>
      <c r="P333" s="75" t="s">
        <v>68</v>
      </c>
      <c r="Q333" s="66"/>
      <c r="R333" s="76"/>
      <c r="S333" s="66"/>
      <c r="T333" s="77"/>
      <c r="U333" s="76"/>
      <c r="V333" s="76"/>
      <c r="W333" s="78" t="s">
        <v>100</v>
      </c>
      <c r="X333" s="62"/>
    </row>
    <row r="334" spans="1:24" s="79" customFormat="1" ht="16.05" customHeight="1">
      <c r="A334" s="55"/>
      <c r="B334" s="190" t="s">
        <v>889</v>
      </c>
      <c r="C334" s="64" t="s">
        <v>62</v>
      </c>
      <c r="D334" s="65" t="s">
        <v>219</v>
      </c>
      <c r="E334" s="66" t="s">
        <v>848</v>
      </c>
      <c r="F334" s="67"/>
      <c r="G334" s="68">
        <v>5.25</v>
      </c>
      <c r="H334" s="69">
        <f t="shared" si="34"/>
        <v>530.74244999999996</v>
      </c>
      <c r="I334" s="70" t="s">
        <v>66</v>
      </c>
      <c r="J334" s="70">
        <v>24</v>
      </c>
      <c r="K334" s="178" t="s">
        <v>1222</v>
      </c>
      <c r="L334" s="71"/>
      <c r="M334" s="72">
        <f t="shared" si="25"/>
        <v>0</v>
      </c>
      <c r="N334" s="73">
        <f t="shared" si="27"/>
        <v>0</v>
      </c>
      <c r="O334" s="74" t="s">
        <v>67</v>
      </c>
      <c r="P334" s="75" t="s">
        <v>68</v>
      </c>
      <c r="Q334" s="66" t="s">
        <v>71</v>
      </c>
      <c r="R334" s="76" t="s">
        <v>121</v>
      </c>
      <c r="S334" s="66">
        <v>200</v>
      </c>
      <c r="T334" s="77" t="s">
        <v>174</v>
      </c>
      <c r="U334" s="76" t="s">
        <v>175</v>
      </c>
      <c r="V334" s="76" t="s">
        <v>144</v>
      </c>
      <c r="W334" s="78" t="s">
        <v>90</v>
      </c>
      <c r="X334" s="62"/>
    </row>
    <row r="335" spans="1:24" s="79" customFormat="1" ht="16.05" customHeight="1">
      <c r="A335" s="55"/>
      <c r="B335" s="190" t="s">
        <v>890</v>
      </c>
      <c r="C335" s="64" t="s">
        <v>846</v>
      </c>
      <c r="D335" s="65" t="s">
        <v>891</v>
      </c>
      <c r="E335" s="66" t="s">
        <v>848</v>
      </c>
      <c r="F335" s="67"/>
      <c r="G335" s="83">
        <f>H335/$O$8</f>
        <v>6.8154525796834227</v>
      </c>
      <c r="H335" s="84">
        <v>689</v>
      </c>
      <c r="I335" s="70" t="s">
        <v>66</v>
      </c>
      <c r="J335" s="70">
        <v>24</v>
      </c>
      <c r="K335" s="177" t="s">
        <v>1221</v>
      </c>
      <c r="L335" s="71"/>
      <c r="M335" s="72">
        <f t="shared" si="25"/>
        <v>0</v>
      </c>
      <c r="N335" s="73">
        <f t="shared" si="27"/>
        <v>0</v>
      </c>
      <c r="O335" s="74" t="s">
        <v>849</v>
      </c>
      <c r="P335" s="75" t="s">
        <v>68</v>
      </c>
      <c r="Q335" s="66" t="s">
        <v>12</v>
      </c>
      <c r="R335" s="76"/>
      <c r="S335" s="66"/>
      <c r="T335" s="77"/>
      <c r="U335" s="76"/>
      <c r="V335" s="76"/>
      <c r="W335" s="78" t="s">
        <v>892</v>
      </c>
      <c r="X335" s="62"/>
    </row>
    <row r="336" spans="1:24" s="79" customFormat="1" ht="16.05" hidden="1" customHeight="1">
      <c r="A336" s="55"/>
      <c r="B336" s="191" t="s">
        <v>893</v>
      </c>
      <c r="C336" s="164" t="s">
        <v>62</v>
      </c>
      <c r="D336" s="146" t="s">
        <v>894</v>
      </c>
      <c r="E336" s="147" t="s">
        <v>851</v>
      </c>
      <c r="F336" s="148"/>
      <c r="G336" s="149">
        <v>6.05</v>
      </c>
      <c r="H336" s="150">
        <f t="shared" ref="H336:H338" si="35">G336*$O$8</f>
        <v>611.61748999999998</v>
      </c>
      <c r="I336" s="151" t="s">
        <v>66</v>
      </c>
      <c r="J336" s="151">
        <v>20</v>
      </c>
      <c r="K336" s="166" t="s">
        <v>1219</v>
      </c>
      <c r="L336" s="152"/>
      <c r="M336" s="153">
        <f t="shared" si="25"/>
        <v>0</v>
      </c>
      <c r="N336" s="154">
        <f t="shared" si="27"/>
        <v>0</v>
      </c>
      <c r="O336" s="155" t="s">
        <v>67</v>
      </c>
      <c r="P336" s="155" t="s">
        <v>84</v>
      </c>
      <c r="Q336" s="147" t="s">
        <v>71</v>
      </c>
      <c r="R336" s="156" t="s">
        <v>96</v>
      </c>
      <c r="S336" s="147">
        <v>200</v>
      </c>
      <c r="T336" s="157" t="s">
        <v>97</v>
      </c>
      <c r="U336" s="156" t="s">
        <v>540</v>
      </c>
      <c r="V336" s="156" t="s">
        <v>136</v>
      </c>
      <c r="W336" s="158" t="s">
        <v>76</v>
      </c>
      <c r="X336" s="62"/>
    </row>
    <row r="337" spans="1:24" s="79" customFormat="1" ht="16.05" hidden="1" customHeight="1">
      <c r="A337" s="55"/>
      <c r="B337" s="191" t="s">
        <v>895</v>
      </c>
      <c r="C337" s="164" t="s">
        <v>62</v>
      </c>
      <c r="D337" s="146" t="s">
        <v>896</v>
      </c>
      <c r="E337" s="147" t="s">
        <v>851</v>
      </c>
      <c r="F337" s="148"/>
      <c r="G337" s="149">
        <v>6.05</v>
      </c>
      <c r="H337" s="150">
        <f t="shared" si="35"/>
        <v>611.61748999999998</v>
      </c>
      <c r="I337" s="151" t="s">
        <v>66</v>
      </c>
      <c r="J337" s="151">
        <v>20</v>
      </c>
      <c r="K337" s="166" t="s">
        <v>1219</v>
      </c>
      <c r="L337" s="152"/>
      <c r="M337" s="153">
        <f t="shared" si="25"/>
        <v>0</v>
      </c>
      <c r="N337" s="154">
        <f t="shared" si="27"/>
        <v>0</v>
      </c>
      <c r="O337" s="155" t="s">
        <v>67</v>
      </c>
      <c r="P337" s="155" t="s">
        <v>84</v>
      </c>
      <c r="Q337" s="147"/>
      <c r="R337" s="156"/>
      <c r="S337" s="147"/>
      <c r="T337" s="157"/>
      <c r="U337" s="156"/>
      <c r="V337" s="156"/>
      <c r="W337" s="158" t="s">
        <v>76</v>
      </c>
      <c r="X337" s="62"/>
    </row>
    <row r="338" spans="1:24" s="79" customFormat="1" ht="16.05" hidden="1" customHeight="1">
      <c r="A338" s="55"/>
      <c r="B338" s="191" t="s">
        <v>897</v>
      </c>
      <c r="C338" s="164" t="s">
        <v>62</v>
      </c>
      <c r="D338" s="146" t="s">
        <v>230</v>
      </c>
      <c r="E338" s="147" t="s">
        <v>851</v>
      </c>
      <c r="F338" s="148"/>
      <c r="G338" s="149">
        <v>6.05</v>
      </c>
      <c r="H338" s="150">
        <f t="shared" si="35"/>
        <v>611.61748999999998</v>
      </c>
      <c r="I338" s="151" t="s">
        <v>66</v>
      </c>
      <c r="J338" s="151">
        <v>20</v>
      </c>
      <c r="K338" s="166" t="s">
        <v>1219</v>
      </c>
      <c r="L338" s="152"/>
      <c r="M338" s="153">
        <f t="shared" si="25"/>
        <v>0</v>
      </c>
      <c r="N338" s="154">
        <f t="shared" si="27"/>
        <v>0</v>
      </c>
      <c r="O338" s="155" t="s">
        <v>67</v>
      </c>
      <c r="P338" s="155" t="s">
        <v>84</v>
      </c>
      <c r="Q338" s="147" t="s">
        <v>71</v>
      </c>
      <c r="R338" s="156" t="s">
        <v>231</v>
      </c>
      <c r="S338" s="147">
        <v>200</v>
      </c>
      <c r="T338" s="157" t="s">
        <v>135</v>
      </c>
      <c r="U338" s="156" t="s">
        <v>175</v>
      </c>
      <c r="V338" s="156" t="s">
        <v>136</v>
      </c>
      <c r="W338" s="158" t="s">
        <v>76</v>
      </c>
      <c r="X338" s="62"/>
    </row>
    <row r="339" spans="1:24" s="79" customFormat="1" ht="16.05" customHeight="1">
      <c r="A339" s="55"/>
      <c r="B339" s="190" t="s">
        <v>898</v>
      </c>
      <c r="C339" s="64" t="s">
        <v>846</v>
      </c>
      <c r="D339" s="65" t="s">
        <v>233</v>
      </c>
      <c r="E339" s="85" t="s">
        <v>848</v>
      </c>
      <c r="F339" s="67"/>
      <c r="G339" s="83">
        <f>H339/$O$8</f>
        <v>2.8191639843392968</v>
      </c>
      <c r="H339" s="84">
        <v>285</v>
      </c>
      <c r="I339" s="86" t="s">
        <v>857</v>
      </c>
      <c r="J339" s="86">
        <v>24</v>
      </c>
      <c r="K339" s="179" t="s">
        <v>1223</v>
      </c>
      <c r="L339" s="71"/>
      <c r="M339" s="72">
        <f t="shared" si="25"/>
        <v>0</v>
      </c>
      <c r="N339" s="73">
        <f t="shared" si="27"/>
        <v>0</v>
      </c>
      <c r="O339" s="74" t="s">
        <v>849</v>
      </c>
      <c r="P339" s="75" t="s">
        <v>68</v>
      </c>
      <c r="Q339" s="66" t="s">
        <v>71</v>
      </c>
      <c r="R339" s="76" t="s">
        <v>234</v>
      </c>
      <c r="S339" s="66">
        <v>300</v>
      </c>
      <c r="T339" s="77" t="s">
        <v>235</v>
      </c>
      <c r="U339" s="76" t="s">
        <v>175</v>
      </c>
      <c r="V339" s="76" t="s">
        <v>236</v>
      </c>
      <c r="W339" s="78" t="s">
        <v>76</v>
      </c>
      <c r="X339" s="62"/>
    </row>
    <row r="340" spans="1:24" s="160" customFormat="1" ht="16.05" hidden="1" customHeight="1">
      <c r="A340" s="145"/>
      <c r="B340" s="191" t="s">
        <v>899</v>
      </c>
      <c r="C340" s="164" t="s">
        <v>62</v>
      </c>
      <c r="D340" s="146" t="s">
        <v>900</v>
      </c>
      <c r="E340" s="147" t="s">
        <v>851</v>
      </c>
      <c r="F340" s="148"/>
      <c r="G340" s="149">
        <v>4.8999999999999995</v>
      </c>
      <c r="H340" s="150">
        <f t="shared" ref="H340:H341" si="36">G340*$O$8</f>
        <v>495.35961999999995</v>
      </c>
      <c r="I340" s="151" t="s">
        <v>66</v>
      </c>
      <c r="J340" s="151">
        <v>20</v>
      </c>
      <c r="K340" s="166" t="s">
        <v>1219</v>
      </c>
      <c r="L340" s="152"/>
      <c r="M340" s="153">
        <f t="shared" si="25"/>
        <v>0</v>
      </c>
      <c r="N340" s="154">
        <f t="shared" si="27"/>
        <v>0</v>
      </c>
      <c r="O340" s="155" t="s">
        <v>67</v>
      </c>
      <c r="P340" s="155" t="s">
        <v>84</v>
      </c>
      <c r="Q340" s="147" t="s">
        <v>71</v>
      </c>
      <c r="R340" s="156" t="s">
        <v>482</v>
      </c>
      <c r="S340" s="147">
        <v>200</v>
      </c>
      <c r="T340" s="157" t="s">
        <v>152</v>
      </c>
      <c r="U340" s="156" t="s">
        <v>175</v>
      </c>
      <c r="V340" s="156" t="s">
        <v>336</v>
      </c>
      <c r="W340" s="158" t="s">
        <v>76</v>
      </c>
      <c r="X340" s="159"/>
    </row>
    <row r="341" spans="1:24" s="79" customFormat="1" ht="16.05" hidden="1" customHeight="1">
      <c r="A341" s="55"/>
      <c r="B341" s="191" t="s">
        <v>901</v>
      </c>
      <c r="C341" s="164" t="s">
        <v>62</v>
      </c>
      <c r="D341" s="146" t="s">
        <v>902</v>
      </c>
      <c r="E341" s="147" t="s">
        <v>851</v>
      </c>
      <c r="F341" s="148"/>
      <c r="G341" s="149">
        <v>4.8999999999999995</v>
      </c>
      <c r="H341" s="150">
        <f t="shared" si="36"/>
        <v>495.35961999999995</v>
      </c>
      <c r="I341" s="151" t="s">
        <v>66</v>
      </c>
      <c r="J341" s="151">
        <v>20</v>
      </c>
      <c r="K341" s="166" t="s">
        <v>1219</v>
      </c>
      <c r="L341" s="152"/>
      <c r="M341" s="153">
        <f t="shared" si="25"/>
        <v>0</v>
      </c>
      <c r="N341" s="154">
        <f t="shared" si="27"/>
        <v>0</v>
      </c>
      <c r="O341" s="155" t="s">
        <v>67</v>
      </c>
      <c r="P341" s="155" t="s">
        <v>84</v>
      </c>
      <c r="Q341" s="147" t="s">
        <v>85</v>
      </c>
      <c r="R341" s="156" t="s">
        <v>103</v>
      </c>
      <c r="S341" s="147">
        <v>200</v>
      </c>
      <c r="T341" s="157" t="s">
        <v>122</v>
      </c>
      <c r="U341" s="156" t="s">
        <v>215</v>
      </c>
      <c r="V341" s="156" t="s">
        <v>244</v>
      </c>
      <c r="W341" s="158" t="s">
        <v>90</v>
      </c>
      <c r="X341" s="62"/>
    </row>
    <row r="342" spans="1:24" s="79" customFormat="1" ht="16.05" customHeight="1">
      <c r="A342" s="55"/>
      <c r="B342" s="190" t="s">
        <v>903</v>
      </c>
      <c r="C342" s="64" t="s">
        <v>846</v>
      </c>
      <c r="D342" s="65" t="s">
        <v>242</v>
      </c>
      <c r="E342" s="85" t="s">
        <v>848</v>
      </c>
      <c r="F342" s="67"/>
      <c r="G342" s="83">
        <f>H342/$O$8</f>
        <v>2.8191639843392968</v>
      </c>
      <c r="H342" s="84">
        <v>285</v>
      </c>
      <c r="I342" s="86" t="s">
        <v>857</v>
      </c>
      <c r="J342" s="86">
        <v>24</v>
      </c>
      <c r="K342" s="178" t="s">
        <v>1222</v>
      </c>
      <c r="L342" s="71"/>
      <c r="M342" s="72">
        <f t="shared" si="25"/>
        <v>0</v>
      </c>
      <c r="N342" s="73">
        <f t="shared" si="27"/>
        <v>0</v>
      </c>
      <c r="O342" s="74" t="s">
        <v>849</v>
      </c>
      <c r="P342" s="75" t="s">
        <v>68</v>
      </c>
      <c r="Q342" s="66" t="s">
        <v>71</v>
      </c>
      <c r="R342" s="76" t="s">
        <v>96</v>
      </c>
      <c r="S342" s="66">
        <v>150</v>
      </c>
      <c r="T342" s="77" t="s">
        <v>243</v>
      </c>
      <c r="U342" s="76" t="s">
        <v>175</v>
      </c>
      <c r="V342" s="76" t="s">
        <v>244</v>
      </c>
      <c r="W342" s="78" t="s">
        <v>76</v>
      </c>
      <c r="X342" s="62"/>
    </row>
    <row r="343" spans="1:24" s="79" customFormat="1" ht="16.05" hidden="1" customHeight="1">
      <c r="A343" s="55"/>
      <c r="B343" s="191" t="s">
        <v>904</v>
      </c>
      <c r="C343" s="164" t="s">
        <v>62</v>
      </c>
      <c r="D343" s="146" t="s">
        <v>252</v>
      </c>
      <c r="E343" s="147" t="s">
        <v>851</v>
      </c>
      <c r="F343" s="148"/>
      <c r="G343" s="149">
        <v>4.55</v>
      </c>
      <c r="H343" s="150">
        <f>G343*$O$8</f>
        <v>459.97678999999999</v>
      </c>
      <c r="I343" s="151" t="s">
        <v>66</v>
      </c>
      <c r="J343" s="151">
        <v>20</v>
      </c>
      <c r="K343" s="166" t="s">
        <v>1219</v>
      </c>
      <c r="L343" s="152"/>
      <c r="M343" s="153">
        <f t="shared" si="25"/>
        <v>0</v>
      </c>
      <c r="N343" s="154">
        <f t="shared" si="27"/>
        <v>0</v>
      </c>
      <c r="O343" s="155" t="s">
        <v>67</v>
      </c>
      <c r="P343" s="155" t="s">
        <v>84</v>
      </c>
      <c r="Q343" s="147" t="s">
        <v>71</v>
      </c>
      <c r="R343" s="156" t="s">
        <v>127</v>
      </c>
      <c r="S343" s="147">
        <v>300</v>
      </c>
      <c r="T343" s="157" t="s">
        <v>114</v>
      </c>
      <c r="U343" s="156" t="s">
        <v>175</v>
      </c>
      <c r="V343" s="156" t="s">
        <v>253</v>
      </c>
      <c r="W343" s="158" t="s">
        <v>76</v>
      </c>
      <c r="X343" s="62"/>
    </row>
    <row r="344" spans="1:24" s="160" customFormat="1" ht="16.05" hidden="1" customHeight="1">
      <c r="A344" s="145"/>
      <c r="B344" s="191" t="s">
        <v>905</v>
      </c>
      <c r="C344" s="164" t="s">
        <v>846</v>
      </c>
      <c r="D344" s="146" t="s">
        <v>260</v>
      </c>
      <c r="E344" s="161" t="s">
        <v>848</v>
      </c>
      <c r="F344" s="148"/>
      <c r="G344" s="149">
        <f>H344/$O$8</f>
        <v>2.8191639843392968</v>
      </c>
      <c r="H344" s="150">
        <v>285</v>
      </c>
      <c r="I344" s="162" t="s">
        <v>857</v>
      </c>
      <c r="J344" s="162">
        <v>24</v>
      </c>
      <c r="K344" s="166" t="s">
        <v>1219</v>
      </c>
      <c r="L344" s="152"/>
      <c r="M344" s="153">
        <f t="shared" si="25"/>
        <v>0</v>
      </c>
      <c r="N344" s="154">
        <f t="shared" si="27"/>
        <v>0</v>
      </c>
      <c r="O344" s="155" t="s">
        <v>849</v>
      </c>
      <c r="P344" s="155" t="s">
        <v>68</v>
      </c>
      <c r="Q344" s="147" t="s">
        <v>71</v>
      </c>
      <c r="R344" s="156" t="s">
        <v>96</v>
      </c>
      <c r="S344" s="147">
        <v>300</v>
      </c>
      <c r="T344" s="157" t="s">
        <v>174</v>
      </c>
      <c r="U344" s="156" t="s">
        <v>175</v>
      </c>
      <c r="V344" s="156" t="s">
        <v>222</v>
      </c>
      <c r="W344" s="158" t="s">
        <v>76</v>
      </c>
      <c r="X344" s="159"/>
    </row>
    <row r="345" spans="1:24" s="79" customFormat="1" ht="16.05" hidden="1" customHeight="1">
      <c r="A345" s="55"/>
      <c r="B345" s="191" t="s">
        <v>906</v>
      </c>
      <c r="C345" s="164" t="s">
        <v>62</v>
      </c>
      <c r="D345" s="146" t="s">
        <v>266</v>
      </c>
      <c r="E345" s="147" t="s">
        <v>851</v>
      </c>
      <c r="F345" s="148"/>
      <c r="G345" s="149">
        <v>4.55</v>
      </c>
      <c r="H345" s="150">
        <f>G345*$O$8</f>
        <v>459.97678999999999</v>
      </c>
      <c r="I345" s="151" t="s">
        <v>66</v>
      </c>
      <c r="J345" s="151">
        <v>20</v>
      </c>
      <c r="K345" s="166" t="s">
        <v>1219</v>
      </c>
      <c r="L345" s="152"/>
      <c r="M345" s="153">
        <f t="shared" si="25"/>
        <v>0</v>
      </c>
      <c r="N345" s="154">
        <f t="shared" si="27"/>
        <v>0</v>
      </c>
      <c r="O345" s="155" t="s">
        <v>67</v>
      </c>
      <c r="P345" s="155" t="s">
        <v>84</v>
      </c>
      <c r="Q345" s="147" t="s">
        <v>85</v>
      </c>
      <c r="R345" s="156" t="s">
        <v>200</v>
      </c>
      <c r="S345" s="147">
        <v>300</v>
      </c>
      <c r="T345" s="157" t="s">
        <v>250</v>
      </c>
      <c r="U345" s="156" t="s">
        <v>105</v>
      </c>
      <c r="V345" s="156" t="s">
        <v>266</v>
      </c>
      <c r="W345" s="158" t="s">
        <v>217</v>
      </c>
      <c r="X345" s="62"/>
    </row>
    <row r="346" spans="1:24" s="79" customFormat="1" ht="16.05" customHeight="1">
      <c r="A346" s="55"/>
      <c r="B346" s="190" t="s">
        <v>907</v>
      </c>
      <c r="C346" s="64" t="s">
        <v>846</v>
      </c>
      <c r="D346" s="65" t="s">
        <v>268</v>
      </c>
      <c r="E346" s="85" t="s">
        <v>848</v>
      </c>
      <c r="F346" s="67"/>
      <c r="G346" s="83">
        <f t="shared" ref="G346:G348" si="37">H346/$O$8</f>
        <v>2.8191639843392968</v>
      </c>
      <c r="H346" s="84">
        <v>285</v>
      </c>
      <c r="I346" s="86" t="s">
        <v>857</v>
      </c>
      <c r="J346" s="86">
        <v>24</v>
      </c>
      <c r="K346" s="179" t="s">
        <v>1223</v>
      </c>
      <c r="L346" s="71"/>
      <c r="M346" s="72">
        <f t="shared" si="25"/>
        <v>0</v>
      </c>
      <c r="N346" s="73">
        <f t="shared" si="27"/>
        <v>0</v>
      </c>
      <c r="O346" s="74" t="s">
        <v>849</v>
      </c>
      <c r="P346" s="75" t="s">
        <v>68</v>
      </c>
      <c r="Q346" s="66" t="s">
        <v>269</v>
      </c>
      <c r="R346" s="76" t="s">
        <v>103</v>
      </c>
      <c r="S346" s="66">
        <v>300</v>
      </c>
      <c r="T346" s="77" t="s">
        <v>243</v>
      </c>
      <c r="U346" s="76" t="s">
        <v>105</v>
      </c>
      <c r="V346" s="76" t="s">
        <v>270</v>
      </c>
      <c r="W346" s="78" t="s">
        <v>76</v>
      </c>
      <c r="X346" s="62"/>
    </row>
    <row r="347" spans="1:24" s="79" customFormat="1" ht="16.05" customHeight="1">
      <c r="A347" s="55"/>
      <c r="B347" s="190" t="s">
        <v>908</v>
      </c>
      <c r="C347" s="64" t="s">
        <v>846</v>
      </c>
      <c r="D347" s="65" t="s">
        <v>272</v>
      </c>
      <c r="E347" s="85" t="s">
        <v>848</v>
      </c>
      <c r="F347" s="67"/>
      <c r="G347" s="83">
        <f t="shared" si="37"/>
        <v>2.8191639843392968</v>
      </c>
      <c r="H347" s="84">
        <v>285</v>
      </c>
      <c r="I347" s="86" t="s">
        <v>857</v>
      </c>
      <c r="J347" s="86">
        <v>24</v>
      </c>
      <c r="K347" s="177" t="s">
        <v>1221</v>
      </c>
      <c r="L347" s="71"/>
      <c r="M347" s="72">
        <f t="shared" si="25"/>
        <v>0</v>
      </c>
      <c r="N347" s="73">
        <f t="shared" si="27"/>
        <v>0</v>
      </c>
      <c r="O347" s="74" t="s">
        <v>849</v>
      </c>
      <c r="P347" s="75" t="s">
        <v>68</v>
      </c>
      <c r="Q347" s="66" t="s">
        <v>71</v>
      </c>
      <c r="R347" s="76" t="s">
        <v>273</v>
      </c>
      <c r="S347" s="66">
        <v>300</v>
      </c>
      <c r="T347" s="77" t="s">
        <v>214</v>
      </c>
      <c r="U347" s="76" t="s">
        <v>175</v>
      </c>
      <c r="V347" s="76" t="s">
        <v>274</v>
      </c>
      <c r="W347" s="78" t="s">
        <v>76</v>
      </c>
      <c r="X347" s="62"/>
    </row>
    <row r="348" spans="1:24" s="79" customFormat="1" ht="16.05" hidden="1" customHeight="1">
      <c r="A348" s="55"/>
      <c r="B348" s="191" t="s">
        <v>909</v>
      </c>
      <c r="C348" s="164" t="s">
        <v>846</v>
      </c>
      <c r="D348" s="146" t="s">
        <v>276</v>
      </c>
      <c r="E348" s="161" t="s">
        <v>848</v>
      </c>
      <c r="F348" s="148"/>
      <c r="G348" s="149">
        <f t="shared" si="37"/>
        <v>2.8191639843392968</v>
      </c>
      <c r="H348" s="150">
        <v>285</v>
      </c>
      <c r="I348" s="162" t="s">
        <v>857</v>
      </c>
      <c r="J348" s="162">
        <v>24</v>
      </c>
      <c r="K348" s="166" t="s">
        <v>1219</v>
      </c>
      <c r="L348" s="152"/>
      <c r="M348" s="153">
        <f t="shared" si="25"/>
        <v>0</v>
      </c>
      <c r="N348" s="154">
        <f t="shared" si="27"/>
        <v>0</v>
      </c>
      <c r="O348" s="155" t="s">
        <v>849</v>
      </c>
      <c r="P348" s="155" t="s">
        <v>68</v>
      </c>
      <c r="Q348" s="147" t="s">
        <v>85</v>
      </c>
      <c r="R348" s="156" t="s">
        <v>103</v>
      </c>
      <c r="S348" s="147">
        <v>350</v>
      </c>
      <c r="T348" s="157" t="s">
        <v>243</v>
      </c>
      <c r="U348" s="156" t="s">
        <v>105</v>
      </c>
      <c r="V348" s="156" t="s">
        <v>277</v>
      </c>
      <c r="W348" s="158" t="s">
        <v>90</v>
      </c>
      <c r="X348" s="62"/>
    </row>
    <row r="349" spans="1:24" s="79" customFormat="1" ht="16.05" hidden="1" customHeight="1">
      <c r="A349" s="55"/>
      <c r="B349" s="191" t="s">
        <v>910</v>
      </c>
      <c r="C349" s="164" t="s">
        <v>62</v>
      </c>
      <c r="D349" s="146" t="s">
        <v>276</v>
      </c>
      <c r="E349" s="147" t="s">
        <v>851</v>
      </c>
      <c r="F349" s="148"/>
      <c r="G349" s="149">
        <v>4.55</v>
      </c>
      <c r="H349" s="150">
        <f t="shared" ref="H349:H350" si="38">G349*$O$8</f>
        <v>459.97678999999999</v>
      </c>
      <c r="I349" s="151" t="s">
        <v>66</v>
      </c>
      <c r="J349" s="151">
        <v>20</v>
      </c>
      <c r="K349" s="166" t="s">
        <v>1219</v>
      </c>
      <c r="L349" s="152"/>
      <c r="M349" s="153">
        <f t="shared" si="25"/>
        <v>0</v>
      </c>
      <c r="N349" s="154">
        <f t="shared" si="27"/>
        <v>0</v>
      </c>
      <c r="O349" s="155" t="s">
        <v>67</v>
      </c>
      <c r="P349" s="155" t="s">
        <v>84</v>
      </c>
      <c r="Q349" s="147" t="s">
        <v>85</v>
      </c>
      <c r="R349" s="156" t="s">
        <v>103</v>
      </c>
      <c r="S349" s="147">
        <v>350</v>
      </c>
      <c r="T349" s="157" t="s">
        <v>243</v>
      </c>
      <c r="U349" s="156" t="s">
        <v>105</v>
      </c>
      <c r="V349" s="156" t="s">
        <v>277</v>
      </c>
      <c r="W349" s="158" t="s">
        <v>90</v>
      </c>
      <c r="X349" s="62"/>
    </row>
    <row r="350" spans="1:24" s="79" customFormat="1" ht="16.05" customHeight="1">
      <c r="A350" s="55"/>
      <c r="B350" s="190" t="s">
        <v>911</v>
      </c>
      <c r="C350" s="64" t="s">
        <v>62</v>
      </c>
      <c r="D350" s="65" t="s">
        <v>283</v>
      </c>
      <c r="E350" s="66" t="s">
        <v>848</v>
      </c>
      <c r="F350" s="81" t="s">
        <v>118</v>
      </c>
      <c r="G350" s="68">
        <v>5.61</v>
      </c>
      <c r="H350" s="69">
        <f t="shared" si="38"/>
        <v>567.13621799999999</v>
      </c>
      <c r="I350" s="70" t="s">
        <v>66</v>
      </c>
      <c r="J350" s="70">
        <v>24</v>
      </c>
      <c r="K350" s="178" t="s">
        <v>1222</v>
      </c>
      <c r="L350" s="71"/>
      <c r="M350" s="72">
        <f t="shared" si="25"/>
        <v>0</v>
      </c>
      <c r="N350" s="73">
        <f t="shared" si="27"/>
        <v>0</v>
      </c>
      <c r="O350" s="74" t="s">
        <v>67</v>
      </c>
      <c r="P350" s="75" t="s">
        <v>68</v>
      </c>
      <c r="Q350" s="66"/>
      <c r="R350" s="76"/>
      <c r="S350" s="66"/>
      <c r="T350" s="77"/>
      <c r="U350" s="76"/>
      <c r="V350" s="76"/>
      <c r="W350" s="78" t="s">
        <v>284</v>
      </c>
      <c r="X350" s="62"/>
    </row>
    <row r="351" spans="1:24" s="160" customFormat="1" ht="16.05" hidden="1" customHeight="1">
      <c r="A351" s="145"/>
      <c r="B351" s="191" t="s">
        <v>912</v>
      </c>
      <c r="C351" s="164" t="s">
        <v>846</v>
      </c>
      <c r="D351" s="146" t="s">
        <v>913</v>
      </c>
      <c r="E351" s="147" t="s">
        <v>851</v>
      </c>
      <c r="F351" s="148"/>
      <c r="G351" s="149">
        <f>H351/$O$8</f>
        <v>5.9845410895623665</v>
      </c>
      <c r="H351" s="150">
        <v>605</v>
      </c>
      <c r="I351" s="151" t="s">
        <v>66</v>
      </c>
      <c r="J351" s="151">
        <v>20</v>
      </c>
      <c r="K351" s="166" t="s">
        <v>1219</v>
      </c>
      <c r="L351" s="152"/>
      <c r="M351" s="153">
        <f t="shared" si="25"/>
        <v>0</v>
      </c>
      <c r="N351" s="154">
        <f t="shared" si="27"/>
        <v>0</v>
      </c>
      <c r="O351" s="155" t="s">
        <v>849</v>
      </c>
      <c r="P351" s="155" t="s">
        <v>68</v>
      </c>
      <c r="Q351" s="147" t="s">
        <v>85</v>
      </c>
      <c r="R351" s="156" t="s">
        <v>121</v>
      </c>
      <c r="S351" s="147">
        <v>150</v>
      </c>
      <c r="T351" s="157" t="s">
        <v>675</v>
      </c>
      <c r="U351" s="156" t="s">
        <v>105</v>
      </c>
      <c r="V351" s="156" t="s">
        <v>428</v>
      </c>
      <c r="W351" s="158" t="s">
        <v>107</v>
      </c>
      <c r="X351" s="159"/>
    </row>
    <row r="352" spans="1:24" s="79" customFormat="1" ht="16.05" hidden="1" customHeight="1">
      <c r="A352" s="55"/>
      <c r="B352" s="191" t="s">
        <v>914</v>
      </c>
      <c r="C352" s="164" t="s">
        <v>62</v>
      </c>
      <c r="D352" s="146" t="s">
        <v>913</v>
      </c>
      <c r="E352" s="147" t="s">
        <v>851</v>
      </c>
      <c r="F352" s="148"/>
      <c r="G352" s="149">
        <v>6.05</v>
      </c>
      <c r="H352" s="150">
        <f>G352*$O$8</f>
        <v>611.61748999999998</v>
      </c>
      <c r="I352" s="151" t="s">
        <v>66</v>
      </c>
      <c r="J352" s="151">
        <v>20</v>
      </c>
      <c r="K352" s="166" t="s">
        <v>1219</v>
      </c>
      <c r="L352" s="152"/>
      <c r="M352" s="153">
        <f t="shared" si="25"/>
        <v>0</v>
      </c>
      <c r="N352" s="154">
        <f t="shared" si="27"/>
        <v>0</v>
      </c>
      <c r="O352" s="155" t="s">
        <v>67</v>
      </c>
      <c r="P352" s="155" t="s">
        <v>84</v>
      </c>
      <c r="Q352" s="147" t="s">
        <v>85</v>
      </c>
      <c r="R352" s="156" t="s">
        <v>121</v>
      </c>
      <c r="S352" s="147">
        <v>150</v>
      </c>
      <c r="T352" s="157" t="s">
        <v>675</v>
      </c>
      <c r="U352" s="156" t="s">
        <v>105</v>
      </c>
      <c r="V352" s="156" t="s">
        <v>428</v>
      </c>
      <c r="W352" s="158" t="s">
        <v>107</v>
      </c>
      <c r="X352" s="62"/>
    </row>
    <row r="353" spans="1:24" s="160" customFormat="1" ht="16.05" hidden="1" customHeight="1">
      <c r="A353" s="145"/>
      <c r="B353" s="191" t="s">
        <v>915</v>
      </c>
      <c r="C353" s="164" t="s">
        <v>846</v>
      </c>
      <c r="D353" s="146" t="s">
        <v>299</v>
      </c>
      <c r="E353" s="161" t="s">
        <v>848</v>
      </c>
      <c r="F353" s="148"/>
      <c r="G353" s="149">
        <f>H353/$O$8</f>
        <v>2.8191639843392968</v>
      </c>
      <c r="H353" s="150">
        <v>285</v>
      </c>
      <c r="I353" s="162" t="s">
        <v>857</v>
      </c>
      <c r="J353" s="162">
        <v>24</v>
      </c>
      <c r="K353" s="166" t="s">
        <v>1219</v>
      </c>
      <c r="L353" s="152"/>
      <c r="M353" s="153">
        <f t="shared" si="25"/>
        <v>0</v>
      </c>
      <c r="N353" s="154">
        <f t="shared" si="27"/>
        <v>0</v>
      </c>
      <c r="O353" s="155" t="s">
        <v>849</v>
      </c>
      <c r="P353" s="155" t="s">
        <v>68</v>
      </c>
      <c r="Q353" s="147" t="s">
        <v>12</v>
      </c>
      <c r="R353" s="156"/>
      <c r="S353" s="147"/>
      <c r="T353" s="157"/>
      <c r="U353" s="156"/>
      <c r="V353" s="156"/>
      <c r="W353" s="158" t="s">
        <v>76</v>
      </c>
      <c r="X353" s="159"/>
    </row>
    <row r="354" spans="1:24" s="79" customFormat="1" ht="16.05" customHeight="1">
      <c r="A354" s="55"/>
      <c r="B354" s="190" t="s">
        <v>916</v>
      </c>
      <c r="C354" s="64" t="s">
        <v>62</v>
      </c>
      <c r="D354" s="65" t="s">
        <v>917</v>
      </c>
      <c r="E354" s="66" t="s">
        <v>848</v>
      </c>
      <c r="F354" s="67"/>
      <c r="G354" s="68">
        <v>5.25</v>
      </c>
      <c r="H354" s="69">
        <f t="shared" ref="H354:H355" si="39">G354*$O$8</f>
        <v>530.74244999999996</v>
      </c>
      <c r="I354" s="70" t="s">
        <v>66</v>
      </c>
      <c r="J354" s="70">
        <v>24</v>
      </c>
      <c r="K354" s="178" t="s">
        <v>1222</v>
      </c>
      <c r="L354" s="71"/>
      <c r="M354" s="72">
        <f t="shared" si="25"/>
        <v>0</v>
      </c>
      <c r="N354" s="73">
        <f t="shared" si="27"/>
        <v>0</v>
      </c>
      <c r="O354" s="74" t="s">
        <v>67</v>
      </c>
      <c r="P354" s="75" t="s">
        <v>68</v>
      </c>
      <c r="Q354" s="66" t="s">
        <v>85</v>
      </c>
      <c r="R354" s="76" t="s">
        <v>121</v>
      </c>
      <c r="S354" s="66">
        <v>250</v>
      </c>
      <c r="T354" s="77" t="s">
        <v>122</v>
      </c>
      <c r="U354" s="76" t="s">
        <v>105</v>
      </c>
      <c r="V354" s="76" t="s">
        <v>144</v>
      </c>
      <c r="W354" s="78" t="s">
        <v>76</v>
      </c>
      <c r="X354" s="62"/>
    </row>
    <row r="355" spans="1:24" s="79" customFormat="1" ht="16.05" hidden="1" customHeight="1">
      <c r="A355" s="55"/>
      <c r="B355" s="191" t="s">
        <v>918</v>
      </c>
      <c r="C355" s="164" t="s">
        <v>62</v>
      </c>
      <c r="D355" s="146" t="s">
        <v>919</v>
      </c>
      <c r="E355" s="147" t="s">
        <v>851</v>
      </c>
      <c r="F355" s="148"/>
      <c r="G355" s="149">
        <v>6.05</v>
      </c>
      <c r="H355" s="150">
        <f t="shared" si="39"/>
        <v>611.61748999999998</v>
      </c>
      <c r="I355" s="151" t="s">
        <v>66</v>
      </c>
      <c r="J355" s="151">
        <v>20</v>
      </c>
      <c r="K355" s="166" t="s">
        <v>1219</v>
      </c>
      <c r="L355" s="152"/>
      <c r="M355" s="153">
        <f t="shared" si="25"/>
        <v>0</v>
      </c>
      <c r="N355" s="154">
        <f t="shared" si="27"/>
        <v>0</v>
      </c>
      <c r="O355" s="155" t="s">
        <v>67</v>
      </c>
      <c r="P355" s="155" t="s">
        <v>84</v>
      </c>
      <c r="Q355" s="147" t="s">
        <v>85</v>
      </c>
      <c r="R355" s="156" t="s">
        <v>96</v>
      </c>
      <c r="S355" s="147">
        <v>300</v>
      </c>
      <c r="T355" s="157" t="s">
        <v>313</v>
      </c>
      <c r="U355" s="156" t="s">
        <v>105</v>
      </c>
      <c r="V355" s="156" t="s">
        <v>428</v>
      </c>
      <c r="W355" s="158" t="s">
        <v>217</v>
      </c>
      <c r="X355" s="62"/>
    </row>
    <row r="356" spans="1:24" s="79" customFormat="1" ht="16.05" customHeight="1">
      <c r="A356" s="55"/>
      <c r="B356" s="190" t="s">
        <v>920</v>
      </c>
      <c r="C356" s="64" t="s">
        <v>846</v>
      </c>
      <c r="D356" s="65" t="s">
        <v>921</v>
      </c>
      <c r="E356" s="66" t="s">
        <v>848</v>
      </c>
      <c r="F356" s="67"/>
      <c r="G356" s="83">
        <f t="shared" ref="G356:G357" si="40">H356/$O$8</f>
        <v>4.5007705714890527</v>
      </c>
      <c r="H356" s="84">
        <v>455</v>
      </c>
      <c r="I356" s="70" t="s">
        <v>66</v>
      </c>
      <c r="J356" s="70">
        <v>24</v>
      </c>
      <c r="K356" s="177" t="s">
        <v>1221</v>
      </c>
      <c r="L356" s="71"/>
      <c r="M356" s="72">
        <f t="shared" si="25"/>
        <v>0</v>
      </c>
      <c r="N356" s="73">
        <f t="shared" si="27"/>
        <v>0</v>
      </c>
      <c r="O356" s="74" t="s">
        <v>849</v>
      </c>
      <c r="P356" s="75" t="s">
        <v>68</v>
      </c>
      <c r="Q356" s="66" t="s">
        <v>12</v>
      </c>
      <c r="R356" s="76"/>
      <c r="S356" s="66"/>
      <c r="T356" s="77"/>
      <c r="U356" s="76"/>
      <c r="V356" s="76"/>
      <c r="W356" s="78" t="s">
        <v>922</v>
      </c>
      <c r="X356" s="62"/>
    </row>
    <row r="357" spans="1:24" s="79" customFormat="1" ht="16.05" customHeight="1">
      <c r="A357" s="55"/>
      <c r="B357" s="190" t="s">
        <v>923</v>
      </c>
      <c r="C357" s="64" t="s">
        <v>846</v>
      </c>
      <c r="D357" s="65" t="s">
        <v>322</v>
      </c>
      <c r="E357" s="85" t="s">
        <v>848</v>
      </c>
      <c r="F357" s="67"/>
      <c r="G357" s="83">
        <f t="shared" si="40"/>
        <v>2.8191639843392968</v>
      </c>
      <c r="H357" s="84">
        <v>285</v>
      </c>
      <c r="I357" s="86" t="s">
        <v>857</v>
      </c>
      <c r="J357" s="86">
        <v>24</v>
      </c>
      <c r="K357" s="178" t="s">
        <v>1222</v>
      </c>
      <c r="L357" s="71"/>
      <c r="M357" s="72">
        <f t="shared" si="25"/>
        <v>0</v>
      </c>
      <c r="N357" s="73">
        <f t="shared" si="27"/>
        <v>0</v>
      </c>
      <c r="O357" s="74" t="s">
        <v>849</v>
      </c>
      <c r="P357" s="75" t="s">
        <v>68</v>
      </c>
      <c r="Q357" s="66" t="s">
        <v>71</v>
      </c>
      <c r="R357" s="76" t="s">
        <v>96</v>
      </c>
      <c r="S357" s="66">
        <v>250</v>
      </c>
      <c r="T357" s="77" t="s">
        <v>323</v>
      </c>
      <c r="U357" s="76" t="s">
        <v>175</v>
      </c>
      <c r="V357" s="76" t="s">
        <v>324</v>
      </c>
      <c r="W357" s="78" t="s">
        <v>76</v>
      </c>
      <c r="X357" s="62"/>
    </row>
    <row r="358" spans="1:24" s="79" customFormat="1" ht="16.05" hidden="1" customHeight="1">
      <c r="A358" s="55"/>
      <c r="B358" s="191" t="s">
        <v>924</v>
      </c>
      <c r="C358" s="164" t="s">
        <v>62</v>
      </c>
      <c r="D358" s="146" t="s">
        <v>330</v>
      </c>
      <c r="E358" s="147" t="s">
        <v>851</v>
      </c>
      <c r="F358" s="148"/>
      <c r="G358" s="149">
        <v>4.55</v>
      </c>
      <c r="H358" s="150">
        <f t="shared" ref="H358:H363" si="41">G358*$O$8</f>
        <v>459.97678999999999</v>
      </c>
      <c r="I358" s="151" t="s">
        <v>66</v>
      </c>
      <c r="J358" s="151">
        <v>20</v>
      </c>
      <c r="K358" s="166" t="s">
        <v>1219</v>
      </c>
      <c r="L358" s="152"/>
      <c r="M358" s="153">
        <f t="shared" si="25"/>
        <v>0</v>
      </c>
      <c r="N358" s="154">
        <f t="shared" si="27"/>
        <v>0</v>
      </c>
      <c r="O358" s="155" t="s">
        <v>67</v>
      </c>
      <c r="P358" s="155" t="s">
        <v>84</v>
      </c>
      <c r="Q358" s="147" t="s">
        <v>85</v>
      </c>
      <c r="R358" s="156" t="s">
        <v>331</v>
      </c>
      <c r="S358" s="147">
        <v>300</v>
      </c>
      <c r="T358" s="157" t="s">
        <v>332</v>
      </c>
      <c r="U358" s="156" t="s">
        <v>105</v>
      </c>
      <c r="V358" s="156" t="s">
        <v>333</v>
      </c>
      <c r="W358" s="158" t="s">
        <v>76</v>
      </c>
      <c r="X358" s="62"/>
    </row>
    <row r="359" spans="1:24" s="160" customFormat="1" ht="16.05" hidden="1" customHeight="1">
      <c r="A359" s="145"/>
      <c r="B359" s="191" t="s">
        <v>925</v>
      </c>
      <c r="C359" s="164" t="s">
        <v>62</v>
      </c>
      <c r="D359" s="146" t="s">
        <v>926</v>
      </c>
      <c r="E359" s="147" t="s">
        <v>848</v>
      </c>
      <c r="F359" s="148" t="s">
        <v>93</v>
      </c>
      <c r="G359" s="149">
        <v>6.35</v>
      </c>
      <c r="H359" s="150">
        <f t="shared" si="41"/>
        <v>641.94562999999994</v>
      </c>
      <c r="I359" s="151" t="s">
        <v>66</v>
      </c>
      <c r="J359" s="151">
        <v>24</v>
      </c>
      <c r="K359" s="166" t="s">
        <v>1219</v>
      </c>
      <c r="L359" s="152"/>
      <c r="M359" s="153">
        <f t="shared" si="25"/>
        <v>0</v>
      </c>
      <c r="N359" s="154">
        <f t="shared" si="27"/>
        <v>0</v>
      </c>
      <c r="O359" s="155" t="s">
        <v>67</v>
      </c>
      <c r="P359" s="155" t="s">
        <v>68</v>
      </c>
      <c r="Q359" s="147"/>
      <c r="R359" s="156"/>
      <c r="S359" s="147"/>
      <c r="T359" s="157"/>
      <c r="U359" s="156"/>
      <c r="V359" s="156"/>
      <c r="W359" s="158" t="s">
        <v>100</v>
      </c>
      <c r="X359" s="159"/>
    </row>
    <row r="360" spans="1:24" s="79" customFormat="1" ht="16.05" customHeight="1">
      <c r="A360" s="55"/>
      <c r="B360" s="190" t="s">
        <v>1201</v>
      </c>
      <c r="C360" s="64" t="s">
        <v>62</v>
      </c>
      <c r="D360" s="65" t="s">
        <v>1202</v>
      </c>
      <c r="E360" s="66" t="s">
        <v>848</v>
      </c>
      <c r="F360" s="80" t="s">
        <v>93</v>
      </c>
      <c r="G360" s="68">
        <v>6.35</v>
      </c>
      <c r="H360" s="69">
        <f t="shared" ref="H360" si="42">G360*$O$8</f>
        <v>641.94562999999994</v>
      </c>
      <c r="I360" s="70" t="s">
        <v>66</v>
      </c>
      <c r="J360" s="70">
        <v>24</v>
      </c>
      <c r="K360" s="178" t="s">
        <v>1222</v>
      </c>
      <c r="L360" s="71"/>
      <c r="M360" s="72">
        <f t="shared" ref="M360" si="43">L360*G360</f>
        <v>0</v>
      </c>
      <c r="N360" s="73">
        <f t="shared" ref="N360" si="44">L360*H360</f>
        <v>0</v>
      </c>
      <c r="O360" s="74" t="s">
        <v>67</v>
      </c>
      <c r="P360" s="75" t="s">
        <v>68</v>
      </c>
      <c r="Q360" s="66"/>
      <c r="R360" s="76"/>
      <c r="S360" s="66"/>
      <c r="T360" s="77"/>
      <c r="U360" s="76"/>
      <c r="V360" s="76"/>
      <c r="W360" s="78" t="s">
        <v>100</v>
      </c>
      <c r="X360" s="62"/>
    </row>
    <row r="361" spans="1:24" s="79" customFormat="1" ht="16.05" hidden="1" customHeight="1">
      <c r="A361" s="55"/>
      <c r="B361" s="191" t="s">
        <v>927</v>
      </c>
      <c r="C361" s="164" t="s">
        <v>62</v>
      </c>
      <c r="D361" s="146" t="s">
        <v>928</v>
      </c>
      <c r="E361" s="147" t="s">
        <v>851</v>
      </c>
      <c r="F361" s="148"/>
      <c r="G361" s="149">
        <v>6.05</v>
      </c>
      <c r="H361" s="150">
        <f t="shared" si="41"/>
        <v>611.61748999999998</v>
      </c>
      <c r="I361" s="151" t="s">
        <v>66</v>
      </c>
      <c r="J361" s="151">
        <v>20</v>
      </c>
      <c r="K361" s="166" t="s">
        <v>1219</v>
      </c>
      <c r="L361" s="152"/>
      <c r="M361" s="153">
        <f t="shared" si="25"/>
        <v>0</v>
      </c>
      <c r="N361" s="154">
        <f t="shared" si="27"/>
        <v>0</v>
      </c>
      <c r="O361" s="155" t="s">
        <v>67</v>
      </c>
      <c r="P361" s="155" t="s">
        <v>84</v>
      </c>
      <c r="Q361" s="147" t="s">
        <v>71</v>
      </c>
      <c r="R361" s="156" t="s">
        <v>519</v>
      </c>
      <c r="S361" s="147">
        <v>200</v>
      </c>
      <c r="T361" s="157" t="s">
        <v>250</v>
      </c>
      <c r="U361" s="156" t="s">
        <v>111</v>
      </c>
      <c r="V361" s="156" t="s">
        <v>136</v>
      </c>
      <c r="W361" s="158" t="s">
        <v>76</v>
      </c>
      <c r="X361" s="62"/>
    </row>
    <row r="362" spans="1:24" s="79" customFormat="1" ht="16.05" customHeight="1">
      <c r="A362" s="55"/>
      <c r="B362" s="190" t="s">
        <v>929</v>
      </c>
      <c r="C362" s="64" t="s">
        <v>62</v>
      </c>
      <c r="D362" s="65" t="s">
        <v>350</v>
      </c>
      <c r="E362" s="66" t="s">
        <v>848</v>
      </c>
      <c r="F362" s="81" t="s">
        <v>118</v>
      </c>
      <c r="G362" s="68">
        <v>4.58</v>
      </c>
      <c r="H362" s="69">
        <f t="shared" si="41"/>
        <v>463.00960400000002</v>
      </c>
      <c r="I362" s="70" t="s">
        <v>66</v>
      </c>
      <c r="J362" s="70">
        <v>24</v>
      </c>
      <c r="K362" s="178" t="s">
        <v>1222</v>
      </c>
      <c r="L362" s="71"/>
      <c r="M362" s="72">
        <f t="shared" ref="M362:M425" si="45">L362*G362</f>
        <v>0</v>
      </c>
      <c r="N362" s="73">
        <f t="shared" si="27"/>
        <v>0</v>
      </c>
      <c r="O362" s="74" t="s">
        <v>67</v>
      </c>
      <c r="P362" s="75" t="s">
        <v>68</v>
      </c>
      <c r="Q362" s="66"/>
      <c r="R362" s="76"/>
      <c r="S362" s="66"/>
      <c r="T362" s="77"/>
      <c r="U362" s="76"/>
      <c r="V362" s="76"/>
      <c r="W362" s="78" t="s">
        <v>217</v>
      </c>
      <c r="X362" s="62"/>
    </row>
    <row r="363" spans="1:24" s="79" customFormat="1" ht="16.05" hidden="1" customHeight="1">
      <c r="A363" s="55"/>
      <c r="B363" s="191" t="s">
        <v>930</v>
      </c>
      <c r="C363" s="164" t="s">
        <v>62</v>
      </c>
      <c r="D363" s="146" t="s">
        <v>352</v>
      </c>
      <c r="E363" s="147" t="s">
        <v>851</v>
      </c>
      <c r="F363" s="148"/>
      <c r="G363" s="149">
        <v>4.8999999999999995</v>
      </c>
      <c r="H363" s="150">
        <f t="shared" si="41"/>
        <v>495.35961999999995</v>
      </c>
      <c r="I363" s="151" t="s">
        <v>66</v>
      </c>
      <c r="J363" s="151">
        <v>20</v>
      </c>
      <c r="K363" s="166" t="s">
        <v>1219</v>
      </c>
      <c r="L363" s="152"/>
      <c r="M363" s="153">
        <f t="shared" si="45"/>
        <v>0</v>
      </c>
      <c r="N363" s="154">
        <f t="shared" si="27"/>
        <v>0</v>
      </c>
      <c r="O363" s="155" t="s">
        <v>67</v>
      </c>
      <c r="P363" s="155" t="s">
        <v>84</v>
      </c>
      <c r="Q363" s="147" t="s">
        <v>71</v>
      </c>
      <c r="R363" s="156" t="s">
        <v>96</v>
      </c>
      <c r="S363" s="147">
        <v>300</v>
      </c>
      <c r="T363" s="157" t="s">
        <v>174</v>
      </c>
      <c r="U363" s="156" t="s">
        <v>175</v>
      </c>
      <c r="V363" s="156" t="s">
        <v>353</v>
      </c>
      <c r="W363" s="158" t="s">
        <v>76</v>
      </c>
      <c r="X363" s="62"/>
    </row>
    <row r="364" spans="1:24" s="79" customFormat="1" ht="16.05" customHeight="1">
      <c r="A364" s="55"/>
      <c r="B364" s="190" t="s">
        <v>931</v>
      </c>
      <c r="C364" s="64" t="s">
        <v>846</v>
      </c>
      <c r="D364" s="65" t="s">
        <v>359</v>
      </c>
      <c r="E364" s="85" t="s">
        <v>848</v>
      </c>
      <c r="F364" s="67"/>
      <c r="G364" s="83">
        <f>H364/$O$8</f>
        <v>2.8191639843392968</v>
      </c>
      <c r="H364" s="84">
        <v>285</v>
      </c>
      <c r="I364" s="86" t="s">
        <v>857</v>
      </c>
      <c r="J364" s="86">
        <v>24</v>
      </c>
      <c r="K364" s="177" t="s">
        <v>1221</v>
      </c>
      <c r="L364" s="71"/>
      <c r="M364" s="72">
        <f t="shared" si="45"/>
        <v>0</v>
      </c>
      <c r="N364" s="73">
        <f t="shared" ref="N364:N427" si="46">L364*H364</f>
        <v>0</v>
      </c>
      <c r="O364" s="74" t="s">
        <v>849</v>
      </c>
      <c r="P364" s="75" t="s">
        <v>68</v>
      </c>
      <c r="Q364" s="66" t="s">
        <v>85</v>
      </c>
      <c r="R364" s="76" t="s">
        <v>127</v>
      </c>
      <c r="S364" s="66">
        <v>300</v>
      </c>
      <c r="T364" s="77" t="s">
        <v>214</v>
      </c>
      <c r="U364" s="76" t="s">
        <v>98</v>
      </c>
      <c r="V364" s="76" t="s">
        <v>360</v>
      </c>
      <c r="W364" s="78" t="s">
        <v>76</v>
      </c>
      <c r="X364" s="62"/>
    </row>
    <row r="365" spans="1:24" s="79" customFormat="1" ht="16.05" customHeight="1">
      <c r="A365" s="55"/>
      <c r="B365" s="190" t="s">
        <v>932</v>
      </c>
      <c r="C365" s="64" t="s">
        <v>62</v>
      </c>
      <c r="D365" s="65" t="s">
        <v>359</v>
      </c>
      <c r="E365" s="66" t="s">
        <v>851</v>
      </c>
      <c r="F365" s="82" t="s">
        <v>131</v>
      </c>
      <c r="G365" s="68">
        <v>4.55</v>
      </c>
      <c r="H365" s="69">
        <f t="shared" ref="H365:H368" si="47">G365*$O$8</f>
        <v>459.97678999999999</v>
      </c>
      <c r="I365" s="70" t="s">
        <v>66</v>
      </c>
      <c r="J365" s="70">
        <v>20</v>
      </c>
      <c r="K365" s="178" t="s">
        <v>1222</v>
      </c>
      <c r="L365" s="71"/>
      <c r="M365" s="72">
        <f t="shared" si="45"/>
        <v>0</v>
      </c>
      <c r="N365" s="73">
        <f t="shared" si="46"/>
        <v>0</v>
      </c>
      <c r="O365" s="74" t="s">
        <v>67</v>
      </c>
      <c r="P365" s="75" t="s">
        <v>68</v>
      </c>
      <c r="Q365" s="66" t="s">
        <v>85</v>
      </c>
      <c r="R365" s="76" t="s">
        <v>127</v>
      </c>
      <c r="S365" s="66">
        <v>300</v>
      </c>
      <c r="T365" s="77" t="s">
        <v>214</v>
      </c>
      <c r="U365" s="76" t="s">
        <v>98</v>
      </c>
      <c r="V365" s="76" t="s">
        <v>360</v>
      </c>
      <c r="W365" s="78" t="s">
        <v>76</v>
      </c>
      <c r="X365" s="62"/>
    </row>
    <row r="366" spans="1:24" s="79" customFormat="1" ht="16.05" customHeight="1">
      <c r="A366" s="55"/>
      <c r="B366" s="190" t="s">
        <v>933</v>
      </c>
      <c r="C366" s="64" t="s">
        <v>62</v>
      </c>
      <c r="D366" s="65" t="s">
        <v>934</v>
      </c>
      <c r="E366" s="66" t="s">
        <v>848</v>
      </c>
      <c r="F366" s="67"/>
      <c r="G366" s="68">
        <v>4.25</v>
      </c>
      <c r="H366" s="69">
        <f t="shared" si="47"/>
        <v>429.64865000000003</v>
      </c>
      <c r="I366" s="70" t="s">
        <v>66</v>
      </c>
      <c r="J366" s="70">
        <v>24</v>
      </c>
      <c r="K366" s="178" t="s">
        <v>1222</v>
      </c>
      <c r="L366" s="71"/>
      <c r="M366" s="72">
        <f t="shared" si="45"/>
        <v>0</v>
      </c>
      <c r="N366" s="73">
        <f t="shared" si="46"/>
        <v>0</v>
      </c>
      <c r="O366" s="74" t="s">
        <v>67</v>
      </c>
      <c r="P366" s="75" t="s">
        <v>68</v>
      </c>
      <c r="Q366" s="66" t="s">
        <v>85</v>
      </c>
      <c r="R366" s="76" t="s">
        <v>96</v>
      </c>
      <c r="S366" s="66" t="s">
        <v>935</v>
      </c>
      <c r="T366" s="77" t="s">
        <v>197</v>
      </c>
      <c r="U366" s="76" t="s">
        <v>123</v>
      </c>
      <c r="V366" s="76"/>
      <c r="W366" s="78" t="s">
        <v>107</v>
      </c>
      <c r="X366" s="62"/>
    </row>
    <row r="367" spans="1:24" s="79" customFormat="1" ht="16.05" customHeight="1">
      <c r="A367" s="55"/>
      <c r="B367" s="190" t="s">
        <v>936</v>
      </c>
      <c r="C367" s="64" t="s">
        <v>62</v>
      </c>
      <c r="D367" s="65" t="s">
        <v>937</v>
      </c>
      <c r="E367" s="66" t="s">
        <v>848</v>
      </c>
      <c r="F367" s="67"/>
      <c r="G367" s="68">
        <v>4.25</v>
      </c>
      <c r="H367" s="69">
        <f t="shared" si="47"/>
        <v>429.64865000000003</v>
      </c>
      <c r="I367" s="70" t="s">
        <v>66</v>
      </c>
      <c r="J367" s="70">
        <v>24</v>
      </c>
      <c r="K367" s="178" t="s">
        <v>1222</v>
      </c>
      <c r="L367" s="71"/>
      <c r="M367" s="72">
        <f t="shared" si="45"/>
        <v>0</v>
      </c>
      <c r="N367" s="73">
        <f t="shared" si="46"/>
        <v>0</v>
      </c>
      <c r="O367" s="74" t="s">
        <v>67</v>
      </c>
      <c r="P367" s="75" t="s">
        <v>68</v>
      </c>
      <c r="Q367" s="66" t="s">
        <v>85</v>
      </c>
      <c r="R367" s="76" t="s">
        <v>228</v>
      </c>
      <c r="S367" s="66" t="s">
        <v>938</v>
      </c>
      <c r="T367" s="77" t="s">
        <v>723</v>
      </c>
      <c r="U367" s="76" t="s">
        <v>98</v>
      </c>
      <c r="V367" s="76" t="s">
        <v>128</v>
      </c>
      <c r="W367" s="78" t="s">
        <v>107</v>
      </c>
      <c r="X367" s="62"/>
    </row>
    <row r="368" spans="1:24" s="79" customFormat="1" ht="16.05" hidden="1" customHeight="1">
      <c r="A368" s="55"/>
      <c r="B368" s="191" t="s">
        <v>939</v>
      </c>
      <c r="C368" s="164" t="s">
        <v>62</v>
      </c>
      <c r="D368" s="146" t="s">
        <v>940</v>
      </c>
      <c r="E368" s="147" t="s">
        <v>851</v>
      </c>
      <c r="F368" s="148"/>
      <c r="G368" s="149">
        <v>6.05</v>
      </c>
      <c r="H368" s="150">
        <f t="shared" si="47"/>
        <v>611.61748999999998</v>
      </c>
      <c r="I368" s="151" t="s">
        <v>66</v>
      </c>
      <c r="J368" s="151">
        <v>20</v>
      </c>
      <c r="K368" s="166" t="s">
        <v>1219</v>
      </c>
      <c r="L368" s="152"/>
      <c r="M368" s="153">
        <f t="shared" si="45"/>
        <v>0</v>
      </c>
      <c r="N368" s="154">
        <f t="shared" si="46"/>
        <v>0</v>
      </c>
      <c r="O368" s="155" t="s">
        <v>67</v>
      </c>
      <c r="P368" s="155" t="s">
        <v>84</v>
      </c>
      <c r="Q368" s="147" t="s">
        <v>85</v>
      </c>
      <c r="R368" s="156" t="s">
        <v>234</v>
      </c>
      <c r="S368" s="147">
        <v>300</v>
      </c>
      <c r="T368" s="157" t="s">
        <v>941</v>
      </c>
      <c r="U368" s="156" t="s">
        <v>98</v>
      </c>
      <c r="V368" s="156" t="s">
        <v>942</v>
      </c>
      <c r="W368" s="158" t="s">
        <v>217</v>
      </c>
      <c r="X368" s="62"/>
    </row>
    <row r="369" spans="1:24" s="160" customFormat="1" ht="16.05" hidden="1" customHeight="1">
      <c r="A369" s="145"/>
      <c r="B369" s="191" t="s">
        <v>943</v>
      </c>
      <c r="C369" s="164" t="s">
        <v>846</v>
      </c>
      <c r="D369" s="146" t="s">
        <v>369</v>
      </c>
      <c r="E369" s="161" t="s">
        <v>848</v>
      </c>
      <c r="F369" s="148"/>
      <c r="G369" s="149">
        <f t="shared" ref="G369:G370" si="48">H369/$O$8</f>
        <v>2.8191639843392968</v>
      </c>
      <c r="H369" s="150">
        <v>285</v>
      </c>
      <c r="I369" s="162" t="s">
        <v>857</v>
      </c>
      <c r="J369" s="162">
        <v>24</v>
      </c>
      <c r="K369" s="166" t="s">
        <v>1219</v>
      </c>
      <c r="L369" s="152"/>
      <c r="M369" s="153">
        <f t="shared" si="45"/>
        <v>0</v>
      </c>
      <c r="N369" s="154">
        <f t="shared" si="46"/>
        <v>0</v>
      </c>
      <c r="O369" s="155" t="s">
        <v>849</v>
      </c>
      <c r="P369" s="155" t="s">
        <v>68</v>
      </c>
      <c r="Q369" s="147" t="s">
        <v>370</v>
      </c>
      <c r="R369" s="156" t="s">
        <v>127</v>
      </c>
      <c r="S369" s="147">
        <v>200</v>
      </c>
      <c r="T369" s="157" t="s">
        <v>211</v>
      </c>
      <c r="U369" s="156" t="s">
        <v>371</v>
      </c>
      <c r="V369" s="156" t="s">
        <v>124</v>
      </c>
      <c r="W369" s="158" t="s">
        <v>107</v>
      </c>
      <c r="X369" s="159"/>
    </row>
    <row r="370" spans="1:24" s="79" customFormat="1" ht="16.05" customHeight="1">
      <c r="A370" s="55"/>
      <c r="B370" s="190" t="s">
        <v>944</v>
      </c>
      <c r="C370" s="64" t="s">
        <v>846</v>
      </c>
      <c r="D370" s="65" t="s">
        <v>379</v>
      </c>
      <c r="E370" s="85" t="s">
        <v>848</v>
      </c>
      <c r="F370" s="67"/>
      <c r="G370" s="83">
        <f t="shared" si="48"/>
        <v>2.8191639843392968</v>
      </c>
      <c r="H370" s="84">
        <v>285</v>
      </c>
      <c r="I370" s="86" t="s">
        <v>857</v>
      </c>
      <c r="J370" s="86">
        <v>24</v>
      </c>
      <c r="K370" s="178" t="s">
        <v>1222</v>
      </c>
      <c r="L370" s="71"/>
      <c r="M370" s="72">
        <f t="shared" si="45"/>
        <v>0</v>
      </c>
      <c r="N370" s="73">
        <f t="shared" si="46"/>
        <v>0</v>
      </c>
      <c r="O370" s="74" t="s">
        <v>849</v>
      </c>
      <c r="P370" s="75" t="s">
        <v>68</v>
      </c>
      <c r="Q370" s="66" t="s">
        <v>12</v>
      </c>
      <c r="R370" s="76"/>
      <c r="S370" s="66"/>
      <c r="T370" s="77"/>
      <c r="U370" s="76"/>
      <c r="V370" s="76"/>
      <c r="W370" s="78" t="s">
        <v>76</v>
      </c>
      <c r="X370" s="62"/>
    </row>
    <row r="371" spans="1:24" s="79" customFormat="1" ht="16.05" hidden="1" customHeight="1">
      <c r="A371" s="55"/>
      <c r="B371" s="191" t="s">
        <v>945</v>
      </c>
      <c r="C371" s="164" t="s">
        <v>62</v>
      </c>
      <c r="D371" s="146" t="s">
        <v>946</v>
      </c>
      <c r="E371" s="147" t="s">
        <v>851</v>
      </c>
      <c r="F371" s="148"/>
      <c r="G371" s="149">
        <v>6.05</v>
      </c>
      <c r="H371" s="150">
        <f t="shared" ref="H371:H375" si="49">G371*$O$8</f>
        <v>611.61748999999998</v>
      </c>
      <c r="I371" s="151" t="s">
        <v>66</v>
      </c>
      <c r="J371" s="151">
        <v>20</v>
      </c>
      <c r="K371" s="166" t="s">
        <v>1219</v>
      </c>
      <c r="L371" s="152"/>
      <c r="M371" s="153">
        <f t="shared" si="45"/>
        <v>0</v>
      </c>
      <c r="N371" s="154">
        <f t="shared" si="46"/>
        <v>0</v>
      </c>
      <c r="O371" s="155" t="s">
        <v>67</v>
      </c>
      <c r="P371" s="155" t="s">
        <v>84</v>
      </c>
      <c r="Q371" s="147" t="s">
        <v>85</v>
      </c>
      <c r="R371" s="156" t="s">
        <v>121</v>
      </c>
      <c r="S371" s="147">
        <v>200</v>
      </c>
      <c r="T371" s="157" t="s">
        <v>110</v>
      </c>
      <c r="U371" s="156" t="s">
        <v>98</v>
      </c>
      <c r="V371" s="156" t="s">
        <v>136</v>
      </c>
      <c r="W371" s="158" t="s">
        <v>107</v>
      </c>
      <c r="X371" s="62"/>
    </row>
    <row r="372" spans="1:24" s="79" customFormat="1" ht="16.05" hidden="1" customHeight="1">
      <c r="A372" s="55"/>
      <c r="B372" s="191" t="s">
        <v>947</v>
      </c>
      <c r="C372" s="164" t="s">
        <v>62</v>
      </c>
      <c r="D372" s="146" t="s">
        <v>392</v>
      </c>
      <c r="E372" s="147" t="s">
        <v>851</v>
      </c>
      <c r="F372" s="148"/>
      <c r="G372" s="149">
        <v>4.8999999999999995</v>
      </c>
      <c r="H372" s="150">
        <f t="shared" si="49"/>
        <v>495.35961999999995</v>
      </c>
      <c r="I372" s="151" t="s">
        <v>66</v>
      </c>
      <c r="J372" s="151">
        <v>20</v>
      </c>
      <c r="K372" s="166" t="s">
        <v>1219</v>
      </c>
      <c r="L372" s="152"/>
      <c r="M372" s="153">
        <f t="shared" si="45"/>
        <v>0</v>
      </c>
      <c r="N372" s="154">
        <f t="shared" si="46"/>
        <v>0</v>
      </c>
      <c r="O372" s="155" t="s">
        <v>67</v>
      </c>
      <c r="P372" s="155" t="s">
        <v>84</v>
      </c>
      <c r="Q372" s="147" t="s">
        <v>85</v>
      </c>
      <c r="R372" s="156" t="s">
        <v>96</v>
      </c>
      <c r="S372" s="147">
        <v>300</v>
      </c>
      <c r="T372" s="157" t="s">
        <v>250</v>
      </c>
      <c r="U372" s="156" t="s">
        <v>98</v>
      </c>
      <c r="V372" s="156" t="s">
        <v>277</v>
      </c>
      <c r="W372" s="158" t="s">
        <v>76</v>
      </c>
      <c r="X372" s="62"/>
    </row>
    <row r="373" spans="1:24" s="79" customFormat="1" ht="16.05" hidden="1" customHeight="1">
      <c r="A373" s="55"/>
      <c r="B373" s="191" t="s">
        <v>948</v>
      </c>
      <c r="C373" s="164" t="s">
        <v>62</v>
      </c>
      <c r="D373" s="146" t="s">
        <v>949</v>
      </c>
      <c r="E373" s="147" t="s">
        <v>851</v>
      </c>
      <c r="F373" s="148"/>
      <c r="G373" s="149">
        <v>6.05</v>
      </c>
      <c r="H373" s="150">
        <f t="shared" si="49"/>
        <v>611.61748999999998</v>
      </c>
      <c r="I373" s="151" t="s">
        <v>66</v>
      </c>
      <c r="J373" s="151">
        <v>20</v>
      </c>
      <c r="K373" s="166" t="s">
        <v>1219</v>
      </c>
      <c r="L373" s="152"/>
      <c r="M373" s="153">
        <f t="shared" si="45"/>
        <v>0</v>
      </c>
      <c r="N373" s="154">
        <f t="shared" si="46"/>
        <v>0</v>
      </c>
      <c r="O373" s="155" t="s">
        <v>67</v>
      </c>
      <c r="P373" s="155" t="s">
        <v>84</v>
      </c>
      <c r="Q373" s="147" t="s">
        <v>71</v>
      </c>
      <c r="R373" s="156" t="s">
        <v>127</v>
      </c>
      <c r="S373" s="147">
        <v>200</v>
      </c>
      <c r="T373" s="157" t="s">
        <v>442</v>
      </c>
      <c r="U373" s="156" t="s">
        <v>175</v>
      </c>
      <c r="V373" s="156" t="s">
        <v>136</v>
      </c>
      <c r="W373" s="158" t="s">
        <v>76</v>
      </c>
      <c r="X373" s="62"/>
    </row>
    <row r="374" spans="1:24" s="79" customFormat="1" ht="16.05" hidden="1" customHeight="1">
      <c r="A374" s="55"/>
      <c r="B374" s="191" t="s">
        <v>950</v>
      </c>
      <c r="C374" s="164" t="s">
        <v>62</v>
      </c>
      <c r="D374" s="146" t="s">
        <v>217</v>
      </c>
      <c r="E374" s="147" t="s">
        <v>851</v>
      </c>
      <c r="F374" s="148"/>
      <c r="G374" s="149">
        <v>4.55</v>
      </c>
      <c r="H374" s="150">
        <f t="shared" si="49"/>
        <v>459.97678999999999</v>
      </c>
      <c r="I374" s="151" t="s">
        <v>66</v>
      </c>
      <c r="J374" s="151">
        <v>20</v>
      </c>
      <c r="K374" s="166" t="s">
        <v>1219</v>
      </c>
      <c r="L374" s="152"/>
      <c r="M374" s="153">
        <f t="shared" si="45"/>
        <v>0</v>
      </c>
      <c r="N374" s="154">
        <f t="shared" si="46"/>
        <v>0</v>
      </c>
      <c r="O374" s="155" t="s">
        <v>67</v>
      </c>
      <c r="P374" s="155" t="s">
        <v>84</v>
      </c>
      <c r="Q374" s="147" t="s">
        <v>85</v>
      </c>
      <c r="R374" s="156" t="s">
        <v>415</v>
      </c>
      <c r="S374" s="147">
        <v>400</v>
      </c>
      <c r="T374" s="157" t="s">
        <v>214</v>
      </c>
      <c r="U374" s="156" t="s">
        <v>98</v>
      </c>
      <c r="V374" s="156" t="s">
        <v>416</v>
      </c>
      <c r="W374" s="158" t="s">
        <v>217</v>
      </c>
      <c r="X374" s="62"/>
    </row>
    <row r="375" spans="1:24" s="79" customFormat="1" ht="16.05" hidden="1" customHeight="1">
      <c r="A375" s="55"/>
      <c r="B375" s="191" t="s">
        <v>951</v>
      </c>
      <c r="C375" s="164" t="s">
        <v>62</v>
      </c>
      <c r="D375" s="146" t="s">
        <v>952</v>
      </c>
      <c r="E375" s="147" t="s">
        <v>851</v>
      </c>
      <c r="F375" s="148"/>
      <c r="G375" s="149">
        <v>6.05</v>
      </c>
      <c r="H375" s="150">
        <f t="shared" si="49"/>
        <v>611.61748999999998</v>
      </c>
      <c r="I375" s="151" t="s">
        <v>66</v>
      </c>
      <c r="J375" s="151">
        <v>20</v>
      </c>
      <c r="K375" s="166" t="s">
        <v>1219</v>
      </c>
      <c r="L375" s="152"/>
      <c r="M375" s="153">
        <f t="shared" si="45"/>
        <v>0</v>
      </c>
      <c r="N375" s="154">
        <f t="shared" si="46"/>
        <v>0</v>
      </c>
      <c r="O375" s="155" t="s">
        <v>67</v>
      </c>
      <c r="P375" s="155" t="s">
        <v>84</v>
      </c>
      <c r="Q375" s="147"/>
      <c r="R375" s="156"/>
      <c r="S375" s="147"/>
      <c r="T375" s="157"/>
      <c r="U375" s="156"/>
      <c r="V375" s="156"/>
      <c r="W375" s="158" t="s">
        <v>217</v>
      </c>
      <c r="X375" s="62"/>
    </row>
    <row r="376" spans="1:24" s="79" customFormat="1" ht="16.05" customHeight="1">
      <c r="A376" s="55"/>
      <c r="B376" s="190" t="s">
        <v>953</v>
      </c>
      <c r="C376" s="64" t="s">
        <v>846</v>
      </c>
      <c r="D376" s="65" t="s">
        <v>954</v>
      </c>
      <c r="E376" s="85" t="s">
        <v>848</v>
      </c>
      <c r="F376" s="67"/>
      <c r="G376" s="83">
        <f>H376/$O$8</f>
        <v>2.8191639843392968</v>
      </c>
      <c r="H376" s="84">
        <v>285</v>
      </c>
      <c r="I376" s="86" t="s">
        <v>857</v>
      </c>
      <c r="J376" s="86">
        <v>24</v>
      </c>
      <c r="K376" s="178" t="s">
        <v>1222</v>
      </c>
      <c r="L376" s="71"/>
      <c r="M376" s="72">
        <f t="shared" si="45"/>
        <v>0</v>
      </c>
      <c r="N376" s="73">
        <f t="shared" si="46"/>
        <v>0</v>
      </c>
      <c r="O376" s="74" t="s">
        <v>849</v>
      </c>
      <c r="P376" s="75" t="s">
        <v>68</v>
      </c>
      <c r="Q376" s="66" t="s">
        <v>12</v>
      </c>
      <c r="R376" s="76"/>
      <c r="S376" s="66"/>
      <c r="T376" s="77"/>
      <c r="U376" s="76"/>
      <c r="V376" s="76"/>
      <c r="W376" s="78" t="s">
        <v>76</v>
      </c>
      <c r="X376" s="62"/>
    </row>
    <row r="377" spans="1:24" s="79" customFormat="1" ht="16.05" hidden="1" customHeight="1">
      <c r="A377" s="55"/>
      <c r="B377" s="191" t="s">
        <v>955</v>
      </c>
      <c r="C377" s="164" t="s">
        <v>62</v>
      </c>
      <c r="D377" s="146" t="s">
        <v>956</v>
      </c>
      <c r="E377" s="147" t="s">
        <v>851</v>
      </c>
      <c r="F377" s="148"/>
      <c r="G377" s="149">
        <v>6.05</v>
      </c>
      <c r="H377" s="150">
        <f t="shared" ref="H377:H378" si="50">G377*$O$8</f>
        <v>611.61748999999998</v>
      </c>
      <c r="I377" s="151" t="s">
        <v>66</v>
      </c>
      <c r="J377" s="151">
        <v>20</v>
      </c>
      <c r="K377" s="166" t="s">
        <v>1219</v>
      </c>
      <c r="L377" s="152"/>
      <c r="M377" s="153">
        <f t="shared" si="45"/>
        <v>0</v>
      </c>
      <c r="N377" s="154">
        <f t="shared" si="46"/>
        <v>0</v>
      </c>
      <c r="O377" s="155" t="s">
        <v>67</v>
      </c>
      <c r="P377" s="155" t="s">
        <v>84</v>
      </c>
      <c r="Q377" s="147" t="s">
        <v>85</v>
      </c>
      <c r="R377" s="156" t="s">
        <v>103</v>
      </c>
      <c r="S377" s="147">
        <v>200</v>
      </c>
      <c r="T377" s="157" t="s">
        <v>110</v>
      </c>
      <c r="U377" s="156" t="s">
        <v>98</v>
      </c>
      <c r="V377" s="156" t="s">
        <v>956</v>
      </c>
      <c r="W377" s="158" t="s">
        <v>107</v>
      </c>
      <c r="X377" s="62"/>
    </row>
    <row r="378" spans="1:24" s="79" customFormat="1" ht="16.05" hidden="1" customHeight="1">
      <c r="A378" s="55"/>
      <c r="B378" s="191" t="s">
        <v>957</v>
      </c>
      <c r="C378" s="164" t="s">
        <v>62</v>
      </c>
      <c r="D378" s="146" t="s">
        <v>422</v>
      </c>
      <c r="E378" s="147" t="s">
        <v>851</v>
      </c>
      <c r="F378" s="148"/>
      <c r="G378" s="149">
        <v>4.55</v>
      </c>
      <c r="H378" s="150">
        <f t="shared" si="50"/>
        <v>459.97678999999999</v>
      </c>
      <c r="I378" s="151" t="s">
        <v>66</v>
      </c>
      <c r="J378" s="151">
        <v>20</v>
      </c>
      <c r="K378" s="166" t="s">
        <v>1219</v>
      </c>
      <c r="L378" s="152"/>
      <c r="M378" s="153">
        <f t="shared" si="45"/>
        <v>0</v>
      </c>
      <c r="N378" s="154">
        <f t="shared" si="46"/>
        <v>0</v>
      </c>
      <c r="O378" s="155" t="s">
        <v>67</v>
      </c>
      <c r="P378" s="155" t="s">
        <v>84</v>
      </c>
      <c r="Q378" s="147" t="s">
        <v>71</v>
      </c>
      <c r="R378" s="156" t="s">
        <v>273</v>
      </c>
      <c r="S378" s="147">
        <v>300</v>
      </c>
      <c r="T378" s="157" t="s">
        <v>174</v>
      </c>
      <c r="U378" s="156" t="s">
        <v>175</v>
      </c>
      <c r="V378" s="156" t="s">
        <v>148</v>
      </c>
      <c r="W378" s="158" t="s">
        <v>76</v>
      </c>
      <c r="X378" s="62"/>
    </row>
    <row r="379" spans="1:24" s="160" customFormat="1" ht="16.05" hidden="1" customHeight="1">
      <c r="A379" s="145"/>
      <c r="B379" s="191" t="s">
        <v>958</v>
      </c>
      <c r="C379" s="164" t="s">
        <v>846</v>
      </c>
      <c r="D379" s="146" t="s">
        <v>427</v>
      </c>
      <c r="E379" s="147" t="s">
        <v>851</v>
      </c>
      <c r="F379" s="148"/>
      <c r="G379" s="149">
        <f>H379/$O$8</f>
        <v>5.9845410895623665</v>
      </c>
      <c r="H379" s="150">
        <v>605</v>
      </c>
      <c r="I379" s="151" t="s">
        <v>66</v>
      </c>
      <c r="J379" s="151">
        <v>20</v>
      </c>
      <c r="K379" s="166" t="s">
        <v>1219</v>
      </c>
      <c r="L379" s="152"/>
      <c r="M379" s="153">
        <f t="shared" si="45"/>
        <v>0</v>
      </c>
      <c r="N379" s="154">
        <f t="shared" si="46"/>
        <v>0</v>
      </c>
      <c r="O379" s="155" t="s">
        <v>849</v>
      </c>
      <c r="P379" s="155" t="s">
        <v>68</v>
      </c>
      <c r="Q379" s="147" t="s">
        <v>85</v>
      </c>
      <c r="R379" s="156" t="s">
        <v>72</v>
      </c>
      <c r="S379" s="147">
        <v>300</v>
      </c>
      <c r="T379" s="157" t="s">
        <v>97</v>
      </c>
      <c r="U379" s="156" t="s">
        <v>98</v>
      </c>
      <c r="V379" s="156" t="s">
        <v>428</v>
      </c>
      <c r="W379" s="158" t="s">
        <v>90</v>
      </c>
      <c r="X379" s="159"/>
    </row>
    <row r="380" spans="1:24" s="79" customFormat="1" ht="16.05" hidden="1" customHeight="1">
      <c r="A380" s="55"/>
      <c r="B380" s="191" t="s">
        <v>959</v>
      </c>
      <c r="C380" s="164" t="s">
        <v>62</v>
      </c>
      <c r="D380" s="146" t="s">
        <v>427</v>
      </c>
      <c r="E380" s="147" t="s">
        <v>851</v>
      </c>
      <c r="F380" s="148"/>
      <c r="G380" s="149">
        <v>6.05</v>
      </c>
      <c r="H380" s="150">
        <f t="shared" ref="H380:H381" si="51">G380*$O$8</f>
        <v>611.61748999999998</v>
      </c>
      <c r="I380" s="151" t="s">
        <v>66</v>
      </c>
      <c r="J380" s="151">
        <v>20</v>
      </c>
      <c r="K380" s="166" t="s">
        <v>1219</v>
      </c>
      <c r="L380" s="152"/>
      <c r="M380" s="153">
        <f t="shared" si="45"/>
        <v>0</v>
      </c>
      <c r="N380" s="154">
        <f t="shared" si="46"/>
        <v>0</v>
      </c>
      <c r="O380" s="155" t="s">
        <v>67</v>
      </c>
      <c r="P380" s="155" t="s">
        <v>84</v>
      </c>
      <c r="Q380" s="147" t="s">
        <v>85</v>
      </c>
      <c r="R380" s="156" t="s">
        <v>72</v>
      </c>
      <c r="S380" s="147">
        <v>300</v>
      </c>
      <c r="T380" s="157" t="s">
        <v>97</v>
      </c>
      <c r="U380" s="156" t="s">
        <v>98</v>
      </c>
      <c r="V380" s="156" t="s">
        <v>428</v>
      </c>
      <c r="W380" s="158" t="s">
        <v>90</v>
      </c>
      <c r="X380" s="62"/>
    </row>
    <row r="381" spans="1:24" s="79" customFormat="1" ht="16.05" hidden="1" customHeight="1">
      <c r="A381" s="55"/>
      <c r="B381" s="191" t="s">
        <v>960</v>
      </c>
      <c r="C381" s="164" t="s">
        <v>62</v>
      </c>
      <c r="D381" s="146" t="s">
        <v>435</v>
      </c>
      <c r="E381" s="147" t="s">
        <v>851</v>
      </c>
      <c r="F381" s="148"/>
      <c r="G381" s="149">
        <v>4.8999999999999995</v>
      </c>
      <c r="H381" s="150">
        <f t="shared" si="51"/>
        <v>495.35961999999995</v>
      </c>
      <c r="I381" s="151" t="s">
        <v>66</v>
      </c>
      <c r="J381" s="151">
        <v>20</v>
      </c>
      <c r="K381" s="166" t="s">
        <v>1219</v>
      </c>
      <c r="L381" s="152"/>
      <c r="M381" s="153">
        <f t="shared" si="45"/>
        <v>0</v>
      </c>
      <c r="N381" s="154">
        <f t="shared" si="46"/>
        <v>0</v>
      </c>
      <c r="O381" s="155" t="s">
        <v>67</v>
      </c>
      <c r="P381" s="155" t="s">
        <v>84</v>
      </c>
      <c r="Q381" s="147" t="s">
        <v>85</v>
      </c>
      <c r="R381" s="156" t="s">
        <v>173</v>
      </c>
      <c r="S381" s="147">
        <v>150</v>
      </c>
      <c r="T381" s="157" t="s">
        <v>97</v>
      </c>
      <c r="U381" s="156" t="s">
        <v>98</v>
      </c>
      <c r="V381" s="156" t="s">
        <v>336</v>
      </c>
      <c r="W381" s="158" t="s">
        <v>90</v>
      </c>
      <c r="X381" s="62"/>
    </row>
    <row r="382" spans="1:24" s="79" customFormat="1" ht="16.05" customHeight="1">
      <c r="A382" s="55"/>
      <c r="B382" s="190" t="s">
        <v>961</v>
      </c>
      <c r="C382" s="64" t="s">
        <v>846</v>
      </c>
      <c r="D382" s="65" t="s">
        <v>441</v>
      </c>
      <c r="E382" s="85" t="s">
        <v>848</v>
      </c>
      <c r="F382" s="67"/>
      <c r="G382" s="83">
        <f t="shared" ref="G382:G383" si="52">H382/$O$8</f>
        <v>2.8191639843392968</v>
      </c>
      <c r="H382" s="84">
        <v>285</v>
      </c>
      <c r="I382" s="86" t="s">
        <v>857</v>
      </c>
      <c r="J382" s="86">
        <v>24</v>
      </c>
      <c r="K382" s="178" t="s">
        <v>1222</v>
      </c>
      <c r="L382" s="71"/>
      <c r="M382" s="72">
        <f t="shared" si="45"/>
        <v>0</v>
      </c>
      <c r="N382" s="73">
        <f t="shared" si="46"/>
        <v>0</v>
      </c>
      <c r="O382" s="74" t="s">
        <v>849</v>
      </c>
      <c r="P382" s="75" t="s">
        <v>68</v>
      </c>
      <c r="Q382" s="66" t="s">
        <v>85</v>
      </c>
      <c r="R382" s="76" t="s">
        <v>173</v>
      </c>
      <c r="S382" s="66">
        <v>150</v>
      </c>
      <c r="T382" s="77" t="s">
        <v>442</v>
      </c>
      <c r="U382" s="76" t="s">
        <v>123</v>
      </c>
      <c r="V382" s="76" t="s">
        <v>443</v>
      </c>
      <c r="W382" s="78" t="s">
        <v>107</v>
      </c>
      <c r="X382" s="62"/>
    </row>
    <row r="383" spans="1:24" s="160" customFormat="1" ht="16.05" hidden="1" customHeight="1">
      <c r="A383" s="145"/>
      <c r="B383" s="191" t="s">
        <v>962</v>
      </c>
      <c r="C383" s="164" t="s">
        <v>846</v>
      </c>
      <c r="D383" s="146" t="s">
        <v>447</v>
      </c>
      <c r="E383" s="147" t="s">
        <v>848</v>
      </c>
      <c r="F383" s="148"/>
      <c r="G383" s="149">
        <f t="shared" si="52"/>
        <v>5.5097345237789064</v>
      </c>
      <c r="H383" s="150">
        <v>557</v>
      </c>
      <c r="I383" s="151" t="s">
        <v>66</v>
      </c>
      <c r="J383" s="151">
        <v>24</v>
      </c>
      <c r="K383" s="166" t="s">
        <v>1219</v>
      </c>
      <c r="L383" s="152"/>
      <c r="M383" s="153">
        <f t="shared" si="45"/>
        <v>0</v>
      </c>
      <c r="N383" s="154">
        <f t="shared" si="46"/>
        <v>0</v>
      </c>
      <c r="O383" s="155" t="s">
        <v>849</v>
      </c>
      <c r="P383" s="155" t="s">
        <v>68</v>
      </c>
      <c r="Q383" s="147" t="s">
        <v>71</v>
      </c>
      <c r="R383" s="156" t="s">
        <v>127</v>
      </c>
      <c r="S383" s="147">
        <v>150</v>
      </c>
      <c r="T383" s="157" t="s">
        <v>214</v>
      </c>
      <c r="U383" s="156" t="s">
        <v>175</v>
      </c>
      <c r="V383" s="156" t="s">
        <v>448</v>
      </c>
      <c r="W383" s="158" t="s">
        <v>90</v>
      </c>
      <c r="X383" s="159"/>
    </row>
    <row r="384" spans="1:24" s="79" customFormat="1" ht="16.05" customHeight="1">
      <c r="A384" s="55"/>
      <c r="B384" s="190" t="s">
        <v>963</v>
      </c>
      <c r="C384" s="64" t="s">
        <v>62</v>
      </c>
      <c r="D384" s="65" t="s">
        <v>964</v>
      </c>
      <c r="E384" s="66" t="s">
        <v>848</v>
      </c>
      <c r="F384" s="67"/>
      <c r="G384" s="68">
        <v>5.25</v>
      </c>
      <c r="H384" s="69">
        <f>G384*$O$8</f>
        <v>530.74244999999996</v>
      </c>
      <c r="I384" s="70" t="s">
        <v>66</v>
      </c>
      <c r="J384" s="70">
        <v>24</v>
      </c>
      <c r="K384" s="177" t="s">
        <v>1221</v>
      </c>
      <c r="L384" s="71"/>
      <c r="M384" s="72">
        <f t="shared" si="45"/>
        <v>0</v>
      </c>
      <c r="N384" s="73">
        <f t="shared" si="46"/>
        <v>0</v>
      </c>
      <c r="O384" s="74" t="s">
        <v>67</v>
      </c>
      <c r="P384" s="75" t="s">
        <v>68</v>
      </c>
      <c r="Q384" s="66"/>
      <c r="R384" s="76"/>
      <c r="S384" s="66"/>
      <c r="T384" s="77"/>
      <c r="U384" s="76"/>
      <c r="V384" s="76"/>
      <c r="W384" s="78" t="s">
        <v>76</v>
      </c>
      <c r="X384" s="62"/>
    </row>
    <row r="385" spans="1:24" s="160" customFormat="1" ht="16.05" hidden="1" customHeight="1">
      <c r="A385" s="145"/>
      <c r="B385" s="191" t="s">
        <v>965</v>
      </c>
      <c r="C385" s="164" t="s">
        <v>846</v>
      </c>
      <c r="D385" s="146" t="s">
        <v>966</v>
      </c>
      <c r="E385" s="147" t="s">
        <v>848</v>
      </c>
      <c r="F385" s="148"/>
      <c r="G385" s="149">
        <f>H385/$O$8</f>
        <v>4.9360099234572248</v>
      </c>
      <c r="H385" s="150">
        <v>499</v>
      </c>
      <c r="I385" s="151" t="s">
        <v>66</v>
      </c>
      <c r="J385" s="151">
        <v>24</v>
      </c>
      <c r="K385" s="166" t="s">
        <v>1219</v>
      </c>
      <c r="L385" s="152"/>
      <c r="M385" s="153">
        <f t="shared" si="45"/>
        <v>0</v>
      </c>
      <c r="N385" s="154">
        <f t="shared" si="46"/>
        <v>0</v>
      </c>
      <c r="O385" s="155" t="s">
        <v>849</v>
      </c>
      <c r="P385" s="155" t="s">
        <v>68</v>
      </c>
      <c r="Q385" s="147" t="s">
        <v>12</v>
      </c>
      <c r="R385" s="156"/>
      <c r="S385" s="147"/>
      <c r="T385" s="157"/>
      <c r="U385" s="156"/>
      <c r="V385" s="156"/>
      <c r="W385" s="158" t="s">
        <v>90</v>
      </c>
      <c r="X385" s="159"/>
    </row>
    <row r="386" spans="1:24" s="79" customFormat="1" ht="16.05" customHeight="1">
      <c r="A386" s="55"/>
      <c r="B386" s="190" t="s">
        <v>967</v>
      </c>
      <c r="C386" s="64" t="s">
        <v>62</v>
      </c>
      <c r="D386" s="65" t="s">
        <v>968</v>
      </c>
      <c r="E386" s="66" t="s">
        <v>848</v>
      </c>
      <c r="F386" s="80" t="s">
        <v>93</v>
      </c>
      <c r="G386" s="68">
        <v>6.05</v>
      </c>
      <c r="H386" s="69">
        <f t="shared" ref="H386:H394" si="53">G386*$O$8</f>
        <v>611.61748999999998</v>
      </c>
      <c r="I386" s="70" t="s">
        <v>66</v>
      </c>
      <c r="J386" s="70">
        <v>24</v>
      </c>
      <c r="K386" s="179" t="s">
        <v>1223</v>
      </c>
      <c r="L386" s="71"/>
      <c r="M386" s="72">
        <f t="shared" si="45"/>
        <v>0</v>
      </c>
      <c r="N386" s="73">
        <f t="shared" si="46"/>
        <v>0</v>
      </c>
      <c r="O386" s="74" t="s">
        <v>67</v>
      </c>
      <c r="P386" s="75" t="s">
        <v>68</v>
      </c>
      <c r="Q386" s="66"/>
      <c r="R386" s="76"/>
      <c r="S386" s="66"/>
      <c r="T386" s="77"/>
      <c r="U386" s="76"/>
      <c r="V386" s="76"/>
      <c r="W386" s="78" t="s">
        <v>100</v>
      </c>
      <c r="X386" s="62"/>
    </row>
    <row r="387" spans="1:24" s="79" customFormat="1" ht="16.05" customHeight="1">
      <c r="A387" s="55"/>
      <c r="B387" s="190" t="s">
        <v>969</v>
      </c>
      <c r="C387" s="64" t="s">
        <v>62</v>
      </c>
      <c r="D387" s="65" t="s">
        <v>970</v>
      </c>
      <c r="E387" s="66" t="s">
        <v>848</v>
      </c>
      <c r="F387" s="80" t="s">
        <v>93</v>
      </c>
      <c r="G387" s="68">
        <v>6.05</v>
      </c>
      <c r="H387" s="69">
        <f t="shared" si="53"/>
        <v>611.61748999999998</v>
      </c>
      <c r="I387" s="70" t="s">
        <v>66</v>
      </c>
      <c r="J387" s="70">
        <v>24</v>
      </c>
      <c r="K387" s="179" t="s">
        <v>1223</v>
      </c>
      <c r="L387" s="71"/>
      <c r="M387" s="72">
        <f t="shared" si="45"/>
        <v>0</v>
      </c>
      <c r="N387" s="73">
        <f t="shared" si="46"/>
        <v>0</v>
      </c>
      <c r="O387" s="74" t="s">
        <v>67</v>
      </c>
      <c r="P387" s="75" t="s">
        <v>68</v>
      </c>
      <c r="Q387" s="66"/>
      <c r="R387" s="76"/>
      <c r="S387" s="66"/>
      <c r="T387" s="77"/>
      <c r="U387" s="76"/>
      <c r="V387" s="76"/>
      <c r="W387" s="78" t="s">
        <v>100</v>
      </c>
      <c r="X387" s="62"/>
    </row>
    <row r="388" spans="1:24" s="79" customFormat="1" ht="16.05" customHeight="1">
      <c r="A388" s="55"/>
      <c r="B388" s="190" t="s">
        <v>971</v>
      </c>
      <c r="C388" s="64" t="s">
        <v>62</v>
      </c>
      <c r="D388" s="65" t="s">
        <v>972</v>
      </c>
      <c r="E388" s="66" t="s">
        <v>848</v>
      </c>
      <c r="F388" s="80" t="s">
        <v>93</v>
      </c>
      <c r="G388" s="68">
        <v>6.35</v>
      </c>
      <c r="H388" s="69">
        <f t="shared" si="53"/>
        <v>641.94562999999994</v>
      </c>
      <c r="I388" s="70" t="s">
        <v>66</v>
      </c>
      <c r="J388" s="70">
        <v>24</v>
      </c>
      <c r="K388" s="179" t="s">
        <v>1223</v>
      </c>
      <c r="L388" s="71"/>
      <c r="M388" s="72">
        <f t="shared" si="45"/>
        <v>0</v>
      </c>
      <c r="N388" s="73">
        <f t="shared" si="46"/>
        <v>0</v>
      </c>
      <c r="O388" s="74" t="s">
        <v>67</v>
      </c>
      <c r="P388" s="75" t="s">
        <v>68</v>
      </c>
      <c r="Q388" s="66" t="s">
        <v>374</v>
      </c>
      <c r="R388" s="76" t="s">
        <v>973</v>
      </c>
      <c r="S388" s="66">
        <v>200</v>
      </c>
      <c r="T388" s="77" t="s">
        <v>974</v>
      </c>
      <c r="U388" s="76" t="s">
        <v>180</v>
      </c>
      <c r="V388" s="76" t="s">
        <v>144</v>
      </c>
      <c r="W388" s="78" t="s">
        <v>100</v>
      </c>
      <c r="X388" s="62"/>
    </row>
    <row r="389" spans="1:24" s="79" customFormat="1" ht="16.05" hidden="1" customHeight="1">
      <c r="A389" s="55"/>
      <c r="B389" s="191" t="s">
        <v>975</v>
      </c>
      <c r="C389" s="164" t="s">
        <v>62</v>
      </c>
      <c r="D389" s="146" t="s">
        <v>476</v>
      </c>
      <c r="E389" s="147" t="s">
        <v>851</v>
      </c>
      <c r="F389" s="148"/>
      <c r="G389" s="149">
        <v>6.05</v>
      </c>
      <c r="H389" s="150">
        <f t="shared" si="53"/>
        <v>611.61748999999998</v>
      </c>
      <c r="I389" s="151" t="s">
        <v>66</v>
      </c>
      <c r="J389" s="151">
        <v>20</v>
      </c>
      <c r="K389" s="166" t="s">
        <v>1219</v>
      </c>
      <c r="L389" s="152"/>
      <c r="M389" s="153">
        <f t="shared" si="45"/>
        <v>0</v>
      </c>
      <c r="N389" s="154">
        <f t="shared" si="46"/>
        <v>0</v>
      </c>
      <c r="O389" s="155" t="s">
        <v>67</v>
      </c>
      <c r="P389" s="155" t="s">
        <v>84</v>
      </c>
      <c r="Q389" s="147" t="s">
        <v>71</v>
      </c>
      <c r="R389" s="156" t="s">
        <v>127</v>
      </c>
      <c r="S389" s="147">
        <v>200</v>
      </c>
      <c r="T389" s="157" t="s">
        <v>174</v>
      </c>
      <c r="U389" s="156" t="s">
        <v>74</v>
      </c>
      <c r="V389" s="156" t="s">
        <v>136</v>
      </c>
      <c r="W389" s="158" t="s">
        <v>76</v>
      </c>
      <c r="X389" s="62"/>
    </row>
    <row r="390" spans="1:24" s="79" customFormat="1" ht="16.05" customHeight="1">
      <c r="A390" s="55"/>
      <c r="B390" s="190" t="s">
        <v>976</v>
      </c>
      <c r="C390" s="64" t="s">
        <v>62</v>
      </c>
      <c r="D390" s="65" t="s">
        <v>977</v>
      </c>
      <c r="E390" s="66" t="s">
        <v>848</v>
      </c>
      <c r="F390" s="67"/>
      <c r="G390" s="68">
        <v>4.25</v>
      </c>
      <c r="H390" s="69">
        <f t="shared" si="53"/>
        <v>429.64865000000003</v>
      </c>
      <c r="I390" s="70" t="s">
        <v>66</v>
      </c>
      <c r="J390" s="70">
        <v>24</v>
      </c>
      <c r="K390" s="178" t="s">
        <v>1222</v>
      </c>
      <c r="L390" s="71"/>
      <c r="M390" s="72">
        <f t="shared" si="45"/>
        <v>0</v>
      </c>
      <c r="N390" s="73">
        <f t="shared" si="46"/>
        <v>0</v>
      </c>
      <c r="O390" s="74" t="s">
        <v>67</v>
      </c>
      <c r="P390" s="75" t="s">
        <v>68</v>
      </c>
      <c r="Q390" s="66" t="s">
        <v>85</v>
      </c>
      <c r="R390" s="76" t="s">
        <v>121</v>
      </c>
      <c r="S390" s="66" t="s">
        <v>978</v>
      </c>
      <c r="T390" s="77" t="s">
        <v>197</v>
      </c>
      <c r="U390" s="76" t="s">
        <v>98</v>
      </c>
      <c r="V390" s="76" t="s">
        <v>979</v>
      </c>
      <c r="W390" s="78" t="s">
        <v>107</v>
      </c>
      <c r="X390" s="62"/>
    </row>
    <row r="391" spans="1:24" s="160" customFormat="1" ht="16.05" hidden="1" customHeight="1">
      <c r="A391" s="145"/>
      <c r="B391" s="191" t="s">
        <v>980</v>
      </c>
      <c r="C391" s="164" t="s">
        <v>62</v>
      </c>
      <c r="D391" s="146" t="s">
        <v>478</v>
      </c>
      <c r="E391" s="147" t="s">
        <v>851</v>
      </c>
      <c r="F391" s="148"/>
      <c r="G391" s="149">
        <v>4.8999999999999995</v>
      </c>
      <c r="H391" s="150">
        <f t="shared" si="53"/>
        <v>495.35961999999995</v>
      </c>
      <c r="I391" s="151" t="s">
        <v>66</v>
      </c>
      <c r="J391" s="151">
        <v>20</v>
      </c>
      <c r="K391" s="166" t="s">
        <v>1219</v>
      </c>
      <c r="L391" s="152"/>
      <c r="M391" s="153">
        <f t="shared" si="45"/>
        <v>0</v>
      </c>
      <c r="N391" s="154">
        <f t="shared" si="46"/>
        <v>0</v>
      </c>
      <c r="O391" s="155" t="s">
        <v>67</v>
      </c>
      <c r="P391" s="155" t="s">
        <v>84</v>
      </c>
      <c r="Q391" s="147" t="s">
        <v>71</v>
      </c>
      <c r="R391" s="156" t="s">
        <v>127</v>
      </c>
      <c r="S391" s="147">
        <v>200</v>
      </c>
      <c r="T391" s="157" t="s">
        <v>174</v>
      </c>
      <c r="U391" s="156" t="s">
        <v>175</v>
      </c>
      <c r="V391" s="156" t="s">
        <v>479</v>
      </c>
      <c r="W391" s="158" t="s">
        <v>76</v>
      </c>
      <c r="X391" s="159"/>
    </row>
    <row r="392" spans="1:24" s="79" customFormat="1" ht="16.05" hidden="1" customHeight="1">
      <c r="A392" s="55"/>
      <c r="B392" s="191" t="s">
        <v>981</v>
      </c>
      <c r="C392" s="164" t="s">
        <v>62</v>
      </c>
      <c r="D392" s="146" t="s">
        <v>982</v>
      </c>
      <c r="E392" s="147" t="s">
        <v>851</v>
      </c>
      <c r="F392" s="148"/>
      <c r="G392" s="149">
        <v>4.8999999999999995</v>
      </c>
      <c r="H392" s="150">
        <f t="shared" si="53"/>
        <v>495.35961999999995</v>
      </c>
      <c r="I392" s="151" t="s">
        <v>66</v>
      </c>
      <c r="J392" s="151">
        <v>20</v>
      </c>
      <c r="K392" s="166" t="s">
        <v>1219</v>
      </c>
      <c r="L392" s="152"/>
      <c r="M392" s="153">
        <f t="shared" si="45"/>
        <v>0</v>
      </c>
      <c r="N392" s="154">
        <f t="shared" si="46"/>
        <v>0</v>
      </c>
      <c r="O392" s="155" t="s">
        <v>67</v>
      </c>
      <c r="P392" s="155" t="s">
        <v>84</v>
      </c>
      <c r="Q392" s="147" t="s">
        <v>71</v>
      </c>
      <c r="R392" s="156" t="s">
        <v>140</v>
      </c>
      <c r="S392" s="147">
        <v>250</v>
      </c>
      <c r="T392" s="157" t="s">
        <v>114</v>
      </c>
      <c r="U392" s="156" t="s">
        <v>175</v>
      </c>
      <c r="V392" s="156" t="s">
        <v>983</v>
      </c>
      <c r="W392" s="158" t="s">
        <v>76</v>
      </c>
      <c r="X392" s="62"/>
    </row>
    <row r="393" spans="1:24" s="160" customFormat="1" ht="16.05" hidden="1" customHeight="1">
      <c r="A393" s="145"/>
      <c r="B393" s="191" t="s">
        <v>984</v>
      </c>
      <c r="C393" s="164" t="s">
        <v>62</v>
      </c>
      <c r="D393" s="146" t="s">
        <v>481</v>
      </c>
      <c r="E393" s="147" t="s">
        <v>851</v>
      </c>
      <c r="F393" s="148"/>
      <c r="G393" s="149">
        <v>6.05</v>
      </c>
      <c r="H393" s="150">
        <f t="shared" si="53"/>
        <v>611.61748999999998</v>
      </c>
      <c r="I393" s="151" t="s">
        <v>66</v>
      </c>
      <c r="J393" s="151">
        <v>20</v>
      </c>
      <c r="K393" s="166" t="s">
        <v>1219</v>
      </c>
      <c r="L393" s="152"/>
      <c r="M393" s="153">
        <f t="shared" si="45"/>
        <v>0</v>
      </c>
      <c r="N393" s="154">
        <f t="shared" si="46"/>
        <v>0</v>
      </c>
      <c r="O393" s="155" t="s">
        <v>67</v>
      </c>
      <c r="P393" s="155" t="s">
        <v>84</v>
      </c>
      <c r="Q393" s="147" t="s">
        <v>71</v>
      </c>
      <c r="R393" s="156" t="s">
        <v>482</v>
      </c>
      <c r="S393" s="147">
        <v>200</v>
      </c>
      <c r="T393" s="157" t="s">
        <v>168</v>
      </c>
      <c r="U393" s="156" t="s">
        <v>175</v>
      </c>
      <c r="V393" s="156" t="s">
        <v>136</v>
      </c>
      <c r="W393" s="158" t="s">
        <v>217</v>
      </c>
      <c r="X393" s="159"/>
    </row>
    <row r="394" spans="1:24" s="79" customFormat="1" ht="16.05" customHeight="1">
      <c r="A394" s="55"/>
      <c r="B394" s="190" t="s">
        <v>985</v>
      </c>
      <c r="C394" s="64" t="s">
        <v>62</v>
      </c>
      <c r="D394" s="65" t="s">
        <v>986</v>
      </c>
      <c r="E394" s="66" t="s">
        <v>848</v>
      </c>
      <c r="F394" s="80" t="s">
        <v>93</v>
      </c>
      <c r="G394" s="68">
        <v>6.35</v>
      </c>
      <c r="H394" s="69">
        <f t="shared" si="53"/>
        <v>641.94562999999994</v>
      </c>
      <c r="I394" s="70" t="s">
        <v>66</v>
      </c>
      <c r="J394" s="70">
        <v>24</v>
      </c>
      <c r="K394" s="179" t="s">
        <v>1223</v>
      </c>
      <c r="L394" s="71"/>
      <c r="M394" s="72">
        <f t="shared" si="45"/>
        <v>0</v>
      </c>
      <c r="N394" s="73">
        <f t="shared" si="46"/>
        <v>0</v>
      </c>
      <c r="O394" s="74" t="s">
        <v>67</v>
      </c>
      <c r="P394" s="75" t="s">
        <v>68</v>
      </c>
      <c r="Q394" s="66" t="s">
        <v>374</v>
      </c>
      <c r="R394" s="76" t="s">
        <v>103</v>
      </c>
      <c r="S394" s="66" t="s">
        <v>280</v>
      </c>
      <c r="T394" s="77" t="s">
        <v>987</v>
      </c>
      <c r="U394" s="76" t="s">
        <v>111</v>
      </c>
      <c r="V394" s="76" t="s">
        <v>144</v>
      </c>
      <c r="W394" s="78" t="s">
        <v>100</v>
      </c>
      <c r="X394" s="62"/>
    </row>
    <row r="395" spans="1:24" s="79" customFormat="1" ht="16.05" customHeight="1">
      <c r="A395" s="55"/>
      <c r="B395" s="190" t="s">
        <v>988</v>
      </c>
      <c r="C395" s="64" t="s">
        <v>846</v>
      </c>
      <c r="D395" s="65" t="s">
        <v>989</v>
      </c>
      <c r="E395" s="66" t="s">
        <v>848</v>
      </c>
      <c r="F395" s="80" t="s">
        <v>93</v>
      </c>
      <c r="G395" s="83">
        <f>H395/$O$8</f>
        <v>6.2812951931770291</v>
      </c>
      <c r="H395" s="84">
        <v>635</v>
      </c>
      <c r="I395" s="70" t="s">
        <v>66</v>
      </c>
      <c r="J395" s="70">
        <v>24</v>
      </c>
      <c r="K395" s="178" t="s">
        <v>1222</v>
      </c>
      <c r="L395" s="71"/>
      <c r="M395" s="72">
        <f t="shared" si="45"/>
        <v>0</v>
      </c>
      <c r="N395" s="73">
        <f t="shared" si="46"/>
        <v>0</v>
      </c>
      <c r="O395" s="74" t="s">
        <v>849</v>
      </c>
      <c r="P395" s="75" t="s">
        <v>68</v>
      </c>
      <c r="Q395" s="66" t="s">
        <v>374</v>
      </c>
      <c r="R395" s="76" t="s">
        <v>96</v>
      </c>
      <c r="S395" s="66" t="s">
        <v>280</v>
      </c>
      <c r="T395" s="77" t="s">
        <v>990</v>
      </c>
      <c r="U395" s="76" t="s">
        <v>111</v>
      </c>
      <c r="V395" s="76" t="s">
        <v>144</v>
      </c>
      <c r="W395" s="78" t="s">
        <v>100</v>
      </c>
      <c r="X395" s="62"/>
    </row>
    <row r="396" spans="1:24" s="79" customFormat="1" ht="16.05" customHeight="1">
      <c r="A396" s="55"/>
      <c r="B396" s="190" t="s">
        <v>991</v>
      </c>
      <c r="C396" s="64" t="s">
        <v>62</v>
      </c>
      <c r="D396" s="65" t="s">
        <v>989</v>
      </c>
      <c r="E396" s="66" t="s">
        <v>848</v>
      </c>
      <c r="F396" s="80" t="s">
        <v>93</v>
      </c>
      <c r="G396" s="68">
        <v>6.35</v>
      </c>
      <c r="H396" s="69">
        <f>G396*$O$8</f>
        <v>641.94562999999994</v>
      </c>
      <c r="I396" s="70" t="s">
        <v>66</v>
      </c>
      <c r="J396" s="70">
        <v>24</v>
      </c>
      <c r="K396" s="179" t="s">
        <v>1223</v>
      </c>
      <c r="L396" s="71"/>
      <c r="M396" s="72">
        <f t="shared" si="45"/>
        <v>0</v>
      </c>
      <c r="N396" s="73">
        <f t="shared" si="46"/>
        <v>0</v>
      </c>
      <c r="O396" s="74" t="s">
        <v>67</v>
      </c>
      <c r="P396" s="75" t="s">
        <v>68</v>
      </c>
      <c r="Q396" s="66" t="s">
        <v>374</v>
      </c>
      <c r="R396" s="76" t="s">
        <v>96</v>
      </c>
      <c r="S396" s="66" t="s">
        <v>280</v>
      </c>
      <c r="T396" s="77" t="s">
        <v>990</v>
      </c>
      <c r="U396" s="76" t="s">
        <v>111</v>
      </c>
      <c r="V396" s="76" t="s">
        <v>144</v>
      </c>
      <c r="W396" s="78" t="s">
        <v>100</v>
      </c>
      <c r="X396" s="62"/>
    </row>
    <row r="397" spans="1:24" s="160" customFormat="1" ht="16.05" customHeight="1">
      <c r="A397" s="145"/>
      <c r="B397" s="193" t="s">
        <v>992</v>
      </c>
      <c r="C397" s="167" t="s">
        <v>846</v>
      </c>
      <c r="D397" s="168" t="s">
        <v>484</v>
      </c>
      <c r="E397" s="175" t="s">
        <v>848</v>
      </c>
      <c r="F397" s="169"/>
      <c r="G397" s="170">
        <f>H397/$O$8</f>
        <v>2.8191639843392968</v>
      </c>
      <c r="H397" s="171">
        <v>285</v>
      </c>
      <c r="I397" s="176" t="s">
        <v>857</v>
      </c>
      <c r="J397" s="176">
        <v>24</v>
      </c>
      <c r="K397" s="177" t="s">
        <v>1221</v>
      </c>
      <c r="L397" s="71"/>
      <c r="M397" s="72">
        <f t="shared" si="45"/>
        <v>0</v>
      </c>
      <c r="N397" s="73">
        <f t="shared" si="46"/>
        <v>0</v>
      </c>
      <c r="O397" s="172" t="s">
        <v>849</v>
      </c>
      <c r="P397" s="75" t="s">
        <v>68</v>
      </c>
      <c r="Q397" s="66" t="s">
        <v>85</v>
      </c>
      <c r="R397" s="76" t="s">
        <v>103</v>
      </c>
      <c r="S397" s="66">
        <v>400</v>
      </c>
      <c r="T397" s="77" t="s">
        <v>485</v>
      </c>
      <c r="U397" s="76" t="s">
        <v>98</v>
      </c>
      <c r="V397" s="76" t="s">
        <v>486</v>
      </c>
      <c r="W397" s="78" t="s">
        <v>217</v>
      </c>
      <c r="X397" s="159"/>
    </row>
    <row r="398" spans="1:24" s="79" customFormat="1" ht="16.05" customHeight="1">
      <c r="A398" s="55"/>
      <c r="B398" s="190" t="s">
        <v>993</v>
      </c>
      <c r="C398" s="64" t="s">
        <v>62</v>
      </c>
      <c r="D398" s="65" t="s">
        <v>491</v>
      </c>
      <c r="E398" s="66" t="s">
        <v>848</v>
      </c>
      <c r="F398" s="67"/>
      <c r="G398" s="68">
        <v>4.25</v>
      </c>
      <c r="H398" s="69">
        <f>G398*$O$8</f>
        <v>429.64865000000003</v>
      </c>
      <c r="I398" s="70" t="s">
        <v>66</v>
      </c>
      <c r="J398" s="70">
        <v>24</v>
      </c>
      <c r="K398" s="179" t="s">
        <v>1223</v>
      </c>
      <c r="L398" s="71"/>
      <c r="M398" s="72">
        <f t="shared" si="45"/>
        <v>0</v>
      </c>
      <c r="N398" s="73">
        <f t="shared" si="46"/>
        <v>0</v>
      </c>
      <c r="O398" s="74" t="s">
        <v>67</v>
      </c>
      <c r="P398" s="75" t="s">
        <v>68</v>
      </c>
      <c r="Q398" s="66" t="s">
        <v>85</v>
      </c>
      <c r="R398" s="76" t="s">
        <v>200</v>
      </c>
      <c r="S398" s="66">
        <v>300</v>
      </c>
      <c r="T398" s="77" t="s">
        <v>492</v>
      </c>
      <c r="U398" s="76" t="s">
        <v>123</v>
      </c>
      <c r="V398" s="76" t="s">
        <v>277</v>
      </c>
      <c r="W398" s="78" t="s">
        <v>90</v>
      </c>
      <c r="X398" s="62"/>
    </row>
    <row r="399" spans="1:24" s="79" customFormat="1" ht="16.05" customHeight="1">
      <c r="A399" s="55"/>
      <c r="B399" s="190" t="s">
        <v>994</v>
      </c>
      <c r="C399" s="64" t="s">
        <v>846</v>
      </c>
      <c r="D399" s="65" t="s">
        <v>494</v>
      </c>
      <c r="E399" s="85" t="s">
        <v>848</v>
      </c>
      <c r="F399" s="67"/>
      <c r="G399" s="83">
        <f>H399/$O$8</f>
        <v>2.8191639843392968</v>
      </c>
      <c r="H399" s="84">
        <v>285</v>
      </c>
      <c r="I399" s="86" t="s">
        <v>857</v>
      </c>
      <c r="J399" s="86">
        <v>24</v>
      </c>
      <c r="K399" s="178" t="s">
        <v>1222</v>
      </c>
      <c r="L399" s="71"/>
      <c r="M399" s="72">
        <f t="shared" si="45"/>
        <v>0</v>
      </c>
      <c r="N399" s="73">
        <f t="shared" si="46"/>
        <v>0</v>
      </c>
      <c r="O399" s="74" t="s">
        <v>849</v>
      </c>
      <c r="P399" s="75" t="s">
        <v>68</v>
      </c>
      <c r="Q399" s="66" t="s">
        <v>71</v>
      </c>
      <c r="R399" s="76" t="s">
        <v>96</v>
      </c>
      <c r="S399" s="66">
        <v>300</v>
      </c>
      <c r="T399" s="77" t="s">
        <v>485</v>
      </c>
      <c r="U399" s="76" t="s">
        <v>215</v>
      </c>
      <c r="V399" s="76" t="s">
        <v>495</v>
      </c>
      <c r="W399" s="78" t="s">
        <v>496</v>
      </c>
      <c r="X399" s="62"/>
    </row>
    <row r="400" spans="1:24" s="79" customFormat="1" ht="16.05" hidden="1" customHeight="1">
      <c r="A400" s="55"/>
      <c r="B400" s="191" t="s">
        <v>995</v>
      </c>
      <c r="C400" s="164" t="s">
        <v>62</v>
      </c>
      <c r="D400" s="146" t="s">
        <v>996</v>
      </c>
      <c r="E400" s="147" t="s">
        <v>851</v>
      </c>
      <c r="F400" s="148"/>
      <c r="G400" s="149">
        <v>4.8999999999999995</v>
      </c>
      <c r="H400" s="150">
        <f>G400*$O$8</f>
        <v>495.35961999999995</v>
      </c>
      <c r="I400" s="151" t="s">
        <v>66</v>
      </c>
      <c r="J400" s="151">
        <v>20</v>
      </c>
      <c r="K400" s="166" t="s">
        <v>1219</v>
      </c>
      <c r="L400" s="152"/>
      <c r="M400" s="153">
        <f t="shared" si="45"/>
        <v>0</v>
      </c>
      <c r="N400" s="154">
        <f t="shared" si="46"/>
        <v>0</v>
      </c>
      <c r="O400" s="155" t="s">
        <v>67</v>
      </c>
      <c r="P400" s="155" t="s">
        <v>84</v>
      </c>
      <c r="Q400" s="147" t="s">
        <v>71</v>
      </c>
      <c r="R400" s="156" t="s">
        <v>96</v>
      </c>
      <c r="S400" s="147" t="s">
        <v>280</v>
      </c>
      <c r="T400" s="157"/>
      <c r="U400" s="156" t="s">
        <v>997</v>
      </c>
      <c r="V400" s="156" t="s">
        <v>453</v>
      </c>
      <c r="W400" s="158" t="s">
        <v>76</v>
      </c>
      <c r="X400" s="62"/>
    </row>
    <row r="401" spans="1:24" s="79" customFormat="1" ht="16.05" customHeight="1">
      <c r="A401" s="55"/>
      <c r="B401" s="190" t="s">
        <v>998</v>
      </c>
      <c r="C401" s="64" t="s">
        <v>846</v>
      </c>
      <c r="D401" s="65" t="s">
        <v>527</v>
      </c>
      <c r="E401" s="85" t="s">
        <v>848</v>
      </c>
      <c r="F401" s="67"/>
      <c r="G401" s="83">
        <f>H401/$O$8</f>
        <v>2.8191639843392968</v>
      </c>
      <c r="H401" s="84">
        <v>285</v>
      </c>
      <c r="I401" s="86" t="s">
        <v>857</v>
      </c>
      <c r="J401" s="86">
        <v>24</v>
      </c>
      <c r="K401" s="178" t="s">
        <v>1222</v>
      </c>
      <c r="L401" s="71"/>
      <c r="M401" s="72">
        <f t="shared" si="45"/>
        <v>0</v>
      </c>
      <c r="N401" s="73">
        <f t="shared" si="46"/>
        <v>0</v>
      </c>
      <c r="O401" s="74" t="s">
        <v>849</v>
      </c>
      <c r="P401" s="75" t="s">
        <v>68</v>
      </c>
      <c r="Q401" s="66" t="s">
        <v>71</v>
      </c>
      <c r="R401" s="76" t="s">
        <v>96</v>
      </c>
      <c r="S401" s="66">
        <v>250</v>
      </c>
      <c r="T401" s="77" t="s">
        <v>174</v>
      </c>
      <c r="U401" s="76" t="s">
        <v>74</v>
      </c>
      <c r="V401" s="76" t="s">
        <v>236</v>
      </c>
      <c r="W401" s="78" t="s">
        <v>76</v>
      </c>
      <c r="X401" s="62"/>
    </row>
    <row r="402" spans="1:24" s="79" customFormat="1" ht="16.05" customHeight="1">
      <c r="A402" s="55"/>
      <c r="B402" s="190" t="s">
        <v>999</v>
      </c>
      <c r="C402" s="64" t="s">
        <v>62</v>
      </c>
      <c r="D402" s="65" t="s">
        <v>529</v>
      </c>
      <c r="E402" s="66" t="s">
        <v>848</v>
      </c>
      <c r="F402" s="67"/>
      <c r="G402" s="68">
        <v>4.25</v>
      </c>
      <c r="H402" s="69">
        <f t="shared" ref="H402:H404" si="54">G402*$O$8</f>
        <v>429.64865000000003</v>
      </c>
      <c r="I402" s="70" t="s">
        <v>66</v>
      </c>
      <c r="J402" s="70">
        <v>24</v>
      </c>
      <c r="K402" s="178" t="s">
        <v>1222</v>
      </c>
      <c r="L402" s="71"/>
      <c r="M402" s="72">
        <f t="shared" si="45"/>
        <v>0</v>
      </c>
      <c r="N402" s="73">
        <f t="shared" si="46"/>
        <v>0</v>
      </c>
      <c r="O402" s="74" t="s">
        <v>67</v>
      </c>
      <c r="P402" s="75" t="s">
        <v>68</v>
      </c>
      <c r="Q402" s="66" t="s">
        <v>71</v>
      </c>
      <c r="R402" s="76" t="s">
        <v>121</v>
      </c>
      <c r="S402" s="66">
        <v>300</v>
      </c>
      <c r="T402" s="77" t="s">
        <v>530</v>
      </c>
      <c r="U402" s="76" t="s">
        <v>74</v>
      </c>
      <c r="V402" s="76" t="s">
        <v>148</v>
      </c>
      <c r="W402" s="78" t="s">
        <v>76</v>
      </c>
      <c r="X402" s="62"/>
    </row>
    <row r="403" spans="1:24" s="79" customFormat="1" ht="16.05" customHeight="1">
      <c r="A403" s="55"/>
      <c r="B403" s="190" t="s">
        <v>1000</v>
      </c>
      <c r="C403" s="64" t="s">
        <v>62</v>
      </c>
      <c r="D403" s="65" t="s">
        <v>532</v>
      </c>
      <c r="E403" s="66" t="s">
        <v>848</v>
      </c>
      <c r="F403" s="67"/>
      <c r="G403" s="68">
        <v>4.25</v>
      </c>
      <c r="H403" s="69">
        <f t="shared" si="54"/>
        <v>429.64865000000003</v>
      </c>
      <c r="I403" s="70" t="s">
        <v>66</v>
      </c>
      <c r="J403" s="70">
        <v>24</v>
      </c>
      <c r="K403" s="178" t="s">
        <v>1222</v>
      </c>
      <c r="L403" s="71"/>
      <c r="M403" s="72">
        <f t="shared" si="45"/>
        <v>0</v>
      </c>
      <c r="N403" s="73">
        <f t="shared" si="46"/>
        <v>0</v>
      </c>
      <c r="O403" s="74" t="s">
        <v>67</v>
      </c>
      <c r="P403" s="75" t="s">
        <v>68</v>
      </c>
      <c r="Q403" s="66" t="s">
        <v>85</v>
      </c>
      <c r="R403" s="76" t="s">
        <v>533</v>
      </c>
      <c r="S403" s="66">
        <v>300</v>
      </c>
      <c r="T403" s="77" t="s">
        <v>534</v>
      </c>
      <c r="U403" s="76" t="s">
        <v>123</v>
      </c>
      <c r="V403" s="76" t="s">
        <v>148</v>
      </c>
      <c r="W403" s="78" t="s">
        <v>76</v>
      </c>
      <c r="X403" s="62"/>
    </row>
    <row r="404" spans="1:24" s="79" customFormat="1" ht="16.05" customHeight="1">
      <c r="A404" s="55"/>
      <c r="B404" s="190" t="s">
        <v>1001</v>
      </c>
      <c r="C404" s="64" t="s">
        <v>62</v>
      </c>
      <c r="D404" s="65" t="s">
        <v>1002</v>
      </c>
      <c r="E404" s="66" t="s">
        <v>848</v>
      </c>
      <c r="F404" s="67"/>
      <c r="G404" s="68">
        <v>4.25</v>
      </c>
      <c r="H404" s="69">
        <f t="shared" si="54"/>
        <v>429.64865000000003</v>
      </c>
      <c r="I404" s="70" t="s">
        <v>66</v>
      </c>
      <c r="J404" s="70">
        <v>24</v>
      </c>
      <c r="K404" s="179" t="s">
        <v>1223</v>
      </c>
      <c r="L404" s="71"/>
      <c r="M404" s="72">
        <f t="shared" si="45"/>
        <v>0</v>
      </c>
      <c r="N404" s="73">
        <f t="shared" si="46"/>
        <v>0</v>
      </c>
      <c r="O404" s="74" t="s">
        <v>67</v>
      </c>
      <c r="P404" s="75" t="s">
        <v>68</v>
      </c>
      <c r="Q404" s="66"/>
      <c r="R404" s="76"/>
      <c r="S404" s="66"/>
      <c r="T404" s="77"/>
      <c r="U404" s="76"/>
      <c r="V404" s="76"/>
      <c r="W404" s="78" t="s">
        <v>76</v>
      </c>
      <c r="X404" s="62"/>
    </row>
    <row r="405" spans="1:24" s="79" customFormat="1" ht="16.05" customHeight="1">
      <c r="A405" s="55"/>
      <c r="B405" s="190" t="s">
        <v>1003</v>
      </c>
      <c r="C405" s="64" t="s">
        <v>846</v>
      </c>
      <c r="D405" s="65" t="s">
        <v>536</v>
      </c>
      <c r="E405" s="66" t="s">
        <v>848</v>
      </c>
      <c r="F405" s="67"/>
      <c r="G405" s="83">
        <f>H405/$O$8</f>
        <v>3.669859081367997</v>
      </c>
      <c r="H405" s="84">
        <v>371</v>
      </c>
      <c r="I405" s="70" t="s">
        <v>66</v>
      </c>
      <c r="J405" s="70">
        <v>24</v>
      </c>
      <c r="K405" s="178" t="s">
        <v>1222</v>
      </c>
      <c r="L405" s="71"/>
      <c r="M405" s="72">
        <f t="shared" si="45"/>
        <v>0</v>
      </c>
      <c r="N405" s="73">
        <f t="shared" si="46"/>
        <v>0</v>
      </c>
      <c r="O405" s="74" t="s">
        <v>849</v>
      </c>
      <c r="P405" s="75" t="s">
        <v>68</v>
      </c>
      <c r="Q405" s="66" t="s">
        <v>85</v>
      </c>
      <c r="R405" s="76" t="s">
        <v>173</v>
      </c>
      <c r="S405" s="66">
        <v>300</v>
      </c>
      <c r="T405" s="77" t="s">
        <v>250</v>
      </c>
      <c r="U405" s="76" t="s">
        <v>123</v>
      </c>
      <c r="V405" s="76" t="s">
        <v>144</v>
      </c>
      <c r="W405" s="78" t="s">
        <v>217</v>
      </c>
      <c r="X405" s="62"/>
    </row>
    <row r="406" spans="1:24" s="160" customFormat="1" ht="16.05" hidden="1" customHeight="1">
      <c r="A406" s="145"/>
      <c r="B406" s="191" t="s">
        <v>1004</v>
      </c>
      <c r="C406" s="164" t="s">
        <v>62</v>
      </c>
      <c r="D406" s="146" t="s">
        <v>542</v>
      </c>
      <c r="E406" s="147" t="s">
        <v>851</v>
      </c>
      <c r="F406" s="148"/>
      <c r="G406" s="149">
        <v>4.55</v>
      </c>
      <c r="H406" s="150">
        <f>G406*$O$8</f>
        <v>459.97678999999999</v>
      </c>
      <c r="I406" s="151" t="s">
        <v>66</v>
      </c>
      <c r="J406" s="151">
        <v>20</v>
      </c>
      <c r="K406" s="166" t="s">
        <v>1219</v>
      </c>
      <c r="L406" s="152"/>
      <c r="M406" s="153">
        <f t="shared" si="45"/>
        <v>0</v>
      </c>
      <c r="N406" s="154">
        <f t="shared" si="46"/>
        <v>0</v>
      </c>
      <c r="O406" s="155" t="s">
        <v>67</v>
      </c>
      <c r="P406" s="155" t="s">
        <v>84</v>
      </c>
      <c r="Q406" s="147" t="s">
        <v>71</v>
      </c>
      <c r="R406" s="156" t="s">
        <v>151</v>
      </c>
      <c r="S406" s="147">
        <v>250</v>
      </c>
      <c r="T406" s="157" t="s">
        <v>174</v>
      </c>
      <c r="U406" s="156" t="s">
        <v>540</v>
      </c>
      <c r="V406" s="156" t="s">
        <v>356</v>
      </c>
      <c r="W406" s="158" t="s">
        <v>76</v>
      </c>
      <c r="X406" s="159"/>
    </row>
    <row r="407" spans="1:24" s="79" customFormat="1" ht="16.05" customHeight="1">
      <c r="A407" s="55"/>
      <c r="B407" s="190" t="s">
        <v>1005</v>
      </c>
      <c r="C407" s="64" t="s">
        <v>846</v>
      </c>
      <c r="D407" s="65" t="s">
        <v>548</v>
      </c>
      <c r="E407" s="85" t="s">
        <v>848</v>
      </c>
      <c r="F407" s="82" t="s">
        <v>131</v>
      </c>
      <c r="G407" s="83">
        <f>H407/$O$8</f>
        <v>2.8191639843392968</v>
      </c>
      <c r="H407" s="84">
        <v>285</v>
      </c>
      <c r="I407" s="86" t="s">
        <v>857</v>
      </c>
      <c r="J407" s="86">
        <v>24</v>
      </c>
      <c r="K407" s="177" t="s">
        <v>1221</v>
      </c>
      <c r="L407" s="71"/>
      <c r="M407" s="72">
        <f t="shared" si="45"/>
        <v>0</v>
      </c>
      <c r="N407" s="73">
        <f t="shared" si="46"/>
        <v>0</v>
      </c>
      <c r="O407" s="74" t="s">
        <v>849</v>
      </c>
      <c r="P407" s="75" t="s">
        <v>68</v>
      </c>
      <c r="Q407" s="66" t="s">
        <v>71</v>
      </c>
      <c r="R407" s="76" t="s">
        <v>121</v>
      </c>
      <c r="S407" s="66">
        <v>350</v>
      </c>
      <c r="T407" s="77" t="s">
        <v>214</v>
      </c>
      <c r="U407" s="76" t="s">
        <v>540</v>
      </c>
      <c r="V407" s="76" t="s">
        <v>549</v>
      </c>
      <c r="W407" s="78" t="s">
        <v>76</v>
      </c>
      <c r="X407" s="62"/>
    </row>
    <row r="408" spans="1:24" s="79" customFormat="1" ht="16.05" customHeight="1">
      <c r="A408" s="55"/>
      <c r="B408" s="190" t="s">
        <v>1006</v>
      </c>
      <c r="C408" s="64" t="s">
        <v>62</v>
      </c>
      <c r="D408" s="65" t="s">
        <v>548</v>
      </c>
      <c r="E408" s="66" t="s">
        <v>848</v>
      </c>
      <c r="F408" s="82" t="s">
        <v>131</v>
      </c>
      <c r="G408" s="68">
        <v>4.25</v>
      </c>
      <c r="H408" s="69">
        <f t="shared" ref="H408:H412" si="55">G408*$O$8</f>
        <v>429.64865000000003</v>
      </c>
      <c r="I408" s="70" t="s">
        <v>66</v>
      </c>
      <c r="J408" s="70">
        <v>24</v>
      </c>
      <c r="K408" s="179" t="s">
        <v>1223</v>
      </c>
      <c r="L408" s="71"/>
      <c r="M408" s="72">
        <f t="shared" si="45"/>
        <v>0</v>
      </c>
      <c r="N408" s="73">
        <f t="shared" si="46"/>
        <v>0</v>
      </c>
      <c r="O408" s="74" t="s">
        <v>67</v>
      </c>
      <c r="P408" s="75" t="s">
        <v>68</v>
      </c>
      <c r="Q408" s="66" t="s">
        <v>71</v>
      </c>
      <c r="R408" s="76" t="s">
        <v>121</v>
      </c>
      <c r="S408" s="66">
        <v>350</v>
      </c>
      <c r="T408" s="77" t="s">
        <v>214</v>
      </c>
      <c r="U408" s="76" t="s">
        <v>540</v>
      </c>
      <c r="V408" s="76" t="s">
        <v>549</v>
      </c>
      <c r="W408" s="78" t="s">
        <v>76</v>
      </c>
      <c r="X408" s="62"/>
    </row>
    <row r="409" spans="1:24" s="79" customFormat="1" ht="16.05" hidden="1" customHeight="1">
      <c r="A409" s="55"/>
      <c r="B409" s="191" t="s">
        <v>1007</v>
      </c>
      <c r="C409" s="164" t="s">
        <v>62</v>
      </c>
      <c r="D409" s="146" t="s">
        <v>551</v>
      </c>
      <c r="E409" s="147" t="s">
        <v>851</v>
      </c>
      <c r="F409" s="148"/>
      <c r="G409" s="149">
        <v>6.05</v>
      </c>
      <c r="H409" s="150">
        <f t="shared" si="55"/>
        <v>611.61748999999998</v>
      </c>
      <c r="I409" s="151" t="s">
        <v>66</v>
      </c>
      <c r="J409" s="151">
        <v>20</v>
      </c>
      <c r="K409" s="166" t="s">
        <v>1219</v>
      </c>
      <c r="L409" s="152"/>
      <c r="M409" s="153">
        <f t="shared" si="45"/>
        <v>0</v>
      </c>
      <c r="N409" s="154">
        <f t="shared" si="46"/>
        <v>0</v>
      </c>
      <c r="O409" s="155" t="s">
        <v>67</v>
      </c>
      <c r="P409" s="155" t="s">
        <v>84</v>
      </c>
      <c r="Q409" s="147" t="s">
        <v>85</v>
      </c>
      <c r="R409" s="156" t="s">
        <v>127</v>
      </c>
      <c r="S409" s="147">
        <v>300</v>
      </c>
      <c r="T409" s="157" t="s">
        <v>250</v>
      </c>
      <c r="U409" s="156" t="s">
        <v>98</v>
      </c>
      <c r="V409" s="156" t="s">
        <v>552</v>
      </c>
      <c r="W409" s="158" t="s">
        <v>217</v>
      </c>
      <c r="X409" s="62"/>
    </row>
    <row r="410" spans="1:24" s="79" customFormat="1" ht="16.05" customHeight="1">
      <c r="A410" s="55"/>
      <c r="B410" s="190" t="s">
        <v>1008</v>
      </c>
      <c r="C410" s="64" t="s">
        <v>62</v>
      </c>
      <c r="D410" s="65" t="s">
        <v>557</v>
      </c>
      <c r="E410" s="66" t="s">
        <v>848</v>
      </c>
      <c r="F410" s="67"/>
      <c r="G410" s="68">
        <v>6.19</v>
      </c>
      <c r="H410" s="69">
        <f t="shared" si="55"/>
        <v>625.770622</v>
      </c>
      <c r="I410" s="70" t="s">
        <v>66</v>
      </c>
      <c r="J410" s="70">
        <v>24</v>
      </c>
      <c r="K410" s="178" t="s">
        <v>1222</v>
      </c>
      <c r="L410" s="71"/>
      <c r="M410" s="72">
        <f t="shared" si="45"/>
        <v>0</v>
      </c>
      <c r="N410" s="73">
        <f t="shared" si="46"/>
        <v>0</v>
      </c>
      <c r="O410" s="74" t="s">
        <v>67</v>
      </c>
      <c r="P410" s="75" t="s">
        <v>68</v>
      </c>
      <c r="Q410" s="66" t="s">
        <v>71</v>
      </c>
      <c r="R410" s="76" t="s">
        <v>127</v>
      </c>
      <c r="S410" s="66">
        <v>200</v>
      </c>
      <c r="T410" s="77" t="s">
        <v>558</v>
      </c>
      <c r="U410" s="76" t="s">
        <v>559</v>
      </c>
      <c r="V410" s="76" t="s">
        <v>144</v>
      </c>
      <c r="W410" s="78" t="s">
        <v>76</v>
      </c>
      <c r="X410" s="62"/>
    </row>
    <row r="411" spans="1:24" s="79" customFormat="1" ht="16.05" hidden="1" customHeight="1">
      <c r="A411" s="55"/>
      <c r="B411" s="191" t="s">
        <v>1009</v>
      </c>
      <c r="C411" s="164" t="s">
        <v>62</v>
      </c>
      <c r="D411" s="146" t="s">
        <v>1010</v>
      </c>
      <c r="E411" s="147" t="s">
        <v>851</v>
      </c>
      <c r="F411" s="148"/>
      <c r="G411" s="149">
        <v>6.05</v>
      </c>
      <c r="H411" s="150">
        <f t="shared" si="55"/>
        <v>611.61748999999998</v>
      </c>
      <c r="I411" s="151" t="s">
        <v>66</v>
      </c>
      <c r="J411" s="151">
        <v>20</v>
      </c>
      <c r="K411" s="166" t="s">
        <v>1219</v>
      </c>
      <c r="L411" s="152"/>
      <c r="M411" s="153">
        <f t="shared" si="45"/>
        <v>0</v>
      </c>
      <c r="N411" s="154">
        <f t="shared" si="46"/>
        <v>0</v>
      </c>
      <c r="O411" s="155" t="s">
        <v>67</v>
      </c>
      <c r="P411" s="155" t="s">
        <v>84</v>
      </c>
      <c r="Q411" s="147" t="s">
        <v>71</v>
      </c>
      <c r="R411" s="156" t="s">
        <v>173</v>
      </c>
      <c r="S411" s="147">
        <v>200</v>
      </c>
      <c r="T411" s="157" t="s">
        <v>442</v>
      </c>
      <c r="U411" s="156" t="s">
        <v>567</v>
      </c>
      <c r="V411" s="156" t="s">
        <v>136</v>
      </c>
      <c r="W411" s="158" t="s">
        <v>76</v>
      </c>
      <c r="X411" s="62"/>
    </row>
    <row r="412" spans="1:24" s="79" customFormat="1" ht="16.05" hidden="1" customHeight="1">
      <c r="A412" s="55"/>
      <c r="B412" s="191" t="s">
        <v>1011</v>
      </c>
      <c r="C412" s="164" t="s">
        <v>62</v>
      </c>
      <c r="D412" s="146" t="s">
        <v>566</v>
      </c>
      <c r="E412" s="147" t="s">
        <v>851</v>
      </c>
      <c r="F412" s="148"/>
      <c r="G412" s="149">
        <v>4.55</v>
      </c>
      <c r="H412" s="150">
        <f t="shared" si="55"/>
        <v>459.97678999999999</v>
      </c>
      <c r="I412" s="151" t="s">
        <v>66</v>
      </c>
      <c r="J412" s="151">
        <v>20</v>
      </c>
      <c r="K412" s="166" t="s">
        <v>1219</v>
      </c>
      <c r="L412" s="152"/>
      <c r="M412" s="153">
        <f t="shared" si="45"/>
        <v>0</v>
      </c>
      <c r="N412" s="154">
        <f t="shared" si="46"/>
        <v>0</v>
      </c>
      <c r="O412" s="155" t="s">
        <v>67</v>
      </c>
      <c r="P412" s="155" t="s">
        <v>84</v>
      </c>
      <c r="Q412" s="147" t="s">
        <v>71</v>
      </c>
      <c r="R412" s="156" t="s">
        <v>231</v>
      </c>
      <c r="S412" s="147">
        <v>400</v>
      </c>
      <c r="T412" s="157" t="s">
        <v>114</v>
      </c>
      <c r="U412" s="156" t="s">
        <v>567</v>
      </c>
      <c r="V412" s="156" t="s">
        <v>568</v>
      </c>
      <c r="W412" s="158" t="s">
        <v>76</v>
      </c>
      <c r="X412" s="62"/>
    </row>
    <row r="413" spans="1:24" s="79" customFormat="1" ht="16.05" customHeight="1">
      <c r="A413" s="55"/>
      <c r="B413" s="190" t="s">
        <v>1012</v>
      </c>
      <c r="C413" s="64" t="s">
        <v>846</v>
      </c>
      <c r="D413" s="65" t="s">
        <v>572</v>
      </c>
      <c r="E413" s="66" t="s">
        <v>848</v>
      </c>
      <c r="F413" s="67"/>
      <c r="G413" s="83">
        <f>H413/$O$8</f>
        <v>3.669859081367997</v>
      </c>
      <c r="H413" s="84">
        <v>371</v>
      </c>
      <c r="I413" s="70" t="s">
        <v>66</v>
      </c>
      <c r="J413" s="70">
        <v>24</v>
      </c>
      <c r="K413" s="178" t="s">
        <v>1222</v>
      </c>
      <c r="L413" s="71"/>
      <c r="M413" s="72">
        <f t="shared" si="45"/>
        <v>0</v>
      </c>
      <c r="N413" s="73">
        <f t="shared" si="46"/>
        <v>0</v>
      </c>
      <c r="O413" s="74" t="s">
        <v>849</v>
      </c>
      <c r="P413" s="75" t="s">
        <v>68</v>
      </c>
      <c r="Q413" s="66" t="s">
        <v>85</v>
      </c>
      <c r="R413" s="76" t="s">
        <v>103</v>
      </c>
      <c r="S413" s="66">
        <v>250</v>
      </c>
      <c r="T413" s="77" t="s">
        <v>573</v>
      </c>
      <c r="U413" s="76" t="s">
        <v>98</v>
      </c>
      <c r="V413" s="76" t="s">
        <v>574</v>
      </c>
      <c r="W413" s="78" t="s">
        <v>90</v>
      </c>
      <c r="X413" s="62"/>
    </row>
    <row r="414" spans="1:24" s="79" customFormat="1" ht="16.05" hidden="1" customHeight="1">
      <c r="A414" s="55"/>
      <c r="B414" s="191" t="s">
        <v>1013</v>
      </c>
      <c r="C414" s="164" t="s">
        <v>62</v>
      </c>
      <c r="D414" s="146" t="s">
        <v>576</v>
      </c>
      <c r="E414" s="147" t="s">
        <v>851</v>
      </c>
      <c r="F414" s="148"/>
      <c r="G414" s="149">
        <v>4.55</v>
      </c>
      <c r="H414" s="150">
        <f t="shared" ref="H414:H421" si="56">G414*$O$8</f>
        <v>459.97678999999999</v>
      </c>
      <c r="I414" s="151" t="s">
        <v>66</v>
      </c>
      <c r="J414" s="151">
        <v>20</v>
      </c>
      <c r="K414" s="166" t="s">
        <v>1219</v>
      </c>
      <c r="L414" s="152"/>
      <c r="M414" s="153">
        <f t="shared" si="45"/>
        <v>0</v>
      </c>
      <c r="N414" s="154">
        <f t="shared" si="46"/>
        <v>0</v>
      </c>
      <c r="O414" s="155" t="s">
        <v>67</v>
      </c>
      <c r="P414" s="155" t="s">
        <v>84</v>
      </c>
      <c r="Q414" s="147" t="s">
        <v>85</v>
      </c>
      <c r="R414" s="156" t="s">
        <v>200</v>
      </c>
      <c r="S414" s="147">
        <v>200</v>
      </c>
      <c r="T414" s="157" t="s">
        <v>80</v>
      </c>
      <c r="U414" s="156" t="s">
        <v>371</v>
      </c>
      <c r="V414" s="156" t="s">
        <v>328</v>
      </c>
      <c r="W414" s="158" t="s">
        <v>217</v>
      </c>
      <c r="X414" s="62"/>
    </row>
    <row r="415" spans="1:24" s="79" customFormat="1" ht="16.05" customHeight="1">
      <c r="A415" s="55"/>
      <c r="B415" s="190" t="s">
        <v>1014</v>
      </c>
      <c r="C415" s="64" t="s">
        <v>62</v>
      </c>
      <c r="D415" s="65" t="s">
        <v>582</v>
      </c>
      <c r="E415" s="66" t="s">
        <v>848</v>
      </c>
      <c r="F415" s="67"/>
      <c r="G415" s="68">
        <v>4.25</v>
      </c>
      <c r="H415" s="69">
        <f t="shared" si="56"/>
        <v>429.64865000000003</v>
      </c>
      <c r="I415" s="70" t="s">
        <v>66</v>
      </c>
      <c r="J415" s="70">
        <v>24</v>
      </c>
      <c r="K415" s="179" t="s">
        <v>1223</v>
      </c>
      <c r="L415" s="71"/>
      <c r="M415" s="72">
        <f t="shared" si="45"/>
        <v>0</v>
      </c>
      <c r="N415" s="73">
        <f t="shared" si="46"/>
        <v>0</v>
      </c>
      <c r="O415" s="74" t="s">
        <v>67</v>
      </c>
      <c r="P415" s="75" t="s">
        <v>68</v>
      </c>
      <c r="Q415" s="66" t="s">
        <v>71</v>
      </c>
      <c r="R415" s="76" t="s">
        <v>231</v>
      </c>
      <c r="S415" s="66">
        <v>200</v>
      </c>
      <c r="T415" s="77" t="s">
        <v>365</v>
      </c>
      <c r="U415" s="76" t="s">
        <v>74</v>
      </c>
      <c r="V415" s="76" t="s">
        <v>583</v>
      </c>
      <c r="W415" s="78" t="s">
        <v>76</v>
      </c>
      <c r="X415" s="62"/>
    </row>
    <row r="416" spans="1:24" s="79" customFormat="1" ht="16.05" hidden="1" customHeight="1">
      <c r="A416" s="55"/>
      <c r="B416" s="191" t="s">
        <v>1015</v>
      </c>
      <c r="C416" s="164" t="s">
        <v>62</v>
      </c>
      <c r="D416" s="146" t="s">
        <v>1016</v>
      </c>
      <c r="E416" s="147" t="s">
        <v>851</v>
      </c>
      <c r="F416" s="148"/>
      <c r="G416" s="149">
        <v>6.05</v>
      </c>
      <c r="H416" s="150">
        <f t="shared" si="56"/>
        <v>611.61748999999998</v>
      </c>
      <c r="I416" s="151" t="s">
        <v>66</v>
      </c>
      <c r="J416" s="151">
        <v>20</v>
      </c>
      <c r="K416" s="166" t="s">
        <v>1219</v>
      </c>
      <c r="L416" s="152"/>
      <c r="M416" s="153">
        <f t="shared" si="45"/>
        <v>0</v>
      </c>
      <c r="N416" s="154">
        <f t="shared" si="46"/>
        <v>0</v>
      </c>
      <c r="O416" s="155" t="s">
        <v>67</v>
      </c>
      <c r="P416" s="155" t="s">
        <v>84</v>
      </c>
      <c r="Q416" s="147" t="s">
        <v>71</v>
      </c>
      <c r="R416" s="156" t="s">
        <v>103</v>
      </c>
      <c r="S416" s="147">
        <v>200</v>
      </c>
      <c r="T416" s="157" t="s">
        <v>174</v>
      </c>
      <c r="U416" s="156" t="s">
        <v>175</v>
      </c>
      <c r="V416" s="156" t="s">
        <v>136</v>
      </c>
      <c r="W416" s="158" t="s">
        <v>76</v>
      </c>
      <c r="X416" s="62"/>
    </row>
    <row r="417" spans="1:24" s="79" customFormat="1" ht="16.05" customHeight="1">
      <c r="A417" s="55"/>
      <c r="B417" s="190" t="s">
        <v>1017</v>
      </c>
      <c r="C417" s="64" t="s">
        <v>62</v>
      </c>
      <c r="D417" s="65" t="s">
        <v>1018</v>
      </c>
      <c r="E417" s="66" t="s">
        <v>848</v>
      </c>
      <c r="F417" s="80" t="s">
        <v>93</v>
      </c>
      <c r="G417" s="68">
        <v>6.05</v>
      </c>
      <c r="H417" s="69">
        <f t="shared" si="56"/>
        <v>611.61748999999998</v>
      </c>
      <c r="I417" s="70" t="s">
        <v>66</v>
      </c>
      <c r="J417" s="70">
        <v>24</v>
      </c>
      <c r="K417" s="179" t="s">
        <v>1223</v>
      </c>
      <c r="L417" s="71"/>
      <c r="M417" s="72">
        <f t="shared" si="45"/>
        <v>0</v>
      </c>
      <c r="N417" s="73">
        <f t="shared" si="46"/>
        <v>0</v>
      </c>
      <c r="O417" s="74" t="s">
        <v>67</v>
      </c>
      <c r="P417" s="75" t="s">
        <v>68</v>
      </c>
      <c r="Q417" s="66"/>
      <c r="R417" s="76"/>
      <c r="S417" s="66"/>
      <c r="T417" s="77"/>
      <c r="U417" s="76"/>
      <c r="V417" s="76"/>
      <c r="W417" s="78" t="s">
        <v>100</v>
      </c>
      <c r="X417" s="62"/>
    </row>
    <row r="418" spans="1:24" s="79" customFormat="1" ht="16.05" customHeight="1">
      <c r="A418" s="55"/>
      <c r="B418" s="190" t="s">
        <v>1019</v>
      </c>
      <c r="C418" s="64" t="s">
        <v>62</v>
      </c>
      <c r="D418" s="65" t="s">
        <v>1020</v>
      </c>
      <c r="E418" s="66" t="s">
        <v>848</v>
      </c>
      <c r="F418" s="67"/>
      <c r="G418" s="68">
        <v>4.25</v>
      </c>
      <c r="H418" s="69">
        <f t="shared" si="56"/>
        <v>429.64865000000003</v>
      </c>
      <c r="I418" s="70" t="s">
        <v>66</v>
      </c>
      <c r="J418" s="70">
        <v>24</v>
      </c>
      <c r="K418" s="178" t="s">
        <v>1222</v>
      </c>
      <c r="L418" s="71"/>
      <c r="M418" s="72">
        <f t="shared" si="45"/>
        <v>0</v>
      </c>
      <c r="N418" s="73">
        <f t="shared" si="46"/>
        <v>0</v>
      </c>
      <c r="O418" s="74" t="s">
        <v>67</v>
      </c>
      <c r="P418" s="75" t="s">
        <v>68</v>
      </c>
      <c r="Q418" s="66" t="s">
        <v>85</v>
      </c>
      <c r="R418" s="76" t="s">
        <v>103</v>
      </c>
      <c r="S418" s="66">
        <v>250</v>
      </c>
      <c r="T418" s="77" t="s">
        <v>174</v>
      </c>
      <c r="U418" s="76" t="s">
        <v>123</v>
      </c>
      <c r="V418" s="76"/>
      <c r="W418" s="78" t="s">
        <v>107</v>
      </c>
      <c r="X418" s="62"/>
    </row>
    <row r="419" spans="1:24" s="79" customFormat="1" ht="16.05" hidden="1" customHeight="1">
      <c r="A419" s="55"/>
      <c r="B419" s="191" t="s">
        <v>1021</v>
      </c>
      <c r="C419" s="164" t="s">
        <v>62</v>
      </c>
      <c r="D419" s="146" t="s">
        <v>593</v>
      </c>
      <c r="E419" s="147" t="s">
        <v>851</v>
      </c>
      <c r="F419" s="148"/>
      <c r="G419" s="149">
        <v>6.05</v>
      </c>
      <c r="H419" s="150">
        <f t="shared" si="56"/>
        <v>611.61748999999998</v>
      </c>
      <c r="I419" s="151" t="s">
        <v>66</v>
      </c>
      <c r="J419" s="151">
        <v>20</v>
      </c>
      <c r="K419" s="166" t="s">
        <v>1219</v>
      </c>
      <c r="L419" s="152"/>
      <c r="M419" s="153">
        <f t="shared" si="45"/>
        <v>0</v>
      </c>
      <c r="N419" s="154">
        <f t="shared" si="46"/>
        <v>0</v>
      </c>
      <c r="O419" s="155" t="s">
        <v>67</v>
      </c>
      <c r="P419" s="155" t="s">
        <v>84</v>
      </c>
      <c r="Q419" s="147" t="s">
        <v>71</v>
      </c>
      <c r="R419" s="156" t="s">
        <v>127</v>
      </c>
      <c r="S419" s="147">
        <v>200</v>
      </c>
      <c r="T419" s="157" t="s">
        <v>442</v>
      </c>
      <c r="U419" s="156" t="s">
        <v>74</v>
      </c>
      <c r="V419" s="156" t="s">
        <v>136</v>
      </c>
      <c r="W419" s="158" t="s">
        <v>76</v>
      </c>
      <c r="X419" s="62"/>
    </row>
    <row r="420" spans="1:24" s="79" customFormat="1" ht="16.05" hidden="1" customHeight="1">
      <c r="A420" s="55"/>
      <c r="B420" s="191" t="s">
        <v>1022</v>
      </c>
      <c r="C420" s="164" t="s">
        <v>62</v>
      </c>
      <c r="D420" s="146" t="s">
        <v>603</v>
      </c>
      <c r="E420" s="147" t="s">
        <v>851</v>
      </c>
      <c r="F420" s="148"/>
      <c r="G420" s="149">
        <v>6.05</v>
      </c>
      <c r="H420" s="150">
        <f t="shared" si="56"/>
        <v>611.61748999999998</v>
      </c>
      <c r="I420" s="151" t="s">
        <v>66</v>
      </c>
      <c r="J420" s="151">
        <v>20</v>
      </c>
      <c r="K420" s="166" t="s">
        <v>1219</v>
      </c>
      <c r="L420" s="152"/>
      <c r="M420" s="153">
        <f t="shared" si="45"/>
        <v>0</v>
      </c>
      <c r="N420" s="154">
        <f t="shared" si="46"/>
        <v>0</v>
      </c>
      <c r="O420" s="155" t="s">
        <v>67</v>
      </c>
      <c r="P420" s="155" t="s">
        <v>84</v>
      </c>
      <c r="Q420" s="147" t="s">
        <v>85</v>
      </c>
      <c r="R420" s="156" t="s">
        <v>604</v>
      </c>
      <c r="S420" s="147">
        <v>250</v>
      </c>
      <c r="T420" s="157" t="s">
        <v>313</v>
      </c>
      <c r="U420" s="156" t="s">
        <v>98</v>
      </c>
      <c r="V420" s="156" t="s">
        <v>136</v>
      </c>
      <c r="W420" s="158" t="s">
        <v>90</v>
      </c>
      <c r="X420" s="62"/>
    </row>
    <row r="421" spans="1:24" s="79" customFormat="1" ht="16.05" hidden="1" customHeight="1">
      <c r="A421" s="55"/>
      <c r="B421" s="191" t="s">
        <v>1023</v>
      </c>
      <c r="C421" s="164" t="s">
        <v>62</v>
      </c>
      <c r="D421" s="146" t="s">
        <v>606</v>
      </c>
      <c r="E421" s="147" t="s">
        <v>851</v>
      </c>
      <c r="F421" s="148"/>
      <c r="G421" s="149">
        <v>6.05</v>
      </c>
      <c r="H421" s="150">
        <f t="shared" si="56"/>
        <v>611.61748999999998</v>
      </c>
      <c r="I421" s="151" t="s">
        <v>66</v>
      </c>
      <c r="J421" s="151">
        <v>20</v>
      </c>
      <c r="K421" s="166" t="s">
        <v>1219</v>
      </c>
      <c r="L421" s="152"/>
      <c r="M421" s="153">
        <f t="shared" si="45"/>
        <v>0</v>
      </c>
      <c r="N421" s="154">
        <f t="shared" si="46"/>
        <v>0</v>
      </c>
      <c r="O421" s="155" t="s">
        <v>67</v>
      </c>
      <c r="P421" s="155" t="s">
        <v>84</v>
      </c>
      <c r="Q421" s="147" t="s">
        <v>71</v>
      </c>
      <c r="R421" s="156" t="s">
        <v>231</v>
      </c>
      <c r="S421" s="147">
        <v>200</v>
      </c>
      <c r="T421" s="157" t="s">
        <v>73</v>
      </c>
      <c r="U421" s="156" t="s">
        <v>175</v>
      </c>
      <c r="V421" s="156" t="s">
        <v>136</v>
      </c>
      <c r="W421" s="158" t="s">
        <v>76</v>
      </c>
      <c r="X421" s="62"/>
    </row>
    <row r="422" spans="1:24" s="160" customFormat="1" ht="16.05" customHeight="1">
      <c r="A422" s="145"/>
      <c r="B422" s="193" t="s">
        <v>1024</v>
      </c>
      <c r="C422" s="167" t="s">
        <v>846</v>
      </c>
      <c r="D422" s="168" t="s">
        <v>608</v>
      </c>
      <c r="E422" s="175" t="s">
        <v>848</v>
      </c>
      <c r="F422" s="169"/>
      <c r="G422" s="170">
        <f t="shared" ref="G422:G423" si="57">H422/$O$8</f>
        <v>2.8191639843392968</v>
      </c>
      <c r="H422" s="171">
        <v>285</v>
      </c>
      <c r="I422" s="176" t="s">
        <v>857</v>
      </c>
      <c r="J422" s="176">
        <v>24</v>
      </c>
      <c r="K422" s="177" t="s">
        <v>1221</v>
      </c>
      <c r="L422" s="71"/>
      <c r="M422" s="72">
        <f t="shared" si="45"/>
        <v>0</v>
      </c>
      <c r="N422" s="73">
        <f t="shared" si="46"/>
        <v>0</v>
      </c>
      <c r="O422" s="172" t="s">
        <v>849</v>
      </c>
      <c r="P422" s="75" t="s">
        <v>68</v>
      </c>
      <c r="Q422" s="66" t="s">
        <v>71</v>
      </c>
      <c r="R422" s="76" t="s">
        <v>127</v>
      </c>
      <c r="S422" s="66">
        <v>150</v>
      </c>
      <c r="T422" s="77" t="s">
        <v>609</v>
      </c>
      <c r="U422" s="76" t="s">
        <v>175</v>
      </c>
      <c r="V422" s="76" t="s">
        <v>443</v>
      </c>
      <c r="W422" s="78" t="s">
        <v>76</v>
      </c>
      <c r="X422" s="159"/>
    </row>
    <row r="423" spans="1:24" s="79" customFormat="1" ht="16.05" customHeight="1">
      <c r="A423" s="55"/>
      <c r="B423" s="190" t="s">
        <v>1025</v>
      </c>
      <c r="C423" s="64" t="s">
        <v>846</v>
      </c>
      <c r="D423" s="65" t="s">
        <v>614</v>
      </c>
      <c r="E423" s="85" t="s">
        <v>848</v>
      </c>
      <c r="F423" s="67"/>
      <c r="G423" s="83">
        <f t="shared" si="57"/>
        <v>2.8191639843392968</v>
      </c>
      <c r="H423" s="84">
        <v>285</v>
      </c>
      <c r="I423" s="86" t="s">
        <v>857</v>
      </c>
      <c r="J423" s="86">
        <v>24</v>
      </c>
      <c r="K423" s="178" t="s">
        <v>1222</v>
      </c>
      <c r="L423" s="71"/>
      <c r="M423" s="72">
        <f t="shared" si="45"/>
        <v>0</v>
      </c>
      <c r="N423" s="73">
        <f t="shared" si="46"/>
        <v>0</v>
      </c>
      <c r="O423" s="74" t="s">
        <v>849</v>
      </c>
      <c r="P423" s="75" t="s">
        <v>68</v>
      </c>
      <c r="Q423" s="66" t="s">
        <v>71</v>
      </c>
      <c r="R423" s="76" t="s">
        <v>615</v>
      </c>
      <c r="S423" s="66">
        <v>300</v>
      </c>
      <c r="T423" s="77" t="s">
        <v>474</v>
      </c>
      <c r="U423" s="76" t="s">
        <v>175</v>
      </c>
      <c r="V423" s="76" t="s">
        <v>128</v>
      </c>
      <c r="W423" s="78" t="s">
        <v>76</v>
      </c>
      <c r="X423" s="62"/>
    </row>
    <row r="424" spans="1:24" s="79" customFormat="1" ht="16.05" customHeight="1">
      <c r="A424" s="55"/>
      <c r="B424" s="190" t="s">
        <v>1026</v>
      </c>
      <c r="C424" s="64" t="s">
        <v>62</v>
      </c>
      <c r="D424" s="65" t="s">
        <v>1027</v>
      </c>
      <c r="E424" s="66" t="s">
        <v>848</v>
      </c>
      <c r="F424" s="80" t="s">
        <v>93</v>
      </c>
      <c r="G424" s="68">
        <v>6.35</v>
      </c>
      <c r="H424" s="69">
        <f>G424*$O$8</f>
        <v>641.94562999999994</v>
      </c>
      <c r="I424" s="70" t="s">
        <v>66</v>
      </c>
      <c r="J424" s="70">
        <v>24</v>
      </c>
      <c r="K424" s="179" t="s">
        <v>1223</v>
      </c>
      <c r="L424" s="71"/>
      <c r="M424" s="72">
        <f t="shared" si="45"/>
        <v>0</v>
      </c>
      <c r="N424" s="73">
        <f t="shared" si="46"/>
        <v>0</v>
      </c>
      <c r="O424" s="74" t="s">
        <v>67</v>
      </c>
      <c r="P424" s="75" t="s">
        <v>68</v>
      </c>
      <c r="Q424" s="66"/>
      <c r="R424" s="76"/>
      <c r="S424" s="66"/>
      <c r="T424" s="77"/>
      <c r="U424" s="76"/>
      <c r="V424" s="76"/>
      <c r="W424" s="78" t="s">
        <v>100</v>
      </c>
      <c r="X424" s="62"/>
    </row>
    <row r="425" spans="1:24" s="79" customFormat="1" ht="16.05" customHeight="1">
      <c r="A425" s="55"/>
      <c r="B425" s="190" t="s">
        <v>1028</v>
      </c>
      <c r="C425" s="64" t="s">
        <v>846</v>
      </c>
      <c r="D425" s="65" t="s">
        <v>617</v>
      </c>
      <c r="E425" s="85" t="s">
        <v>848</v>
      </c>
      <c r="F425" s="67"/>
      <c r="G425" s="83">
        <f>H425/$O$8</f>
        <v>2.8191639843392968</v>
      </c>
      <c r="H425" s="84">
        <v>285</v>
      </c>
      <c r="I425" s="86" t="s">
        <v>857</v>
      </c>
      <c r="J425" s="86">
        <v>24</v>
      </c>
      <c r="K425" s="178" t="s">
        <v>1222</v>
      </c>
      <c r="L425" s="71"/>
      <c r="M425" s="72">
        <f t="shared" si="45"/>
        <v>0</v>
      </c>
      <c r="N425" s="73">
        <f t="shared" si="46"/>
        <v>0</v>
      </c>
      <c r="O425" s="74" t="s">
        <v>849</v>
      </c>
      <c r="P425" s="75" t="s">
        <v>68</v>
      </c>
      <c r="Q425" s="66" t="s">
        <v>85</v>
      </c>
      <c r="R425" s="76" t="s">
        <v>127</v>
      </c>
      <c r="S425" s="66">
        <v>250</v>
      </c>
      <c r="T425" s="77" t="s">
        <v>419</v>
      </c>
      <c r="U425" s="76" t="s">
        <v>123</v>
      </c>
      <c r="V425" s="76" t="s">
        <v>618</v>
      </c>
      <c r="W425" s="78" t="s">
        <v>217</v>
      </c>
      <c r="X425" s="62"/>
    </row>
    <row r="426" spans="1:24" s="79" customFormat="1" ht="16.05" hidden="1" customHeight="1">
      <c r="A426" s="55"/>
      <c r="B426" s="191" t="s">
        <v>1029</v>
      </c>
      <c r="C426" s="164" t="s">
        <v>62</v>
      </c>
      <c r="D426" s="146" t="s">
        <v>622</v>
      </c>
      <c r="E426" s="147" t="s">
        <v>851</v>
      </c>
      <c r="F426" s="148"/>
      <c r="G426" s="149">
        <v>6.05</v>
      </c>
      <c r="H426" s="150">
        <f t="shared" ref="H426:H428" si="58">G426*$O$8</f>
        <v>611.61748999999998</v>
      </c>
      <c r="I426" s="151" t="s">
        <v>66</v>
      </c>
      <c r="J426" s="151">
        <v>20</v>
      </c>
      <c r="K426" s="166" t="s">
        <v>1219</v>
      </c>
      <c r="L426" s="152"/>
      <c r="M426" s="153">
        <f t="shared" ref="M426:M488" si="59">L426*G426</f>
        <v>0</v>
      </c>
      <c r="N426" s="154">
        <f t="shared" si="46"/>
        <v>0</v>
      </c>
      <c r="O426" s="155" t="s">
        <v>67</v>
      </c>
      <c r="P426" s="155" t="s">
        <v>84</v>
      </c>
      <c r="Q426" s="147" t="s">
        <v>71</v>
      </c>
      <c r="R426" s="156" t="s">
        <v>127</v>
      </c>
      <c r="S426" s="147">
        <v>200</v>
      </c>
      <c r="T426" s="157" t="s">
        <v>250</v>
      </c>
      <c r="U426" s="156" t="s">
        <v>175</v>
      </c>
      <c r="V426" s="156" t="s">
        <v>136</v>
      </c>
      <c r="W426" s="158" t="s">
        <v>76</v>
      </c>
      <c r="X426" s="62"/>
    </row>
    <row r="427" spans="1:24" s="79" customFormat="1" ht="16.05" customHeight="1">
      <c r="A427" s="55"/>
      <c r="B427" s="190" t="s">
        <v>1030</v>
      </c>
      <c r="C427" s="64" t="s">
        <v>62</v>
      </c>
      <c r="D427" s="65" t="s">
        <v>1031</v>
      </c>
      <c r="E427" s="66" t="s">
        <v>848</v>
      </c>
      <c r="F427" s="80" t="s">
        <v>93</v>
      </c>
      <c r="G427" s="68">
        <v>6.35</v>
      </c>
      <c r="H427" s="69">
        <f t="shared" si="58"/>
        <v>641.94562999999994</v>
      </c>
      <c r="I427" s="70" t="s">
        <v>66</v>
      </c>
      <c r="J427" s="70">
        <v>24</v>
      </c>
      <c r="K427" s="179" t="s">
        <v>1223</v>
      </c>
      <c r="L427" s="71"/>
      <c r="M427" s="72">
        <f t="shared" si="59"/>
        <v>0</v>
      </c>
      <c r="N427" s="73">
        <f t="shared" si="46"/>
        <v>0</v>
      </c>
      <c r="O427" s="74" t="s">
        <v>67</v>
      </c>
      <c r="P427" s="75" t="s">
        <v>68</v>
      </c>
      <c r="Q427" s="66"/>
      <c r="R427" s="76"/>
      <c r="S427" s="66"/>
      <c r="T427" s="77"/>
      <c r="U427" s="76"/>
      <c r="V427" s="76"/>
      <c r="W427" s="78" t="s">
        <v>100</v>
      </c>
      <c r="X427" s="62"/>
    </row>
    <row r="428" spans="1:24" s="79" customFormat="1" ht="16.05" customHeight="1">
      <c r="A428" s="55"/>
      <c r="B428" s="190" t="s">
        <v>1032</v>
      </c>
      <c r="C428" s="64" t="s">
        <v>62</v>
      </c>
      <c r="D428" s="65" t="s">
        <v>1033</v>
      </c>
      <c r="E428" s="66" t="s">
        <v>848</v>
      </c>
      <c r="F428" s="80" t="s">
        <v>93</v>
      </c>
      <c r="G428" s="68">
        <v>6.05</v>
      </c>
      <c r="H428" s="69">
        <f t="shared" si="58"/>
        <v>611.61748999999998</v>
      </c>
      <c r="I428" s="70" t="s">
        <v>66</v>
      </c>
      <c r="J428" s="70">
        <v>24</v>
      </c>
      <c r="K428" s="179" t="s">
        <v>1223</v>
      </c>
      <c r="L428" s="71"/>
      <c r="M428" s="72">
        <f t="shared" si="59"/>
        <v>0</v>
      </c>
      <c r="N428" s="73">
        <f t="shared" ref="N428:N488" si="60">L428*H428</f>
        <v>0</v>
      </c>
      <c r="O428" s="74" t="s">
        <v>67</v>
      </c>
      <c r="P428" s="75" t="s">
        <v>68</v>
      </c>
      <c r="Q428" s="66"/>
      <c r="R428" s="76"/>
      <c r="S428" s="66"/>
      <c r="T428" s="77"/>
      <c r="U428" s="76"/>
      <c r="V428" s="76"/>
      <c r="W428" s="78" t="s">
        <v>100</v>
      </c>
      <c r="X428" s="62"/>
    </row>
    <row r="429" spans="1:24" s="79" customFormat="1" ht="16.05" customHeight="1">
      <c r="A429" s="55"/>
      <c r="B429" s="190" t="s">
        <v>1034</v>
      </c>
      <c r="C429" s="64" t="s">
        <v>846</v>
      </c>
      <c r="D429" s="65" t="s">
        <v>631</v>
      </c>
      <c r="E429" s="85" t="s">
        <v>848</v>
      </c>
      <c r="F429" s="67"/>
      <c r="G429" s="83">
        <f>H429/$O$8</f>
        <v>2.8191639843392968</v>
      </c>
      <c r="H429" s="84">
        <v>285</v>
      </c>
      <c r="I429" s="86" t="s">
        <v>857</v>
      </c>
      <c r="J429" s="86">
        <v>24</v>
      </c>
      <c r="K429" s="177" t="s">
        <v>1221</v>
      </c>
      <c r="L429" s="71"/>
      <c r="M429" s="72">
        <f t="shared" si="59"/>
        <v>0</v>
      </c>
      <c r="N429" s="73">
        <f t="shared" si="60"/>
        <v>0</v>
      </c>
      <c r="O429" s="74" t="s">
        <v>849</v>
      </c>
      <c r="P429" s="75" t="s">
        <v>68</v>
      </c>
      <c r="Q429" s="66" t="s">
        <v>85</v>
      </c>
      <c r="R429" s="76" t="s">
        <v>103</v>
      </c>
      <c r="S429" s="66">
        <v>400</v>
      </c>
      <c r="T429" s="77" t="s">
        <v>492</v>
      </c>
      <c r="U429" s="76" t="s">
        <v>339</v>
      </c>
      <c r="V429" s="76" t="s">
        <v>148</v>
      </c>
      <c r="W429" s="78" t="s">
        <v>90</v>
      </c>
      <c r="X429" s="62"/>
    </row>
    <row r="430" spans="1:24" s="79" customFormat="1" ht="16.05" hidden="1" customHeight="1">
      <c r="A430" s="55"/>
      <c r="B430" s="191" t="s">
        <v>1035</v>
      </c>
      <c r="C430" s="164" t="s">
        <v>62</v>
      </c>
      <c r="D430" s="146" t="s">
        <v>631</v>
      </c>
      <c r="E430" s="147" t="s">
        <v>851</v>
      </c>
      <c r="F430" s="148"/>
      <c r="G430" s="149">
        <v>4.55</v>
      </c>
      <c r="H430" s="150">
        <f t="shared" ref="H430:H431" si="61">G430*$O$8</f>
        <v>459.97678999999999</v>
      </c>
      <c r="I430" s="151" t="s">
        <v>66</v>
      </c>
      <c r="J430" s="151">
        <v>20</v>
      </c>
      <c r="K430" s="166" t="s">
        <v>1219</v>
      </c>
      <c r="L430" s="152"/>
      <c r="M430" s="153">
        <f t="shared" si="59"/>
        <v>0</v>
      </c>
      <c r="N430" s="154">
        <f t="shared" si="60"/>
        <v>0</v>
      </c>
      <c r="O430" s="155" t="s">
        <v>67</v>
      </c>
      <c r="P430" s="155" t="s">
        <v>84</v>
      </c>
      <c r="Q430" s="147" t="s">
        <v>85</v>
      </c>
      <c r="R430" s="156" t="s">
        <v>103</v>
      </c>
      <c r="S430" s="147">
        <v>400</v>
      </c>
      <c r="T430" s="157" t="s">
        <v>492</v>
      </c>
      <c r="U430" s="156" t="s">
        <v>339</v>
      </c>
      <c r="V430" s="156" t="s">
        <v>148</v>
      </c>
      <c r="W430" s="158" t="s">
        <v>90</v>
      </c>
      <c r="X430" s="62"/>
    </row>
    <row r="431" spans="1:24" s="79" customFormat="1" ht="16.05" customHeight="1">
      <c r="A431" s="55"/>
      <c r="B431" s="190" t="s">
        <v>1036</v>
      </c>
      <c r="C431" s="64" t="s">
        <v>62</v>
      </c>
      <c r="D431" s="65" t="s">
        <v>633</v>
      </c>
      <c r="E431" s="66" t="s">
        <v>848</v>
      </c>
      <c r="F431" s="81" t="s">
        <v>118</v>
      </c>
      <c r="G431" s="68">
        <v>4.58</v>
      </c>
      <c r="H431" s="69">
        <f t="shared" si="61"/>
        <v>463.00960400000002</v>
      </c>
      <c r="I431" s="70" t="s">
        <v>66</v>
      </c>
      <c r="J431" s="70">
        <v>24</v>
      </c>
      <c r="K431" s="178" t="s">
        <v>1222</v>
      </c>
      <c r="L431" s="71"/>
      <c r="M431" s="72">
        <f t="shared" si="59"/>
        <v>0</v>
      </c>
      <c r="N431" s="73">
        <f t="shared" si="60"/>
        <v>0</v>
      </c>
      <c r="O431" s="74" t="s">
        <v>67</v>
      </c>
      <c r="P431" s="75" t="s">
        <v>68</v>
      </c>
      <c r="Q431" s="66"/>
      <c r="R431" s="76"/>
      <c r="S431" s="66"/>
      <c r="T431" s="77"/>
      <c r="U431" s="76"/>
      <c r="V431" s="76"/>
      <c r="W431" s="78" t="s">
        <v>76</v>
      </c>
      <c r="X431" s="62"/>
    </row>
    <row r="432" spans="1:24" s="160" customFormat="1" ht="16.05" hidden="1" customHeight="1">
      <c r="A432" s="145"/>
      <c r="B432" s="191" t="s">
        <v>1037</v>
      </c>
      <c r="C432" s="164" t="s">
        <v>846</v>
      </c>
      <c r="D432" s="146" t="s">
        <v>635</v>
      </c>
      <c r="E432" s="161" t="s">
        <v>848</v>
      </c>
      <c r="F432" s="148"/>
      <c r="G432" s="149">
        <f>H432/$O$8</f>
        <v>2.8191639843392968</v>
      </c>
      <c r="H432" s="150">
        <v>285</v>
      </c>
      <c r="I432" s="162" t="s">
        <v>857</v>
      </c>
      <c r="J432" s="162">
        <v>24</v>
      </c>
      <c r="K432" s="166" t="s">
        <v>1219</v>
      </c>
      <c r="L432" s="152"/>
      <c r="M432" s="153">
        <f t="shared" si="59"/>
        <v>0</v>
      </c>
      <c r="N432" s="154">
        <f t="shared" si="60"/>
        <v>0</v>
      </c>
      <c r="O432" s="155" t="s">
        <v>849</v>
      </c>
      <c r="P432" s="155" t="s">
        <v>68</v>
      </c>
      <c r="Q432" s="147" t="s">
        <v>85</v>
      </c>
      <c r="R432" s="156" t="s">
        <v>173</v>
      </c>
      <c r="S432" s="147">
        <v>300</v>
      </c>
      <c r="T432" s="157" t="s">
        <v>636</v>
      </c>
      <c r="U432" s="156" t="s">
        <v>123</v>
      </c>
      <c r="V432" s="156" t="s">
        <v>637</v>
      </c>
      <c r="W432" s="158" t="s">
        <v>217</v>
      </c>
      <c r="X432" s="159"/>
    </row>
    <row r="433" spans="1:24" s="79" customFormat="1" ht="16.05" hidden="1" customHeight="1">
      <c r="A433" s="55"/>
      <c r="B433" s="191" t="s">
        <v>1038</v>
      </c>
      <c r="C433" s="164" t="s">
        <v>62</v>
      </c>
      <c r="D433" s="146" t="s">
        <v>1039</v>
      </c>
      <c r="E433" s="147" t="s">
        <v>851</v>
      </c>
      <c r="F433" s="148"/>
      <c r="G433" s="149">
        <v>6.05</v>
      </c>
      <c r="H433" s="150">
        <f t="shared" ref="H433:H435" si="62">G433*$O$8</f>
        <v>611.61748999999998</v>
      </c>
      <c r="I433" s="151" t="s">
        <v>66</v>
      </c>
      <c r="J433" s="151">
        <v>20</v>
      </c>
      <c r="K433" s="166" t="s">
        <v>1219</v>
      </c>
      <c r="L433" s="152"/>
      <c r="M433" s="153">
        <f t="shared" si="59"/>
        <v>0</v>
      </c>
      <c r="N433" s="154">
        <f t="shared" si="60"/>
        <v>0</v>
      </c>
      <c r="O433" s="155" t="s">
        <v>67</v>
      </c>
      <c r="P433" s="155" t="s">
        <v>84</v>
      </c>
      <c r="Q433" s="147" t="s">
        <v>85</v>
      </c>
      <c r="R433" s="156" t="s">
        <v>103</v>
      </c>
      <c r="S433" s="147">
        <v>200</v>
      </c>
      <c r="T433" s="157" t="s">
        <v>643</v>
      </c>
      <c r="U433" s="156" t="s">
        <v>98</v>
      </c>
      <c r="V433" s="156" t="s">
        <v>124</v>
      </c>
      <c r="W433" s="158" t="s">
        <v>258</v>
      </c>
      <c r="X433" s="62"/>
    </row>
    <row r="434" spans="1:24" s="79" customFormat="1" ht="16.05" hidden="1" customHeight="1">
      <c r="A434" s="55"/>
      <c r="B434" s="191" t="s">
        <v>1040</v>
      </c>
      <c r="C434" s="164" t="s">
        <v>62</v>
      </c>
      <c r="D434" s="146" t="s">
        <v>640</v>
      </c>
      <c r="E434" s="147" t="s">
        <v>851</v>
      </c>
      <c r="F434" s="148"/>
      <c r="G434" s="149">
        <v>4.8999999999999995</v>
      </c>
      <c r="H434" s="150">
        <f t="shared" si="62"/>
        <v>495.35961999999995</v>
      </c>
      <c r="I434" s="151" t="s">
        <v>66</v>
      </c>
      <c r="J434" s="151">
        <v>20</v>
      </c>
      <c r="K434" s="166" t="s">
        <v>1219</v>
      </c>
      <c r="L434" s="152"/>
      <c r="M434" s="153">
        <f t="shared" si="59"/>
        <v>0</v>
      </c>
      <c r="N434" s="154">
        <f t="shared" si="60"/>
        <v>0</v>
      </c>
      <c r="O434" s="155" t="s">
        <v>67</v>
      </c>
      <c r="P434" s="155" t="s">
        <v>84</v>
      </c>
      <c r="Q434" s="147" t="s">
        <v>85</v>
      </c>
      <c r="R434" s="156" t="s">
        <v>200</v>
      </c>
      <c r="S434" s="147">
        <v>250</v>
      </c>
      <c r="T434" s="157" t="s">
        <v>122</v>
      </c>
      <c r="U434" s="156" t="s">
        <v>339</v>
      </c>
      <c r="V434" s="156" t="s">
        <v>136</v>
      </c>
      <c r="W434" s="158" t="s">
        <v>258</v>
      </c>
      <c r="X434" s="62"/>
    </row>
    <row r="435" spans="1:24" s="79" customFormat="1" ht="16.05" hidden="1" customHeight="1">
      <c r="A435" s="55"/>
      <c r="B435" s="191" t="s">
        <v>1041</v>
      </c>
      <c r="C435" s="164" t="s">
        <v>62</v>
      </c>
      <c r="D435" s="146" t="s">
        <v>642</v>
      </c>
      <c r="E435" s="147" t="s">
        <v>851</v>
      </c>
      <c r="F435" s="148"/>
      <c r="G435" s="149">
        <v>6.58</v>
      </c>
      <c r="H435" s="150">
        <f t="shared" si="62"/>
        <v>665.19720400000006</v>
      </c>
      <c r="I435" s="151" t="s">
        <v>66</v>
      </c>
      <c r="J435" s="151">
        <v>20</v>
      </c>
      <c r="K435" s="166" t="s">
        <v>1219</v>
      </c>
      <c r="L435" s="152"/>
      <c r="M435" s="153">
        <f t="shared" si="59"/>
        <v>0</v>
      </c>
      <c r="N435" s="154">
        <f t="shared" si="60"/>
        <v>0</v>
      </c>
      <c r="O435" s="155" t="s">
        <v>67</v>
      </c>
      <c r="P435" s="155" t="s">
        <v>84</v>
      </c>
      <c r="Q435" s="147" t="s">
        <v>85</v>
      </c>
      <c r="R435" s="156" t="s">
        <v>96</v>
      </c>
      <c r="S435" s="147">
        <v>400</v>
      </c>
      <c r="T435" s="157" t="s">
        <v>643</v>
      </c>
      <c r="U435" s="156" t="s">
        <v>98</v>
      </c>
      <c r="V435" s="156" t="s">
        <v>136</v>
      </c>
      <c r="W435" s="158" t="s">
        <v>258</v>
      </c>
      <c r="X435" s="62"/>
    </row>
    <row r="436" spans="1:24" s="79" customFormat="1" ht="16.05" customHeight="1">
      <c r="A436" s="55"/>
      <c r="B436" s="190" t="s">
        <v>1042</v>
      </c>
      <c r="C436" s="64" t="s">
        <v>846</v>
      </c>
      <c r="D436" s="65" t="s">
        <v>650</v>
      </c>
      <c r="E436" s="85" t="s">
        <v>848</v>
      </c>
      <c r="F436" s="67"/>
      <c r="G436" s="83">
        <f>H436/$O$8</f>
        <v>2.8191639843392968</v>
      </c>
      <c r="H436" s="84">
        <v>285</v>
      </c>
      <c r="I436" s="86" t="s">
        <v>857</v>
      </c>
      <c r="J436" s="86">
        <v>24</v>
      </c>
      <c r="K436" s="177" t="s">
        <v>1221</v>
      </c>
      <c r="L436" s="71"/>
      <c r="M436" s="72">
        <f t="shared" si="59"/>
        <v>0</v>
      </c>
      <c r="N436" s="73">
        <f t="shared" si="60"/>
        <v>0</v>
      </c>
      <c r="O436" s="74" t="s">
        <v>849</v>
      </c>
      <c r="P436" s="75" t="s">
        <v>68</v>
      </c>
      <c r="Q436" s="66" t="s">
        <v>71</v>
      </c>
      <c r="R436" s="76" t="s">
        <v>228</v>
      </c>
      <c r="S436" s="66">
        <v>300</v>
      </c>
      <c r="T436" s="77" t="s">
        <v>419</v>
      </c>
      <c r="U436" s="76" t="s">
        <v>540</v>
      </c>
      <c r="V436" s="76" t="s">
        <v>236</v>
      </c>
      <c r="W436" s="78" t="s">
        <v>76</v>
      </c>
      <c r="X436" s="62"/>
    </row>
    <row r="437" spans="1:24" s="160" customFormat="1" ht="16.05" hidden="1" customHeight="1">
      <c r="A437" s="145"/>
      <c r="B437" s="191" t="s">
        <v>1043</v>
      </c>
      <c r="C437" s="164" t="s">
        <v>62</v>
      </c>
      <c r="D437" s="146" t="s">
        <v>1044</v>
      </c>
      <c r="E437" s="147" t="s">
        <v>851</v>
      </c>
      <c r="F437" s="148"/>
      <c r="G437" s="149">
        <v>6.05</v>
      </c>
      <c r="H437" s="150">
        <f t="shared" ref="H437:H439" si="63">G437*$O$8</f>
        <v>611.61748999999998</v>
      </c>
      <c r="I437" s="151" t="s">
        <v>66</v>
      </c>
      <c r="J437" s="151">
        <v>20</v>
      </c>
      <c r="K437" s="166" t="s">
        <v>1219</v>
      </c>
      <c r="L437" s="152"/>
      <c r="M437" s="153">
        <f t="shared" si="59"/>
        <v>0</v>
      </c>
      <c r="N437" s="154">
        <f t="shared" si="60"/>
        <v>0</v>
      </c>
      <c r="O437" s="155" t="s">
        <v>67</v>
      </c>
      <c r="P437" s="155" t="s">
        <v>84</v>
      </c>
      <c r="Q437" s="147" t="s">
        <v>71</v>
      </c>
      <c r="R437" s="156" t="s">
        <v>287</v>
      </c>
      <c r="S437" s="147" t="s">
        <v>297</v>
      </c>
      <c r="T437" s="157" t="s">
        <v>250</v>
      </c>
      <c r="U437" s="156" t="s">
        <v>686</v>
      </c>
      <c r="V437" s="156" t="s">
        <v>136</v>
      </c>
      <c r="W437" s="158" t="s">
        <v>76</v>
      </c>
      <c r="X437" s="159"/>
    </row>
    <row r="438" spans="1:24" s="79" customFormat="1" ht="16.05" customHeight="1">
      <c r="A438" s="55"/>
      <c r="B438" s="190" t="s">
        <v>1045</v>
      </c>
      <c r="C438" s="64" t="s">
        <v>62</v>
      </c>
      <c r="D438" s="65" t="s">
        <v>1046</v>
      </c>
      <c r="E438" s="66" t="s">
        <v>848</v>
      </c>
      <c r="F438" s="80" t="s">
        <v>93</v>
      </c>
      <c r="G438" s="68">
        <v>6.35</v>
      </c>
      <c r="H438" s="69">
        <f t="shared" si="63"/>
        <v>641.94562999999994</v>
      </c>
      <c r="I438" s="70" t="s">
        <v>66</v>
      </c>
      <c r="J438" s="70">
        <v>24</v>
      </c>
      <c r="K438" s="179" t="s">
        <v>1223</v>
      </c>
      <c r="L438" s="71"/>
      <c r="M438" s="72">
        <f t="shared" si="59"/>
        <v>0</v>
      </c>
      <c r="N438" s="73">
        <f t="shared" si="60"/>
        <v>0</v>
      </c>
      <c r="O438" s="74" t="s">
        <v>67</v>
      </c>
      <c r="P438" s="75" t="s">
        <v>68</v>
      </c>
      <c r="Q438" s="66"/>
      <c r="R438" s="76"/>
      <c r="S438" s="66"/>
      <c r="T438" s="77"/>
      <c r="U438" s="76"/>
      <c r="V438" s="76"/>
      <c r="W438" s="78" t="s">
        <v>100</v>
      </c>
      <c r="X438" s="62"/>
    </row>
    <row r="439" spans="1:24" s="79" customFormat="1" ht="16.05" customHeight="1">
      <c r="A439" s="55"/>
      <c r="B439" s="190" t="s">
        <v>1047</v>
      </c>
      <c r="C439" s="64" t="s">
        <v>62</v>
      </c>
      <c r="D439" s="65" t="s">
        <v>1048</v>
      </c>
      <c r="E439" s="66" t="s">
        <v>848</v>
      </c>
      <c r="F439" s="80" t="s">
        <v>93</v>
      </c>
      <c r="G439" s="68">
        <v>6.35</v>
      </c>
      <c r="H439" s="69">
        <f t="shared" si="63"/>
        <v>641.94562999999994</v>
      </c>
      <c r="I439" s="70" t="s">
        <v>66</v>
      </c>
      <c r="J439" s="70">
        <v>24</v>
      </c>
      <c r="K439" s="179" t="s">
        <v>1223</v>
      </c>
      <c r="L439" s="71"/>
      <c r="M439" s="72">
        <f t="shared" si="59"/>
        <v>0</v>
      </c>
      <c r="N439" s="73">
        <f t="shared" si="60"/>
        <v>0</v>
      </c>
      <c r="O439" s="74" t="s">
        <v>67</v>
      </c>
      <c r="P439" s="75" t="s">
        <v>68</v>
      </c>
      <c r="Q439" s="66"/>
      <c r="R439" s="76"/>
      <c r="S439" s="66"/>
      <c r="T439" s="77"/>
      <c r="U439" s="76"/>
      <c r="V439" s="76"/>
      <c r="W439" s="78" t="s">
        <v>100</v>
      </c>
      <c r="X439" s="62"/>
    </row>
    <row r="440" spans="1:24" s="160" customFormat="1" ht="16.05" hidden="1" customHeight="1">
      <c r="A440" s="145"/>
      <c r="B440" s="191" t="s">
        <v>1049</v>
      </c>
      <c r="C440" s="164" t="s">
        <v>846</v>
      </c>
      <c r="D440" s="146" t="s">
        <v>652</v>
      </c>
      <c r="E440" s="147" t="s">
        <v>851</v>
      </c>
      <c r="F440" s="148"/>
      <c r="G440" s="149">
        <f>H440/$O$8</f>
        <v>4.8469836923728256</v>
      </c>
      <c r="H440" s="150">
        <v>490</v>
      </c>
      <c r="I440" s="151" t="s">
        <v>66</v>
      </c>
      <c r="J440" s="151">
        <v>20</v>
      </c>
      <c r="K440" s="166" t="s">
        <v>1219</v>
      </c>
      <c r="L440" s="152"/>
      <c r="M440" s="153">
        <f t="shared" si="59"/>
        <v>0</v>
      </c>
      <c r="N440" s="154">
        <f t="shared" si="60"/>
        <v>0</v>
      </c>
      <c r="O440" s="155" t="s">
        <v>849</v>
      </c>
      <c r="P440" s="155" t="s">
        <v>68</v>
      </c>
      <c r="Q440" s="147" t="s">
        <v>85</v>
      </c>
      <c r="R440" s="156" t="s">
        <v>127</v>
      </c>
      <c r="S440" s="147">
        <v>400</v>
      </c>
      <c r="T440" s="157" t="s">
        <v>653</v>
      </c>
      <c r="U440" s="156" t="s">
        <v>123</v>
      </c>
      <c r="V440" s="156" t="s">
        <v>277</v>
      </c>
      <c r="W440" s="158" t="s">
        <v>90</v>
      </c>
      <c r="X440" s="159"/>
    </row>
    <row r="441" spans="1:24" s="79" customFormat="1" ht="16.05" hidden="1" customHeight="1">
      <c r="A441" s="55"/>
      <c r="B441" s="191" t="s">
        <v>1050</v>
      </c>
      <c r="C441" s="164" t="s">
        <v>62</v>
      </c>
      <c r="D441" s="146" t="s">
        <v>652</v>
      </c>
      <c r="E441" s="147" t="s">
        <v>851</v>
      </c>
      <c r="F441" s="148"/>
      <c r="G441" s="149">
        <v>4.8999999999999995</v>
      </c>
      <c r="H441" s="150">
        <f>G441*$O$8</f>
        <v>495.35961999999995</v>
      </c>
      <c r="I441" s="151" t="s">
        <v>66</v>
      </c>
      <c r="J441" s="151">
        <v>20</v>
      </c>
      <c r="K441" s="166" t="s">
        <v>1219</v>
      </c>
      <c r="L441" s="152"/>
      <c r="M441" s="153">
        <f t="shared" si="59"/>
        <v>0</v>
      </c>
      <c r="N441" s="154">
        <f t="shared" si="60"/>
        <v>0</v>
      </c>
      <c r="O441" s="155" t="s">
        <v>67</v>
      </c>
      <c r="P441" s="155" t="s">
        <v>84</v>
      </c>
      <c r="Q441" s="147" t="s">
        <v>85</v>
      </c>
      <c r="R441" s="156" t="s">
        <v>127</v>
      </c>
      <c r="S441" s="147">
        <v>400</v>
      </c>
      <c r="T441" s="157" t="s">
        <v>653</v>
      </c>
      <c r="U441" s="156" t="s">
        <v>123</v>
      </c>
      <c r="V441" s="156" t="s">
        <v>277</v>
      </c>
      <c r="W441" s="158" t="s">
        <v>90</v>
      </c>
      <c r="X441" s="62"/>
    </row>
    <row r="442" spans="1:24" s="79" customFormat="1" ht="16.05" customHeight="1">
      <c r="A442" s="55"/>
      <c r="B442" s="190" t="s">
        <v>1051</v>
      </c>
      <c r="C442" s="64" t="s">
        <v>846</v>
      </c>
      <c r="D442" s="65" t="s">
        <v>658</v>
      </c>
      <c r="E442" s="85" t="s">
        <v>848</v>
      </c>
      <c r="F442" s="67"/>
      <c r="G442" s="83">
        <f>H442/$O$8</f>
        <v>2.8191639843392968</v>
      </c>
      <c r="H442" s="84">
        <v>285</v>
      </c>
      <c r="I442" s="86" t="s">
        <v>857</v>
      </c>
      <c r="J442" s="86">
        <v>24</v>
      </c>
      <c r="K442" s="178" t="s">
        <v>1222</v>
      </c>
      <c r="L442" s="71"/>
      <c r="M442" s="72">
        <f t="shared" si="59"/>
        <v>0</v>
      </c>
      <c r="N442" s="73">
        <f t="shared" si="60"/>
        <v>0</v>
      </c>
      <c r="O442" s="74" t="s">
        <v>849</v>
      </c>
      <c r="P442" s="75" t="s">
        <v>68</v>
      </c>
      <c r="Q442" s="66" t="s">
        <v>85</v>
      </c>
      <c r="R442" s="76" t="s">
        <v>659</v>
      </c>
      <c r="S442" s="66">
        <v>200</v>
      </c>
      <c r="T442" s="77" t="s">
        <v>152</v>
      </c>
      <c r="U442" s="76" t="s">
        <v>339</v>
      </c>
      <c r="V442" s="76" t="s">
        <v>443</v>
      </c>
      <c r="W442" s="78" t="s">
        <v>217</v>
      </c>
      <c r="X442" s="62"/>
    </row>
    <row r="443" spans="1:24" s="79" customFormat="1" ht="16.05" hidden="1" customHeight="1">
      <c r="A443" s="55"/>
      <c r="B443" s="191" t="s">
        <v>1052</v>
      </c>
      <c r="C443" s="164" t="s">
        <v>62</v>
      </c>
      <c r="D443" s="146" t="s">
        <v>1053</v>
      </c>
      <c r="E443" s="147" t="s">
        <v>851</v>
      </c>
      <c r="F443" s="148"/>
      <c r="G443" s="149">
        <v>6.05</v>
      </c>
      <c r="H443" s="150">
        <f>G443*$O$8</f>
        <v>611.61748999999998</v>
      </c>
      <c r="I443" s="151" t="s">
        <v>66</v>
      </c>
      <c r="J443" s="151">
        <v>20</v>
      </c>
      <c r="K443" s="166" t="s">
        <v>1219</v>
      </c>
      <c r="L443" s="152"/>
      <c r="M443" s="153">
        <f t="shared" si="59"/>
        <v>0</v>
      </c>
      <c r="N443" s="154">
        <f t="shared" si="60"/>
        <v>0</v>
      </c>
      <c r="O443" s="155" t="s">
        <v>67</v>
      </c>
      <c r="P443" s="155" t="s">
        <v>84</v>
      </c>
      <c r="Q443" s="147" t="s">
        <v>71</v>
      </c>
      <c r="R443" s="156" t="s">
        <v>200</v>
      </c>
      <c r="S443" s="147">
        <v>200</v>
      </c>
      <c r="T443" s="157" t="s">
        <v>250</v>
      </c>
      <c r="U443" s="156" t="s">
        <v>74</v>
      </c>
      <c r="V443" s="156" t="s">
        <v>136</v>
      </c>
      <c r="W443" s="158" t="s">
        <v>76</v>
      </c>
      <c r="X443" s="62"/>
    </row>
    <row r="444" spans="1:24" s="79" customFormat="1" ht="16.05" customHeight="1">
      <c r="A444" s="55"/>
      <c r="B444" s="190" t="s">
        <v>1054</v>
      </c>
      <c r="C444" s="64" t="s">
        <v>846</v>
      </c>
      <c r="D444" s="65" t="s">
        <v>670</v>
      </c>
      <c r="E444" s="66" t="s">
        <v>848</v>
      </c>
      <c r="F444" s="67"/>
      <c r="G444" s="83">
        <f>H444/$O$8</f>
        <v>3.669859081367997</v>
      </c>
      <c r="H444" s="84">
        <v>371</v>
      </c>
      <c r="I444" s="70" t="s">
        <v>66</v>
      </c>
      <c r="J444" s="70">
        <v>24</v>
      </c>
      <c r="K444" s="177" t="s">
        <v>1221</v>
      </c>
      <c r="L444" s="71"/>
      <c r="M444" s="72">
        <f t="shared" si="59"/>
        <v>0</v>
      </c>
      <c r="N444" s="73">
        <f t="shared" si="60"/>
        <v>0</v>
      </c>
      <c r="O444" s="74" t="s">
        <v>849</v>
      </c>
      <c r="P444" s="75" t="s">
        <v>68</v>
      </c>
      <c r="Q444" s="66" t="s">
        <v>85</v>
      </c>
      <c r="R444" s="76" t="s">
        <v>103</v>
      </c>
      <c r="S444" s="66">
        <v>200</v>
      </c>
      <c r="T444" s="77" t="s">
        <v>653</v>
      </c>
      <c r="U444" s="76" t="s">
        <v>98</v>
      </c>
      <c r="V444" s="76" t="s">
        <v>128</v>
      </c>
      <c r="W444" s="78" t="s">
        <v>107</v>
      </c>
      <c r="X444" s="62"/>
    </row>
    <row r="445" spans="1:24" s="79" customFormat="1" ht="16.05" hidden="1" customHeight="1">
      <c r="A445" s="55"/>
      <c r="B445" s="191" t="s">
        <v>1055</v>
      </c>
      <c r="C445" s="164" t="s">
        <v>62</v>
      </c>
      <c r="D445" s="146" t="s">
        <v>674</v>
      </c>
      <c r="E445" s="147" t="s">
        <v>851</v>
      </c>
      <c r="F445" s="148"/>
      <c r="G445" s="149">
        <v>6.05</v>
      </c>
      <c r="H445" s="150">
        <f t="shared" ref="H445:H447" si="64">G445*$O$8</f>
        <v>611.61748999999998</v>
      </c>
      <c r="I445" s="151" t="s">
        <v>66</v>
      </c>
      <c r="J445" s="151">
        <v>20</v>
      </c>
      <c r="K445" s="166" t="s">
        <v>1219</v>
      </c>
      <c r="L445" s="152"/>
      <c r="M445" s="153">
        <f t="shared" si="59"/>
        <v>0</v>
      </c>
      <c r="N445" s="154">
        <f t="shared" si="60"/>
        <v>0</v>
      </c>
      <c r="O445" s="155" t="s">
        <v>67</v>
      </c>
      <c r="P445" s="155" t="s">
        <v>84</v>
      </c>
      <c r="Q445" s="147" t="s">
        <v>85</v>
      </c>
      <c r="R445" s="156" t="s">
        <v>72</v>
      </c>
      <c r="S445" s="147">
        <v>200</v>
      </c>
      <c r="T445" s="157" t="s">
        <v>675</v>
      </c>
      <c r="U445" s="156" t="s">
        <v>215</v>
      </c>
      <c r="V445" s="156" t="s">
        <v>136</v>
      </c>
      <c r="W445" s="158" t="s">
        <v>90</v>
      </c>
      <c r="X445" s="62"/>
    </row>
    <row r="446" spans="1:24" s="79" customFormat="1" ht="16.05" customHeight="1">
      <c r="A446" s="55"/>
      <c r="B446" s="190" t="s">
        <v>1056</v>
      </c>
      <c r="C446" s="64" t="s">
        <v>62</v>
      </c>
      <c r="D446" s="65" t="s">
        <v>680</v>
      </c>
      <c r="E446" s="66" t="s">
        <v>848</v>
      </c>
      <c r="F446" s="67"/>
      <c r="G446" s="68">
        <v>4.25</v>
      </c>
      <c r="H446" s="69">
        <f t="shared" si="64"/>
        <v>429.64865000000003</v>
      </c>
      <c r="I446" s="70" t="s">
        <v>66</v>
      </c>
      <c r="J446" s="70">
        <v>24</v>
      </c>
      <c r="K446" s="178" t="s">
        <v>1222</v>
      </c>
      <c r="L446" s="71"/>
      <c r="M446" s="72">
        <f t="shared" si="59"/>
        <v>0</v>
      </c>
      <c r="N446" s="73">
        <f t="shared" si="60"/>
        <v>0</v>
      </c>
      <c r="O446" s="74" t="s">
        <v>67</v>
      </c>
      <c r="P446" s="75" t="s">
        <v>68</v>
      </c>
      <c r="Q446" s="66" t="s">
        <v>85</v>
      </c>
      <c r="R446" s="76" t="s">
        <v>200</v>
      </c>
      <c r="S446" s="66">
        <v>400</v>
      </c>
      <c r="T446" s="77" t="s">
        <v>534</v>
      </c>
      <c r="U446" s="76" t="s">
        <v>123</v>
      </c>
      <c r="V446" s="76" t="s">
        <v>681</v>
      </c>
      <c r="W446" s="78" t="s">
        <v>217</v>
      </c>
      <c r="X446" s="62"/>
    </row>
    <row r="447" spans="1:24" s="160" customFormat="1" ht="16.05" hidden="1" customHeight="1">
      <c r="A447" s="145"/>
      <c r="B447" s="191" t="s">
        <v>1057</v>
      </c>
      <c r="C447" s="164" t="s">
        <v>62</v>
      </c>
      <c r="D447" s="146" t="s">
        <v>1058</v>
      </c>
      <c r="E447" s="147" t="s">
        <v>851</v>
      </c>
      <c r="F447" s="148"/>
      <c r="G447" s="149">
        <v>4.8999999999999995</v>
      </c>
      <c r="H447" s="150">
        <f t="shared" si="64"/>
        <v>495.35961999999995</v>
      </c>
      <c r="I447" s="151" t="s">
        <v>66</v>
      </c>
      <c r="J447" s="151">
        <v>20</v>
      </c>
      <c r="K447" s="166" t="s">
        <v>1219</v>
      </c>
      <c r="L447" s="152"/>
      <c r="M447" s="153">
        <f t="shared" si="59"/>
        <v>0</v>
      </c>
      <c r="N447" s="154">
        <f t="shared" si="60"/>
        <v>0</v>
      </c>
      <c r="O447" s="155" t="s">
        <v>67</v>
      </c>
      <c r="P447" s="155" t="s">
        <v>84</v>
      </c>
      <c r="Q447" s="147" t="s">
        <v>85</v>
      </c>
      <c r="R447" s="156" t="s">
        <v>127</v>
      </c>
      <c r="S447" s="147">
        <v>400</v>
      </c>
      <c r="T447" s="157" t="s">
        <v>1059</v>
      </c>
      <c r="U447" s="156" t="s">
        <v>123</v>
      </c>
      <c r="V447" s="156" t="s">
        <v>1060</v>
      </c>
      <c r="W447" s="158" t="s">
        <v>724</v>
      </c>
      <c r="X447" s="159"/>
    </row>
    <row r="448" spans="1:24" s="160" customFormat="1" ht="16.05" customHeight="1">
      <c r="A448" s="145"/>
      <c r="B448" s="193" t="s">
        <v>1061</v>
      </c>
      <c r="C448" s="167" t="s">
        <v>846</v>
      </c>
      <c r="D448" s="168" t="s">
        <v>690</v>
      </c>
      <c r="E448" s="175" t="s">
        <v>848</v>
      </c>
      <c r="F448" s="169"/>
      <c r="G448" s="170">
        <f>H448/$O$8</f>
        <v>2.8191639843392968</v>
      </c>
      <c r="H448" s="171">
        <v>285</v>
      </c>
      <c r="I448" s="176" t="s">
        <v>857</v>
      </c>
      <c r="J448" s="176">
        <v>24</v>
      </c>
      <c r="K448" s="177" t="s">
        <v>1221</v>
      </c>
      <c r="L448" s="71"/>
      <c r="M448" s="72">
        <f t="shared" si="59"/>
        <v>0</v>
      </c>
      <c r="N448" s="73">
        <f t="shared" si="60"/>
        <v>0</v>
      </c>
      <c r="O448" s="172" t="s">
        <v>849</v>
      </c>
      <c r="P448" s="75" t="s">
        <v>68</v>
      </c>
      <c r="Q448" s="66" t="s">
        <v>71</v>
      </c>
      <c r="R448" s="76" t="s">
        <v>691</v>
      </c>
      <c r="S448" s="66">
        <v>300</v>
      </c>
      <c r="T448" s="77" t="s">
        <v>539</v>
      </c>
      <c r="U448" s="76" t="s">
        <v>686</v>
      </c>
      <c r="V448" s="76" t="s">
        <v>443</v>
      </c>
      <c r="W448" s="78" t="s">
        <v>76</v>
      </c>
      <c r="X448" s="159"/>
    </row>
    <row r="449" spans="1:24" s="79" customFormat="1" ht="16.05" hidden="1" customHeight="1">
      <c r="A449" s="55"/>
      <c r="B449" s="191" t="s">
        <v>1062</v>
      </c>
      <c r="C449" s="164" t="s">
        <v>62</v>
      </c>
      <c r="D449" s="146" t="s">
        <v>690</v>
      </c>
      <c r="E449" s="147" t="s">
        <v>851</v>
      </c>
      <c r="F449" s="148"/>
      <c r="G449" s="149">
        <v>4.8999999999999995</v>
      </c>
      <c r="H449" s="150">
        <f t="shared" ref="H449:H451" si="65">G449*$O$8</f>
        <v>495.35961999999995</v>
      </c>
      <c r="I449" s="151" t="s">
        <v>66</v>
      </c>
      <c r="J449" s="151">
        <v>20</v>
      </c>
      <c r="K449" s="166" t="s">
        <v>1219</v>
      </c>
      <c r="L449" s="152"/>
      <c r="M449" s="153">
        <f t="shared" si="59"/>
        <v>0</v>
      </c>
      <c r="N449" s="154">
        <f t="shared" si="60"/>
        <v>0</v>
      </c>
      <c r="O449" s="155" t="s">
        <v>67</v>
      </c>
      <c r="P449" s="155" t="s">
        <v>84</v>
      </c>
      <c r="Q449" s="147" t="s">
        <v>71</v>
      </c>
      <c r="R449" s="156" t="s">
        <v>691</v>
      </c>
      <c r="S449" s="147">
        <v>300</v>
      </c>
      <c r="T449" s="157" t="s">
        <v>539</v>
      </c>
      <c r="U449" s="156" t="s">
        <v>686</v>
      </c>
      <c r="V449" s="156" t="s">
        <v>443</v>
      </c>
      <c r="W449" s="158" t="s">
        <v>76</v>
      </c>
      <c r="X449" s="62"/>
    </row>
    <row r="450" spans="1:24" s="160" customFormat="1" ht="16.05" hidden="1" customHeight="1">
      <c r="A450" s="145"/>
      <c r="B450" s="191" t="s">
        <v>1063</v>
      </c>
      <c r="C450" s="164" t="s">
        <v>62</v>
      </c>
      <c r="D450" s="146" t="s">
        <v>1064</v>
      </c>
      <c r="E450" s="147" t="s">
        <v>851</v>
      </c>
      <c r="F450" s="148"/>
      <c r="G450" s="149">
        <v>4.8999999999999995</v>
      </c>
      <c r="H450" s="150">
        <f t="shared" si="65"/>
        <v>495.35961999999995</v>
      </c>
      <c r="I450" s="151" t="s">
        <v>66</v>
      </c>
      <c r="J450" s="151">
        <v>20</v>
      </c>
      <c r="K450" s="166" t="s">
        <v>1219</v>
      </c>
      <c r="L450" s="152"/>
      <c r="M450" s="153">
        <f t="shared" si="59"/>
        <v>0</v>
      </c>
      <c r="N450" s="154">
        <f t="shared" si="60"/>
        <v>0</v>
      </c>
      <c r="O450" s="155" t="s">
        <v>67</v>
      </c>
      <c r="P450" s="155" t="s">
        <v>84</v>
      </c>
      <c r="Q450" s="147" t="s">
        <v>71</v>
      </c>
      <c r="R450" s="156" t="s">
        <v>1065</v>
      </c>
      <c r="S450" s="147">
        <v>200</v>
      </c>
      <c r="T450" s="157" t="s">
        <v>174</v>
      </c>
      <c r="U450" s="156" t="s">
        <v>702</v>
      </c>
      <c r="V450" s="156" t="s">
        <v>583</v>
      </c>
      <c r="W450" s="158" t="s">
        <v>76</v>
      </c>
      <c r="X450" s="159"/>
    </row>
    <row r="451" spans="1:24" s="79" customFormat="1" ht="16.05" hidden="1" customHeight="1">
      <c r="A451" s="55"/>
      <c r="B451" s="191" t="s">
        <v>1066</v>
      </c>
      <c r="C451" s="164" t="s">
        <v>62</v>
      </c>
      <c r="D451" s="146" t="s">
        <v>1067</v>
      </c>
      <c r="E451" s="147" t="s">
        <v>851</v>
      </c>
      <c r="F451" s="148" t="s">
        <v>65</v>
      </c>
      <c r="G451" s="149">
        <v>4.8999999999999995</v>
      </c>
      <c r="H451" s="150">
        <f t="shared" si="65"/>
        <v>495.35961999999995</v>
      </c>
      <c r="I451" s="151" t="s">
        <v>66</v>
      </c>
      <c r="J451" s="151">
        <v>20</v>
      </c>
      <c r="K451" s="166" t="s">
        <v>1219</v>
      </c>
      <c r="L451" s="152"/>
      <c r="M451" s="153">
        <f t="shared" si="59"/>
        <v>0</v>
      </c>
      <c r="N451" s="154">
        <f t="shared" si="60"/>
        <v>0</v>
      </c>
      <c r="O451" s="155" t="s">
        <v>67</v>
      </c>
      <c r="P451" s="155" t="s">
        <v>84</v>
      </c>
      <c r="Q451" s="147" t="s">
        <v>71</v>
      </c>
      <c r="R451" s="156" t="s">
        <v>96</v>
      </c>
      <c r="S451" s="147">
        <v>250</v>
      </c>
      <c r="T451" s="157" t="s">
        <v>1068</v>
      </c>
      <c r="U451" s="156" t="s">
        <v>702</v>
      </c>
      <c r="V451" s="156" t="s">
        <v>479</v>
      </c>
      <c r="W451" s="158" t="s">
        <v>76</v>
      </c>
      <c r="X451" s="62"/>
    </row>
    <row r="452" spans="1:24" s="160" customFormat="1" ht="16.05" customHeight="1">
      <c r="A452" s="145"/>
      <c r="B452" s="193" t="s">
        <v>1069</v>
      </c>
      <c r="C452" s="167" t="s">
        <v>846</v>
      </c>
      <c r="D452" s="168" t="s">
        <v>701</v>
      </c>
      <c r="E452" s="175" t="s">
        <v>848</v>
      </c>
      <c r="F452" s="169"/>
      <c r="G452" s="170">
        <f>H452/$O$8</f>
        <v>2.8191639843392968</v>
      </c>
      <c r="H452" s="171">
        <v>285</v>
      </c>
      <c r="I452" s="176" t="s">
        <v>857</v>
      </c>
      <c r="J452" s="176">
        <v>24</v>
      </c>
      <c r="K452" s="177" t="s">
        <v>1221</v>
      </c>
      <c r="L452" s="71"/>
      <c r="M452" s="72">
        <f t="shared" si="59"/>
        <v>0</v>
      </c>
      <c r="N452" s="73">
        <f t="shared" si="60"/>
        <v>0</v>
      </c>
      <c r="O452" s="172" t="s">
        <v>849</v>
      </c>
      <c r="P452" s="75" t="s">
        <v>68</v>
      </c>
      <c r="Q452" s="66" t="s">
        <v>71</v>
      </c>
      <c r="R452" s="76" t="s">
        <v>96</v>
      </c>
      <c r="S452" s="66">
        <v>300</v>
      </c>
      <c r="T452" s="77" t="s">
        <v>530</v>
      </c>
      <c r="U452" s="76" t="s">
        <v>702</v>
      </c>
      <c r="V452" s="76" t="s">
        <v>703</v>
      </c>
      <c r="W452" s="78" t="s">
        <v>76</v>
      </c>
      <c r="X452" s="159"/>
    </row>
    <row r="453" spans="1:24" s="160" customFormat="1" ht="16.05" hidden="1" customHeight="1">
      <c r="A453" s="145"/>
      <c r="B453" s="191" t="s">
        <v>1070</v>
      </c>
      <c r="C453" s="164" t="s">
        <v>62</v>
      </c>
      <c r="D453" s="146" t="s">
        <v>701</v>
      </c>
      <c r="E453" s="147" t="s">
        <v>851</v>
      </c>
      <c r="F453" s="148"/>
      <c r="G453" s="149">
        <v>4.55</v>
      </c>
      <c r="H453" s="150">
        <f t="shared" ref="H453:H456" si="66">G453*$O$8</f>
        <v>459.97678999999999</v>
      </c>
      <c r="I453" s="151" t="s">
        <v>66</v>
      </c>
      <c r="J453" s="151">
        <v>20</v>
      </c>
      <c r="K453" s="166" t="s">
        <v>1219</v>
      </c>
      <c r="L453" s="152"/>
      <c r="M453" s="153">
        <f t="shared" si="59"/>
        <v>0</v>
      </c>
      <c r="N453" s="154">
        <f t="shared" si="60"/>
        <v>0</v>
      </c>
      <c r="O453" s="155" t="s">
        <v>67</v>
      </c>
      <c r="P453" s="155" t="s">
        <v>84</v>
      </c>
      <c r="Q453" s="147" t="s">
        <v>71</v>
      </c>
      <c r="R453" s="156" t="s">
        <v>96</v>
      </c>
      <c r="S453" s="147">
        <v>300</v>
      </c>
      <c r="T453" s="157" t="s">
        <v>530</v>
      </c>
      <c r="U453" s="156" t="s">
        <v>702</v>
      </c>
      <c r="V453" s="156" t="s">
        <v>703</v>
      </c>
      <c r="W453" s="158" t="s">
        <v>76</v>
      </c>
      <c r="X453" s="159"/>
    </row>
    <row r="454" spans="1:24" s="79" customFormat="1" ht="16.05" hidden="1" customHeight="1">
      <c r="A454" s="55"/>
      <c r="B454" s="191" t="s">
        <v>1071</v>
      </c>
      <c r="C454" s="164" t="s">
        <v>62</v>
      </c>
      <c r="D454" s="146" t="s">
        <v>710</v>
      </c>
      <c r="E454" s="147" t="s">
        <v>851</v>
      </c>
      <c r="F454" s="148"/>
      <c r="G454" s="149">
        <v>4.55</v>
      </c>
      <c r="H454" s="150">
        <f t="shared" si="66"/>
        <v>459.97678999999999</v>
      </c>
      <c r="I454" s="151" t="s">
        <v>66</v>
      </c>
      <c r="J454" s="151">
        <v>20</v>
      </c>
      <c r="K454" s="166" t="s">
        <v>1219</v>
      </c>
      <c r="L454" s="152"/>
      <c r="M454" s="153">
        <f t="shared" si="59"/>
        <v>0</v>
      </c>
      <c r="N454" s="154">
        <f t="shared" si="60"/>
        <v>0</v>
      </c>
      <c r="O454" s="155" t="s">
        <v>67</v>
      </c>
      <c r="P454" s="155" t="s">
        <v>84</v>
      </c>
      <c r="Q454" s="147" t="s">
        <v>71</v>
      </c>
      <c r="R454" s="156" t="s">
        <v>482</v>
      </c>
      <c r="S454" s="147">
        <v>250</v>
      </c>
      <c r="T454" s="157" t="s">
        <v>711</v>
      </c>
      <c r="U454" s="156" t="s">
        <v>712</v>
      </c>
      <c r="V454" s="156" t="s">
        <v>713</v>
      </c>
      <c r="W454" s="158" t="s">
        <v>76</v>
      </c>
      <c r="X454" s="62"/>
    </row>
    <row r="455" spans="1:24" s="79" customFormat="1" ht="16.05" hidden="1" customHeight="1">
      <c r="A455" s="55"/>
      <c r="B455" s="191" t="s">
        <v>1072</v>
      </c>
      <c r="C455" s="164" t="s">
        <v>62</v>
      </c>
      <c r="D455" s="146" t="s">
        <v>1073</v>
      </c>
      <c r="E455" s="147" t="s">
        <v>851</v>
      </c>
      <c r="F455" s="148"/>
      <c r="G455" s="149">
        <v>6.05</v>
      </c>
      <c r="H455" s="150">
        <f t="shared" si="66"/>
        <v>611.61748999999998</v>
      </c>
      <c r="I455" s="151" t="s">
        <v>66</v>
      </c>
      <c r="J455" s="151">
        <v>20</v>
      </c>
      <c r="K455" s="166" t="s">
        <v>1219</v>
      </c>
      <c r="L455" s="152"/>
      <c r="M455" s="153">
        <f t="shared" si="59"/>
        <v>0</v>
      </c>
      <c r="N455" s="154">
        <f t="shared" si="60"/>
        <v>0</v>
      </c>
      <c r="O455" s="155" t="s">
        <v>67</v>
      </c>
      <c r="P455" s="155" t="s">
        <v>84</v>
      </c>
      <c r="Q455" s="147" t="s">
        <v>71</v>
      </c>
      <c r="R455" s="156" t="s">
        <v>412</v>
      </c>
      <c r="S455" s="147">
        <v>200</v>
      </c>
      <c r="T455" s="157" t="s">
        <v>941</v>
      </c>
      <c r="U455" s="156" t="s">
        <v>1074</v>
      </c>
      <c r="V455" s="156" t="s">
        <v>136</v>
      </c>
      <c r="W455" s="158" t="s">
        <v>76</v>
      </c>
      <c r="X455" s="62"/>
    </row>
    <row r="456" spans="1:24" s="79" customFormat="1" ht="16.05" hidden="1" customHeight="1">
      <c r="A456" s="55"/>
      <c r="B456" s="191" t="s">
        <v>1075</v>
      </c>
      <c r="C456" s="164" t="s">
        <v>62</v>
      </c>
      <c r="D456" s="146" t="s">
        <v>1076</v>
      </c>
      <c r="E456" s="147" t="s">
        <v>851</v>
      </c>
      <c r="F456" s="148"/>
      <c r="G456" s="149">
        <v>6.05</v>
      </c>
      <c r="H456" s="150">
        <f t="shared" si="66"/>
        <v>611.61748999999998</v>
      </c>
      <c r="I456" s="151" t="s">
        <v>66</v>
      </c>
      <c r="J456" s="151">
        <v>20</v>
      </c>
      <c r="K456" s="166" t="s">
        <v>1219</v>
      </c>
      <c r="L456" s="152"/>
      <c r="M456" s="153">
        <f t="shared" si="59"/>
        <v>0</v>
      </c>
      <c r="N456" s="154">
        <f t="shared" si="60"/>
        <v>0</v>
      </c>
      <c r="O456" s="155" t="s">
        <v>67</v>
      </c>
      <c r="P456" s="155" t="s">
        <v>84</v>
      </c>
      <c r="Q456" s="147" t="s">
        <v>85</v>
      </c>
      <c r="R456" s="156" t="s">
        <v>307</v>
      </c>
      <c r="S456" s="147">
        <v>150</v>
      </c>
      <c r="T456" s="157" t="s">
        <v>122</v>
      </c>
      <c r="U456" s="156" t="s">
        <v>98</v>
      </c>
      <c r="V456" s="156" t="s">
        <v>428</v>
      </c>
      <c r="W456" s="158" t="s">
        <v>107</v>
      </c>
      <c r="X456" s="62"/>
    </row>
    <row r="457" spans="1:24" s="79" customFormat="1" ht="16.05" customHeight="1">
      <c r="A457" s="55"/>
      <c r="B457" s="190" t="s">
        <v>1077</v>
      </c>
      <c r="C457" s="64" t="s">
        <v>846</v>
      </c>
      <c r="D457" s="65" t="s">
        <v>148</v>
      </c>
      <c r="E457" s="85" t="s">
        <v>848</v>
      </c>
      <c r="F457" s="67"/>
      <c r="G457" s="83">
        <f>H457/$O$8</f>
        <v>2.8191639843392968</v>
      </c>
      <c r="H457" s="84">
        <v>285</v>
      </c>
      <c r="I457" s="86" t="s">
        <v>857</v>
      </c>
      <c r="J457" s="86">
        <v>24</v>
      </c>
      <c r="K457" s="177" t="s">
        <v>1221</v>
      </c>
      <c r="L457" s="71"/>
      <c r="M457" s="72">
        <f t="shared" si="59"/>
        <v>0</v>
      </c>
      <c r="N457" s="73">
        <f t="shared" si="60"/>
        <v>0</v>
      </c>
      <c r="O457" s="74" t="s">
        <v>849</v>
      </c>
      <c r="P457" s="75" t="s">
        <v>68</v>
      </c>
      <c r="Q457" s="66" t="s">
        <v>319</v>
      </c>
      <c r="R457" s="76" t="s">
        <v>173</v>
      </c>
      <c r="S457" s="66">
        <v>250</v>
      </c>
      <c r="T457" s="77" t="s">
        <v>250</v>
      </c>
      <c r="U457" s="76" t="s">
        <v>646</v>
      </c>
      <c r="V457" s="76" t="s">
        <v>144</v>
      </c>
      <c r="W457" s="78" t="s">
        <v>76</v>
      </c>
      <c r="X457" s="62"/>
    </row>
    <row r="458" spans="1:24" s="79" customFormat="1" ht="16.05" customHeight="1">
      <c r="A458" s="55"/>
      <c r="B458" s="190" t="s">
        <v>1078</v>
      </c>
      <c r="C458" s="64" t="s">
        <v>62</v>
      </c>
      <c r="D458" s="65" t="s">
        <v>1079</v>
      </c>
      <c r="E458" s="66" t="s">
        <v>848</v>
      </c>
      <c r="F458" s="80" t="s">
        <v>93</v>
      </c>
      <c r="G458" s="68">
        <v>6.05</v>
      </c>
      <c r="H458" s="69">
        <f>G458*$O$8</f>
        <v>611.61748999999998</v>
      </c>
      <c r="I458" s="70" t="s">
        <v>66</v>
      </c>
      <c r="J458" s="70">
        <v>24</v>
      </c>
      <c r="K458" s="177" t="s">
        <v>1221</v>
      </c>
      <c r="L458" s="71"/>
      <c r="M458" s="72">
        <f t="shared" si="59"/>
        <v>0</v>
      </c>
      <c r="N458" s="73">
        <f t="shared" si="60"/>
        <v>0</v>
      </c>
      <c r="O458" s="74" t="s">
        <v>67</v>
      </c>
      <c r="P458" s="75" t="s">
        <v>68</v>
      </c>
      <c r="Q458" s="66"/>
      <c r="R458" s="76"/>
      <c r="S458" s="66"/>
      <c r="T458" s="77"/>
      <c r="U458" s="76"/>
      <c r="V458" s="76"/>
      <c r="W458" s="78" t="s">
        <v>100</v>
      </c>
      <c r="X458" s="62"/>
    </row>
    <row r="459" spans="1:24" s="79" customFormat="1" ht="16.05" customHeight="1">
      <c r="A459" s="55"/>
      <c r="B459" s="190" t="s">
        <v>1080</v>
      </c>
      <c r="C459" s="64" t="s">
        <v>846</v>
      </c>
      <c r="D459" s="65" t="s">
        <v>1081</v>
      </c>
      <c r="E459" s="66" t="s">
        <v>851</v>
      </c>
      <c r="F459" s="67"/>
      <c r="G459" s="83">
        <f>H459/$O$8</f>
        <v>5.9845410895623665</v>
      </c>
      <c r="H459" s="84">
        <v>605</v>
      </c>
      <c r="I459" s="70" t="s">
        <v>66</v>
      </c>
      <c r="J459" s="70">
        <v>20</v>
      </c>
      <c r="K459" s="177" t="s">
        <v>1221</v>
      </c>
      <c r="L459" s="71"/>
      <c r="M459" s="72">
        <f t="shared" si="59"/>
        <v>0</v>
      </c>
      <c r="N459" s="73">
        <f t="shared" si="60"/>
        <v>0</v>
      </c>
      <c r="O459" s="74" t="s">
        <v>849</v>
      </c>
      <c r="P459" s="75" t="s">
        <v>68</v>
      </c>
      <c r="Q459" s="66" t="s">
        <v>85</v>
      </c>
      <c r="R459" s="76" t="s">
        <v>173</v>
      </c>
      <c r="S459" s="66">
        <v>200</v>
      </c>
      <c r="T459" s="77" t="s">
        <v>344</v>
      </c>
      <c r="U459" s="76" t="s">
        <v>98</v>
      </c>
      <c r="V459" s="76" t="s">
        <v>428</v>
      </c>
      <c r="W459" s="78" t="s">
        <v>90</v>
      </c>
      <c r="X459" s="62"/>
    </row>
    <row r="460" spans="1:24" s="79" customFormat="1" ht="16.05" hidden="1" customHeight="1">
      <c r="A460" s="55"/>
      <c r="B460" s="191" t="s">
        <v>1082</v>
      </c>
      <c r="C460" s="164" t="s">
        <v>62</v>
      </c>
      <c r="D460" s="146" t="s">
        <v>1081</v>
      </c>
      <c r="E460" s="147" t="s">
        <v>851</v>
      </c>
      <c r="F460" s="148"/>
      <c r="G460" s="149">
        <v>6.05</v>
      </c>
      <c r="H460" s="150">
        <f t="shared" ref="H460:H466" si="67">G460*$O$8</f>
        <v>611.61748999999998</v>
      </c>
      <c r="I460" s="151" t="s">
        <v>66</v>
      </c>
      <c r="J460" s="151">
        <v>20</v>
      </c>
      <c r="K460" s="166" t="s">
        <v>1219</v>
      </c>
      <c r="L460" s="152"/>
      <c r="M460" s="153">
        <f t="shared" si="59"/>
        <v>0</v>
      </c>
      <c r="N460" s="154">
        <f t="shared" si="60"/>
        <v>0</v>
      </c>
      <c r="O460" s="155" t="s">
        <v>67</v>
      </c>
      <c r="P460" s="155" t="s">
        <v>84</v>
      </c>
      <c r="Q460" s="147" t="s">
        <v>85</v>
      </c>
      <c r="R460" s="156" t="s">
        <v>173</v>
      </c>
      <c r="S460" s="147">
        <v>200</v>
      </c>
      <c r="T460" s="157" t="s">
        <v>344</v>
      </c>
      <c r="U460" s="156" t="s">
        <v>98</v>
      </c>
      <c r="V460" s="156" t="s">
        <v>428</v>
      </c>
      <c r="W460" s="158" t="s">
        <v>90</v>
      </c>
      <c r="X460" s="62"/>
    </row>
    <row r="461" spans="1:24" s="79" customFormat="1" ht="16.05" hidden="1" customHeight="1">
      <c r="A461" s="55"/>
      <c r="B461" s="191" t="s">
        <v>1083</v>
      </c>
      <c r="C461" s="164" t="s">
        <v>62</v>
      </c>
      <c r="D461" s="146" t="s">
        <v>1084</v>
      </c>
      <c r="E461" s="147" t="s">
        <v>851</v>
      </c>
      <c r="F461" s="148"/>
      <c r="G461" s="149">
        <v>4.8999999999999995</v>
      </c>
      <c r="H461" s="150">
        <f t="shared" si="67"/>
        <v>495.35961999999995</v>
      </c>
      <c r="I461" s="151" t="s">
        <v>66</v>
      </c>
      <c r="J461" s="151">
        <v>20</v>
      </c>
      <c r="K461" s="166" t="s">
        <v>1219</v>
      </c>
      <c r="L461" s="152"/>
      <c r="M461" s="153">
        <f t="shared" si="59"/>
        <v>0</v>
      </c>
      <c r="N461" s="154">
        <f t="shared" si="60"/>
        <v>0</v>
      </c>
      <c r="O461" s="155" t="s">
        <v>67</v>
      </c>
      <c r="P461" s="155" t="s">
        <v>84</v>
      </c>
      <c r="Q461" s="147" t="s">
        <v>71</v>
      </c>
      <c r="R461" s="156" t="s">
        <v>200</v>
      </c>
      <c r="S461" s="147">
        <v>300</v>
      </c>
      <c r="T461" s="157" t="s">
        <v>1085</v>
      </c>
      <c r="U461" s="156" t="s">
        <v>646</v>
      </c>
      <c r="V461" s="156" t="s">
        <v>1086</v>
      </c>
      <c r="W461" s="158" t="s">
        <v>76</v>
      </c>
      <c r="X461" s="62"/>
    </row>
    <row r="462" spans="1:24" s="79" customFormat="1" ht="16.05" hidden="1" customHeight="1">
      <c r="A462" s="55"/>
      <c r="B462" s="191" t="s">
        <v>1087</v>
      </c>
      <c r="C462" s="164" t="s">
        <v>62</v>
      </c>
      <c r="D462" s="146" t="s">
        <v>729</v>
      </c>
      <c r="E462" s="147" t="s">
        <v>851</v>
      </c>
      <c r="F462" s="148"/>
      <c r="G462" s="149">
        <v>6.05</v>
      </c>
      <c r="H462" s="150">
        <f t="shared" si="67"/>
        <v>611.61748999999998</v>
      </c>
      <c r="I462" s="151" t="s">
        <v>66</v>
      </c>
      <c r="J462" s="151">
        <v>20</v>
      </c>
      <c r="K462" s="166" t="s">
        <v>1219</v>
      </c>
      <c r="L462" s="152"/>
      <c r="M462" s="153">
        <f t="shared" si="59"/>
        <v>0</v>
      </c>
      <c r="N462" s="154">
        <f t="shared" si="60"/>
        <v>0</v>
      </c>
      <c r="O462" s="155" t="s">
        <v>67</v>
      </c>
      <c r="P462" s="155" t="s">
        <v>84</v>
      </c>
      <c r="Q462" s="147" t="s">
        <v>85</v>
      </c>
      <c r="R462" s="156" t="s">
        <v>103</v>
      </c>
      <c r="S462" s="147">
        <v>300</v>
      </c>
      <c r="T462" s="157" t="s">
        <v>97</v>
      </c>
      <c r="U462" s="156" t="s">
        <v>98</v>
      </c>
      <c r="V462" s="156" t="s">
        <v>136</v>
      </c>
      <c r="W462" s="158" t="s">
        <v>90</v>
      </c>
      <c r="X462" s="62"/>
    </row>
    <row r="463" spans="1:24" s="79" customFormat="1" ht="16.05" hidden="1" customHeight="1">
      <c r="A463" s="55"/>
      <c r="B463" s="191" t="s">
        <v>1088</v>
      </c>
      <c r="C463" s="164" t="s">
        <v>62</v>
      </c>
      <c r="D463" s="146" t="s">
        <v>1089</v>
      </c>
      <c r="E463" s="147" t="s">
        <v>851</v>
      </c>
      <c r="F463" s="148"/>
      <c r="G463" s="149">
        <v>6.05</v>
      </c>
      <c r="H463" s="150">
        <f t="shared" si="67"/>
        <v>611.61748999999998</v>
      </c>
      <c r="I463" s="151" t="s">
        <v>66</v>
      </c>
      <c r="J463" s="151">
        <v>20</v>
      </c>
      <c r="K463" s="166" t="s">
        <v>1219</v>
      </c>
      <c r="L463" s="152"/>
      <c r="M463" s="153">
        <f t="shared" si="59"/>
        <v>0</v>
      </c>
      <c r="N463" s="154">
        <f t="shared" si="60"/>
        <v>0</v>
      </c>
      <c r="O463" s="155" t="s">
        <v>67</v>
      </c>
      <c r="P463" s="155" t="s">
        <v>84</v>
      </c>
      <c r="Q463" s="147" t="s">
        <v>85</v>
      </c>
      <c r="R463" s="156" t="s">
        <v>103</v>
      </c>
      <c r="S463" s="147">
        <v>250</v>
      </c>
      <c r="T463" s="157" t="s">
        <v>344</v>
      </c>
      <c r="U463" s="156" t="s">
        <v>98</v>
      </c>
      <c r="V463" s="156" t="s">
        <v>428</v>
      </c>
      <c r="W463" s="158" t="s">
        <v>90</v>
      </c>
      <c r="X463" s="62"/>
    </row>
    <row r="464" spans="1:24" s="79" customFormat="1" ht="16.05" customHeight="1">
      <c r="A464" s="55"/>
      <c r="B464" s="190" t="s">
        <v>1090</v>
      </c>
      <c r="C464" s="64" t="s">
        <v>62</v>
      </c>
      <c r="D464" s="65" t="s">
        <v>732</v>
      </c>
      <c r="E464" s="66" t="s">
        <v>848</v>
      </c>
      <c r="F464" s="81" t="s">
        <v>118</v>
      </c>
      <c r="G464" s="68">
        <v>5.61</v>
      </c>
      <c r="H464" s="69">
        <f t="shared" si="67"/>
        <v>567.13621799999999</v>
      </c>
      <c r="I464" s="70" t="s">
        <v>66</v>
      </c>
      <c r="J464" s="70">
        <v>24</v>
      </c>
      <c r="K464" s="178" t="s">
        <v>1222</v>
      </c>
      <c r="L464" s="71"/>
      <c r="M464" s="72">
        <f t="shared" si="59"/>
        <v>0</v>
      </c>
      <c r="N464" s="73">
        <f t="shared" si="60"/>
        <v>0</v>
      </c>
      <c r="O464" s="74" t="s">
        <v>67</v>
      </c>
      <c r="P464" s="75" t="s">
        <v>68</v>
      </c>
      <c r="Q464" s="66"/>
      <c r="R464" s="76"/>
      <c r="S464" s="66"/>
      <c r="T464" s="77"/>
      <c r="U464" s="76"/>
      <c r="V464" s="76"/>
      <c r="W464" s="78" t="s">
        <v>724</v>
      </c>
      <c r="X464" s="62"/>
    </row>
    <row r="465" spans="1:24" s="79" customFormat="1" ht="16.05" hidden="1" customHeight="1">
      <c r="A465" s="55"/>
      <c r="B465" s="191" t="s">
        <v>1091</v>
      </c>
      <c r="C465" s="164" t="s">
        <v>62</v>
      </c>
      <c r="D465" s="146" t="s">
        <v>734</v>
      </c>
      <c r="E465" s="147" t="s">
        <v>851</v>
      </c>
      <c r="F465" s="148"/>
      <c r="G465" s="149">
        <v>6.05</v>
      </c>
      <c r="H465" s="150">
        <f t="shared" si="67"/>
        <v>611.61748999999998</v>
      </c>
      <c r="I465" s="151" t="s">
        <v>66</v>
      </c>
      <c r="J465" s="151">
        <v>20</v>
      </c>
      <c r="K465" s="166" t="s">
        <v>1219</v>
      </c>
      <c r="L465" s="152"/>
      <c r="M465" s="153">
        <f t="shared" si="59"/>
        <v>0</v>
      </c>
      <c r="N465" s="154">
        <f t="shared" si="60"/>
        <v>0</v>
      </c>
      <c r="O465" s="155" t="s">
        <v>67</v>
      </c>
      <c r="P465" s="155" t="s">
        <v>84</v>
      </c>
      <c r="Q465" s="147" t="s">
        <v>85</v>
      </c>
      <c r="R465" s="156" t="s">
        <v>200</v>
      </c>
      <c r="S465" s="147">
        <v>350</v>
      </c>
      <c r="T465" s="157" t="s">
        <v>735</v>
      </c>
      <c r="U465" s="156" t="s">
        <v>339</v>
      </c>
      <c r="V465" s="156" t="s">
        <v>144</v>
      </c>
      <c r="W465" s="158" t="s">
        <v>724</v>
      </c>
      <c r="X465" s="62"/>
    </row>
    <row r="466" spans="1:24" s="79" customFormat="1" ht="16.05" customHeight="1">
      <c r="A466" s="55"/>
      <c r="B466" s="190" t="s">
        <v>1092</v>
      </c>
      <c r="C466" s="64" t="s">
        <v>62</v>
      </c>
      <c r="D466" s="65" t="s">
        <v>737</v>
      </c>
      <c r="E466" s="66" t="s">
        <v>848</v>
      </c>
      <c r="F466" s="81" t="s">
        <v>118</v>
      </c>
      <c r="G466" s="68">
        <v>5.61</v>
      </c>
      <c r="H466" s="69">
        <f t="shared" si="67"/>
        <v>567.13621799999999</v>
      </c>
      <c r="I466" s="70" t="s">
        <v>66</v>
      </c>
      <c r="J466" s="70">
        <v>24</v>
      </c>
      <c r="K466" s="178" t="s">
        <v>1222</v>
      </c>
      <c r="L466" s="71"/>
      <c r="M466" s="72">
        <f t="shared" si="59"/>
        <v>0</v>
      </c>
      <c r="N466" s="73">
        <f t="shared" si="60"/>
        <v>0</v>
      </c>
      <c r="O466" s="74" t="s">
        <v>67</v>
      </c>
      <c r="P466" s="75" t="s">
        <v>68</v>
      </c>
      <c r="Q466" s="66"/>
      <c r="R466" s="76"/>
      <c r="S466" s="66"/>
      <c r="T466" s="77"/>
      <c r="U466" s="76"/>
      <c r="V466" s="76"/>
      <c r="W466" s="78" t="s">
        <v>724</v>
      </c>
      <c r="X466" s="62"/>
    </row>
    <row r="467" spans="1:24" s="160" customFormat="1" ht="16.05" hidden="1" customHeight="1">
      <c r="A467" s="145"/>
      <c r="B467" s="191" t="s">
        <v>1093</v>
      </c>
      <c r="C467" s="164" t="s">
        <v>846</v>
      </c>
      <c r="D467" s="146" t="s">
        <v>744</v>
      </c>
      <c r="E467" s="147" t="s">
        <v>851</v>
      </c>
      <c r="F467" s="148"/>
      <c r="G467" s="149">
        <f>H467/$O$8</f>
        <v>5.6877869859477039</v>
      </c>
      <c r="H467" s="150">
        <v>575</v>
      </c>
      <c r="I467" s="151" t="s">
        <v>66</v>
      </c>
      <c r="J467" s="151">
        <v>20</v>
      </c>
      <c r="K467" s="166" t="s">
        <v>1219</v>
      </c>
      <c r="L467" s="152"/>
      <c r="M467" s="153">
        <f t="shared" si="59"/>
        <v>0</v>
      </c>
      <c r="N467" s="154">
        <f t="shared" si="60"/>
        <v>0</v>
      </c>
      <c r="O467" s="155" t="s">
        <v>849</v>
      </c>
      <c r="P467" s="155" t="s">
        <v>68</v>
      </c>
      <c r="Q467" s="147" t="s">
        <v>85</v>
      </c>
      <c r="R467" s="156" t="s">
        <v>745</v>
      </c>
      <c r="S467" s="147">
        <v>250</v>
      </c>
      <c r="T467" s="157" t="s">
        <v>746</v>
      </c>
      <c r="U467" s="156" t="s">
        <v>98</v>
      </c>
      <c r="V467" s="156" t="s">
        <v>747</v>
      </c>
      <c r="W467" s="158" t="s">
        <v>217</v>
      </c>
      <c r="X467" s="159"/>
    </row>
    <row r="468" spans="1:24" s="63" customFormat="1" ht="16.05" customHeight="1">
      <c r="A468" s="55"/>
      <c r="B468" s="193" t="s">
        <v>1094</v>
      </c>
      <c r="C468" s="167" t="s">
        <v>62</v>
      </c>
      <c r="D468" s="168" t="s">
        <v>744</v>
      </c>
      <c r="E468" s="66" t="s">
        <v>851</v>
      </c>
      <c r="F468" s="174" t="s">
        <v>131</v>
      </c>
      <c r="G468" s="170">
        <v>5.75</v>
      </c>
      <c r="H468" s="150">
        <f t="shared" ref="H468:H478" si="68">G468*$O$8</f>
        <v>581.28935000000001</v>
      </c>
      <c r="I468" s="70" t="s">
        <v>66</v>
      </c>
      <c r="J468" s="70">
        <v>20</v>
      </c>
      <c r="K468" s="178" t="s">
        <v>1222</v>
      </c>
      <c r="L468" s="71"/>
      <c r="M468" s="72">
        <f t="shared" si="59"/>
        <v>0</v>
      </c>
      <c r="N468" s="73">
        <f t="shared" si="60"/>
        <v>0</v>
      </c>
      <c r="O468" s="172" t="s">
        <v>67</v>
      </c>
      <c r="P468" s="75" t="s">
        <v>68</v>
      </c>
      <c r="Q468" s="66" t="s">
        <v>85</v>
      </c>
      <c r="R468" s="76" t="s">
        <v>745</v>
      </c>
      <c r="S468" s="66">
        <v>250</v>
      </c>
      <c r="T468" s="77" t="s">
        <v>746</v>
      </c>
      <c r="U468" s="76" t="s">
        <v>98</v>
      </c>
      <c r="V468" s="76" t="s">
        <v>747</v>
      </c>
      <c r="W468" s="78" t="s">
        <v>217</v>
      </c>
      <c r="X468" s="173"/>
    </row>
    <row r="469" spans="1:24" s="79" customFormat="1" ht="16.05" hidden="1" customHeight="1">
      <c r="A469" s="55"/>
      <c r="B469" s="191" t="s">
        <v>1095</v>
      </c>
      <c r="C469" s="164" t="s">
        <v>62</v>
      </c>
      <c r="D469" s="146" t="s">
        <v>749</v>
      </c>
      <c r="E469" s="147" t="s">
        <v>851</v>
      </c>
      <c r="F469" s="148"/>
      <c r="G469" s="149">
        <v>6.05</v>
      </c>
      <c r="H469" s="150">
        <f t="shared" si="68"/>
        <v>611.61748999999998</v>
      </c>
      <c r="I469" s="151" t="s">
        <v>66</v>
      </c>
      <c r="J469" s="151">
        <v>20</v>
      </c>
      <c r="K469" s="166" t="s">
        <v>1219</v>
      </c>
      <c r="L469" s="152"/>
      <c r="M469" s="153">
        <f t="shared" si="59"/>
        <v>0</v>
      </c>
      <c r="N469" s="154">
        <f t="shared" si="60"/>
        <v>0</v>
      </c>
      <c r="O469" s="155" t="s">
        <v>67</v>
      </c>
      <c r="P469" s="155" t="s">
        <v>84</v>
      </c>
      <c r="Q469" s="147" t="s">
        <v>71</v>
      </c>
      <c r="R469" s="156" t="s">
        <v>1096</v>
      </c>
      <c r="S469" s="147">
        <v>200</v>
      </c>
      <c r="T469" s="157" t="s">
        <v>250</v>
      </c>
      <c r="U469" s="156" t="s">
        <v>686</v>
      </c>
      <c r="V469" s="156" t="s">
        <v>244</v>
      </c>
      <c r="W469" s="158" t="s">
        <v>76</v>
      </c>
      <c r="X469" s="62"/>
    </row>
    <row r="470" spans="1:24" s="79" customFormat="1" ht="16.05" customHeight="1">
      <c r="A470" s="55"/>
      <c r="B470" s="190" t="s">
        <v>1097</v>
      </c>
      <c r="C470" s="64" t="s">
        <v>62</v>
      </c>
      <c r="D470" s="65" t="s">
        <v>763</v>
      </c>
      <c r="E470" s="66" t="s">
        <v>851</v>
      </c>
      <c r="F470" s="67"/>
      <c r="G470" s="68">
        <v>4.55</v>
      </c>
      <c r="H470" s="69">
        <f t="shared" si="68"/>
        <v>459.97678999999999</v>
      </c>
      <c r="I470" s="70" t="s">
        <v>66</v>
      </c>
      <c r="J470" s="70">
        <v>20</v>
      </c>
      <c r="K470" s="178" t="s">
        <v>1222</v>
      </c>
      <c r="L470" s="71"/>
      <c r="M470" s="72">
        <f t="shared" si="59"/>
        <v>0</v>
      </c>
      <c r="N470" s="73">
        <f t="shared" si="60"/>
        <v>0</v>
      </c>
      <c r="O470" s="74" t="s">
        <v>67</v>
      </c>
      <c r="P470" s="75" t="s">
        <v>68</v>
      </c>
      <c r="Q470" s="66" t="s">
        <v>71</v>
      </c>
      <c r="R470" s="76" t="s">
        <v>331</v>
      </c>
      <c r="S470" s="66">
        <v>400</v>
      </c>
      <c r="T470" s="77" t="s">
        <v>764</v>
      </c>
      <c r="U470" s="76" t="s">
        <v>765</v>
      </c>
      <c r="V470" s="76" t="s">
        <v>236</v>
      </c>
      <c r="W470" s="78" t="s">
        <v>76</v>
      </c>
      <c r="X470" s="62"/>
    </row>
    <row r="471" spans="1:24" s="79" customFormat="1" ht="16.05" hidden="1" customHeight="1">
      <c r="A471" s="55"/>
      <c r="B471" s="191" t="s">
        <v>1098</v>
      </c>
      <c r="C471" s="164" t="s">
        <v>62</v>
      </c>
      <c r="D471" s="146" t="s">
        <v>770</v>
      </c>
      <c r="E471" s="147" t="s">
        <v>851</v>
      </c>
      <c r="F471" s="148"/>
      <c r="G471" s="149">
        <v>4.8999999999999995</v>
      </c>
      <c r="H471" s="150">
        <f t="shared" si="68"/>
        <v>495.35961999999995</v>
      </c>
      <c r="I471" s="151" t="s">
        <v>66</v>
      </c>
      <c r="J471" s="151">
        <v>20</v>
      </c>
      <c r="K471" s="166" t="s">
        <v>1219</v>
      </c>
      <c r="L471" s="152"/>
      <c r="M471" s="153">
        <f t="shared" si="59"/>
        <v>0</v>
      </c>
      <c r="N471" s="154">
        <f t="shared" si="60"/>
        <v>0</v>
      </c>
      <c r="O471" s="155" t="s">
        <v>67</v>
      </c>
      <c r="P471" s="155" t="s">
        <v>84</v>
      </c>
      <c r="Q471" s="147" t="s">
        <v>85</v>
      </c>
      <c r="R471" s="156" t="s">
        <v>121</v>
      </c>
      <c r="S471" s="147">
        <v>500</v>
      </c>
      <c r="T471" s="157" t="s">
        <v>214</v>
      </c>
      <c r="U471" s="156" t="s">
        <v>771</v>
      </c>
      <c r="V471" s="156" t="s">
        <v>772</v>
      </c>
      <c r="W471" s="158" t="s">
        <v>217</v>
      </c>
      <c r="X471" s="62"/>
    </row>
    <row r="472" spans="1:24" s="160" customFormat="1" ht="16.05" hidden="1" customHeight="1">
      <c r="A472" s="145"/>
      <c r="B472" s="191" t="s">
        <v>1099</v>
      </c>
      <c r="C472" s="164" t="s">
        <v>62</v>
      </c>
      <c r="D472" s="146" t="s">
        <v>774</v>
      </c>
      <c r="E472" s="147" t="s">
        <v>851</v>
      </c>
      <c r="F472" s="148"/>
      <c r="G472" s="149">
        <v>4.8999999999999995</v>
      </c>
      <c r="H472" s="150">
        <f t="shared" si="68"/>
        <v>495.35961999999995</v>
      </c>
      <c r="I472" s="151" t="s">
        <v>66</v>
      </c>
      <c r="J472" s="151">
        <v>20</v>
      </c>
      <c r="K472" s="166" t="s">
        <v>1219</v>
      </c>
      <c r="L472" s="152"/>
      <c r="M472" s="153">
        <f t="shared" si="59"/>
        <v>0</v>
      </c>
      <c r="N472" s="154">
        <f t="shared" si="60"/>
        <v>0</v>
      </c>
      <c r="O472" s="155" t="s">
        <v>67</v>
      </c>
      <c r="P472" s="155" t="s">
        <v>84</v>
      </c>
      <c r="Q472" s="147" t="s">
        <v>71</v>
      </c>
      <c r="R472" s="156" t="s">
        <v>79</v>
      </c>
      <c r="S472" s="147">
        <v>150</v>
      </c>
      <c r="T472" s="157" t="s">
        <v>775</v>
      </c>
      <c r="U472" s="156" t="s">
        <v>686</v>
      </c>
      <c r="V472" s="156" t="s">
        <v>244</v>
      </c>
      <c r="W472" s="158" t="s">
        <v>76</v>
      </c>
      <c r="X472" s="159"/>
    </row>
    <row r="473" spans="1:24" s="79" customFormat="1" ht="16.05" hidden="1" customHeight="1">
      <c r="A473" s="55"/>
      <c r="B473" s="191" t="s">
        <v>1100</v>
      </c>
      <c r="C473" s="164" t="s">
        <v>62</v>
      </c>
      <c r="D473" s="146" t="s">
        <v>1101</v>
      </c>
      <c r="E473" s="147" t="s">
        <v>851</v>
      </c>
      <c r="F473" s="148"/>
      <c r="G473" s="149">
        <v>4.8999999999999995</v>
      </c>
      <c r="H473" s="150">
        <f t="shared" si="68"/>
        <v>495.35961999999995</v>
      </c>
      <c r="I473" s="151" t="s">
        <v>66</v>
      </c>
      <c r="J473" s="151">
        <v>20</v>
      </c>
      <c r="K473" s="166" t="s">
        <v>1219</v>
      </c>
      <c r="L473" s="152"/>
      <c r="M473" s="153">
        <f t="shared" si="59"/>
        <v>0</v>
      </c>
      <c r="N473" s="154">
        <f t="shared" si="60"/>
        <v>0</v>
      </c>
      <c r="O473" s="155" t="s">
        <v>67</v>
      </c>
      <c r="P473" s="155" t="s">
        <v>84</v>
      </c>
      <c r="Q473" s="147" t="s">
        <v>85</v>
      </c>
      <c r="R473" s="156" t="s">
        <v>173</v>
      </c>
      <c r="S473" s="147">
        <v>50</v>
      </c>
      <c r="T473" s="157" t="s">
        <v>1102</v>
      </c>
      <c r="U473" s="156" t="s">
        <v>771</v>
      </c>
      <c r="V473" s="156" t="s">
        <v>136</v>
      </c>
      <c r="W473" s="158" t="s">
        <v>107</v>
      </c>
      <c r="X473" s="62"/>
    </row>
    <row r="474" spans="1:24" s="79" customFormat="1" ht="16.05" customHeight="1">
      <c r="A474" s="55"/>
      <c r="B474" s="190" t="s">
        <v>1103</v>
      </c>
      <c r="C474" s="64" t="s">
        <v>62</v>
      </c>
      <c r="D474" s="65" t="s">
        <v>1104</v>
      </c>
      <c r="E474" s="66" t="s">
        <v>848</v>
      </c>
      <c r="F474" s="67"/>
      <c r="G474" s="68">
        <v>4.25</v>
      </c>
      <c r="H474" s="69">
        <f t="shared" si="68"/>
        <v>429.64865000000003</v>
      </c>
      <c r="I474" s="70" t="s">
        <v>66</v>
      </c>
      <c r="J474" s="70">
        <v>24</v>
      </c>
      <c r="K474" s="178" t="s">
        <v>1222</v>
      </c>
      <c r="L474" s="71"/>
      <c r="M474" s="72">
        <f t="shared" si="59"/>
        <v>0</v>
      </c>
      <c r="N474" s="73">
        <f t="shared" si="60"/>
        <v>0</v>
      </c>
      <c r="O474" s="74" t="s">
        <v>67</v>
      </c>
      <c r="P474" s="75" t="s">
        <v>68</v>
      </c>
      <c r="Q474" s="66"/>
      <c r="R474" s="76"/>
      <c r="S474" s="66"/>
      <c r="T474" s="77"/>
      <c r="U474" s="76"/>
      <c r="V474" s="76"/>
      <c r="W474" s="78" t="s">
        <v>1105</v>
      </c>
      <c r="X474" s="62"/>
    </row>
    <row r="475" spans="1:24" s="79" customFormat="1" ht="16.05" hidden="1" customHeight="1">
      <c r="A475" s="55"/>
      <c r="B475" s="191" t="s">
        <v>1106</v>
      </c>
      <c r="C475" s="164" t="s">
        <v>62</v>
      </c>
      <c r="D475" s="146" t="s">
        <v>779</v>
      </c>
      <c r="E475" s="147" t="s">
        <v>851</v>
      </c>
      <c r="F475" s="148"/>
      <c r="G475" s="149">
        <v>4.8999999999999995</v>
      </c>
      <c r="H475" s="150">
        <f t="shared" si="68"/>
        <v>495.35961999999995</v>
      </c>
      <c r="I475" s="151" t="s">
        <v>66</v>
      </c>
      <c r="J475" s="151">
        <v>20</v>
      </c>
      <c r="K475" s="166" t="s">
        <v>1219</v>
      </c>
      <c r="L475" s="152"/>
      <c r="M475" s="153">
        <f t="shared" si="59"/>
        <v>0</v>
      </c>
      <c r="N475" s="154">
        <f t="shared" si="60"/>
        <v>0</v>
      </c>
      <c r="O475" s="155" t="s">
        <v>67</v>
      </c>
      <c r="P475" s="155" t="s">
        <v>84</v>
      </c>
      <c r="Q475" s="147" t="s">
        <v>85</v>
      </c>
      <c r="R475" s="156" t="s">
        <v>103</v>
      </c>
      <c r="S475" s="147">
        <v>400</v>
      </c>
      <c r="T475" s="157" t="s">
        <v>780</v>
      </c>
      <c r="U475" s="156" t="s">
        <v>123</v>
      </c>
      <c r="V475" s="156" t="s">
        <v>781</v>
      </c>
      <c r="W475" s="158" t="s">
        <v>90</v>
      </c>
      <c r="X475" s="62"/>
    </row>
    <row r="476" spans="1:24" s="79" customFormat="1" ht="16.05" hidden="1" customHeight="1">
      <c r="A476" s="55"/>
      <c r="B476" s="191" t="s">
        <v>1107</v>
      </c>
      <c r="C476" s="164" t="s">
        <v>62</v>
      </c>
      <c r="D476" s="146" t="s">
        <v>788</v>
      </c>
      <c r="E476" s="147" t="s">
        <v>851</v>
      </c>
      <c r="F476" s="148" t="s">
        <v>131</v>
      </c>
      <c r="G476" s="149">
        <v>4.55</v>
      </c>
      <c r="H476" s="150">
        <f t="shared" si="68"/>
        <v>459.97678999999999</v>
      </c>
      <c r="I476" s="151" t="s">
        <v>66</v>
      </c>
      <c r="J476" s="151">
        <v>20</v>
      </c>
      <c r="K476" s="166" t="s">
        <v>1219</v>
      </c>
      <c r="L476" s="152"/>
      <c r="M476" s="153">
        <f t="shared" si="59"/>
        <v>0</v>
      </c>
      <c r="N476" s="154">
        <f t="shared" si="60"/>
        <v>0</v>
      </c>
      <c r="O476" s="155" t="s">
        <v>67</v>
      </c>
      <c r="P476" s="155" t="s">
        <v>84</v>
      </c>
      <c r="Q476" s="147" t="s">
        <v>85</v>
      </c>
      <c r="R476" s="156" t="s">
        <v>127</v>
      </c>
      <c r="S476" s="147">
        <v>500</v>
      </c>
      <c r="T476" s="157" t="s">
        <v>789</v>
      </c>
      <c r="U476" s="156" t="s">
        <v>123</v>
      </c>
      <c r="V476" s="156" t="s">
        <v>277</v>
      </c>
      <c r="W476" s="158" t="s">
        <v>217</v>
      </c>
      <c r="X476" s="62"/>
    </row>
    <row r="477" spans="1:24" s="79" customFormat="1" ht="16.05" customHeight="1">
      <c r="A477" s="55"/>
      <c r="B477" s="190" t="s">
        <v>1108</v>
      </c>
      <c r="C477" s="64" t="s">
        <v>62</v>
      </c>
      <c r="D477" s="65" t="s">
        <v>1109</v>
      </c>
      <c r="E477" s="66" t="s">
        <v>848</v>
      </c>
      <c r="F477" s="80" t="s">
        <v>93</v>
      </c>
      <c r="G477" s="68">
        <v>6.35</v>
      </c>
      <c r="H477" s="69">
        <f t="shared" si="68"/>
        <v>641.94562999999994</v>
      </c>
      <c r="I477" s="70" t="s">
        <v>66</v>
      </c>
      <c r="J477" s="70">
        <v>24</v>
      </c>
      <c r="K477" s="179" t="s">
        <v>1223</v>
      </c>
      <c r="L477" s="71"/>
      <c r="M477" s="72">
        <f t="shared" si="59"/>
        <v>0</v>
      </c>
      <c r="N477" s="73">
        <f t="shared" si="60"/>
        <v>0</v>
      </c>
      <c r="O477" s="74" t="s">
        <v>67</v>
      </c>
      <c r="P477" s="75" t="s">
        <v>68</v>
      </c>
      <c r="Q477" s="66"/>
      <c r="R477" s="76"/>
      <c r="S477" s="66"/>
      <c r="T477" s="77"/>
      <c r="U477" s="76"/>
      <c r="V477" s="76"/>
      <c r="W477" s="78" t="s">
        <v>100</v>
      </c>
      <c r="X477" s="62"/>
    </row>
    <row r="478" spans="1:24" s="79" customFormat="1" ht="16.05" customHeight="1">
      <c r="A478" s="55"/>
      <c r="B478" s="190" t="s">
        <v>1110</v>
      </c>
      <c r="C478" s="64" t="s">
        <v>62</v>
      </c>
      <c r="D478" s="65" t="s">
        <v>1111</v>
      </c>
      <c r="E478" s="66" t="s">
        <v>851</v>
      </c>
      <c r="F478" s="67"/>
      <c r="G478" s="68">
        <v>6.05</v>
      </c>
      <c r="H478" s="69">
        <f t="shared" si="68"/>
        <v>611.61748999999998</v>
      </c>
      <c r="I478" s="70" t="s">
        <v>66</v>
      </c>
      <c r="J478" s="70">
        <v>20</v>
      </c>
      <c r="K478" s="177" t="s">
        <v>1221</v>
      </c>
      <c r="L478" s="71"/>
      <c r="M478" s="72">
        <f t="shared" si="59"/>
        <v>0</v>
      </c>
      <c r="N478" s="73">
        <f t="shared" si="60"/>
        <v>0</v>
      </c>
      <c r="O478" s="74" t="s">
        <v>67</v>
      </c>
      <c r="P478" s="75" t="s">
        <v>68</v>
      </c>
      <c r="Q478" s="66" t="s">
        <v>85</v>
      </c>
      <c r="R478" s="76" t="s">
        <v>103</v>
      </c>
      <c r="S478" s="66">
        <v>200</v>
      </c>
      <c r="T478" s="77" t="s">
        <v>174</v>
      </c>
      <c r="U478" s="76" t="s">
        <v>98</v>
      </c>
      <c r="V478" s="76" t="s">
        <v>136</v>
      </c>
      <c r="W478" s="78" t="s">
        <v>76</v>
      </c>
      <c r="X478" s="62"/>
    </row>
    <row r="479" spans="1:24" s="79" customFormat="1" ht="16.05" customHeight="1">
      <c r="A479" s="55"/>
      <c r="B479" s="190" t="s">
        <v>1112</v>
      </c>
      <c r="C479" s="64" t="s">
        <v>846</v>
      </c>
      <c r="D479" s="65" t="s">
        <v>803</v>
      </c>
      <c r="E479" s="66" t="s">
        <v>848</v>
      </c>
      <c r="F479" s="67"/>
      <c r="G479" s="83">
        <f>H479/$O$8</f>
        <v>3.669859081367997</v>
      </c>
      <c r="H479" s="84">
        <v>371</v>
      </c>
      <c r="I479" s="70" t="s">
        <v>66</v>
      </c>
      <c r="J479" s="70">
        <v>24</v>
      </c>
      <c r="K479" s="178" t="s">
        <v>1222</v>
      </c>
      <c r="L479" s="71"/>
      <c r="M479" s="72">
        <f t="shared" si="59"/>
        <v>0</v>
      </c>
      <c r="N479" s="73">
        <f t="shared" si="60"/>
        <v>0</v>
      </c>
      <c r="O479" s="74" t="s">
        <v>849</v>
      </c>
      <c r="P479" s="75" t="s">
        <v>68</v>
      </c>
      <c r="Q479" s="66" t="s">
        <v>71</v>
      </c>
      <c r="R479" s="76" t="s">
        <v>127</v>
      </c>
      <c r="S479" s="66">
        <v>250</v>
      </c>
      <c r="T479" s="77" t="s">
        <v>157</v>
      </c>
      <c r="U479" s="76" t="s">
        <v>74</v>
      </c>
      <c r="V479" s="76" t="s">
        <v>144</v>
      </c>
      <c r="W479" s="78" t="s">
        <v>76</v>
      </c>
      <c r="X479" s="62"/>
    </row>
    <row r="480" spans="1:24" s="79" customFormat="1" ht="16.05" hidden="1" customHeight="1">
      <c r="A480" s="55"/>
      <c r="B480" s="191" t="s">
        <v>1113</v>
      </c>
      <c r="C480" s="164" t="s">
        <v>62</v>
      </c>
      <c r="D480" s="146" t="s">
        <v>807</v>
      </c>
      <c r="E480" s="147" t="s">
        <v>851</v>
      </c>
      <c r="F480" s="148"/>
      <c r="G480" s="149">
        <v>4.8999999999999995</v>
      </c>
      <c r="H480" s="150">
        <f>G480*$O$8</f>
        <v>495.35961999999995</v>
      </c>
      <c r="I480" s="151" t="s">
        <v>66</v>
      </c>
      <c r="J480" s="151">
        <v>20</v>
      </c>
      <c r="K480" s="166" t="s">
        <v>1219</v>
      </c>
      <c r="L480" s="152"/>
      <c r="M480" s="153">
        <f t="shared" si="59"/>
        <v>0</v>
      </c>
      <c r="N480" s="154">
        <f t="shared" si="60"/>
        <v>0</v>
      </c>
      <c r="O480" s="155" t="s">
        <v>67</v>
      </c>
      <c r="P480" s="155" t="s">
        <v>84</v>
      </c>
      <c r="Q480" s="147" t="s">
        <v>71</v>
      </c>
      <c r="R480" s="156" t="s">
        <v>234</v>
      </c>
      <c r="S480" s="147">
        <v>300</v>
      </c>
      <c r="T480" s="157" t="s">
        <v>157</v>
      </c>
      <c r="U480" s="156" t="s">
        <v>74</v>
      </c>
      <c r="V480" s="156" t="s">
        <v>356</v>
      </c>
      <c r="W480" s="158" t="s">
        <v>76</v>
      </c>
      <c r="X480" s="62"/>
    </row>
    <row r="481" spans="1:24" s="160" customFormat="1" ht="16.05" hidden="1" customHeight="1">
      <c r="A481" s="145"/>
      <c r="B481" s="191" t="s">
        <v>1114</v>
      </c>
      <c r="C481" s="164" t="s">
        <v>846</v>
      </c>
      <c r="D481" s="146" t="s">
        <v>810</v>
      </c>
      <c r="E481" s="161" t="s">
        <v>848</v>
      </c>
      <c r="F481" s="148"/>
      <c r="G481" s="149">
        <f>H481/$O$8</f>
        <v>2.8191639843392968</v>
      </c>
      <c r="H481" s="150">
        <v>285</v>
      </c>
      <c r="I481" s="162" t="s">
        <v>857</v>
      </c>
      <c r="J481" s="162">
        <v>24</v>
      </c>
      <c r="K481" s="166" t="s">
        <v>1219</v>
      </c>
      <c r="L481" s="152"/>
      <c r="M481" s="153">
        <f t="shared" si="59"/>
        <v>0</v>
      </c>
      <c r="N481" s="154">
        <f t="shared" si="60"/>
        <v>0</v>
      </c>
      <c r="O481" s="155" t="s">
        <v>849</v>
      </c>
      <c r="P481" s="155" t="s">
        <v>68</v>
      </c>
      <c r="Q481" s="147" t="s">
        <v>71</v>
      </c>
      <c r="R481" s="156" t="s">
        <v>96</v>
      </c>
      <c r="S481" s="147">
        <v>250</v>
      </c>
      <c r="T481" s="157" t="s">
        <v>811</v>
      </c>
      <c r="U481" s="156" t="s">
        <v>74</v>
      </c>
      <c r="V481" s="156"/>
      <c r="W481" s="158" t="s">
        <v>76</v>
      </c>
      <c r="X481" s="159"/>
    </row>
    <row r="482" spans="1:24" s="79" customFormat="1" ht="16.05" customHeight="1">
      <c r="A482" s="55"/>
      <c r="B482" s="190" t="s">
        <v>1115</v>
      </c>
      <c r="C482" s="64" t="s">
        <v>62</v>
      </c>
      <c r="D482" s="65" t="s">
        <v>815</v>
      </c>
      <c r="E482" s="66" t="s">
        <v>848</v>
      </c>
      <c r="F482" s="82" t="s">
        <v>131</v>
      </c>
      <c r="G482" s="68">
        <v>4.25</v>
      </c>
      <c r="H482" s="69">
        <f t="shared" ref="H482:H484" si="69">G482*$O$8</f>
        <v>429.64865000000003</v>
      </c>
      <c r="I482" s="70" t="s">
        <v>66</v>
      </c>
      <c r="J482" s="70">
        <v>24</v>
      </c>
      <c r="K482" s="178" t="s">
        <v>1222</v>
      </c>
      <c r="L482" s="71"/>
      <c r="M482" s="72">
        <f t="shared" si="59"/>
        <v>0</v>
      </c>
      <c r="N482" s="73">
        <f t="shared" si="60"/>
        <v>0</v>
      </c>
      <c r="O482" s="74" t="s">
        <v>67</v>
      </c>
      <c r="P482" s="75" t="s">
        <v>68</v>
      </c>
      <c r="Q482" s="66" t="s">
        <v>85</v>
      </c>
      <c r="R482" s="76" t="s">
        <v>816</v>
      </c>
      <c r="S482" s="66">
        <v>300</v>
      </c>
      <c r="T482" s="77" t="s">
        <v>214</v>
      </c>
      <c r="U482" s="76" t="s">
        <v>348</v>
      </c>
      <c r="V482" s="76" t="s">
        <v>148</v>
      </c>
      <c r="W482" s="78" t="s">
        <v>76</v>
      </c>
      <c r="X482" s="62"/>
    </row>
    <row r="483" spans="1:24" s="79" customFormat="1" ht="16.05" customHeight="1">
      <c r="A483" s="55"/>
      <c r="B483" s="190" t="s">
        <v>1116</v>
      </c>
      <c r="C483" s="64" t="s">
        <v>62</v>
      </c>
      <c r="D483" s="65" t="s">
        <v>818</v>
      </c>
      <c r="E483" s="66" t="s">
        <v>851</v>
      </c>
      <c r="F483" s="67"/>
      <c r="G483" s="68">
        <v>4.8999999999999995</v>
      </c>
      <c r="H483" s="69">
        <f t="shared" si="69"/>
        <v>495.35961999999995</v>
      </c>
      <c r="I483" s="70" t="s">
        <v>66</v>
      </c>
      <c r="J483" s="70">
        <v>20</v>
      </c>
      <c r="K483" s="178" t="s">
        <v>1222</v>
      </c>
      <c r="L483" s="71"/>
      <c r="M483" s="72">
        <f t="shared" si="59"/>
        <v>0</v>
      </c>
      <c r="N483" s="73">
        <f t="shared" si="60"/>
        <v>0</v>
      </c>
      <c r="O483" s="74" t="s">
        <v>67</v>
      </c>
      <c r="P483" s="75" t="s">
        <v>68</v>
      </c>
      <c r="Q483" s="66" t="s">
        <v>71</v>
      </c>
      <c r="R483" s="76" t="s">
        <v>200</v>
      </c>
      <c r="S483" s="66">
        <v>200</v>
      </c>
      <c r="T483" s="77" t="s">
        <v>468</v>
      </c>
      <c r="U483" s="76" t="s">
        <v>819</v>
      </c>
      <c r="V483" s="76" t="s">
        <v>148</v>
      </c>
      <c r="W483" s="78" t="s">
        <v>76</v>
      </c>
      <c r="X483" s="62"/>
    </row>
    <row r="484" spans="1:24" s="79" customFormat="1" ht="16.05" hidden="1" customHeight="1">
      <c r="A484" s="55"/>
      <c r="B484" s="191" t="s">
        <v>1117</v>
      </c>
      <c r="C484" s="164" t="s">
        <v>62</v>
      </c>
      <c r="D484" s="146" t="s">
        <v>821</v>
      </c>
      <c r="E484" s="147" t="s">
        <v>851</v>
      </c>
      <c r="F484" s="148"/>
      <c r="G484" s="149">
        <v>6.05</v>
      </c>
      <c r="H484" s="150">
        <f t="shared" si="69"/>
        <v>611.61748999999998</v>
      </c>
      <c r="I484" s="151" t="s">
        <v>66</v>
      </c>
      <c r="J484" s="151">
        <v>20</v>
      </c>
      <c r="K484" s="166" t="s">
        <v>1219</v>
      </c>
      <c r="L484" s="152"/>
      <c r="M484" s="153">
        <f t="shared" si="59"/>
        <v>0</v>
      </c>
      <c r="N484" s="154">
        <f t="shared" si="60"/>
        <v>0</v>
      </c>
      <c r="O484" s="155" t="s">
        <v>67</v>
      </c>
      <c r="P484" s="155" t="s">
        <v>84</v>
      </c>
      <c r="Q484" s="147" t="s">
        <v>85</v>
      </c>
      <c r="R484" s="156" t="s">
        <v>96</v>
      </c>
      <c r="S484" s="147">
        <v>200</v>
      </c>
      <c r="T484" s="157" t="s">
        <v>122</v>
      </c>
      <c r="U484" s="156" t="s">
        <v>348</v>
      </c>
      <c r="V484" s="156" t="s">
        <v>136</v>
      </c>
      <c r="W484" s="158" t="s">
        <v>76</v>
      </c>
      <c r="X484" s="62"/>
    </row>
    <row r="485" spans="1:24" s="79" customFormat="1" ht="16.05" customHeight="1">
      <c r="A485" s="55"/>
      <c r="B485" s="190" t="s">
        <v>1118</v>
      </c>
      <c r="C485" s="64" t="s">
        <v>846</v>
      </c>
      <c r="D485" s="65" t="s">
        <v>828</v>
      </c>
      <c r="E485" s="85" t="s">
        <v>848</v>
      </c>
      <c r="F485" s="67"/>
      <c r="G485" s="83">
        <f>H485/$O$8</f>
        <v>2.8191639843392968</v>
      </c>
      <c r="H485" s="84">
        <v>285</v>
      </c>
      <c r="I485" s="86" t="s">
        <v>857</v>
      </c>
      <c r="J485" s="86">
        <v>24</v>
      </c>
      <c r="K485" s="177" t="s">
        <v>1221</v>
      </c>
      <c r="L485" s="71"/>
      <c r="M485" s="72">
        <f t="shared" si="59"/>
        <v>0</v>
      </c>
      <c r="N485" s="73">
        <f t="shared" si="60"/>
        <v>0</v>
      </c>
      <c r="O485" s="74" t="s">
        <v>849</v>
      </c>
      <c r="P485" s="75" t="s">
        <v>68</v>
      </c>
      <c r="Q485" s="66" t="s">
        <v>71</v>
      </c>
      <c r="R485" s="76" t="s">
        <v>173</v>
      </c>
      <c r="S485" s="66">
        <v>600</v>
      </c>
      <c r="T485" s="77" t="s">
        <v>539</v>
      </c>
      <c r="U485" s="76" t="s">
        <v>74</v>
      </c>
      <c r="V485" s="76" t="s">
        <v>222</v>
      </c>
      <c r="W485" s="78" t="s">
        <v>76</v>
      </c>
      <c r="X485" s="62"/>
    </row>
    <row r="486" spans="1:24" s="79" customFormat="1" ht="16.05" hidden="1" customHeight="1">
      <c r="A486" s="55"/>
      <c r="B486" s="191" t="s">
        <v>1119</v>
      </c>
      <c r="C486" s="164" t="s">
        <v>62</v>
      </c>
      <c r="D486" s="146" t="s">
        <v>1120</v>
      </c>
      <c r="E486" s="147" t="s">
        <v>851</v>
      </c>
      <c r="F486" s="148"/>
      <c r="G486" s="149">
        <v>6.05</v>
      </c>
      <c r="H486" s="150">
        <f t="shared" ref="H486:H487" si="70">G486*$O$8</f>
        <v>611.61748999999998</v>
      </c>
      <c r="I486" s="151" t="s">
        <v>66</v>
      </c>
      <c r="J486" s="151">
        <v>20</v>
      </c>
      <c r="K486" s="166" t="s">
        <v>1219</v>
      </c>
      <c r="L486" s="152"/>
      <c r="M486" s="153">
        <f t="shared" si="59"/>
        <v>0</v>
      </c>
      <c r="N486" s="154">
        <f t="shared" si="60"/>
        <v>0</v>
      </c>
      <c r="O486" s="155" t="s">
        <v>67</v>
      </c>
      <c r="P486" s="155" t="s">
        <v>84</v>
      </c>
      <c r="Q486" s="147" t="s">
        <v>85</v>
      </c>
      <c r="R486" s="156" t="s">
        <v>127</v>
      </c>
      <c r="S486" s="147">
        <v>300</v>
      </c>
      <c r="T486" s="157" t="s">
        <v>122</v>
      </c>
      <c r="U486" s="156" t="s">
        <v>98</v>
      </c>
      <c r="V486" s="156" t="s">
        <v>136</v>
      </c>
      <c r="W486" s="158" t="s">
        <v>90</v>
      </c>
      <c r="X486" s="62"/>
    </row>
    <row r="487" spans="1:24" s="79" customFormat="1" ht="16.05" hidden="1" customHeight="1">
      <c r="A487" s="55"/>
      <c r="B487" s="191" t="s">
        <v>1121</v>
      </c>
      <c r="C487" s="164" t="s">
        <v>62</v>
      </c>
      <c r="D487" s="146" t="s">
        <v>838</v>
      </c>
      <c r="E487" s="147" t="s">
        <v>851</v>
      </c>
      <c r="F487" s="148"/>
      <c r="G487" s="149">
        <v>4.8999999999999995</v>
      </c>
      <c r="H487" s="150">
        <f t="shared" si="70"/>
        <v>495.35961999999995</v>
      </c>
      <c r="I487" s="151" t="s">
        <v>66</v>
      </c>
      <c r="J487" s="151">
        <v>20</v>
      </c>
      <c r="K487" s="166" t="s">
        <v>1219</v>
      </c>
      <c r="L487" s="152"/>
      <c r="M487" s="153">
        <f t="shared" si="59"/>
        <v>0</v>
      </c>
      <c r="N487" s="154">
        <f t="shared" si="60"/>
        <v>0</v>
      </c>
      <c r="O487" s="155" t="s">
        <v>67</v>
      </c>
      <c r="P487" s="155" t="s">
        <v>84</v>
      </c>
      <c r="Q487" s="147" t="s">
        <v>71</v>
      </c>
      <c r="R487" s="156" t="s">
        <v>96</v>
      </c>
      <c r="S487" s="147" t="s">
        <v>280</v>
      </c>
      <c r="T487" s="157" t="s">
        <v>147</v>
      </c>
      <c r="U487" s="156" t="s">
        <v>74</v>
      </c>
      <c r="V487" s="156"/>
      <c r="W487" s="158" t="s">
        <v>76</v>
      </c>
      <c r="X487" s="62"/>
    </row>
    <row r="488" spans="1:24" s="160" customFormat="1" ht="16.05" customHeight="1">
      <c r="A488" s="145"/>
      <c r="B488" s="193" t="s">
        <v>1122</v>
      </c>
      <c r="C488" s="167" t="s">
        <v>846</v>
      </c>
      <c r="D488" s="168" t="s">
        <v>843</v>
      </c>
      <c r="E488" s="66" t="s">
        <v>848</v>
      </c>
      <c r="F488" s="169"/>
      <c r="G488" s="170">
        <f>H488/$O$8</f>
        <v>3.669859081367997</v>
      </c>
      <c r="H488" s="171">
        <v>371</v>
      </c>
      <c r="I488" s="70" t="s">
        <v>66</v>
      </c>
      <c r="J488" s="70">
        <v>24</v>
      </c>
      <c r="K488" s="177" t="s">
        <v>1221</v>
      </c>
      <c r="L488" s="71"/>
      <c r="M488" s="72">
        <f t="shared" si="59"/>
        <v>0</v>
      </c>
      <c r="N488" s="73">
        <f t="shared" si="60"/>
        <v>0</v>
      </c>
      <c r="O488" s="172" t="s">
        <v>849</v>
      </c>
      <c r="P488" s="75" t="s">
        <v>68</v>
      </c>
      <c r="Q488" s="66" t="s">
        <v>71</v>
      </c>
      <c r="R488" s="76" t="s">
        <v>200</v>
      </c>
      <c r="S488" s="66" t="s">
        <v>302</v>
      </c>
      <c r="T488" s="77" t="s">
        <v>474</v>
      </c>
      <c r="U488" s="76" t="s">
        <v>74</v>
      </c>
      <c r="V488" s="76" t="s">
        <v>144</v>
      </c>
      <c r="W488" s="78" t="s">
        <v>76</v>
      </c>
      <c r="X488" s="159"/>
    </row>
    <row r="489" spans="1:24">
      <c r="A489" s="3"/>
      <c r="B489" s="87" t="s">
        <v>1123</v>
      </c>
      <c r="C489" s="87"/>
      <c r="D489" s="88" t="s">
        <v>1124</v>
      </c>
      <c r="E489" s="89"/>
      <c r="F489" s="90"/>
      <c r="G489" s="91"/>
      <c r="H489" s="91"/>
      <c r="I489" s="92"/>
      <c r="J489" s="92"/>
      <c r="K489" s="92"/>
      <c r="L489" s="93">
        <f>ROUNDUP((O12)/24,0)+ROUNDUP((O11)/40,0)</f>
        <v>0</v>
      </c>
      <c r="M489" s="92"/>
      <c r="N489" s="94"/>
      <c r="O489" s="94"/>
      <c r="P489" s="94"/>
      <c r="Q489" s="94"/>
      <c r="R489" s="94"/>
      <c r="S489" s="95"/>
      <c r="T489" s="96"/>
      <c r="U489" s="97"/>
      <c r="V489" s="97"/>
      <c r="W489" s="98"/>
      <c r="X489" s="2"/>
    </row>
    <row r="490" spans="1:24">
      <c r="A490" s="3"/>
      <c r="B490" s="87" t="s">
        <v>1125</v>
      </c>
      <c r="C490" s="87"/>
      <c r="D490" s="88" t="s">
        <v>1126</v>
      </c>
      <c r="E490" s="89"/>
      <c r="F490" s="90"/>
      <c r="G490" s="91"/>
      <c r="H490" s="91"/>
      <c r="I490" s="92"/>
      <c r="J490" s="92"/>
      <c r="K490" s="92"/>
      <c r="L490" s="93">
        <f>ROUNDUP((O10/25)/20,0)</f>
        <v>0</v>
      </c>
      <c r="M490" s="92"/>
      <c r="N490" s="94"/>
      <c r="O490" s="94"/>
      <c r="P490" s="94"/>
      <c r="Q490" s="94"/>
      <c r="R490" s="94"/>
      <c r="S490" s="95"/>
      <c r="T490" s="96"/>
      <c r="U490" s="97"/>
      <c r="V490" s="97"/>
      <c r="W490" s="98"/>
      <c r="X490" s="2"/>
    </row>
    <row r="491" spans="1:24">
      <c r="A491" s="3"/>
      <c r="B491" s="87" t="s">
        <v>1127</v>
      </c>
      <c r="C491" s="87"/>
      <c r="D491" s="88" t="s">
        <v>1128</v>
      </c>
      <c r="E491" s="89"/>
      <c r="F491" s="90"/>
      <c r="G491" s="91"/>
      <c r="H491" s="91"/>
      <c r="I491" s="92"/>
      <c r="J491" s="92"/>
      <c r="K491" s="92"/>
      <c r="L491" s="93">
        <f>ROUNDUP((L490+L489)/30,0)</f>
        <v>0</v>
      </c>
      <c r="M491" s="92"/>
      <c r="N491" s="94"/>
      <c r="O491" s="94"/>
      <c r="P491" s="94"/>
      <c r="Q491" s="94"/>
      <c r="R491" s="94"/>
      <c r="S491" s="95"/>
      <c r="T491" s="96"/>
      <c r="U491" s="97"/>
      <c r="V491" s="97"/>
      <c r="W491" s="98"/>
      <c r="X491" s="2"/>
    </row>
    <row r="492" spans="1:24">
      <c r="A492" s="3"/>
      <c r="T492" s="2"/>
      <c r="U492" s="3"/>
      <c r="V492" s="3"/>
      <c r="W492" s="2"/>
      <c r="X492" s="2"/>
    </row>
    <row r="493" spans="1:24" ht="14.4">
      <c r="A493" s="3"/>
      <c r="D493" s="99" t="s">
        <v>1129</v>
      </c>
      <c r="T493" s="2"/>
      <c r="U493" s="3"/>
      <c r="V493" s="3" t="s">
        <v>12</v>
      </c>
      <c r="W493" s="2"/>
      <c r="X493" s="2"/>
    </row>
    <row r="494" spans="1:24" ht="14.4">
      <c r="A494" s="3"/>
      <c r="D494" s="99" t="s">
        <v>1130</v>
      </c>
      <c r="T494" s="2"/>
      <c r="U494" s="3"/>
      <c r="V494" s="3"/>
      <c r="W494" s="2"/>
      <c r="X494" s="2"/>
    </row>
  </sheetData>
  <sheetProtection formatCells="0" formatColumns="0" formatRows="0" insertColumns="0" insertRows="0" autoFilter="0"/>
  <autoFilter ref="B31:W491" xr:uid="{88C86176-4E33-42D9-8E3D-C94854DF94C1}">
    <filterColumn colId="0">
      <colorFilter dxfId="0" cellColor="0"/>
    </filterColumn>
  </autoFilter>
  <mergeCells count="2">
    <mergeCell ref="Q2:R4"/>
    <mergeCell ref="D28:N29"/>
  </mergeCells>
  <conditionalFormatting sqref="A306:A488 A33:A304">
    <cfRule type="duplicateValues" dxfId="7" priority="8"/>
  </conditionalFormatting>
  <conditionalFormatting sqref="A489:A494">
    <cfRule type="duplicateValues" dxfId="6" priority="1"/>
    <cfRule type="duplicateValues" dxfId="5" priority="2"/>
  </conditionalFormatting>
  <conditionalFormatting sqref="A495:A1048576 A1:A488">
    <cfRule type="duplicateValues" dxfId="4" priority="5"/>
  </conditionalFormatting>
  <conditionalFormatting sqref="A495:A1048576">
    <cfRule type="duplicateValues" dxfId="3" priority="3"/>
  </conditionalFormatting>
  <conditionalFormatting sqref="K6">
    <cfRule type="containsText" dxfId="2" priority="6" operator="containsText" text="нет">
      <formula>NOT(ISERROR(SEARCH("нет",K6)))</formula>
    </cfRule>
    <cfRule type="iconSet" priority="7">
      <iconSet iconSet="3Symbols">
        <cfvo type="percent" val="0"/>
        <cfvo type="percent" val="33"/>
        <cfvo type="percent" val="67"/>
      </iconSet>
    </cfRule>
  </conditionalFormatting>
  <conditionalFormatting sqref="O9">
    <cfRule type="expression" dxfId="1" priority="4">
      <formula>EXACT($O$9,"Не выбрано!")</formula>
    </cfRule>
  </conditionalFormatting>
  <dataValidations count="4">
    <dataValidation type="list" allowBlank="1" showInputMessage="1" showErrorMessage="1" sqref="O9" xr:uid="{21956D0D-00AD-424F-A938-78F0881D4783}">
      <formula1>"Не выбрано!,41 неделя 2025 (5-10 октября),43 неделя 2025 (20-24 октября),7 неделя 2026 (9-13 февраля),8 неделя 2026 (16-20 февраля),9 неделя 2026 (24-27 февраля),10 неделя 2026 (2-6 марта),11 неделя 2026 (09-13 марта), 12 неделя (16-20 марта 2026)"</formula1>
    </dataValidation>
    <dataValidation type="list" allowBlank="1" showInputMessage="1" showErrorMessage="1" sqref="K6 M7:O7" xr:uid="{72A4EF80-273D-467F-8DD5-D31189375F69}">
      <formula1>"да,нет"</formula1>
    </dataValidation>
    <dataValidation type="custom" allowBlank="1" showInputMessage="1" showErrorMessage="1" errorTitle="PlantMarket" error="Пожалуйста, ознакомьтесь с условиями работы и подтвердите своё согласие с ними в шапке прайс-листа._x000a_Также, выберите желаемый период выдачи." sqref="L306:L488 L33:L304" xr:uid="{C592A6A2-B334-458F-AF25-4B9A3F95718B}">
      <formula1>$K$6&lt;&gt;"нет"</formula1>
    </dataValidation>
    <dataValidation type="custom" allowBlank="1" showInputMessage="1" showErrorMessage="1" errorTitle="PlantMarket" error="Пожалуйста, ознакомьтесь с условиями работы и подтвердите своё согласие с ними в шапке прайс-листа." sqref="L32 L305" xr:uid="{07F02530-9B4E-4D29-B7DD-CCF3FBB7107F}">
      <formula1>$K$6&lt;&gt;"нет"</formula1>
    </dataValidation>
  </dataValidations>
  <hyperlinks>
    <hyperlink ref="I5" location="'Условия работы'!A1" display="&gt;&gt;&gt; Условия работы &lt;&lt;&lt;" xr:uid="{5DED35B8-56FD-4B2F-9BCF-3D404770BB8B}"/>
    <hyperlink ref="Q5" r:id="rId1" xr:uid="{A426D7B7-2D91-4F34-B7A8-48931E48F0B2}"/>
  </hyperlinks>
  <pageMargins left="0.7" right="0.7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200EF3-3CA7-4E90-832C-D310EE576E00}">
  <dimension ref="B1:BH116"/>
  <sheetViews>
    <sheetView showGridLines="0" zoomScaleNormal="100" workbookViewId="0"/>
  </sheetViews>
  <sheetFormatPr defaultColWidth="9.21875" defaultRowHeight="14.4"/>
  <cols>
    <col min="1" max="1" width="3.33203125" style="103" customWidth="1"/>
    <col min="2" max="2" width="5.88671875" style="103" customWidth="1"/>
    <col min="3" max="15" width="9.21875" style="103"/>
    <col min="16" max="16" width="10" style="103" customWidth="1"/>
    <col min="17" max="16384" width="9.21875" style="103"/>
  </cols>
  <sheetData>
    <row r="1" spans="2:16" ht="15" thickTop="1">
      <c r="B1" s="100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2"/>
    </row>
    <row r="2" spans="2:16">
      <c r="B2" s="104"/>
      <c r="P2" s="105"/>
    </row>
    <row r="3" spans="2:16">
      <c r="B3" s="104"/>
      <c r="P3" s="105"/>
    </row>
    <row r="4" spans="2:16">
      <c r="B4" s="104"/>
      <c r="P4" s="105"/>
    </row>
    <row r="5" spans="2:16">
      <c r="B5" s="104"/>
      <c r="P5" s="105"/>
    </row>
    <row r="6" spans="2:16" s="108" customFormat="1" ht="16.5" customHeight="1">
      <c r="B6" s="106"/>
      <c r="C6" s="107"/>
      <c r="P6" s="109"/>
    </row>
    <row r="7" spans="2:16" s="110" customFormat="1" ht="12" customHeight="1">
      <c r="B7" s="106"/>
      <c r="C7" s="107"/>
      <c r="P7" s="111"/>
    </row>
    <row r="8" spans="2:16" ht="12" customHeight="1">
      <c r="B8" s="104"/>
      <c r="C8" s="107"/>
      <c r="P8" s="105"/>
    </row>
    <row r="9" spans="2:16" ht="12" customHeight="1">
      <c r="B9" s="112"/>
      <c r="C9" s="107"/>
      <c r="P9" s="105"/>
    </row>
    <row r="10" spans="2:16" ht="12" customHeight="1">
      <c r="B10" s="112"/>
      <c r="C10" s="107"/>
      <c r="P10" s="105"/>
    </row>
    <row r="11" spans="2:16" ht="16.5" customHeight="1">
      <c r="B11" s="104"/>
      <c r="P11" s="105"/>
    </row>
    <row r="12" spans="2:16" ht="20.25" customHeight="1">
      <c r="B12" s="104"/>
      <c r="P12" s="105"/>
    </row>
    <row r="13" spans="2:16" s="115" customFormat="1" ht="17.25" customHeight="1">
      <c r="B13" s="113" t="s">
        <v>1131</v>
      </c>
      <c r="C13" s="114" t="s">
        <v>1132</v>
      </c>
      <c r="D13" s="114"/>
      <c r="E13" s="114"/>
      <c r="F13" s="114"/>
      <c r="G13" s="114"/>
      <c r="H13" s="114"/>
      <c r="I13" s="114"/>
      <c r="J13" s="114"/>
      <c r="K13" s="114"/>
      <c r="L13" s="114"/>
      <c r="M13" s="114"/>
      <c r="N13" s="114"/>
      <c r="P13" s="116"/>
    </row>
    <row r="14" spans="2:16" s="121" customFormat="1" ht="15.6">
      <c r="B14" s="117" t="s">
        <v>1133</v>
      </c>
      <c r="C14" s="118"/>
      <c r="D14" s="119"/>
      <c r="E14" s="119"/>
      <c r="F14" s="119"/>
      <c r="G14" s="119"/>
      <c r="H14" s="120" t="s">
        <v>1134</v>
      </c>
      <c r="I14" s="118"/>
      <c r="J14" s="119"/>
      <c r="K14" s="119"/>
      <c r="L14" s="119"/>
      <c r="M14" s="119"/>
      <c r="N14" s="119"/>
      <c r="P14" s="122"/>
    </row>
    <row r="15" spans="2:16" s="121" customFormat="1">
      <c r="B15" s="123"/>
      <c r="C15" s="124" t="s">
        <v>1135</v>
      </c>
      <c r="D15" s="119"/>
      <c r="E15" s="119"/>
      <c r="F15" s="119"/>
      <c r="G15" s="119"/>
      <c r="H15" s="125" t="s">
        <v>1136</v>
      </c>
      <c r="I15" s="126" t="s">
        <v>1137</v>
      </c>
      <c r="J15" s="119"/>
      <c r="K15" s="119"/>
      <c r="L15" s="119"/>
      <c r="M15" s="119"/>
      <c r="N15" s="119"/>
      <c r="P15" s="122"/>
    </row>
    <row r="16" spans="2:16" s="121" customFormat="1">
      <c r="B16" s="123"/>
      <c r="C16" s="124" t="s">
        <v>1138</v>
      </c>
      <c r="D16" s="119"/>
      <c r="E16" s="119"/>
      <c r="F16" s="119"/>
      <c r="G16" s="119"/>
      <c r="H16" s="125" t="s">
        <v>1136</v>
      </c>
      <c r="I16" s="126" t="s">
        <v>1139</v>
      </c>
      <c r="J16" s="119"/>
      <c r="K16" s="119"/>
      <c r="L16" s="119"/>
      <c r="M16" s="119"/>
      <c r="N16" s="119"/>
      <c r="P16" s="122"/>
    </row>
    <row r="17" spans="2:22" s="121" customFormat="1">
      <c r="B17" s="123"/>
      <c r="C17" s="124" t="s">
        <v>1140</v>
      </c>
      <c r="D17" s="119"/>
      <c r="E17" s="119"/>
      <c r="F17" s="119"/>
      <c r="G17" s="119"/>
      <c r="H17" s="125" t="s">
        <v>1136</v>
      </c>
      <c r="I17" s="126" t="s">
        <v>1141</v>
      </c>
      <c r="J17" s="119"/>
      <c r="K17" s="119"/>
      <c r="L17" s="119"/>
      <c r="M17" s="119"/>
      <c r="N17" s="119"/>
      <c r="P17" s="122"/>
    </row>
    <row r="18" spans="2:22" s="121" customFormat="1">
      <c r="B18" s="123"/>
      <c r="C18" s="124" t="s">
        <v>1142</v>
      </c>
      <c r="D18" s="119"/>
      <c r="E18" s="119"/>
      <c r="F18" s="119"/>
      <c r="G18" s="119"/>
      <c r="H18" s="125" t="s">
        <v>1136</v>
      </c>
      <c r="I18" s="126" t="s">
        <v>1143</v>
      </c>
      <c r="J18" s="119"/>
      <c r="K18" s="119"/>
      <c r="L18" s="119"/>
      <c r="M18" s="119"/>
      <c r="N18" s="119"/>
      <c r="P18" s="122"/>
      <c r="V18" s="127"/>
    </row>
    <row r="19" spans="2:22">
      <c r="B19" s="128"/>
      <c r="C19" s="129"/>
      <c r="D19" s="129"/>
      <c r="E19" s="129"/>
      <c r="F19" s="129"/>
      <c r="G19" s="129"/>
      <c r="H19" s="129"/>
      <c r="I19" s="129"/>
      <c r="J19" s="129"/>
      <c r="K19" s="129"/>
      <c r="L19" s="129"/>
      <c r="M19" s="129"/>
      <c r="N19" s="129"/>
      <c r="P19" s="105"/>
    </row>
    <row r="20" spans="2:22" ht="15.6">
      <c r="B20" s="113" t="s">
        <v>1131</v>
      </c>
      <c r="C20" s="114" t="s">
        <v>1144</v>
      </c>
      <c r="D20" s="129"/>
      <c r="E20" s="129"/>
      <c r="F20" s="129"/>
      <c r="G20" s="129"/>
      <c r="H20" s="129"/>
      <c r="I20" s="129"/>
      <c r="J20" s="129"/>
      <c r="K20" s="129"/>
      <c r="L20" s="129"/>
      <c r="M20" s="129"/>
      <c r="N20" s="129"/>
      <c r="P20" s="105"/>
    </row>
    <row r="21" spans="2:22" s="121" customFormat="1">
      <c r="B21" s="123"/>
      <c r="C21" s="124" t="s">
        <v>1145</v>
      </c>
      <c r="D21" s="119"/>
      <c r="E21" s="119"/>
      <c r="F21" s="119"/>
      <c r="G21" s="119"/>
      <c r="H21" s="125"/>
      <c r="I21" s="126"/>
      <c r="J21" s="119"/>
      <c r="K21" s="119"/>
      <c r="L21" s="119"/>
      <c r="M21" s="119"/>
      <c r="N21" s="119"/>
      <c r="P21" s="122"/>
    </row>
    <row r="22" spans="2:22">
      <c r="B22" s="128"/>
      <c r="C22" s="129"/>
      <c r="D22" s="129"/>
      <c r="E22" s="129"/>
      <c r="F22" s="129"/>
      <c r="G22" s="129"/>
      <c r="H22" s="129"/>
      <c r="I22" s="129"/>
      <c r="J22" s="129"/>
      <c r="K22" s="129"/>
      <c r="L22" s="129"/>
      <c r="M22" s="129"/>
      <c r="N22" s="129"/>
      <c r="P22" s="105"/>
    </row>
    <row r="23" spans="2:22">
      <c r="B23" s="130"/>
      <c r="P23" s="105"/>
    </row>
    <row r="24" spans="2:22">
      <c r="B24" s="130"/>
      <c r="P24" s="105"/>
    </row>
    <row r="25" spans="2:22">
      <c r="B25" s="130"/>
      <c r="P25" s="105"/>
    </row>
    <row r="26" spans="2:22" s="133" customFormat="1" ht="15.6">
      <c r="B26" s="131" t="s">
        <v>1131</v>
      </c>
      <c r="C26" s="132" t="s">
        <v>1146</v>
      </c>
      <c r="P26" s="134"/>
    </row>
    <row r="27" spans="2:22">
      <c r="B27" s="130"/>
      <c r="C27" s="124" t="s">
        <v>1147</v>
      </c>
      <c r="P27" s="105"/>
    </row>
    <row r="28" spans="2:22">
      <c r="B28" s="130"/>
      <c r="C28" s="124" t="s">
        <v>1148</v>
      </c>
      <c r="P28" s="105"/>
    </row>
    <row r="29" spans="2:22" s="133" customFormat="1" ht="15.6">
      <c r="B29" s="131" t="s">
        <v>1131</v>
      </c>
      <c r="C29" s="132" t="s">
        <v>1149</v>
      </c>
      <c r="P29" s="134"/>
    </row>
    <row r="30" spans="2:22" s="138" customFormat="1" ht="45" customHeight="1">
      <c r="B30" s="135" t="s">
        <v>1131</v>
      </c>
      <c r="C30" s="183" t="s">
        <v>1150</v>
      </c>
      <c r="D30" s="183"/>
      <c r="E30" s="183"/>
      <c r="F30" s="183"/>
      <c r="G30" s="183"/>
      <c r="H30" s="183"/>
      <c r="I30" s="183"/>
      <c r="J30" s="183"/>
      <c r="K30" s="183"/>
      <c r="L30" s="183"/>
      <c r="M30" s="183"/>
      <c r="N30" s="183"/>
      <c r="O30" s="183"/>
      <c r="P30" s="137"/>
    </row>
    <row r="31" spans="2:22">
      <c r="B31" s="130"/>
      <c r="C31" s="182" t="s">
        <v>1151</v>
      </c>
      <c r="D31" s="182"/>
      <c r="E31" s="182"/>
      <c r="F31" s="182"/>
      <c r="G31" s="182"/>
      <c r="H31" s="182"/>
      <c r="I31" s="182"/>
      <c r="J31" s="182"/>
      <c r="K31" s="182"/>
      <c r="L31" s="182"/>
      <c r="M31" s="182"/>
      <c r="N31" s="182"/>
      <c r="O31" s="182"/>
      <c r="P31" s="105"/>
    </row>
    <row r="32" spans="2:22" ht="29.25" customHeight="1">
      <c r="B32" s="130"/>
      <c r="C32" s="184" t="s">
        <v>1152</v>
      </c>
      <c r="D32" s="185"/>
      <c r="E32" s="185"/>
      <c r="F32" s="185"/>
      <c r="G32" s="185"/>
      <c r="H32" s="185"/>
      <c r="I32" s="185"/>
      <c r="J32" s="185"/>
      <c r="K32" s="185"/>
      <c r="L32" s="185"/>
      <c r="M32" s="185"/>
      <c r="N32" s="185"/>
      <c r="O32" s="185"/>
      <c r="P32" s="105"/>
    </row>
    <row r="33" spans="2:16" ht="30" customHeight="1">
      <c r="B33" s="130"/>
      <c r="C33" s="184" t="s">
        <v>1153</v>
      </c>
      <c r="D33" s="184"/>
      <c r="E33" s="184"/>
      <c r="F33" s="184"/>
      <c r="G33" s="184"/>
      <c r="H33" s="184"/>
      <c r="I33" s="184"/>
      <c r="J33" s="184"/>
      <c r="K33" s="184"/>
      <c r="L33" s="184"/>
      <c r="M33" s="184"/>
      <c r="N33" s="184"/>
      <c r="O33" s="184"/>
      <c r="P33" s="105"/>
    </row>
    <row r="34" spans="2:16" ht="29.25" customHeight="1">
      <c r="B34" s="130"/>
      <c r="C34" s="182" t="s">
        <v>1154</v>
      </c>
      <c r="D34" s="182"/>
      <c r="E34" s="182"/>
      <c r="F34" s="182"/>
      <c r="G34" s="182"/>
      <c r="H34" s="182"/>
      <c r="I34" s="182"/>
      <c r="J34" s="182"/>
      <c r="K34" s="182"/>
      <c r="L34" s="182"/>
      <c r="M34" s="182"/>
      <c r="N34" s="182"/>
      <c r="O34" s="182"/>
      <c r="P34" s="105"/>
    </row>
    <row r="35" spans="2:16" s="133" customFormat="1" ht="30.75" customHeight="1">
      <c r="B35" s="135" t="s">
        <v>1131</v>
      </c>
      <c r="C35" s="183" t="s">
        <v>1155</v>
      </c>
      <c r="D35" s="183"/>
      <c r="E35" s="183"/>
      <c r="F35" s="183"/>
      <c r="G35" s="183"/>
      <c r="H35" s="183"/>
      <c r="I35" s="183"/>
      <c r="J35" s="183"/>
      <c r="K35" s="183"/>
      <c r="L35" s="183"/>
      <c r="M35" s="183"/>
      <c r="N35" s="183"/>
      <c r="O35" s="183"/>
      <c r="P35" s="134"/>
    </row>
    <row r="36" spans="2:16" ht="29.25" customHeight="1">
      <c r="B36" s="130"/>
      <c r="C36" s="182" t="s">
        <v>1156</v>
      </c>
      <c r="D36" s="182"/>
      <c r="E36" s="182"/>
      <c r="F36" s="182"/>
      <c r="G36" s="182"/>
      <c r="H36" s="182"/>
      <c r="I36" s="182"/>
      <c r="J36" s="182"/>
      <c r="K36" s="182"/>
      <c r="L36" s="182"/>
      <c r="M36" s="182"/>
      <c r="N36" s="182"/>
      <c r="O36" s="182"/>
      <c r="P36" s="105"/>
    </row>
    <row r="37" spans="2:16" ht="29.25" customHeight="1">
      <c r="B37" s="130"/>
      <c r="C37" s="182" t="s">
        <v>1157</v>
      </c>
      <c r="D37" s="182"/>
      <c r="E37" s="182"/>
      <c r="F37" s="182"/>
      <c r="G37" s="182"/>
      <c r="H37" s="182"/>
      <c r="I37" s="182"/>
      <c r="J37" s="182"/>
      <c r="K37" s="182"/>
      <c r="L37" s="182"/>
      <c r="M37" s="182"/>
      <c r="N37" s="182"/>
      <c r="O37" s="182"/>
      <c r="P37" s="105"/>
    </row>
    <row r="38" spans="2:16" s="133" customFormat="1" ht="30.75" customHeight="1">
      <c r="B38" s="135" t="s">
        <v>1131</v>
      </c>
      <c r="C38" s="183" t="s">
        <v>1158</v>
      </c>
      <c r="D38" s="183"/>
      <c r="E38" s="183"/>
      <c r="F38" s="183"/>
      <c r="G38" s="183"/>
      <c r="H38" s="183"/>
      <c r="I38" s="183"/>
      <c r="J38" s="183"/>
      <c r="K38" s="183"/>
      <c r="L38" s="183"/>
      <c r="M38" s="183"/>
      <c r="N38" s="183"/>
      <c r="O38" s="183"/>
      <c r="P38" s="134"/>
    </row>
    <row r="39" spans="2:16">
      <c r="B39" s="130"/>
      <c r="C39" s="139"/>
      <c r="D39" s="139"/>
      <c r="E39" s="139"/>
      <c r="F39" s="139"/>
      <c r="G39" s="139"/>
      <c r="H39" s="139"/>
      <c r="I39" s="139"/>
      <c r="J39" s="139"/>
      <c r="K39" s="139"/>
      <c r="L39" s="139"/>
      <c r="M39" s="139"/>
      <c r="N39" s="139"/>
      <c r="O39" s="139"/>
      <c r="P39" s="105"/>
    </row>
    <row r="40" spans="2:16">
      <c r="B40" s="130"/>
      <c r="C40" s="139"/>
      <c r="D40" s="139"/>
      <c r="E40" s="139"/>
      <c r="F40" s="139"/>
      <c r="G40" s="139"/>
      <c r="H40" s="139"/>
      <c r="I40" s="139"/>
      <c r="J40" s="139"/>
      <c r="K40" s="139"/>
      <c r="L40" s="139"/>
      <c r="M40" s="139"/>
      <c r="N40" s="139"/>
      <c r="O40" s="139"/>
      <c r="P40" s="105"/>
    </row>
    <row r="41" spans="2:16">
      <c r="B41" s="130"/>
      <c r="C41" s="139"/>
      <c r="D41" s="139"/>
      <c r="E41" s="139"/>
      <c r="F41" s="139"/>
      <c r="G41" s="139"/>
      <c r="H41" s="139"/>
      <c r="I41" s="139"/>
      <c r="J41" s="139"/>
      <c r="K41" s="139"/>
      <c r="L41" s="139"/>
      <c r="M41" s="139"/>
      <c r="N41" s="139"/>
      <c r="O41" s="139"/>
      <c r="P41" s="105"/>
    </row>
    <row r="42" spans="2:16" ht="28.5" customHeight="1">
      <c r="B42" s="135" t="s">
        <v>1131</v>
      </c>
      <c r="C42" s="183" t="s">
        <v>1159</v>
      </c>
      <c r="D42" s="183"/>
      <c r="E42" s="183"/>
      <c r="F42" s="183"/>
      <c r="G42" s="183"/>
      <c r="H42" s="183"/>
      <c r="I42" s="183"/>
      <c r="J42" s="183"/>
      <c r="K42" s="183"/>
      <c r="L42" s="183"/>
      <c r="M42" s="183"/>
      <c r="N42" s="183"/>
      <c r="O42" s="183"/>
      <c r="P42" s="105"/>
    </row>
    <row r="43" spans="2:16" s="138" customFormat="1" ht="30" customHeight="1">
      <c r="B43" s="135" t="s">
        <v>1131</v>
      </c>
      <c r="C43" s="183" t="s">
        <v>1160</v>
      </c>
      <c r="D43" s="183"/>
      <c r="E43" s="183"/>
      <c r="F43" s="183"/>
      <c r="G43" s="183"/>
      <c r="H43" s="183"/>
      <c r="I43" s="183"/>
      <c r="J43" s="183"/>
      <c r="K43" s="183"/>
      <c r="L43" s="183"/>
      <c r="M43" s="183"/>
      <c r="N43" s="183"/>
      <c r="O43" s="183"/>
      <c r="P43" s="137"/>
    </row>
    <row r="44" spans="2:16" ht="30" customHeight="1">
      <c r="B44" s="130"/>
      <c r="C44" s="182" t="s">
        <v>1161</v>
      </c>
      <c r="D44" s="182"/>
      <c r="E44" s="182"/>
      <c r="F44" s="182"/>
      <c r="G44" s="182"/>
      <c r="H44" s="182"/>
      <c r="I44" s="182"/>
      <c r="J44" s="182"/>
      <c r="K44" s="182"/>
      <c r="L44" s="182"/>
      <c r="M44" s="182"/>
      <c r="N44" s="182"/>
      <c r="O44" s="182"/>
      <c r="P44" s="105"/>
    </row>
    <row r="45" spans="2:16" ht="29.25" customHeight="1">
      <c r="B45" s="130"/>
      <c r="C45" s="182" t="s">
        <v>1162</v>
      </c>
      <c r="D45" s="182"/>
      <c r="E45" s="182"/>
      <c r="F45" s="182"/>
      <c r="G45" s="182"/>
      <c r="H45" s="182"/>
      <c r="I45" s="182"/>
      <c r="J45" s="182"/>
      <c r="K45" s="182"/>
      <c r="L45" s="182"/>
      <c r="M45" s="182"/>
      <c r="N45" s="182"/>
      <c r="O45" s="182"/>
      <c r="P45" s="105"/>
    </row>
    <row r="46" spans="2:16" s="138" customFormat="1" ht="15">
      <c r="B46" s="135" t="s">
        <v>1131</v>
      </c>
      <c r="C46" s="183" t="s">
        <v>1163</v>
      </c>
      <c r="D46" s="183"/>
      <c r="E46" s="183"/>
      <c r="F46" s="183"/>
      <c r="G46" s="183"/>
      <c r="H46" s="183"/>
      <c r="I46" s="183"/>
      <c r="J46" s="183"/>
      <c r="K46" s="183"/>
      <c r="L46" s="183"/>
      <c r="M46" s="183"/>
      <c r="N46" s="183"/>
      <c r="O46" s="183"/>
      <c r="P46" s="137"/>
    </row>
    <row r="47" spans="2:16" ht="44.25" customHeight="1">
      <c r="B47" s="130"/>
      <c r="C47" s="182" t="s">
        <v>1164</v>
      </c>
      <c r="D47" s="182"/>
      <c r="E47" s="182"/>
      <c r="F47" s="182"/>
      <c r="G47" s="182"/>
      <c r="H47" s="182"/>
      <c r="I47" s="182"/>
      <c r="J47" s="182"/>
      <c r="K47" s="182"/>
      <c r="L47" s="182"/>
      <c r="M47" s="182"/>
      <c r="N47" s="182"/>
      <c r="O47" s="182"/>
      <c r="P47" s="105"/>
    </row>
    <row r="48" spans="2:16" s="138" customFormat="1" ht="15">
      <c r="B48" s="135" t="s">
        <v>1131</v>
      </c>
      <c r="C48" s="183" t="s">
        <v>1165</v>
      </c>
      <c r="D48" s="183"/>
      <c r="E48" s="183"/>
      <c r="F48" s="183"/>
      <c r="G48" s="183"/>
      <c r="H48" s="183"/>
      <c r="I48" s="183"/>
      <c r="J48" s="183"/>
      <c r="K48" s="183"/>
      <c r="L48" s="183"/>
      <c r="M48" s="183"/>
      <c r="N48" s="183"/>
      <c r="O48" s="183"/>
      <c r="P48" s="137"/>
    </row>
    <row r="49" spans="2:16" ht="29.25" customHeight="1">
      <c r="B49" s="130"/>
      <c r="C49" s="182" t="s">
        <v>1166</v>
      </c>
      <c r="D49" s="182"/>
      <c r="E49" s="182"/>
      <c r="F49" s="182"/>
      <c r="G49" s="182"/>
      <c r="H49" s="182"/>
      <c r="I49" s="182"/>
      <c r="J49" s="182"/>
      <c r="K49" s="182"/>
      <c r="L49" s="182"/>
      <c r="M49" s="182"/>
      <c r="N49" s="182"/>
      <c r="O49" s="182"/>
      <c r="P49" s="105"/>
    </row>
    <row r="50" spans="2:16" s="138" customFormat="1" ht="47.25" customHeight="1">
      <c r="B50" s="135" t="s">
        <v>1131</v>
      </c>
      <c r="C50" s="186" t="s">
        <v>1167</v>
      </c>
      <c r="D50" s="186"/>
      <c r="E50" s="186"/>
      <c r="F50" s="186"/>
      <c r="G50" s="186"/>
      <c r="H50" s="186"/>
      <c r="I50" s="186"/>
      <c r="J50" s="186"/>
      <c r="K50" s="186"/>
      <c r="L50" s="186"/>
      <c r="M50" s="186"/>
      <c r="N50" s="186"/>
      <c r="O50" s="186"/>
      <c r="P50" s="137"/>
    </row>
    <row r="51" spans="2:16" ht="30.75" customHeight="1">
      <c r="B51" s="130"/>
      <c r="C51" s="182" t="s">
        <v>1168</v>
      </c>
      <c r="D51" s="182"/>
      <c r="E51" s="182"/>
      <c r="F51" s="182"/>
      <c r="G51" s="182"/>
      <c r="H51" s="182"/>
      <c r="I51" s="182"/>
      <c r="J51" s="182"/>
      <c r="K51" s="182"/>
      <c r="L51" s="182"/>
      <c r="M51" s="182"/>
      <c r="N51" s="182"/>
      <c r="O51" s="182"/>
      <c r="P51" s="105"/>
    </row>
    <row r="52" spans="2:16" ht="30.75" customHeight="1">
      <c r="B52" s="130"/>
      <c r="C52" s="182" t="s">
        <v>1169</v>
      </c>
      <c r="D52" s="182"/>
      <c r="E52" s="182"/>
      <c r="F52" s="182"/>
      <c r="G52" s="182"/>
      <c r="H52" s="182"/>
      <c r="I52" s="182"/>
      <c r="J52" s="182"/>
      <c r="K52" s="182"/>
      <c r="L52" s="182"/>
      <c r="M52" s="182"/>
      <c r="N52" s="182"/>
      <c r="O52" s="182"/>
      <c r="P52" s="105"/>
    </row>
    <row r="53" spans="2:16" ht="30.75" customHeight="1">
      <c r="B53" s="130"/>
      <c r="C53" s="182" t="s">
        <v>1170</v>
      </c>
      <c r="D53" s="182"/>
      <c r="E53" s="182"/>
      <c r="F53" s="182"/>
      <c r="G53" s="182"/>
      <c r="H53" s="182"/>
      <c r="I53" s="182"/>
      <c r="J53" s="182"/>
      <c r="K53" s="182"/>
      <c r="L53" s="182"/>
      <c r="M53" s="182"/>
      <c r="N53" s="182"/>
      <c r="O53" s="182"/>
      <c r="P53" s="105"/>
    </row>
    <row r="54" spans="2:16" ht="42" customHeight="1">
      <c r="B54" s="135" t="s">
        <v>1131</v>
      </c>
      <c r="C54" s="183" t="s">
        <v>1171</v>
      </c>
      <c r="D54" s="183"/>
      <c r="E54" s="183"/>
      <c r="F54" s="183"/>
      <c r="G54" s="183"/>
      <c r="H54" s="183"/>
      <c r="I54" s="183"/>
      <c r="J54" s="183"/>
      <c r="K54" s="183"/>
      <c r="L54" s="183"/>
      <c r="M54" s="183"/>
      <c r="N54" s="183"/>
      <c r="O54" s="183"/>
      <c r="P54" s="105"/>
    </row>
    <row r="55" spans="2:16">
      <c r="B55" s="130"/>
      <c r="C55" s="182"/>
      <c r="D55" s="182"/>
      <c r="E55" s="182"/>
      <c r="F55" s="182"/>
      <c r="G55" s="182"/>
      <c r="H55" s="182"/>
      <c r="I55" s="182"/>
      <c r="J55" s="182"/>
      <c r="K55" s="182"/>
      <c r="L55" s="182"/>
      <c r="M55" s="182"/>
      <c r="N55" s="182"/>
      <c r="O55" s="182"/>
      <c r="P55" s="105"/>
    </row>
    <row r="56" spans="2:16">
      <c r="B56" s="130"/>
      <c r="C56" s="139"/>
      <c r="D56" s="139"/>
      <c r="E56" s="139"/>
      <c r="F56" s="139"/>
      <c r="G56" s="139"/>
      <c r="H56" s="139"/>
      <c r="I56" s="139"/>
      <c r="J56" s="139"/>
      <c r="K56" s="139"/>
      <c r="L56" s="139"/>
      <c r="M56" s="139"/>
      <c r="N56" s="139"/>
      <c r="O56" s="139"/>
      <c r="P56" s="105"/>
    </row>
    <row r="57" spans="2:16">
      <c r="B57" s="130"/>
      <c r="C57" s="139"/>
      <c r="D57" s="139"/>
      <c r="E57" s="139"/>
      <c r="F57" s="139"/>
      <c r="G57" s="139"/>
      <c r="H57" s="139"/>
      <c r="I57" s="139"/>
      <c r="J57" s="139"/>
      <c r="K57" s="139"/>
      <c r="L57" s="139"/>
      <c r="M57" s="139"/>
      <c r="N57" s="139"/>
      <c r="O57" s="139"/>
      <c r="P57" s="105"/>
    </row>
    <row r="58" spans="2:16">
      <c r="B58" s="130"/>
      <c r="C58" s="139"/>
      <c r="D58" s="139"/>
      <c r="E58" s="139"/>
      <c r="F58" s="139"/>
      <c r="G58" s="139"/>
      <c r="H58" s="139"/>
      <c r="I58" s="139"/>
      <c r="J58" s="139"/>
      <c r="K58" s="139"/>
      <c r="L58" s="139"/>
      <c r="M58" s="139"/>
      <c r="N58" s="139"/>
      <c r="O58" s="139"/>
      <c r="P58" s="105"/>
    </row>
    <row r="59" spans="2:16" ht="33.9" customHeight="1">
      <c r="B59" s="135" t="s">
        <v>1131</v>
      </c>
      <c r="C59" s="183" t="s">
        <v>1172</v>
      </c>
      <c r="D59" s="183"/>
      <c r="E59" s="183"/>
      <c r="F59" s="183"/>
      <c r="G59" s="183"/>
      <c r="H59" s="183"/>
      <c r="I59" s="183"/>
      <c r="J59" s="183"/>
      <c r="K59" s="183"/>
      <c r="L59" s="183"/>
      <c r="M59" s="183"/>
      <c r="N59" s="183"/>
      <c r="O59" s="183"/>
      <c r="P59" s="105"/>
    </row>
    <row r="60" spans="2:16" ht="20.100000000000001" customHeight="1">
      <c r="B60" s="135" t="s">
        <v>1131</v>
      </c>
      <c r="C60" s="140" t="s">
        <v>1173</v>
      </c>
      <c r="D60" s="136"/>
      <c r="E60" s="136"/>
      <c r="F60" s="136"/>
      <c r="G60" s="136"/>
      <c r="H60" s="136"/>
      <c r="I60" s="136"/>
      <c r="J60" s="136"/>
      <c r="K60" s="136"/>
      <c r="L60" s="136"/>
      <c r="M60" s="136"/>
      <c r="N60" s="136"/>
      <c r="O60" s="136"/>
      <c r="P60" s="105"/>
    </row>
    <row r="61" spans="2:16" ht="24" customHeight="1">
      <c r="B61" s="135" t="s">
        <v>1131</v>
      </c>
      <c r="C61" s="183" t="s">
        <v>1174</v>
      </c>
      <c r="D61" s="183"/>
      <c r="E61" s="183"/>
      <c r="F61" s="183"/>
      <c r="G61" s="183"/>
      <c r="H61" s="183"/>
      <c r="I61" s="183"/>
      <c r="J61" s="183"/>
      <c r="K61" s="183"/>
      <c r="L61" s="183"/>
      <c r="M61" s="183"/>
      <c r="N61" s="183"/>
      <c r="O61" s="183"/>
      <c r="P61" s="105"/>
    </row>
    <row r="62" spans="2:16" ht="29.1" customHeight="1">
      <c r="B62" s="135" t="s">
        <v>1131</v>
      </c>
      <c r="C62" s="183" t="s">
        <v>1175</v>
      </c>
      <c r="D62" s="183"/>
      <c r="E62" s="183"/>
      <c r="F62" s="183"/>
      <c r="G62" s="183"/>
      <c r="H62" s="183"/>
      <c r="I62" s="183"/>
      <c r="J62" s="183"/>
      <c r="K62" s="183"/>
      <c r="L62" s="183"/>
      <c r="M62" s="183"/>
      <c r="N62" s="183"/>
      <c r="O62" s="183"/>
      <c r="P62" s="105"/>
    </row>
    <row r="63" spans="2:16" ht="12.75" customHeight="1">
      <c r="B63" s="130"/>
      <c r="C63" s="139"/>
      <c r="D63" s="139"/>
      <c r="E63" s="139"/>
      <c r="F63" s="139"/>
      <c r="G63" s="139"/>
      <c r="H63" s="139"/>
      <c r="I63" s="139"/>
      <c r="J63" s="139"/>
      <c r="K63" s="139"/>
      <c r="L63" s="139"/>
      <c r="M63" s="139"/>
      <c r="N63" s="139"/>
      <c r="O63" s="139"/>
      <c r="P63" s="105"/>
    </row>
    <row r="64" spans="2:16">
      <c r="B64" s="130"/>
      <c r="P64" s="105"/>
    </row>
    <row r="65" spans="2:16">
      <c r="B65" s="130"/>
      <c r="P65" s="105"/>
    </row>
    <row r="66" spans="2:16">
      <c r="B66" s="130"/>
      <c r="P66" s="105"/>
    </row>
    <row r="67" spans="2:16" ht="17.25" customHeight="1">
      <c r="B67" s="135" t="s">
        <v>1131</v>
      </c>
      <c r="C67" s="186" t="s">
        <v>1176</v>
      </c>
      <c r="D67" s="186"/>
      <c r="E67" s="186"/>
      <c r="F67" s="186"/>
      <c r="G67" s="186"/>
      <c r="H67" s="186"/>
      <c r="I67" s="186"/>
      <c r="J67" s="186"/>
      <c r="K67" s="186"/>
      <c r="L67" s="186"/>
      <c r="M67" s="186"/>
      <c r="N67" s="186"/>
      <c r="O67" s="186"/>
      <c r="P67" s="105"/>
    </row>
    <row r="68" spans="2:16" ht="15" customHeight="1">
      <c r="B68" s="130"/>
      <c r="C68" s="187" t="s">
        <v>1177</v>
      </c>
      <c r="D68" s="187"/>
      <c r="E68" s="187"/>
      <c r="F68" s="187"/>
      <c r="G68" s="187"/>
      <c r="H68" s="187"/>
      <c r="I68" s="187"/>
      <c r="J68" s="187"/>
      <c r="K68" s="187"/>
      <c r="L68" s="187"/>
      <c r="M68" s="187"/>
      <c r="N68" s="187"/>
      <c r="O68" s="187"/>
      <c r="P68" s="105"/>
    </row>
    <row r="69" spans="2:16" ht="15" customHeight="1">
      <c r="B69" s="130"/>
      <c r="C69" s="187" t="s">
        <v>1178</v>
      </c>
      <c r="D69" s="187"/>
      <c r="E69" s="187"/>
      <c r="F69" s="187"/>
      <c r="G69" s="187"/>
      <c r="H69" s="187"/>
      <c r="I69" s="187"/>
      <c r="J69" s="187"/>
      <c r="K69" s="187"/>
      <c r="L69" s="187"/>
      <c r="M69" s="187"/>
      <c r="N69" s="187"/>
      <c r="O69" s="187"/>
      <c r="P69" s="105"/>
    </row>
    <row r="70" spans="2:16" ht="15" customHeight="1">
      <c r="B70" s="130"/>
      <c r="C70" s="187" t="s">
        <v>1179</v>
      </c>
      <c r="D70" s="187"/>
      <c r="E70" s="187"/>
      <c r="F70" s="187"/>
      <c r="G70" s="187"/>
      <c r="H70" s="187"/>
      <c r="I70" s="187"/>
      <c r="J70" s="187"/>
      <c r="K70" s="187"/>
      <c r="L70" s="187"/>
      <c r="M70" s="187"/>
      <c r="N70" s="187"/>
      <c r="O70" s="187"/>
      <c r="P70" s="105"/>
    </row>
    <row r="71" spans="2:16" ht="31.5" customHeight="1">
      <c r="B71" s="135" t="s">
        <v>1131</v>
      </c>
      <c r="C71" s="183" t="s">
        <v>1180</v>
      </c>
      <c r="D71" s="183"/>
      <c r="E71" s="183"/>
      <c r="F71" s="183"/>
      <c r="G71" s="183"/>
      <c r="H71" s="183"/>
      <c r="I71" s="183"/>
      <c r="J71" s="183"/>
      <c r="K71" s="183"/>
      <c r="L71" s="183"/>
      <c r="M71" s="183"/>
      <c r="N71" s="183"/>
      <c r="O71" s="183"/>
      <c r="P71" s="105"/>
    </row>
    <row r="72" spans="2:16" ht="31.5" customHeight="1">
      <c r="B72" s="135"/>
      <c r="C72" s="182" t="s">
        <v>1181</v>
      </c>
      <c r="D72" s="182"/>
      <c r="E72" s="182"/>
      <c r="F72" s="182"/>
      <c r="G72" s="182"/>
      <c r="H72" s="182"/>
      <c r="I72" s="182"/>
      <c r="J72" s="182"/>
      <c r="K72" s="182"/>
      <c r="L72" s="182"/>
      <c r="M72" s="182"/>
      <c r="N72" s="182"/>
      <c r="O72" s="182"/>
      <c r="P72" s="105"/>
    </row>
    <row r="73" spans="2:16" ht="29.25" customHeight="1">
      <c r="B73" s="135"/>
      <c r="C73" s="182" t="s">
        <v>1182</v>
      </c>
      <c r="D73" s="182"/>
      <c r="E73" s="182"/>
      <c r="F73" s="182"/>
      <c r="G73" s="182"/>
      <c r="H73" s="182"/>
      <c r="I73" s="182"/>
      <c r="J73" s="182"/>
      <c r="K73" s="182"/>
      <c r="L73" s="182"/>
      <c r="M73" s="182"/>
      <c r="N73" s="182"/>
      <c r="O73" s="182"/>
      <c r="P73" s="105"/>
    </row>
    <row r="74" spans="2:16">
      <c r="B74" s="130"/>
      <c r="C74" s="182" t="s">
        <v>1183</v>
      </c>
      <c r="D74" s="182"/>
      <c r="E74" s="182"/>
      <c r="F74" s="182"/>
      <c r="G74" s="182"/>
      <c r="H74" s="182"/>
      <c r="I74" s="182"/>
      <c r="J74" s="182"/>
      <c r="K74" s="182"/>
      <c r="L74" s="182"/>
      <c r="M74" s="182"/>
      <c r="N74" s="182"/>
      <c r="O74" s="182"/>
      <c r="P74" s="105"/>
    </row>
    <row r="75" spans="2:16">
      <c r="B75" s="130"/>
      <c r="C75" s="139"/>
      <c r="D75" s="139"/>
      <c r="E75" s="139"/>
      <c r="F75" s="139"/>
      <c r="G75" s="139"/>
      <c r="H75" s="139"/>
      <c r="I75" s="139"/>
      <c r="J75" s="139"/>
      <c r="K75" s="139"/>
      <c r="L75" s="139"/>
      <c r="M75" s="139"/>
      <c r="N75" s="139"/>
      <c r="O75" s="139"/>
      <c r="P75" s="105"/>
    </row>
    <row r="76" spans="2:16">
      <c r="B76" s="130"/>
      <c r="C76" s="139"/>
      <c r="D76" s="139"/>
      <c r="E76" s="139"/>
      <c r="F76" s="139"/>
      <c r="G76" s="139"/>
      <c r="H76" s="139"/>
      <c r="I76" s="139"/>
      <c r="J76" s="139"/>
      <c r="K76" s="139"/>
      <c r="L76" s="139"/>
      <c r="M76" s="139"/>
      <c r="N76" s="139"/>
      <c r="O76" s="139"/>
      <c r="P76" s="105"/>
    </row>
    <row r="77" spans="2:16">
      <c r="B77" s="130"/>
      <c r="C77" s="139"/>
      <c r="D77" s="139"/>
      <c r="E77" s="139"/>
      <c r="F77" s="139"/>
      <c r="G77" s="139"/>
      <c r="H77" s="139"/>
      <c r="I77" s="139"/>
      <c r="J77" s="139"/>
      <c r="K77" s="139"/>
      <c r="L77" s="139"/>
      <c r="M77" s="139"/>
      <c r="N77" s="139"/>
      <c r="O77" s="139"/>
      <c r="P77" s="105"/>
    </row>
    <row r="78" spans="2:16">
      <c r="B78" s="130"/>
      <c r="C78" s="139"/>
      <c r="D78" s="139"/>
      <c r="E78" s="139"/>
      <c r="F78" s="139"/>
      <c r="G78" s="139"/>
      <c r="H78" s="139"/>
      <c r="I78" s="139"/>
      <c r="J78" s="139"/>
      <c r="K78" s="139"/>
      <c r="L78" s="139"/>
      <c r="M78" s="139"/>
      <c r="N78" s="139"/>
      <c r="O78" s="139"/>
      <c r="P78" s="105"/>
    </row>
    <row r="79" spans="2:16" ht="45" customHeight="1">
      <c r="B79" s="135" t="s">
        <v>1131</v>
      </c>
      <c r="C79" s="183" t="s">
        <v>1184</v>
      </c>
      <c r="D79" s="183"/>
      <c r="E79" s="183"/>
      <c r="F79" s="183"/>
      <c r="G79" s="183"/>
      <c r="H79" s="183"/>
      <c r="I79" s="183"/>
      <c r="J79" s="183"/>
      <c r="K79" s="183"/>
      <c r="L79" s="183"/>
      <c r="M79" s="183"/>
      <c r="N79" s="183"/>
      <c r="O79" s="183"/>
      <c r="P79" s="105"/>
    </row>
    <row r="80" spans="2:16" ht="29.25" customHeight="1">
      <c r="B80" s="135"/>
      <c r="C80" s="182" t="s">
        <v>1185</v>
      </c>
      <c r="D80" s="182"/>
      <c r="E80" s="182"/>
      <c r="F80" s="182"/>
      <c r="G80" s="182"/>
      <c r="H80" s="182"/>
      <c r="I80" s="182"/>
      <c r="J80" s="182"/>
      <c r="K80" s="182"/>
      <c r="L80" s="182"/>
      <c r="M80" s="182"/>
      <c r="N80" s="182"/>
      <c r="O80" s="182"/>
      <c r="P80" s="105"/>
    </row>
    <row r="81" spans="2:60" ht="15">
      <c r="B81" s="135" t="s">
        <v>1131</v>
      </c>
      <c r="C81" s="183" t="s">
        <v>1186</v>
      </c>
      <c r="D81" s="183"/>
      <c r="E81" s="183"/>
      <c r="F81" s="183"/>
      <c r="G81" s="183"/>
      <c r="H81" s="183"/>
      <c r="I81" s="183"/>
      <c r="J81" s="183"/>
      <c r="K81" s="183"/>
      <c r="L81" s="183"/>
      <c r="M81" s="183"/>
      <c r="N81" s="183"/>
      <c r="O81" s="183"/>
      <c r="P81" s="105"/>
    </row>
    <row r="82" spans="2:60" ht="15">
      <c r="B82" s="135"/>
      <c r="C82" s="182" t="s">
        <v>1187</v>
      </c>
      <c r="D82" s="182"/>
      <c r="E82" s="182"/>
      <c r="F82" s="182"/>
      <c r="G82" s="182"/>
      <c r="H82" s="182"/>
      <c r="I82" s="182"/>
      <c r="J82" s="182"/>
      <c r="K82" s="182"/>
      <c r="L82" s="182"/>
      <c r="M82" s="182"/>
      <c r="N82" s="182"/>
      <c r="O82" s="182"/>
      <c r="P82" s="105"/>
    </row>
    <row r="83" spans="2:60" ht="59.25" customHeight="1">
      <c r="B83" s="135"/>
      <c r="C83" s="182" t="s">
        <v>1188</v>
      </c>
      <c r="D83" s="182"/>
      <c r="E83" s="182"/>
      <c r="F83" s="182"/>
      <c r="G83" s="182"/>
      <c r="H83" s="182"/>
      <c r="I83" s="182"/>
      <c r="J83" s="182"/>
      <c r="K83" s="182"/>
      <c r="L83" s="182"/>
      <c r="M83" s="182"/>
      <c r="N83" s="182"/>
      <c r="O83" s="182"/>
      <c r="P83" s="105"/>
      <c r="S83" s="188"/>
      <c r="T83" s="188"/>
      <c r="U83" s="188"/>
      <c r="V83" s="188"/>
      <c r="W83" s="188"/>
      <c r="X83" s="188"/>
      <c r="Y83" s="188"/>
      <c r="Z83" s="188"/>
      <c r="AA83" s="188"/>
      <c r="AB83" s="188"/>
      <c r="AC83" s="188"/>
      <c r="AD83" s="188"/>
      <c r="AE83" s="188"/>
      <c r="AF83" s="188"/>
      <c r="AG83" s="188"/>
      <c r="AH83" s="188"/>
      <c r="AI83" s="188"/>
      <c r="AJ83" s="188"/>
      <c r="AK83" s="188"/>
      <c r="AL83" s="188"/>
      <c r="AM83" s="188"/>
      <c r="AN83" s="188"/>
      <c r="AO83" s="188"/>
      <c r="AP83" s="188"/>
      <c r="AQ83" s="188"/>
      <c r="AR83" s="188"/>
      <c r="AS83" s="188"/>
      <c r="AT83" s="188"/>
      <c r="AU83" s="188"/>
      <c r="AV83" s="188"/>
      <c r="AW83" s="188"/>
      <c r="AX83" s="188"/>
      <c r="AY83" s="188"/>
      <c r="AZ83" s="188"/>
      <c r="BA83" s="188"/>
      <c r="BB83" s="188"/>
      <c r="BC83" s="188"/>
      <c r="BD83" s="188"/>
      <c r="BE83" s="188"/>
      <c r="BF83" s="188"/>
      <c r="BG83" s="188"/>
      <c r="BH83" s="188"/>
    </row>
    <row r="84" spans="2:60">
      <c r="B84" s="130"/>
      <c r="C84" s="182" t="s">
        <v>1189</v>
      </c>
      <c r="D84" s="182"/>
      <c r="E84" s="182"/>
      <c r="F84" s="182"/>
      <c r="G84" s="182"/>
      <c r="H84" s="182"/>
      <c r="I84" s="182"/>
      <c r="J84" s="182"/>
      <c r="K84" s="182"/>
      <c r="L84" s="182"/>
      <c r="M84" s="182"/>
      <c r="N84" s="182"/>
      <c r="O84" s="182"/>
      <c r="P84" s="105"/>
      <c r="S84" s="188"/>
      <c r="T84" s="188"/>
      <c r="U84" s="188"/>
      <c r="V84" s="188"/>
      <c r="W84" s="188"/>
      <c r="X84" s="188"/>
      <c r="Y84" s="188"/>
      <c r="Z84" s="188"/>
      <c r="AA84" s="188"/>
      <c r="AB84" s="188"/>
      <c r="AC84" s="188"/>
      <c r="AD84" s="188"/>
      <c r="AE84" s="188"/>
      <c r="AF84" s="188"/>
      <c r="AG84" s="188"/>
      <c r="AH84" s="188"/>
      <c r="AI84" s="188"/>
      <c r="AJ84" s="188"/>
      <c r="AK84" s="188"/>
      <c r="AL84" s="188"/>
      <c r="AM84" s="188"/>
      <c r="AN84" s="188"/>
      <c r="AO84" s="188"/>
      <c r="AP84" s="188"/>
      <c r="AQ84" s="188"/>
      <c r="AR84" s="188"/>
      <c r="AS84" s="188"/>
      <c r="AT84" s="188"/>
      <c r="AU84" s="188"/>
      <c r="AV84" s="188"/>
      <c r="AW84" s="188"/>
      <c r="AX84" s="188"/>
      <c r="AY84" s="188"/>
      <c r="AZ84" s="188"/>
      <c r="BA84" s="188"/>
      <c r="BB84" s="188"/>
      <c r="BC84" s="188"/>
      <c r="BD84" s="188"/>
      <c r="BE84" s="188"/>
      <c r="BF84" s="188"/>
      <c r="BG84" s="188"/>
      <c r="BH84" s="188"/>
    </row>
    <row r="85" spans="2:60">
      <c r="B85" s="130"/>
      <c r="C85" s="189" t="s">
        <v>1190</v>
      </c>
      <c r="D85" s="189"/>
      <c r="E85" s="189"/>
      <c r="F85" s="189"/>
      <c r="G85" s="189"/>
      <c r="H85" s="189"/>
      <c r="I85" s="189"/>
      <c r="J85" s="189"/>
      <c r="K85" s="189"/>
      <c r="L85" s="189"/>
      <c r="M85" s="189"/>
      <c r="N85" s="189"/>
      <c r="O85" s="189"/>
      <c r="P85" s="105"/>
      <c r="S85" s="188"/>
      <c r="T85" s="188"/>
      <c r="U85" s="188"/>
      <c r="V85" s="188"/>
      <c r="W85" s="188"/>
      <c r="X85" s="188"/>
      <c r="Y85" s="188"/>
      <c r="Z85" s="188"/>
      <c r="AA85" s="188"/>
      <c r="AB85" s="188"/>
      <c r="AC85" s="188"/>
      <c r="AD85" s="188"/>
      <c r="AE85" s="188"/>
      <c r="AF85" s="188"/>
      <c r="AG85" s="188"/>
      <c r="AH85" s="188"/>
      <c r="AI85" s="188"/>
      <c r="AJ85" s="188"/>
      <c r="AK85" s="188"/>
      <c r="AL85" s="188"/>
      <c r="AM85" s="188"/>
      <c r="AN85" s="188"/>
      <c r="AO85" s="188"/>
      <c r="AP85" s="188"/>
      <c r="AQ85" s="188"/>
      <c r="AR85" s="188"/>
      <c r="AS85" s="188"/>
      <c r="AT85" s="188"/>
      <c r="AU85" s="188"/>
      <c r="AV85" s="188"/>
      <c r="AW85" s="188"/>
      <c r="AX85" s="188"/>
      <c r="AY85" s="188"/>
      <c r="AZ85" s="188"/>
      <c r="BA85" s="188"/>
      <c r="BB85" s="188"/>
      <c r="BC85" s="188"/>
      <c r="BD85" s="188"/>
      <c r="BE85" s="188"/>
      <c r="BF85" s="188"/>
      <c r="BG85" s="188"/>
      <c r="BH85" s="188"/>
    </row>
    <row r="86" spans="2:60">
      <c r="B86" s="130"/>
      <c r="C86" s="189" t="s">
        <v>1191</v>
      </c>
      <c r="D86" s="189"/>
      <c r="E86" s="189"/>
      <c r="F86" s="189"/>
      <c r="G86" s="189"/>
      <c r="H86" s="189"/>
      <c r="I86" s="189"/>
      <c r="J86" s="189"/>
      <c r="K86" s="189"/>
      <c r="L86" s="189"/>
      <c r="M86" s="189"/>
      <c r="N86" s="189"/>
      <c r="O86" s="189"/>
      <c r="P86" s="105"/>
      <c r="S86" s="188" t="s">
        <v>1192</v>
      </c>
      <c r="T86" s="188"/>
      <c r="U86" s="188"/>
      <c r="V86" s="188"/>
      <c r="W86" s="188"/>
      <c r="X86" s="188"/>
      <c r="Y86" s="188"/>
      <c r="Z86" s="188"/>
      <c r="AA86" s="188"/>
      <c r="AB86" s="188"/>
      <c r="AC86" s="188"/>
      <c r="AD86" s="188"/>
      <c r="AE86" s="188"/>
      <c r="AF86" s="188"/>
      <c r="AG86" s="188"/>
      <c r="AH86" s="188"/>
      <c r="AI86" s="188"/>
      <c r="AJ86" s="188"/>
      <c r="AK86" s="188"/>
      <c r="AL86" s="188"/>
      <c r="AM86" s="188"/>
      <c r="AN86" s="188"/>
      <c r="AO86" s="188"/>
      <c r="AP86" s="188"/>
      <c r="AQ86" s="188"/>
      <c r="AR86" s="188"/>
      <c r="AS86" s="188"/>
      <c r="AT86" s="188"/>
      <c r="AU86" s="188"/>
      <c r="AV86" s="188"/>
      <c r="AW86" s="188"/>
      <c r="AX86" s="188"/>
      <c r="AY86" s="188"/>
      <c r="AZ86" s="188"/>
      <c r="BA86" s="188"/>
      <c r="BB86" s="188"/>
      <c r="BC86" s="188"/>
      <c r="BD86" s="188"/>
      <c r="BE86" s="188"/>
      <c r="BF86" s="188"/>
      <c r="BG86" s="188"/>
      <c r="BH86" s="188"/>
    </row>
    <row r="87" spans="2:60">
      <c r="B87" s="130"/>
      <c r="C87" s="184" t="s">
        <v>1193</v>
      </c>
      <c r="D87" s="185"/>
      <c r="E87" s="185"/>
      <c r="F87" s="185"/>
      <c r="G87" s="185"/>
      <c r="H87" s="185"/>
      <c r="I87" s="185"/>
      <c r="J87" s="185"/>
      <c r="K87" s="185"/>
      <c r="L87" s="185"/>
      <c r="M87" s="185"/>
      <c r="N87" s="185"/>
      <c r="O87" s="185"/>
      <c r="P87" s="105"/>
      <c r="S87" s="188"/>
      <c r="T87" s="188"/>
      <c r="U87" s="188"/>
      <c r="V87" s="188"/>
      <c r="W87" s="188"/>
      <c r="X87" s="188"/>
      <c r="Y87" s="188"/>
      <c r="Z87" s="188"/>
      <c r="AA87" s="188"/>
      <c r="AB87" s="188"/>
      <c r="AC87" s="188"/>
      <c r="AD87" s="188"/>
      <c r="AE87" s="188"/>
      <c r="AF87" s="188"/>
      <c r="AG87" s="188"/>
      <c r="AH87" s="188"/>
      <c r="AI87" s="188"/>
      <c r="AJ87" s="188"/>
      <c r="AK87" s="188"/>
      <c r="AL87" s="188"/>
      <c r="AM87" s="188"/>
      <c r="AN87" s="188"/>
      <c r="AO87" s="188"/>
      <c r="AP87" s="188"/>
      <c r="AQ87" s="188"/>
      <c r="AR87" s="188"/>
      <c r="AS87" s="188"/>
      <c r="AT87" s="188"/>
      <c r="AU87" s="188"/>
      <c r="AV87" s="188"/>
      <c r="AW87" s="188"/>
      <c r="AX87" s="188"/>
      <c r="AY87" s="188"/>
      <c r="AZ87" s="188"/>
      <c r="BA87" s="188"/>
      <c r="BB87" s="188"/>
      <c r="BC87" s="188"/>
      <c r="BD87" s="188"/>
      <c r="BE87" s="188"/>
      <c r="BF87" s="188"/>
      <c r="BG87" s="188"/>
      <c r="BH87" s="188"/>
    </row>
    <row r="88" spans="2:60" ht="30.75" customHeight="1">
      <c r="B88" s="130"/>
      <c r="C88" s="182" t="s">
        <v>1194</v>
      </c>
      <c r="D88" s="182"/>
      <c r="E88" s="182"/>
      <c r="F88" s="182"/>
      <c r="G88" s="182"/>
      <c r="H88" s="182"/>
      <c r="I88" s="182"/>
      <c r="J88" s="182"/>
      <c r="K88" s="182"/>
      <c r="L88" s="182"/>
      <c r="M88" s="182"/>
      <c r="N88" s="182"/>
      <c r="O88" s="182"/>
      <c r="P88" s="105"/>
      <c r="S88" s="188"/>
      <c r="T88" s="188"/>
      <c r="U88" s="188"/>
      <c r="V88" s="188"/>
      <c r="W88" s="188"/>
      <c r="X88" s="188"/>
      <c r="Y88" s="188"/>
      <c r="Z88" s="188"/>
      <c r="AA88" s="188"/>
      <c r="AB88" s="188"/>
      <c r="AC88" s="188"/>
      <c r="AD88" s="188"/>
      <c r="AE88" s="188"/>
      <c r="AF88" s="188"/>
      <c r="AG88" s="188"/>
      <c r="AH88" s="188"/>
      <c r="AI88" s="188"/>
      <c r="AJ88" s="188"/>
      <c r="AK88" s="188"/>
      <c r="AL88" s="188"/>
      <c r="AM88" s="188"/>
      <c r="AN88" s="188"/>
      <c r="AO88" s="188"/>
      <c r="AP88" s="188"/>
      <c r="AQ88" s="188"/>
      <c r="AR88" s="188"/>
      <c r="AS88" s="188"/>
      <c r="AT88" s="188"/>
      <c r="AU88" s="188"/>
      <c r="AV88" s="188"/>
      <c r="AW88" s="188"/>
      <c r="AX88" s="188"/>
      <c r="AY88" s="188"/>
      <c r="AZ88" s="188"/>
      <c r="BA88" s="188"/>
      <c r="BB88" s="188"/>
      <c r="BC88" s="188"/>
      <c r="BD88" s="188"/>
      <c r="BE88" s="188"/>
      <c r="BF88" s="188"/>
      <c r="BG88" s="188"/>
      <c r="BH88" s="188"/>
    </row>
    <row r="89" spans="2:60">
      <c r="B89" s="130"/>
      <c r="C89" s="182" t="s">
        <v>1195</v>
      </c>
      <c r="D89" s="182"/>
      <c r="E89" s="182"/>
      <c r="F89" s="182"/>
      <c r="G89" s="182"/>
      <c r="H89" s="182"/>
      <c r="I89" s="182"/>
      <c r="J89" s="182"/>
      <c r="K89" s="182"/>
      <c r="L89" s="182"/>
      <c r="M89" s="182"/>
      <c r="N89" s="182"/>
      <c r="O89" s="182"/>
      <c r="P89" s="105"/>
      <c r="S89" s="188"/>
      <c r="T89" s="188"/>
      <c r="U89" s="188"/>
      <c r="V89" s="188"/>
      <c r="W89" s="188"/>
      <c r="X89" s="188"/>
      <c r="Y89" s="188"/>
      <c r="Z89" s="188"/>
      <c r="AA89" s="188"/>
      <c r="AB89" s="188"/>
      <c r="AC89" s="188"/>
      <c r="AD89" s="188"/>
      <c r="AE89" s="188"/>
      <c r="AF89" s="188"/>
      <c r="AG89" s="188"/>
      <c r="AH89" s="188"/>
      <c r="AI89" s="188"/>
      <c r="AJ89" s="188"/>
      <c r="AK89" s="188"/>
      <c r="AL89" s="188"/>
      <c r="AM89" s="188"/>
      <c r="AN89" s="188"/>
      <c r="AO89" s="188"/>
      <c r="AP89" s="188"/>
      <c r="AQ89" s="188"/>
      <c r="AR89" s="188"/>
      <c r="AS89" s="188"/>
      <c r="AT89" s="188"/>
      <c r="AU89" s="188"/>
      <c r="AV89" s="188"/>
      <c r="AW89" s="188"/>
      <c r="AX89" s="188"/>
      <c r="AY89" s="188"/>
      <c r="AZ89" s="188"/>
      <c r="BA89" s="188"/>
      <c r="BB89" s="188"/>
      <c r="BC89" s="188"/>
      <c r="BD89" s="188"/>
      <c r="BE89" s="188"/>
      <c r="BF89" s="188"/>
      <c r="BG89" s="188"/>
      <c r="BH89" s="188"/>
    </row>
    <row r="90" spans="2:60" ht="45" customHeight="1">
      <c r="B90" s="135" t="s">
        <v>1131</v>
      </c>
      <c r="C90" s="183" t="s">
        <v>1196</v>
      </c>
      <c r="D90" s="183"/>
      <c r="E90" s="183"/>
      <c r="F90" s="183"/>
      <c r="G90" s="183"/>
      <c r="H90" s="183"/>
      <c r="I90" s="183"/>
      <c r="J90" s="183"/>
      <c r="K90" s="183"/>
      <c r="L90" s="183"/>
      <c r="M90" s="183"/>
      <c r="N90" s="183"/>
      <c r="O90" s="183"/>
      <c r="P90" s="105"/>
    </row>
    <row r="91" spans="2:60" ht="30" customHeight="1">
      <c r="B91" s="130"/>
      <c r="C91" s="182" t="s">
        <v>1197</v>
      </c>
      <c r="D91" s="182"/>
      <c r="E91" s="182"/>
      <c r="F91" s="182"/>
      <c r="G91" s="182"/>
      <c r="H91" s="182"/>
      <c r="I91" s="182"/>
      <c r="J91" s="182"/>
      <c r="K91" s="182"/>
      <c r="L91" s="182"/>
      <c r="M91" s="182"/>
      <c r="N91" s="182"/>
      <c r="O91" s="182"/>
      <c r="P91" s="105"/>
      <c r="S91" s="188"/>
      <c r="T91" s="188"/>
      <c r="U91" s="188"/>
      <c r="V91" s="188"/>
      <c r="W91" s="188"/>
      <c r="X91" s="188"/>
      <c r="Y91" s="188"/>
      <c r="Z91" s="188"/>
      <c r="AA91" s="188"/>
      <c r="AB91" s="188"/>
      <c r="AC91" s="188"/>
      <c r="AD91" s="188"/>
      <c r="AE91" s="188"/>
      <c r="AF91" s="188"/>
      <c r="AG91" s="188"/>
      <c r="AH91" s="188"/>
      <c r="AI91" s="188"/>
      <c r="AJ91" s="188"/>
      <c r="AK91" s="188"/>
      <c r="AL91" s="188"/>
      <c r="AM91" s="188"/>
      <c r="AN91" s="188"/>
      <c r="AO91" s="188"/>
      <c r="AP91" s="188"/>
      <c r="AQ91" s="188"/>
      <c r="AR91" s="188"/>
      <c r="AS91" s="188"/>
      <c r="AT91" s="188"/>
      <c r="AU91" s="188"/>
      <c r="AV91" s="188"/>
      <c r="AW91" s="188"/>
      <c r="AX91" s="188"/>
      <c r="AY91" s="188"/>
      <c r="AZ91" s="188"/>
      <c r="BA91" s="188"/>
      <c r="BB91" s="188"/>
      <c r="BC91" s="188"/>
      <c r="BD91" s="188"/>
      <c r="BE91" s="188"/>
      <c r="BF91" s="188"/>
      <c r="BG91" s="188"/>
      <c r="BH91" s="188"/>
    </row>
    <row r="92" spans="2:60" ht="45" customHeight="1">
      <c r="B92" s="130"/>
      <c r="C92" s="182" t="s">
        <v>1198</v>
      </c>
      <c r="D92" s="182"/>
      <c r="E92" s="182"/>
      <c r="F92" s="182"/>
      <c r="G92" s="182"/>
      <c r="H92" s="182"/>
      <c r="I92" s="182"/>
      <c r="J92" s="182"/>
      <c r="K92" s="182"/>
      <c r="L92" s="182"/>
      <c r="M92" s="182"/>
      <c r="N92" s="182"/>
      <c r="O92" s="182"/>
      <c r="P92" s="105"/>
      <c r="S92" s="188"/>
      <c r="T92" s="188"/>
      <c r="U92" s="188"/>
      <c r="V92" s="188"/>
      <c r="W92" s="188"/>
      <c r="X92" s="188"/>
      <c r="Y92" s="188"/>
      <c r="Z92" s="188"/>
      <c r="AA92" s="188"/>
      <c r="AB92" s="188"/>
      <c r="AC92" s="188"/>
      <c r="AD92" s="188"/>
      <c r="AE92" s="188"/>
      <c r="AF92" s="188"/>
      <c r="AG92" s="188"/>
      <c r="AH92" s="188"/>
      <c r="AI92" s="188"/>
      <c r="AJ92" s="188"/>
      <c r="AK92" s="188"/>
      <c r="AL92" s="188"/>
      <c r="AM92" s="188"/>
      <c r="AN92" s="188"/>
      <c r="AO92" s="188"/>
      <c r="AP92" s="188"/>
      <c r="AQ92" s="188"/>
      <c r="AR92" s="188"/>
      <c r="AS92" s="188"/>
      <c r="AT92" s="188"/>
      <c r="AU92" s="188"/>
      <c r="AV92" s="188"/>
      <c r="AW92" s="188"/>
      <c r="AX92" s="188"/>
      <c r="AY92" s="188"/>
      <c r="AZ92" s="188"/>
      <c r="BA92" s="188"/>
      <c r="BB92" s="188"/>
      <c r="BC92" s="188"/>
      <c r="BD92" s="188"/>
      <c r="BE92" s="188"/>
      <c r="BF92" s="188"/>
      <c r="BG92" s="188"/>
      <c r="BH92" s="188"/>
    </row>
    <row r="93" spans="2:60">
      <c r="B93" s="130"/>
      <c r="C93" s="139"/>
      <c r="D93" s="139"/>
      <c r="E93" s="139"/>
      <c r="F93" s="139"/>
      <c r="G93" s="139"/>
      <c r="H93" s="139"/>
      <c r="I93" s="139"/>
      <c r="J93" s="139"/>
      <c r="K93" s="139"/>
      <c r="L93" s="139"/>
      <c r="M93" s="139"/>
      <c r="N93" s="139"/>
      <c r="O93" s="139"/>
      <c r="P93" s="105"/>
      <c r="S93" s="141"/>
      <c r="T93" s="141"/>
      <c r="U93" s="141"/>
      <c r="V93" s="141"/>
      <c r="W93" s="141"/>
      <c r="X93" s="141"/>
      <c r="Y93" s="141"/>
      <c r="Z93" s="141"/>
      <c r="AA93" s="141"/>
      <c r="AB93" s="141"/>
      <c r="AC93" s="141"/>
      <c r="AD93" s="141"/>
      <c r="AE93" s="141"/>
      <c r="AF93" s="141"/>
      <c r="AG93" s="141"/>
      <c r="AH93" s="141"/>
      <c r="AI93" s="141"/>
      <c r="AJ93" s="141"/>
      <c r="AK93" s="141"/>
      <c r="AL93" s="141"/>
      <c r="AM93" s="141"/>
      <c r="AN93" s="141"/>
      <c r="AO93" s="141"/>
      <c r="AP93" s="141"/>
      <c r="AQ93" s="141"/>
      <c r="AR93" s="141"/>
      <c r="AS93" s="141"/>
      <c r="AT93" s="141"/>
      <c r="AU93" s="141"/>
      <c r="AV93" s="141"/>
      <c r="AW93" s="141"/>
      <c r="AX93" s="141"/>
      <c r="AY93" s="141"/>
      <c r="AZ93" s="141"/>
      <c r="BA93" s="141"/>
      <c r="BB93" s="141"/>
      <c r="BC93" s="141"/>
      <c r="BD93" s="141"/>
      <c r="BE93" s="141"/>
      <c r="BF93" s="141"/>
      <c r="BG93" s="141"/>
      <c r="BH93" s="141"/>
    </row>
    <row r="94" spans="2:60">
      <c r="B94" s="130"/>
      <c r="C94" s="139"/>
      <c r="D94" s="139"/>
      <c r="E94" s="139"/>
      <c r="F94" s="139"/>
      <c r="G94" s="139"/>
      <c r="H94" s="139"/>
      <c r="I94" s="139"/>
      <c r="J94" s="139"/>
      <c r="K94" s="139"/>
      <c r="L94" s="139"/>
      <c r="M94" s="139"/>
      <c r="N94" s="139"/>
      <c r="O94" s="139"/>
      <c r="P94" s="105"/>
      <c r="S94" s="141"/>
      <c r="T94" s="141"/>
      <c r="U94" s="141"/>
      <c r="V94" s="141"/>
      <c r="W94" s="141"/>
      <c r="X94" s="141"/>
      <c r="Y94" s="141"/>
      <c r="Z94" s="141"/>
      <c r="AA94" s="141"/>
      <c r="AB94" s="141"/>
      <c r="AC94" s="141"/>
      <c r="AD94" s="141"/>
      <c r="AE94" s="141"/>
      <c r="AF94" s="141"/>
      <c r="AG94" s="141"/>
      <c r="AH94" s="141"/>
      <c r="AI94" s="141"/>
      <c r="AJ94" s="141"/>
      <c r="AK94" s="141"/>
      <c r="AL94" s="141"/>
      <c r="AM94" s="141"/>
      <c r="AN94" s="141"/>
      <c r="AO94" s="141"/>
      <c r="AP94" s="141"/>
      <c r="AQ94" s="141"/>
      <c r="AR94" s="141"/>
      <c r="AS94" s="141"/>
      <c r="AT94" s="141"/>
      <c r="AU94" s="141"/>
      <c r="AV94" s="141"/>
      <c r="AW94" s="141"/>
      <c r="AX94" s="141"/>
      <c r="AY94" s="141"/>
      <c r="AZ94" s="141"/>
      <c r="BA94" s="141"/>
      <c r="BB94" s="141"/>
      <c r="BC94" s="141"/>
      <c r="BD94" s="141"/>
      <c r="BE94" s="141"/>
      <c r="BF94" s="141"/>
      <c r="BG94" s="141"/>
      <c r="BH94" s="141"/>
    </row>
    <row r="95" spans="2:60">
      <c r="B95" s="130"/>
      <c r="C95" s="139"/>
      <c r="D95" s="139"/>
      <c r="E95" s="139"/>
      <c r="F95" s="139"/>
      <c r="G95" s="139"/>
      <c r="H95" s="139"/>
      <c r="I95" s="139"/>
      <c r="J95" s="139"/>
      <c r="K95" s="139"/>
      <c r="L95" s="139"/>
      <c r="M95" s="139"/>
      <c r="N95" s="139"/>
      <c r="O95" s="139"/>
      <c r="P95" s="105"/>
      <c r="S95" s="141"/>
      <c r="T95" s="141"/>
      <c r="U95" s="141"/>
      <c r="V95" s="141"/>
      <c r="W95" s="141"/>
      <c r="X95" s="141"/>
      <c r="Y95" s="141"/>
      <c r="Z95" s="141"/>
      <c r="AA95" s="141"/>
      <c r="AB95" s="141"/>
      <c r="AC95" s="141"/>
      <c r="AD95" s="141"/>
      <c r="AE95" s="141"/>
      <c r="AF95" s="141"/>
      <c r="AG95" s="141"/>
      <c r="AH95" s="141"/>
      <c r="AI95" s="141"/>
      <c r="AJ95" s="141"/>
      <c r="AK95" s="141"/>
      <c r="AL95" s="141"/>
      <c r="AM95" s="141"/>
      <c r="AN95" s="141"/>
      <c r="AO95" s="141"/>
      <c r="AP95" s="141"/>
      <c r="AQ95" s="141"/>
      <c r="AR95" s="141"/>
      <c r="AS95" s="141"/>
      <c r="AT95" s="141"/>
      <c r="AU95" s="141"/>
      <c r="AV95" s="141"/>
      <c r="AW95" s="141"/>
      <c r="AX95" s="141"/>
      <c r="AY95" s="141"/>
      <c r="AZ95" s="141"/>
      <c r="BA95" s="141"/>
      <c r="BB95" s="141"/>
      <c r="BC95" s="141"/>
      <c r="BD95" s="141"/>
      <c r="BE95" s="141"/>
      <c r="BF95" s="141"/>
      <c r="BG95" s="141"/>
      <c r="BH95" s="141"/>
    </row>
    <row r="96" spans="2:60">
      <c r="B96" s="130"/>
      <c r="C96" s="139"/>
      <c r="D96" s="139"/>
      <c r="E96" s="139"/>
      <c r="F96" s="139"/>
      <c r="G96" s="139"/>
      <c r="H96" s="139"/>
      <c r="I96" s="139"/>
      <c r="J96" s="139"/>
      <c r="K96" s="139"/>
      <c r="L96" s="139"/>
      <c r="M96" s="139"/>
      <c r="N96" s="139"/>
      <c r="O96" s="139"/>
      <c r="P96" s="105"/>
      <c r="S96" s="141"/>
      <c r="T96" s="141"/>
      <c r="U96" s="141"/>
      <c r="V96" s="141"/>
      <c r="W96" s="141"/>
      <c r="X96" s="141"/>
      <c r="Y96" s="141"/>
      <c r="Z96" s="141"/>
      <c r="AA96" s="141"/>
      <c r="AB96" s="141"/>
      <c r="AC96" s="141"/>
      <c r="AD96" s="141"/>
      <c r="AE96" s="141"/>
      <c r="AF96" s="141"/>
      <c r="AG96" s="141"/>
      <c r="AH96" s="141"/>
      <c r="AI96" s="141"/>
      <c r="AJ96" s="141"/>
      <c r="AK96" s="141"/>
      <c r="AL96" s="141"/>
      <c r="AM96" s="141"/>
      <c r="AN96" s="141"/>
      <c r="AO96" s="141"/>
      <c r="AP96" s="141"/>
      <c r="AQ96" s="141"/>
      <c r="AR96" s="141"/>
      <c r="AS96" s="141"/>
      <c r="AT96" s="141"/>
      <c r="AU96" s="141"/>
      <c r="AV96" s="141"/>
      <c r="AW96" s="141"/>
      <c r="AX96" s="141"/>
      <c r="AY96" s="141"/>
      <c r="AZ96" s="141"/>
      <c r="BA96" s="141"/>
      <c r="BB96" s="141"/>
      <c r="BC96" s="141"/>
      <c r="BD96" s="141"/>
      <c r="BE96" s="141"/>
      <c r="BF96" s="141"/>
      <c r="BG96" s="141"/>
      <c r="BH96" s="141"/>
    </row>
    <row r="97" spans="2:16" ht="15">
      <c r="B97" s="135" t="s">
        <v>1131</v>
      </c>
      <c r="C97" s="183" t="s">
        <v>1199</v>
      </c>
      <c r="D97" s="183"/>
      <c r="E97" s="183"/>
      <c r="F97" s="183"/>
      <c r="G97" s="183"/>
      <c r="H97" s="183"/>
      <c r="I97" s="183"/>
      <c r="J97" s="183"/>
      <c r="K97" s="183"/>
      <c r="L97" s="183"/>
      <c r="M97" s="183"/>
      <c r="N97" s="183"/>
      <c r="O97" s="183"/>
      <c r="P97" s="105"/>
    </row>
    <row r="98" spans="2:16">
      <c r="B98" s="104"/>
      <c r="P98" s="105"/>
    </row>
    <row r="99" spans="2:16">
      <c r="B99" s="104"/>
      <c r="P99" s="105"/>
    </row>
    <row r="100" spans="2:16">
      <c r="B100" s="104"/>
      <c r="P100" s="105"/>
    </row>
    <row r="101" spans="2:16">
      <c r="B101" s="104"/>
      <c r="P101" s="105"/>
    </row>
    <row r="102" spans="2:16">
      <c r="B102" s="104"/>
      <c r="P102" s="105"/>
    </row>
    <row r="103" spans="2:16">
      <c r="B103" s="104"/>
      <c r="P103" s="105"/>
    </row>
    <row r="104" spans="2:16">
      <c r="B104" s="104"/>
      <c r="P104" s="105"/>
    </row>
    <row r="105" spans="2:16">
      <c r="B105" s="104"/>
      <c r="P105" s="105"/>
    </row>
    <row r="106" spans="2:16">
      <c r="B106" s="104"/>
      <c r="P106" s="105"/>
    </row>
    <row r="107" spans="2:16">
      <c r="B107" s="104"/>
      <c r="P107" s="105"/>
    </row>
    <row r="108" spans="2:16">
      <c r="B108" s="104"/>
      <c r="P108" s="105"/>
    </row>
    <row r="109" spans="2:16">
      <c r="B109" s="104"/>
      <c r="P109" s="105"/>
    </row>
    <row r="110" spans="2:16">
      <c r="B110" s="104"/>
      <c r="P110" s="105"/>
    </row>
    <row r="111" spans="2:16">
      <c r="B111" s="104"/>
      <c r="P111" s="105"/>
    </row>
    <row r="112" spans="2:16">
      <c r="B112" s="104"/>
      <c r="P112" s="105"/>
    </row>
    <row r="113" spans="2:16">
      <c r="B113" s="104"/>
      <c r="P113" s="105"/>
    </row>
    <row r="114" spans="2:16">
      <c r="B114" s="104"/>
      <c r="P114" s="105"/>
    </row>
    <row r="115" spans="2:16" ht="15" thickBot="1">
      <c r="B115" s="142"/>
      <c r="C115" s="143"/>
      <c r="D115" s="143"/>
      <c r="E115" s="143"/>
      <c r="F115" s="143"/>
      <c r="G115" s="143"/>
      <c r="H115" s="143"/>
      <c r="I115" s="143"/>
      <c r="J115" s="143"/>
      <c r="K115" s="143"/>
      <c r="L115" s="143"/>
      <c r="M115" s="143"/>
      <c r="N115" s="143"/>
      <c r="O115" s="143"/>
      <c r="P115" s="144"/>
    </row>
    <row r="116" spans="2:16" ht="15" thickTop="1"/>
  </sheetData>
  <mergeCells count="58">
    <mergeCell ref="C92:O92"/>
    <mergeCell ref="S92:BH92"/>
    <mergeCell ref="C97:O97"/>
    <mergeCell ref="C88:O88"/>
    <mergeCell ref="S88:BH88"/>
    <mergeCell ref="C89:O89"/>
    <mergeCell ref="S89:BH89"/>
    <mergeCell ref="C90:O90"/>
    <mergeCell ref="C91:O91"/>
    <mergeCell ref="S91:BH91"/>
    <mergeCell ref="C85:O85"/>
    <mergeCell ref="S85:BH85"/>
    <mergeCell ref="C86:O86"/>
    <mergeCell ref="S86:BH86"/>
    <mergeCell ref="C87:O87"/>
    <mergeCell ref="S87:BH87"/>
    <mergeCell ref="C81:O81"/>
    <mergeCell ref="C82:O82"/>
    <mergeCell ref="C83:O83"/>
    <mergeCell ref="S83:BH83"/>
    <mergeCell ref="C84:O84"/>
    <mergeCell ref="S84:BH84"/>
    <mergeCell ref="C80:O80"/>
    <mergeCell ref="C61:O61"/>
    <mergeCell ref="C62:O62"/>
    <mergeCell ref="C67:O67"/>
    <mergeCell ref="C68:O68"/>
    <mergeCell ref="C69:O69"/>
    <mergeCell ref="C70:O70"/>
    <mergeCell ref="C71:O71"/>
    <mergeCell ref="C72:O72"/>
    <mergeCell ref="C73:O73"/>
    <mergeCell ref="C74:O74"/>
    <mergeCell ref="C79:O79"/>
    <mergeCell ref="C59:O59"/>
    <mergeCell ref="C45:O45"/>
    <mergeCell ref="C46:O46"/>
    <mergeCell ref="C47:O47"/>
    <mergeCell ref="C48:O48"/>
    <mergeCell ref="C49:O49"/>
    <mergeCell ref="C50:O50"/>
    <mergeCell ref="C51:O51"/>
    <mergeCell ref="C52:O52"/>
    <mergeCell ref="C53:O53"/>
    <mergeCell ref="C54:O54"/>
    <mergeCell ref="C55:O55"/>
    <mergeCell ref="C44:O44"/>
    <mergeCell ref="C30:O30"/>
    <mergeCell ref="C31:O31"/>
    <mergeCell ref="C32:O32"/>
    <mergeCell ref="C33:O33"/>
    <mergeCell ref="C34:O34"/>
    <mergeCell ref="C35:O35"/>
    <mergeCell ref="C36:O36"/>
    <mergeCell ref="C37:O37"/>
    <mergeCell ref="C38:O38"/>
    <mergeCell ref="C42:O42"/>
    <mergeCell ref="C43:O43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2026</vt:lpstr>
      <vt:lpstr>Условия работы</vt:lpstr>
      <vt:lpstr>'2026'!lem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PlantMarket</dc:creator>
  <dcterms:created xsi:type="dcterms:W3CDTF">2025-09-16T06:15:08Z</dcterms:created>
  <dcterms:modified xsi:type="dcterms:W3CDTF">2026-01-12T13:16:07Z</dcterms:modified>
</cp:coreProperties>
</file>