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26A50442-2BD4-4731-A4A5-FE1B3F4A6CE0}" xr6:coauthVersionLast="47" xr6:coauthVersionMax="47" xr10:uidLastSave="{00000000-0000-0000-0000-000000000000}"/>
  <bookViews>
    <workbookView xWindow="-28920" yWindow="-2475" windowWidth="29040" windowHeight="15720" xr2:uid="{A60A3071-1115-430B-9866-699AA85FA447}"/>
  </bookViews>
  <sheets>
    <sheet name="2025-2026" sheetId="1" r:id="rId1"/>
    <sheet name="Условия работы м. опт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'2025-2026'!$B$28:$P$137</definedName>
    <definedName name="ALVPRX" localSheetId="0">#REF!</definedName>
    <definedName name="ALVPRX" localSheetId="1">#REF!</definedName>
    <definedName name="ALVPRX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1">#REF!</definedName>
    <definedName name="hug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newheko">'[1]рабочий 2022'!$A$10:$L$1012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ROYAL" localSheetId="0">#REF!</definedName>
    <definedName name="ROYAL" localSheetId="1">#REF!</definedName>
    <definedName name="ROYAL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 localSheetId="1">#REF!</definedName>
    <definedName name="table101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 localSheetId="1">#REF!</definedName>
    <definedName name="артикулы">#REF!</definedName>
    <definedName name="КУРС" localSheetId="1">#REF!</definedName>
    <definedName name="КУРС">#REF!</definedName>
    <definedName name="Наценка" localSheetId="0">'[3]крупный опт рабочий'!$AG$6</definedName>
    <definedName name="Наценка" localSheetId="1">'[3]крупный опт рабочий'!$AG$6</definedName>
    <definedName name="Наценка">[4]Рабочий!$V$3</definedName>
    <definedName name="НаценкаМ">[4]Рабочий!$Z$3</definedName>
    <definedName name="НКО" localSheetId="1">#REF!</definedName>
    <definedName name="НКО">#REF!</definedName>
    <definedName name="НМО" localSheetId="1">#REF!</definedName>
    <definedName name="НМО">#REF!</definedName>
    <definedName name="ПРЕТ" localSheetId="1">#REF!</definedName>
    <definedName name="ПРЕТ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1" l="1"/>
  <c r="N69" i="1" s="1"/>
  <c r="M45" i="1"/>
  <c r="N45" i="1" s="1"/>
  <c r="M46" i="1"/>
  <c r="N46" i="1" s="1"/>
  <c r="M11" i="1" l="1"/>
  <c r="M14" i="1" s="1"/>
  <c r="M32" i="1"/>
  <c r="N32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30" i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N30" i="1" l="1"/>
  <c r="M13" i="1" s="1"/>
  <c r="M12" i="1"/>
  <c r="L136" i="1"/>
  <c r="L137" i="1" l="1"/>
  <c r="E26" i="1"/>
  <c r="M15" i="1" l="1"/>
</calcChain>
</file>

<file path=xl/sharedStrings.xml><?xml version="1.0" encoding="utf-8"?>
<sst xmlns="http://schemas.openxmlformats.org/spreadsheetml/2006/main" count="967" uniqueCount="378">
  <si>
    <t>Подпишитесь на наш телеграм-канал, чтобы всегда быть в курсе последний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</si>
  <si>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                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</si>
  <si>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</si>
  <si>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</si>
  <si>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</si>
  <si>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</si>
  <si>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</si>
  <si>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Не выбрано</t>
  </si>
  <si>
    <t>← Выберите период поставки</t>
  </si>
  <si>
    <t>Количество кассет</t>
  </si>
  <si>
    <t>Количество растений</t>
  </si>
  <si>
    <t>Минимальный заказ на сорт: 1 кассета</t>
  </si>
  <si>
    <t>Скидка или надбавка за общий объем</t>
  </si>
  <si>
    <t>Общий минимальный заказ: 10 кассет</t>
  </si>
  <si>
    <t>Возможен заказ 5-9 кассет с надбавкой за сборку 10%</t>
  </si>
  <si>
    <t xml:space="preserve">Система скидок:   • при общем заказе от 36 кассет - 7% </t>
  </si>
  <si>
    <t>Тара бесплатно</t>
  </si>
  <si>
    <t>Артикул</t>
  </si>
  <si>
    <t>Соглашение</t>
  </si>
  <si>
    <t>Категория</t>
  </si>
  <si>
    <t>Род, вид (лат)</t>
  </si>
  <si>
    <t>Род, вид (рус)</t>
  </si>
  <si>
    <t>Сорт</t>
  </si>
  <si>
    <t>Черенков в кассете</t>
  </si>
  <si>
    <t>Страна производства</t>
  </si>
  <si>
    <t>Цена, ₽</t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</si>
  <si>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</si>
  <si>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</si>
  <si>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>Сумма предварительно, ₽</t>
  </si>
  <si>
    <t>*</t>
  </si>
  <si>
    <t>Лиственные кустарники</t>
  </si>
  <si>
    <t>руб</t>
  </si>
  <si>
    <t>RUS</t>
  </si>
  <si>
    <t>Berberis thunbergii</t>
  </si>
  <si>
    <t>Барбарис тунберга</t>
  </si>
  <si>
    <t>Rose Glow</t>
  </si>
  <si>
    <t>Weigela florida</t>
  </si>
  <si>
    <t>Вейгела цветущая</t>
  </si>
  <si>
    <t>Nana Purpurea</t>
  </si>
  <si>
    <t>46-159-0305</t>
  </si>
  <si>
    <t>Variegata</t>
  </si>
  <si>
    <t>46-159-0316</t>
  </si>
  <si>
    <t>Cornus alba</t>
  </si>
  <si>
    <t>Дерен белый</t>
  </si>
  <si>
    <t>Argenteomarginata</t>
  </si>
  <si>
    <t>Kesselringii</t>
  </si>
  <si>
    <t>46-159-0132</t>
  </si>
  <si>
    <t>Sibirica</t>
  </si>
  <si>
    <t>46-159-0134</t>
  </si>
  <si>
    <t>Дерен отпрысковый</t>
  </si>
  <si>
    <t>Flaviramea</t>
  </si>
  <si>
    <t>46-159-0318</t>
  </si>
  <si>
    <t>Cornus stolonifera</t>
  </si>
  <si>
    <t>Salix purpurea</t>
  </si>
  <si>
    <t>Ива пурпурная</t>
  </si>
  <si>
    <t>Salix integra</t>
  </si>
  <si>
    <t>Ива цельнолистная</t>
  </si>
  <si>
    <t>Hakuro-Nishiki</t>
  </si>
  <si>
    <t>46-159-0143</t>
  </si>
  <si>
    <t>Лапчатка кустарниковая</t>
  </si>
  <si>
    <t>Potentilla fruticosa</t>
  </si>
  <si>
    <t>46-159-0383</t>
  </si>
  <si>
    <t>Goldfinger</t>
  </si>
  <si>
    <t>46-159-0151</t>
  </si>
  <si>
    <t>Goldstar</t>
  </si>
  <si>
    <t>Lovely Pink</t>
  </si>
  <si>
    <t>Smaragd</t>
  </si>
  <si>
    <t>Firelight</t>
  </si>
  <si>
    <t>Physocarpus opulifolius</t>
  </si>
  <si>
    <t>Пузыреплодник калинолистный</t>
  </si>
  <si>
    <t>46-159-0176</t>
  </si>
  <si>
    <t>Diabolo</t>
  </si>
  <si>
    <t>46-159-0331</t>
  </si>
  <si>
    <t>Little Angel</t>
  </si>
  <si>
    <t>Little Greeny</t>
  </si>
  <si>
    <t>Little Joker</t>
  </si>
  <si>
    <t>46-159-0180</t>
  </si>
  <si>
    <t>Luteus</t>
  </si>
  <si>
    <t>46-159-0385</t>
  </si>
  <si>
    <t>Red Baron</t>
  </si>
  <si>
    <t>46-159-0333</t>
  </si>
  <si>
    <t>Schuch</t>
  </si>
  <si>
    <t>46-159-0183</t>
  </si>
  <si>
    <t>46-159-0184</t>
  </si>
  <si>
    <t>Zdechovice</t>
  </si>
  <si>
    <t>46-159-0185</t>
  </si>
  <si>
    <t>46-159-0253</t>
  </si>
  <si>
    <t>Symphoricarpos doorenbosii</t>
  </si>
  <si>
    <t>Magic Berry</t>
  </si>
  <si>
    <t>Снежноягодник доренбоза</t>
  </si>
  <si>
    <t>46-159-0387</t>
  </si>
  <si>
    <t>Spiraea arguta</t>
  </si>
  <si>
    <t>Спирея Аргута</t>
  </si>
  <si>
    <t>Spiraea betulifolia</t>
  </si>
  <si>
    <t>Спирея березолистная</t>
  </si>
  <si>
    <t>Island</t>
  </si>
  <si>
    <t>46-159-0194</t>
  </si>
  <si>
    <t>Spiraea trichocarpa</t>
  </si>
  <si>
    <t>Спирея опушённоплодная</t>
  </si>
  <si>
    <t>46-159-0390</t>
  </si>
  <si>
    <t>Spiraea thunbergii</t>
  </si>
  <si>
    <t>Fujino Pink</t>
  </si>
  <si>
    <t>Spiraea japonica</t>
  </si>
  <si>
    <t>Спирея японская</t>
  </si>
  <si>
    <t>Albiflora</t>
  </si>
  <si>
    <t>46-159-0371</t>
  </si>
  <si>
    <t>Crispa</t>
  </si>
  <si>
    <t>46-159-0197</t>
  </si>
  <si>
    <t>Dart's Red</t>
  </si>
  <si>
    <t>46-159-0199</t>
  </si>
  <si>
    <t>46-159-0335</t>
  </si>
  <si>
    <t>46-159-0202</t>
  </si>
  <si>
    <t>Macrophylla</t>
  </si>
  <si>
    <t>Neon Flash</t>
  </si>
  <si>
    <t>46-159-0394</t>
  </si>
  <si>
    <t>Odensala</t>
  </si>
  <si>
    <t>46-159-0395</t>
  </si>
  <si>
    <t>46-159-0257</t>
  </si>
  <si>
    <t>Philadelphus</t>
  </si>
  <si>
    <t>Чубушник</t>
  </si>
  <si>
    <t>Гортензии</t>
  </si>
  <si>
    <t>Hydrangea paniculata</t>
  </si>
  <si>
    <t>Гортензия метельчатая</t>
  </si>
  <si>
    <t>46-159-0119</t>
  </si>
  <si>
    <t>46-159-0121</t>
  </si>
  <si>
    <t>46-159-0312</t>
  </si>
  <si>
    <t>46-159-0311</t>
  </si>
  <si>
    <t>Phantom</t>
  </si>
  <si>
    <t>46-159-0126</t>
  </si>
  <si>
    <t>46-159-0245</t>
  </si>
  <si>
    <t>46-159-0315</t>
  </si>
  <si>
    <t>Хвойные растения</t>
  </si>
  <si>
    <t>46-159-0160</t>
  </si>
  <si>
    <t>Juniperus virginiana</t>
  </si>
  <si>
    <t>Можжевельник виргинский</t>
  </si>
  <si>
    <t>Juniperus virginiāna</t>
  </si>
  <si>
    <t>46-159-0161</t>
  </si>
  <si>
    <t>Juniperus horizontalis</t>
  </si>
  <si>
    <t>Можжевельник горизонтальный</t>
  </si>
  <si>
    <t>46-159-0248</t>
  </si>
  <si>
    <t>46-159-0428</t>
  </si>
  <si>
    <t>Prince of Wales</t>
  </si>
  <si>
    <t>46-159-0162</t>
  </si>
  <si>
    <t>46-159-0166</t>
  </si>
  <si>
    <t>Juniperus sabina</t>
  </si>
  <si>
    <t>Можжевельник казацкий</t>
  </si>
  <si>
    <t>Rockery Gem</t>
  </si>
  <si>
    <t>46-159-0167</t>
  </si>
  <si>
    <t>Tamariscifolia</t>
  </si>
  <si>
    <t>Juniperus pfitzeriana</t>
  </si>
  <si>
    <t>Gold Coast</t>
  </si>
  <si>
    <t>46-159-0234</t>
  </si>
  <si>
    <t>Mint Julep</t>
  </si>
  <si>
    <t>46-159-0327</t>
  </si>
  <si>
    <t>Old Gold</t>
  </si>
  <si>
    <t>46-159-0249</t>
  </si>
  <si>
    <t>Pfitzeriana Aurea</t>
  </si>
  <si>
    <t>46-159-0164</t>
  </si>
  <si>
    <t>46-159-0259</t>
  </si>
  <si>
    <t>Juniperus scopulorum</t>
  </si>
  <si>
    <t>Можжевельник скальный</t>
  </si>
  <si>
    <t>Blue Arrow</t>
  </si>
  <si>
    <t>46-159-0374</t>
  </si>
  <si>
    <t>Moonglow</t>
  </si>
  <si>
    <t>46-159-0170</t>
  </si>
  <si>
    <t>Skyrocket</t>
  </si>
  <si>
    <t>46-159-0251</t>
  </si>
  <si>
    <t>Juniperus squamata</t>
  </si>
  <si>
    <t>Можжевельник чешуйчатый</t>
  </si>
  <si>
    <t>Blue Carpet</t>
  </si>
  <si>
    <t>Pyramidalis Aurea</t>
  </si>
  <si>
    <t>Thuja occidentalis</t>
  </si>
  <si>
    <t>Туя западная</t>
  </si>
  <si>
    <t>Anniek</t>
  </si>
  <si>
    <t>Brabant</t>
  </si>
  <si>
    <t>46-159-0204</t>
  </si>
  <si>
    <t>Columna</t>
  </si>
  <si>
    <t>46-159-0205</t>
  </si>
  <si>
    <t>46-159-0258</t>
  </si>
  <si>
    <t>Danica</t>
  </si>
  <si>
    <t>Globosa</t>
  </si>
  <si>
    <t>46-159-0206</t>
  </si>
  <si>
    <t>Golden Brabant</t>
  </si>
  <si>
    <t>46-159-0208</t>
  </si>
  <si>
    <t>46-159-0209</t>
  </si>
  <si>
    <t>King of Brabant</t>
  </si>
  <si>
    <t>46-159-0430</t>
  </si>
  <si>
    <t>Little Giant</t>
  </si>
  <si>
    <t>Mirjam</t>
  </si>
  <si>
    <t>46-159-0212</t>
  </si>
  <si>
    <t>Pyramidalis Compacta</t>
  </si>
  <si>
    <t>46-159-0213</t>
  </si>
  <si>
    <t>Rheingold</t>
  </si>
  <si>
    <t>46-159-0214</t>
  </si>
  <si>
    <t>Tiny Tim</t>
  </si>
  <si>
    <t>Pícea pūngens</t>
  </si>
  <si>
    <t>Ель колючая</t>
  </si>
  <si>
    <t>Glauca</t>
  </si>
  <si>
    <t>УТ-00003772</t>
  </si>
  <si>
    <t>Ящик пластиковый (60x40x30)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</si>
  <si>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</si>
  <si>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</si>
  <si>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</si>
  <si>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</si>
  <si>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</si>
  <si>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</si>
  <si>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</si>
  <si>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</si>
  <si>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</si>
  <si>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</si>
  <si>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</si>
  <si>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</si>
  <si>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</si>
  <si>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</si>
  <si>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</si>
  <si>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</si>
  <si>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</si>
  <si>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</si>
  <si>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</si>
  <si>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</si>
  <si>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</si>
  <si>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</si>
  <si>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</si>
  <si>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</si>
  <si>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</si>
  <si>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</si>
  <si>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</si>
  <si>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</si>
  <si>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</si>
  <si>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</si>
  <si>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</si>
  <si>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</si>
  <si>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</si>
  <si>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</si>
  <si>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</si>
  <si>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</si>
  <si>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</si>
  <si>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</si>
  <si>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</si>
  <si>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</si>
  <si>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</si>
  <si>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</si>
  <si>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</si>
  <si>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</si>
  <si>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</si>
  <si>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</si>
  <si>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</si>
  <si>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</si>
  <si>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</si>
  <si>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</si>
  <si>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</si>
  <si>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</si>
  <si>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</si>
  <si>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</si>
  <si>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</si>
  <si>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</si>
  <si>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</si>
  <si>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</si>
  <si>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</si>
  <si>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</si>
  <si>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</si>
  <si>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</si>
  <si>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</si>
  <si>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</si>
  <si>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</si>
  <si>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</si>
  <si>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</si>
  <si>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</si>
  <si>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</si>
  <si>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Спирея иволистная</t>
  </si>
  <si>
    <t>Little Devil</t>
  </si>
  <si>
    <t>Orange Rocket</t>
  </si>
  <si>
    <t>Hoseri</t>
  </si>
  <si>
    <t>Amber Jubelii</t>
  </si>
  <si>
    <t>Spiraea salicifolia</t>
  </si>
  <si>
    <t>46-159-0243</t>
  </si>
  <si>
    <t>46-159-0448</t>
  </si>
  <si>
    <t>46-159-0318/п</t>
  </si>
  <si>
    <t>46-358-0023/п</t>
  </si>
  <si>
    <t>46-159-0139/п</t>
  </si>
  <si>
    <t>46-159-0141</t>
  </si>
  <si>
    <t>46-159-0325</t>
  </si>
  <si>
    <t>46-159-0153</t>
  </si>
  <si>
    <t>46-159-0328/п</t>
  </si>
  <si>
    <t>46-159-0329</t>
  </si>
  <si>
    <t>46-159-0178</t>
  </si>
  <si>
    <t>46-159-0179</t>
  </si>
  <si>
    <t>46-159-0332</t>
  </si>
  <si>
    <t>46-159-0184/п</t>
  </si>
  <si>
    <t>46-159-0189</t>
  </si>
  <si>
    <t>46-358-0020/п</t>
  </si>
  <si>
    <t>46-159-0195</t>
  </si>
  <si>
    <t>46-159-0198</t>
  </si>
  <si>
    <t>46-159-0203</t>
  </si>
  <si>
    <t>46-159-0219</t>
  </si>
  <si>
    <t>46-159-0223</t>
  </si>
  <si>
    <t>46-159-0120</t>
  </si>
  <si>
    <t>87-10-1741/п</t>
  </si>
  <si>
    <t>46-159-0159</t>
  </si>
  <si>
    <t>46-159-0161/п</t>
  </si>
  <si>
    <t>46-159-0429/п</t>
  </si>
  <si>
    <t>46-159-0163</t>
  </si>
  <si>
    <t>46-159-0442</t>
  </si>
  <si>
    <t>46-159-0249/п</t>
  </si>
  <si>
    <t>46-159-0170/п</t>
  </si>
  <si>
    <t>46-159-0338</t>
  </si>
  <si>
    <t>46-159-0204/п</t>
  </si>
  <si>
    <t>46-159-0444</t>
  </si>
  <si>
    <t>46-358-0014/п</t>
  </si>
  <si>
    <t>46-159-0346</t>
  </si>
  <si>
    <t>46-159-0431/п</t>
  </si>
  <si>
    <t>46-159-0344</t>
  </si>
  <si>
    <t>87-10-0744/п</t>
  </si>
  <si>
    <t>87-10-1281/п</t>
  </si>
  <si>
    <t>46-159-0214/п</t>
  </si>
  <si>
    <t>46-159-0372</t>
  </si>
  <si>
    <t>Гортензия</t>
  </si>
  <si>
    <t>Nana=Gracilis</t>
  </si>
  <si>
    <t>Cotoneaster lucidus</t>
  </si>
  <si>
    <t>Кизильник блестящий</t>
  </si>
  <si>
    <t/>
  </si>
  <si>
    <t>Angel Gold</t>
  </si>
  <si>
    <t>Summer Wine/Seward</t>
  </si>
  <si>
    <t>Спирея тунберга</t>
  </si>
  <si>
    <t>Double Play Big Bang</t>
  </si>
  <si>
    <t>Genpei= Shirobana</t>
  </si>
  <si>
    <t>Sparkling Champagne=Lonspi</t>
  </si>
  <si>
    <t>Stephanandra tanakae</t>
  </si>
  <si>
    <t>Стефанандра танаки</t>
  </si>
  <si>
    <t>Kazbek</t>
  </si>
  <si>
    <t>Philadelphus coronarius</t>
  </si>
  <si>
    <t>Чубушник венечный</t>
  </si>
  <si>
    <t>Память о Вехове</t>
  </si>
  <si>
    <t>Diamant Rouge=Rendia</t>
  </si>
  <si>
    <t>Diamantino=Ren101</t>
  </si>
  <si>
    <t>Fraise Melba=Renba</t>
  </si>
  <si>
    <t>Framboisine = Samarskya Lydia</t>
  </si>
  <si>
    <t>Limelight=Zwijnenburg</t>
  </si>
  <si>
    <t>Sundae Fraise=Rensun</t>
  </si>
  <si>
    <t>Vanille Fraise=Renhy</t>
  </si>
  <si>
    <t>Grey Owl</t>
  </si>
  <si>
    <t>Hetz=Hetzii</t>
  </si>
  <si>
    <t>Andora Compact=Plumosa Compacta</t>
  </si>
  <si>
    <t>Blue Chip</t>
  </si>
  <si>
    <t>Blaue Donau=Blue Danube</t>
  </si>
  <si>
    <t>Можжевельник пфитцера, средний</t>
  </si>
  <si>
    <t>Можжевельник пфитцера,средний</t>
  </si>
  <si>
    <t>Pfitzeriana Glauca</t>
  </si>
  <si>
    <t>Golden Smaragd=Janed Gold</t>
  </si>
  <si>
    <t>Holmstrup</t>
  </si>
  <si>
    <t>Страна производства: Россия</t>
  </si>
  <si>
    <t>Черенки в кассетах Россия: 2025-2026</t>
  </si>
  <si>
    <t>Бесплатная доставка до ближайшего к нашему складу терминала ТК: ПЭК, ЖелДорЭкспедиция, Вера-1.</t>
  </si>
  <si>
    <t>Итоговая сумма заказа</t>
  </si>
  <si>
    <t>Предварительная сумма заказа</t>
  </si>
  <si>
    <t>Доступность</t>
  </si>
  <si>
    <t>00-00016242</t>
  </si>
  <si>
    <t>15 неделя</t>
  </si>
  <si>
    <t>на уточнении</t>
  </si>
  <si>
    <t>все недели</t>
  </si>
  <si>
    <r>
      <t xml:space="preserve">Andora Compact=Plumosa Compacta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</si>
  <si>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Brabant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</si>
  <si>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Smaragd </t>
    </r>
    <r>
      <rPr>
        <i/>
        <sz val="11"/>
        <color rgb="FFFF0000"/>
        <rFont val="Arial"/>
        <family val="2"/>
        <charset val="204"/>
      </rPr>
      <t>акция!</t>
    </r>
  </si>
  <si>
    <t>Приём заказов закрываеется за неделю до выдачи.</t>
  </si>
  <si>
    <t>Задаток при бронировании 50%; доплата 50% за 3 недели до выдачи</t>
  </si>
  <si>
    <r>
      <t xml:space="preserve">Summer Wine/Seward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</si>
  <si>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Pfitzeriana Aurea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</si>
  <si>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Выдача заказов:  </t>
  </si>
  <si>
    <t>46-159-0149</t>
  </si>
  <si>
    <t>46-159-0152</t>
  </si>
  <si>
    <t>46-159-0196</t>
  </si>
  <si>
    <t>Hopley's Orange</t>
  </si>
  <si>
    <t>Goldteppich</t>
  </si>
  <si>
    <t>Anthony Waterer</t>
  </si>
  <si>
    <r>
      <t xml:space="preserve">Flaviramea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</si>
  <si>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Golden Brabant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</si>
  <si>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                                  - 15 неделя 2026 (6-10 апреля), 20 неделя 2026 (12-15 мая)</t>
  </si>
  <si>
    <r>
      <t xml:space="preserve">Skyrocket </t>
    </r>
    <r>
      <rPr>
        <i/>
        <sz val="11"/>
        <color theme="0" tint="-0.499984740745262"/>
        <rFont val="Arial"/>
        <family val="2"/>
        <charset val="204"/>
      </rPr>
      <t>акция!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</si>
</sst>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5" formatCode="#,##0\ &quot;₽&quot;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0"/>
      <color theme="1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"/>
      <family val="2"/>
      <charset val="204"/>
    </font>
    <font>
      <b/>
      <sz val="12"/>
      <name val="Arial"/>
      <family val="2"/>
    </font>
    <font>
      <b/>
      <sz val="14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0" tint="-0.499984740745262"/>
      <name val="Arial"/>
      <family val="2"/>
    </font>
    <font>
      <sz val="11"/>
      <color theme="1"/>
      <name val="Times New Roman"/>
      <family val="2"/>
      <charset val="204"/>
    </font>
    <font>
      <sz val="10.5"/>
      <name val="Arial"/>
      <family val="2"/>
    </font>
    <font>
      <b/>
      <sz val="10.5"/>
      <name val="Arial"/>
      <family val="2"/>
    </font>
    <font>
      <sz val="10.5"/>
      <name val="Arial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2C2D2E"/>
      <name val="Arial"/>
      <family val="2"/>
      <charset val="204"/>
    </font>
    <font>
      <b/>
      <sz val="10.5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9"/>
      <color theme="0" tint="-0.499984740745262"/>
      <name val="Arial"/>
      <family val="2"/>
      <charset val="204"/>
    </font>
    <font>
      <i/>
      <sz val="11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24994659260841701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theme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/>
    <xf numFmtId="0" fontId="2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7" fillId="0" borderId="0"/>
    <xf numFmtId="0" fontId="18" fillId="0" borderId="0"/>
    <xf numFmtId="0" fontId="4" fillId="0" borderId="0"/>
    <xf numFmtId="0" fontId="60" fillId="0" borderId="0"/>
  </cellStyleXfs>
  <cellXfs count="147">
    <xf numFmtId="0" fontId="0" fillId="0" borderId="0" xfId="0"/>
    <xf numFmtId="14" fontId="5" fillId="0" borderId="0" xfId="2" applyNumberFormat="1" applyFont="1"/>
    <xf numFmtId="0" fontId="4" fillId="0" borderId="0" xfId="2"/>
    <xf numFmtId="0" fontId="4" fillId="0" borderId="0" xfId="2" applyAlignment="1">
      <alignment horizontal="center"/>
    </xf>
    <xf numFmtId="0" fontId="7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2" fontId="10" fillId="2" borderId="0" xfId="3" applyNumberFormat="1" applyFont="1" applyFill="1" applyAlignment="1" applyProtection="1">
      <alignment vertical="center"/>
      <protection hidden="1"/>
    </xf>
    <xf numFmtId="2" fontId="10" fillId="2" borderId="0" xfId="3" applyNumberFormat="1" applyFont="1" applyFill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16" fillId="0" borderId="0" xfId="5" applyFont="1" applyAlignment="1" applyProtection="1">
      <alignment horizontal="left" vertical="top"/>
      <protection locked="0"/>
    </xf>
    <xf numFmtId="0" fontId="17" fillId="0" borderId="0" xfId="3" applyFont="1"/>
    <xf numFmtId="0" fontId="9" fillId="0" borderId="0" xfId="6" applyFont="1" applyAlignment="1">
      <alignment horizontal="left" vertical="center"/>
    </xf>
    <xf numFmtId="0" fontId="23" fillId="0" borderId="0" xfId="3" applyFont="1" applyAlignment="1">
      <alignment horizontal="left" vertical="center" indent="1"/>
    </xf>
    <xf numFmtId="0" fontId="17" fillId="0" borderId="0" xfId="6" applyFont="1" applyAlignment="1">
      <alignment horizontal="left" vertical="center"/>
    </xf>
    <xf numFmtId="0" fontId="8" fillId="0" borderId="0" xfId="7" applyFont="1" applyAlignment="1" applyProtection="1">
      <alignment horizontal="left" vertical="center" indent="1"/>
      <protection locked="0"/>
    </xf>
    <xf numFmtId="0" fontId="24" fillId="0" borderId="0" xfId="7" applyFont="1" applyAlignment="1" applyProtection="1">
      <alignment horizontal="left" vertical="center" indent="1"/>
      <protection locked="0"/>
    </xf>
    <xf numFmtId="44" fontId="20" fillId="0" borderId="0" xfId="2" applyNumberFormat="1" applyFont="1" applyAlignment="1">
      <alignment vertical="center"/>
    </xf>
    <xf numFmtId="0" fontId="23" fillId="0" borderId="0" xfId="7" applyFont="1" applyAlignment="1" applyProtection="1">
      <alignment horizontal="left" vertical="center" indent="1"/>
      <protection locked="0"/>
    </xf>
    <xf numFmtId="0" fontId="27" fillId="0" borderId="0" xfId="2" applyFont="1" applyAlignment="1">
      <alignment vertical="top"/>
    </xf>
    <xf numFmtId="0" fontId="23" fillId="4" borderId="4" xfId="3" applyFont="1" applyFill="1" applyBorder="1" applyAlignment="1">
      <alignment horizontal="center" vertical="top"/>
    </xf>
    <xf numFmtId="0" fontId="23" fillId="4" borderId="4" xfId="3" applyFont="1" applyFill="1" applyBorder="1" applyAlignment="1">
      <alignment horizontal="center" vertical="top" wrapText="1"/>
    </xf>
    <xf numFmtId="0" fontId="23" fillId="4" borderId="4" xfId="3" applyFont="1" applyFill="1" applyBorder="1" applyAlignment="1">
      <alignment horizontal="left" vertical="top"/>
    </xf>
    <xf numFmtId="0" fontId="24" fillId="4" borderId="4" xfId="3" applyFont="1" applyFill="1" applyBorder="1" applyAlignment="1">
      <alignment horizontal="center" vertical="top"/>
    </xf>
    <xf numFmtId="0" fontId="24" fillId="4" borderId="4" xfId="3" applyFont="1" applyFill="1" applyBorder="1" applyAlignment="1">
      <alignment horizontal="center" vertical="top" wrapText="1"/>
    </xf>
    <xf numFmtId="0" fontId="24" fillId="4" borderId="5" xfId="3" applyFont="1" applyFill="1" applyBorder="1" applyAlignment="1">
      <alignment horizontal="center" vertical="top" wrapText="1"/>
    </xf>
    <xf numFmtId="2" fontId="24" fillId="4" borderId="6" xfId="3" applyNumberFormat="1" applyFont="1" applyFill="1" applyBorder="1" applyAlignment="1">
      <alignment horizontal="center" vertical="top" wrapText="1"/>
    </xf>
    <xf numFmtId="2" fontId="24" fillId="4" borderId="7" xfId="3" applyNumberFormat="1" applyFont="1" applyFill="1" applyBorder="1" applyAlignment="1">
      <alignment horizontal="center" vertical="top" wrapText="1"/>
    </xf>
    <xf numFmtId="0" fontId="28" fillId="4" borderId="4" xfId="3" applyFont="1" applyFill="1" applyBorder="1" applyAlignment="1">
      <alignment horizontal="left" vertical="center"/>
    </xf>
    <xf numFmtId="0" fontId="28" fillId="4" borderId="8" xfId="3" applyFont="1" applyFill="1" applyBorder="1" applyAlignment="1">
      <alignment horizontal="left" vertical="center"/>
    </xf>
    <xf numFmtId="0" fontId="29" fillId="4" borderId="8" xfId="3" applyFont="1" applyFill="1" applyBorder="1" applyAlignment="1">
      <alignment horizontal="left" vertical="center"/>
    </xf>
    <xf numFmtId="0" fontId="30" fillId="4" borderId="8" xfId="3" applyFont="1" applyFill="1" applyBorder="1" applyAlignment="1">
      <alignment horizontal="left" vertical="center"/>
    </xf>
    <xf numFmtId="0" fontId="25" fillId="4" borderId="8" xfId="3" applyFont="1" applyFill="1" applyBorder="1" applyAlignment="1">
      <alignment horizontal="center" vertical="top" wrapText="1"/>
    </xf>
    <xf numFmtId="164" fontId="25" fillId="4" borderId="8" xfId="3" applyNumberFormat="1" applyFont="1" applyFill="1" applyBorder="1" applyAlignment="1">
      <alignment horizontal="center" vertical="top" wrapText="1"/>
    </xf>
    <xf numFmtId="2" fontId="25" fillId="4" borderId="8" xfId="3" applyNumberFormat="1" applyFont="1" applyFill="1" applyBorder="1" applyAlignment="1">
      <alignment horizontal="center" vertical="top" wrapText="1"/>
    </xf>
    <xf numFmtId="1" fontId="8" fillId="2" borderId="4" xfId="3" applyNumberFormat="1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center" vertical="center"/>
    </xf>
    <xf numFmtId="1" fontId="8" fillId="4" borderId="4" xfId="3" applyNumberFormat="1" applyFont="1" applyFill="1" applyBorder="1" applyAlignment="1">
      <alignment horizontal="center" vertical="center" wrapText="1"/>
    </xf>
    <xf numFmtId="44" fontId="31" fillId="2" borderId="4" xfId="3" applyNumberFormat="1" applyFont="1" applyFill="1" applyBorder="1" applyAlignment="1">
      <alignment horizontal="right" vertical="center" wrapText="1" indent="1"/>
    </xf>
    <xf numFmtId="165" fontId="25" fillId="4" borderId="8" xfId="3" applyNumberFormat="1" applyFont="1" applyFill="1" applyBorder="1" applyAlignment="1">
      <alignment horizontal="center" vertical="top" wrapText="1"/>
    </xf>
    <xf numFmtId="1" fontId="34" fillId="5" borderId="2" xfId="8" applyNumberFormat="1" applyFont="1" applyFill="1" applyBorder="1" applyAlignment="1">
      <alignment horizontal="left"/>
    </xf>
    <xf numFmtId="1" fontId="35" fillId="5" borderId="2" xfId="8" applyNumberFormat="1" applyFont="1" applyFill="1" applyBorder="1" applyAlignment="1">
      <alignment horizontal="center"/>
    </xf>
    <xf numFmtId="1" fontId="36" fillId="5" borderId="2" xfId="8" applyNumberFormat="1" applyFont="1" applyFill="1" applyBorder="1" applyAlignment="1">
      <alignment horizontal="left"/>
    </xf>
    <xf numFmtId="0" fontId="37" fillId="0" borderId="0" xfId="2" applyFont="1"/>
    <xf numFmtId="0" fontId="38" fillId="0" borderId="0" xfId="2" applyFont="1"/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9" fillId="0" borderId="12" xfId="9" applyFont="1" applyBorder="1"/>
    <xf numFmtId="0" fontId="39" fillId="0" borderId="0" xfId="9" applyFont="1"/>
    <xf numFmtId="0" fontId="40" fillId="0" borderId="0" xfId="9" applyFont="1"/>
    <xf numFmtId="0" fontId="40" fillId="0" borderId="13" xfId="9" applyFont="1" applyBorder="1"/>
    <xf numFmtId="0" fontId="41" fillId="0" borderId="0" xfId="9" applyFont="1"/>
    <xf numFmtId="0" fontId="41" fillId="0" borderId="13" xfId="9" applyFont="1" applyBorder="1"/>
    <xf numFmtId="0" fontId="42" fillId="0" borderId="12" xfId="9" applyFont="1" applyBorder="1"/>
    <xf numFmtId="0" fontId="43" fillId="6" borderId="12" xfId="9" applyFont="1" applyFill="1" applyBorder="1" applyAlignment="1">
      <alignment horizontal="right"/>
    </xf>
    <xf numFmtId="0" fontId="43" fillId="0" borderId="0" xfId="9" applyFont="1"/>
    <xf numFmtId="0" fontId="44" fillId="0" borderId="0" xfId="9" applyFont="1"/>
    <xf numFmtId="0" fontId="44" fillId="0" borderId="13" xfId="9" applyFont="1" applyBorder="1"/>
    <xf numFmtId="0" fontId="45" fillId="6" borderId="12" xfId="9" applyFont="1" applyFill="1" applyBorder="1" applyAlignment="1">
      <alignment horizontal="left"/>
    </xf>
    <xf numFmtId="0" fontId="47" fillId="0" borderId="0" xfId="9" applyFont="1"/>
    <xf numFmtId="0" fontId="48" fillId="0" borderId="0" xfId="9" applyFont="1"/>
    <xf numFmtId="0" fontId="45" fillId="0" borderId="0" xfId="9" applyFont="1" applyAlignment="1">
      <alignment horizontal="left"/>
    </xf>
    <xf numFmtId="0" fontId="49" fillId="0" borderId="0" xfId="9" applyFont="1"/>
    <xf numFmtId="0" fontId="49" fillId="0" borderId="13" xfId="9" applyFont="1" applyBorder="1"/>
    <xf numFmtId="0" fontId="48" fillId="6" borderId="12" xfId="9" applyFont="1" applyFill="1" applyBorder="1"/>
    <xf numFmtId="0" fontId="50" fillId="0" borderId="0" xfId="9" applyFont="1" applyAlignment="1">
      <alignment horizontal="left" indent="2"/>
    </xf>
    <xf numFmtId="0" fontId="51" fillId="0" borderId="0" xfId="9" applyFont="1" applyAlignment="1">
      <alignment horizontal="right"/>
    </xf>
    <xf numFmtId="0" fontId="50" fillId="0" borderId="0" xfId="9" applyFont="1" applyAlignment="1">
      <alignment horizontal="left"/>
    </xf>
    <xf numFmtId="0" fontId="52" fillId="0" borderId="0" xfId="9" applyFont="1" applyAlignment="1">
      <alignment vertical="center"/>
    </xf>
    <xf numFmtId="0" fontId="53" fillId="6" borderId="12" xfId="9" applyFont="1" applyFill="1" applyBorder="1"/>
    <xf numFmtId="0" fontId="53" fillId="0" borderId="0" xfId="9" applyFont="1"/>
    <xf numFmtId="0" fontId="1" fillId="6" borderId="12" xfId="9" applyFill="1" applyBorder="1"/>
    <xf numFmtId="0" fontId="44" fillId="6" borderId="12" xfId="9" applyFont="1" applyFill="1" applyBorder="1" applyAlignment="1">
      <alignment horizontal="right"/>
    </xf>
    <xf numFmtId="0" fontId="54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4" fillId="6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2" fontId="11" fillId="2" borderId="0" xfId="3" applyNumberFormat="1" applyFont="1" applyFill="1" applyAlignment="1" applyProtection="1">
      <alignment horizontal="center" vertical="center"/>
      <protection hidden="1"/>
    </xf>
    <xf numFmtId="1" fontId="34" fillId="5" borderId="17" xfId="8" applyNumberFormat="1" applyFont="1" applyFill="1" applyBorder="1" applyAlignment="1">
      <alignment horizontal="left"/>
    </xf>
    <xf numFmtId="1" fontId="35" fillId="5" borderId="17" xfId="8" applyNumberFormat="1" applyFont="1" applyFill="1" applyBorder="1" applyAlignment="1">
      <alignment horizontal="center"/>
    </xf>
    <xf numFmtId="1" fontId="36" fillId="5" borderId="17" xfId="8" applyNumberFormat="1" applyFont="1" applyFill="1" applyBorder="1" applyAlignment="1">
      <alignment horizontal="left"/>
    </xf>
    <xf numFmtId="0" fontId="25" fillId="2" borderId="4" xfId="3" applyFont="1" applyFill="1" applyBorder="1" applyAlignment="1">
      <alignment horizontal="center" vertical="center" wrapText="1"/>
    </xf>
    <xf numFmtId="165" fontId="24" fillId="2" borderId="4" xfId="3" applyNumberFormat="1" applyFont="1" applyFill="1" applyBorder="1" applyAlignment="1">
      <alignment horizontal="center" vertical="center"/>
    </xf>
    <xf numFmtId="0" fontId="17" fillId="0" borderId="0" xfId="14" applyFont="1" applyAlignment="1">
      <alignment horizontal="left" vertical="center"/>
    </xf>
    <xf numFmtId="0" fontId="9" fillId="0" borderId="0" xfId="14" applyFont="1" applyAlignment="1">
      <alignment horizontal="left" vertical="center"/>
    </xf>
    <xf numFmtId="44" fontId="26" fillId="0" borderId="0" xfId="2" applyNumberFormat="1" applyFont="1" applyAlignment="1">
      <alignment horizontal="right" vertical="center"/>
    </xf>
    <xf numFmtId="0" fontId="59" fillId="2" borderId="0" xfId="6" applyFont="1" applyFill="1" applyAlignment="1">
      <alignment horizontal="left" vertical="center"/>
    </xf>
    <xf numFmtId="0" fontId="61" fillId="0" borderId="0" xfId="0" applyFont="1"/>
    <xf numFmtId="0" fontId="62" fillId="4" borderId="8" xfId="2" applyFont="1" applyFill="1" applyBorder="1" applyAlignment="1">
      <alignment horizontal="center" vertical="top" wrapText="1"/>
    </xf>
    <xf numFmtId="0" fontId="12" fillId="0" borderId="0" xfId="3" applyFont="1" applyAlignment="1" applyProtection="1">
      <alignment horizontal="center" vertical="top" wrapText="1"/>
      <protection locked="0"/>
    </xf>
    <xf numFmtId="0" fontId="16" fillId="0" borderId="0" xfId="5" applyFont="1" applyAlignment="1" applyProtection="1">
      <alignment horizontal="center" vertical="top"/>
      <protection locked="0"/>
    </xf>
    <xf numFmtId="0" fontId="17" fillId="0" borderId="0" xfId="3" applyFont="1" applyAlignment="1">
      <alignment horizontal="center"/>
    </xf>
    <xf numFmtId="2" fontId="20" fillId="0" borderId="0" xfId="2" applyNumberFormat="1" applyFont="1" applyAlignment="1">
      <alignment horizontal="center" vertical="center"/>
    </xf>
    <xf numFmtId="0" fontId="4" fillId="0" borderId="0" xfId="2" applyAlignment="1">
      <alignment horizontal="left"/>
    </xf>
    <xf numFmtId="0" fontId="17" fillId="0" borderId="0" xfId="3" applyFont="1" applyAlignment="1">
      <alignment horizontal="left"/>
    </xf>
    <xf numFmtId="2" fontId="20" fillId="0" borderId="0" xfId="2" applyNumberFormat="1" applyFont="1" applyAlignment="1">
      <alignment horizontal="left" vertical="center"/>
    </xf>
    <xf numFmtId="0" fontId="32" fillId="0" borderId="0" xfId="2" applyFont="1" applyAlignment="1">
      <alignment horizontal="left"/>
    </xf>
    <xf numFmtId="1" fontId="63" fillId="2" borderId="4" xfId="3" applyNumberFormat="1" applyFont="1" applyFill="1" applyBorder="1" applyAlignment="1">
      <alignment horizontal="center" vertical="center"/>
    </xf>
    <xf numFmtId="1" fontId="8" fillId="0" borderId="4" xfId="3" applyNumberFormat="1" applyFont="1" applyBorder="1" applyAlignment="1">
      <alignment horizontal="left" vertical="center" indent="1"/>
    </xf>
    <xf numFmtId="0" fontId="32" fillId="0" borderId="0" xfId="2" applyFont="1"/>
    <xf numFmtId="1" fontId="65" fillId="2" borderId="4" xfId="3" applyNumberFormat="1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center" vertical="center"/>
    </xf>
    <xf numFmtId="165" fontId="66" fillId="2" borderId="4" xfId="3" applyNumberFormat="1" applyFont="1" applyFill="1" applyBorder="1" applyAlignment="1">
      <alignment horizontal="center" vertical="center"/>
    </xf>
    <xf numFmtId="1" fontId="65" fillId="4" borderId="4" xfId="3" applyNumberFormat="1" applyFont="1" applyFill="1" applyBorder="1" applyAlignment="1">
      <alignment horizontal="center" vertical="center" wrapText="1"/>
    </xf>
    <xf numFmtId="0" fontId="67" fillId="2" borderId="4" xfId="3" applyFont="1" applyFill="1" applyBorder="1" applyAlignment="1">
      <alignment horizontal="center" vertical="center" wrapText="1"/>
    </xf>
    <xf numFmtId="44" fontId="68" fillId="2" borderId="4" xfId="3" applyNumberFormat="1" applyFont="1" applyFill="1" applyBorder="1" applyAlignment="1">
      <alignment horizontal="right" vertical="center" wrapText="1" indent="1"/>
    </xf>
    <xf numFmtId="1" fontId="69" fillId="2" borderId="4" xfId="3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/>
    </xf>
    <xf numFmtId="1" fontId="65" fillId="0" borderId="4" xfId="3" applyNumberFormat="1" applyFont="1" applyBorder="1" applyAlignment="1">
      <alignment horizontal="left" vertical="center" indent="1"/>
    </xf>
    <xf numFmtId="9" fontId="20" fillId="0" borderId="2" xfId="2" applyNumberFormat="1" applyFont="1" applyBorder="1" applyAlignment="1">
      <alignment horizontal="right" vertical="center"/>
    </xf>
    <xf numFmtId="9" fontId="20" fillId="0" borderId="3" xfId="2" applyNumberFormat="1" applyFont="1" applyBorder="1" applyAlignment="1">
      <alignment horizontal="right" vertical="center"/>
    </xf>
    <xf numFmtId="44" fontId="26" fillId="0" borderId="2" xfId="2" applyNumberFormat="1" applyFont="1" applyBorder="1" applyAlignment="1">
      <alignment horizontal="right" vertical="center"/>
    </xf>
    <xf numFmtId="44" fontId="26" fillId="0" borderId="3" xfId="2" applyNumberFormat="1" applyFont="1" applyBorder="1" applyAlignment="1">
      <alignment horizontal="right" vertical="center"/>
    </xf>
    <xf numFmtId="2" fontId="20" fillId="0" borderId="2" xfId="2" applyNumberFormat="1" applyFont="1" applyBorder="1" applyAlignment="1">
      <alignment vertical="center"/>
    </xf>
    <xf numFmtId="2" fontId="20" fillId="0" borderId="3" xfId="2" applyNumberFormat="1" applyFont="1" applyBorder="1" applyAlignment="1">
      <alignment vertical="center"/>
    </xf>
    <xf numFmtId="0" fontId="12" fillId="0" borderId="0" xfId="3" applyFont="1" applyAlignment="1" applyProtection="1">
      <alignment horizontal="left" vertical="top" wrapText="1"/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22" fillId="4" borderId="2" xfId="3" applyFont="1" applyFill="1" applyBorder="1" applyAlignment="1">
      <alignment horizontal="left" vertical="center"/>
    </xf>
    <xf numFmtId="0" fontId="22" fillId="4" borderId="3" xfId="3" applyFont="1" applyFill="1" applyBorder="1" applyAlignment="1">
      <alignment horizontal="left" vertical="center"/>
    </xf>
    <xf numFmtId="44" fontId="20" fillId="0" borderId="2" xfId="2" applyNumberFormat="1" applyFont="1" applyBorder="1" applyAlignment="1">
      <alignment vertical="center"/>
    </xf>
    <xf numFmtId="44" fontId="20" fillId="0" borderId="3" xfId="2" applyNumberFormat="1" applyFont="1" applyBorder="1" applyAlignment="1">
      <alignment vertical="center"/>
    </xf>
    <xf numFmtId="0" fontId="50" fillId="0" borderId="0" xfId="9" applyFont="1" applyAlignment="1">
      <alignment horizontal="left" vertical="top" wrapText="1" indent="2"/>
    </xf>
    <xf numFmtId="0" fontId="54" fillId="0" borderId="0" xfId="9" applyFont="1" applyAlignment="1">
      <alignment horizontal="left" vertical="top" wrapText="1"/>
    </xf>
    <xf numFmtId="0" fontId="50" fillId="0" borderId="0" xfId="9" quotePrefix="1" applyFont="1" applyAlignment="1">
      <alignment horizontal="left" vertical="top" wrapText="1" indent="4"/>
    </xf>
    <xf numFmtId="0" fontId="50" fillId="0" borderId="0" xfId="9" applyFont="1" applyAlignment="1">
      <alignment horizontal="left" vertical="top" wrapText="1" indent="4"/>
    </xf>
    <xf numFmtId="0" fontId="54" fillId="0" borderId="0" xfId="11" applyFont="1" applyAlignment="1">
      <alignment horizontal="left" vertical="top" wrapText="1"/>
    </xf>
    <xf numFmtId="0" fontId="54" fillId="0" borderId="0" xfId="10" applyFont="1" applyAlignment="1">
      <alignment horizontal="left" vertical="top" wrapText="1"/>
    </xf>
    <xf numFmtId="0" fontId="50" fillId="0" borderId="0" xfId="10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3"/>
    </xf>
  </cellXfs>
  <cellStyles count="17">
    <cellStyle name="Гиперссылка" xfId="1" builtinId="8"/>
    <cellStyle name="Гиперссылка 2" xfId="4" xr:uid="{9A183018-6CC6-4518-B5F1-E702A240AEBF}"/>
    <cellStyle name="Гиперссылка 3" xfId="5" xr:uid="{D95A9886-AF7E-4664-AD24-F170E6BB9762}"/>
    <cellStyle name="Обычный" xfId="0" builtinId="0"/>
    <cellStyle name="Обычный 2 2" xfId="2" xr:uid="{C2DBF53F-9384-4EA5-8480-D2D18D06F0DE}"/>
    <cellStyle name="Обычный 2 2 2" xfId="9" xr:uid="{3660667F-3CCF-4C9F-BFFA-6309282A4DFF}"/>
    <cellStyle name="Обычный 2 2 2 2" xfId="6" xr:uid="{5057BB73-9435-429E-8867-3FDBB82706DD}"/>
    <cellStyle name="Обычный 2 2 2 2 2" xfId="14" xr:uid="{4008A681-8DFE-4E52-8830-C91852DF4A7A}"/>
    <cellStyle name="Обычный 2 2 3" xfId="3" xr:uid="{532907D6-08D4-4079-8DB9-47EAFBBEBC01}"/>
    <cellStyle name="Обычный 2 2 4" xfId="13" xr:uid="{2EDAE675-E75C-41AE-9A56-5366D983E0E1}"/>
    <cellStyle name="Обычный 2 2 7" xfId="15" xr:uid="{5160D147-EFBC-466A-8B43-AFFF0F39F768}"/>
    <cellStyle name="Обычный 3 2" xfId="8" xr:uid="{CAFD90AC-2A64-4EF5-9BC6-75BC7447A2A2}"/>
    <cellStyle name="Обычный 3 2 2 2" xfId="10" xr:uid="{3E6206D6-550B-46A5-9392-A04E5B60DFAB}"/>
    <cellStyle name="Обычный 3 2 3" xfId="16" xr:uid="{0DB8BE58-54AA-4784-A569-2EFC88C54E46}"/>
    <cellStyle name="Обычный 3 3 2" xfId="11" xr:uid="{0508E83A-22A4-4C50-9E45-AA2C80AD251E}"/>
    <cellStyle name="Обычный 3 3 3" xfId="12" xr:uid="{AFAE0AFE-06C7-44A4-9660-383F2982E337}"/>
    <cellStyle name="Обычный_Лист1 2" xfId="7" xr:uid="{E2468680-A502-493D-A723-A39E62979BF7}"/>
  </cellStyles>
  <dxfs count="15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26397</xdr:colOff>
      <xdr:row>1</xdr:row>
      <xdr:rowOff>45450</xdr:rowOff>
    </xdr:from>
    <xdr:to>
      <xdr:col>4</xdr:col>
      <xdr:colOff>1541689</xdr:colOff>
      <xdr:row>5</xdr:row>
      <xdr:rowOff>57268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A03DFE-292A-41CE-BBF8-7A621F41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72" y="283575"/>
          <a:ext cx="1522912" cy="869068"/>
        </a:xfrm>
        <a:prstGeom prst="rect">
          <a:avLst/>
        </a:prstGeom>
      </xdr:spPr>
    </xdr:pic>
    <xdr:clientData/>
  </xdr:twoCellAnchor>
  <xdr:twoCellAnchor editAs="oneCell">
    <xdr:from>
      <xdr:col>14</xdr:col>
      <xdr:colOff>713286</xdr:colOff>
      <xdr:row>1</xdr:row>
      <xdr:rowOff>45448</xdr:rowOff>
    </xdr:from>
    <xdr:to>
      <xdr:col>14</xdr:col>
      <xdr:colOff>1692554</xdr:colOff>
      <xdr:row>6</xdr:row>
      <xdr:rowOff>16872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9510546-5489-4B0C-BF33-C236BFB8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2011" y="283573"/>
          <a:ext cx="973553" cy="1013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FC261-4F2C-44EF-A744-02F2547F2D84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8D0B40AF-6791-4AF1-88AB-33ED6FF2A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E36EB606-3307-4CE4-87DD-6BFB6724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599229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BC8A05DD-B569-45EA-8805-6B9E895A8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4785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A22ED360-9565-4376-A88A-44D5560A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78B32006-8A78-4AFC-BBAD-038CD248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289EF69B-6500-4926-8C99-D4BDF056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128186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B98BCF7-FECD-4FD6-B667-0DCE6407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220839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163AEA3F-8DD7-40F5-8B3E-69FE36284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7A4CD98C-3EB7-446D-AF48-6E3248DA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8"/>
      <sheetName val="Условия работы м. опт"/>
      <sheetName val="2023 м. опт"/>
      <sheetName val="Условия работы кр. опт"/>
      <sheetName val="2023 кр. опт"/>
      <sheetName val="от оз"/>
      <sheetName val="87-10"/>
      <sheetName val="крупный опт рабочий"/>
      <sheetName val="2024 кр. опт"/>
      <sheetName val="мелкий опт рабочий"/>
      <sheetName val="2024 м. опт"/>
      <sheetName val="кассеты с нал"/>
      <sheetName val="Лист4"/>
      <sheetName val="земляника аст свежее"/>
      <sheetName val="россия"/>
      <sheetName val="Лист2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G6">
            <v>1.3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 xml:space="preserve">  Укорененные черенки в кассетах Россия: осень 2023 - весна 2024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одажи"/>
      <sheetName val="2024-2025"/>
      <sheetName val="склад"/>
      <sheetName val="Лист3"/>
      <sheetName val="бронь"/>
      <sheetName val="Рабочий"/>
      <sheetName val="от оз"/>
    </sheetNames>
    <sheetDataSet>
      <sheetData sheetId="0"/>
      <sheetData sheetId="1"/>
      <sheetData sheetId="2"/>
      <sheetData sheetId="3"/>
      <sheetData sheetId="4"/>
      <sheetData sheetId="5">
        <row r="3">
          <cell r="V3">
            <v>1.25</v>
          </cell>
          <cell r="Z3">
            <v>1.35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428D-8EF7-4914-B614-20415DD1B72D}">
  <sheetPr filterMode="1"/>
  <dimension ref="A1:X141"/>
  <sheetViews>
    <sheetView showGridLines="0" tabSelected="1" workbookViewId="0">
      <selection activeCell="L34" sqref="L34"/>
    </sheetView>
  </sheetViews>
  <sheetFormatPr defaultColWidth="9.109375" defaultRowHeight="10.199999999999999" outlineLevelCol="1"/>
  <cols>
    <col min="1" max="1" width="5.44140625" style="2" customWidth="1"/>
    <col min="2" max="2" width="14.88671875" style="2" hidden="1" customWidth="1" outlineLevel="1"/>
    <col min="3" max="3" width="6.88671875" style="2" hidden="1" customWidth="1" outlineLevel="1"/>
    <col min="4" max="4" width="12.21875" style="2" hidden="1" customWidth="1" outlineLevel="1"/>
    <col min="5" max="5" width="25.77734375" style="2" customWidth="1" collapsed="1"/>
    <col min="6" max="6" width="27.88671875" style="2" customWidth="1"/>
    <col min="7" max="7" width="44.44140625" style="2" customWidth="1"/>
    <col min="8" max="8" width="8.5546875" style="2" customWidth="1"/>
    <col min="9" max="9" width="9.109375" style="2" customWidth="1"/>
    <col min="10" max="10" width="12.21875" style="3" customWidth="1"/>
    <col min="11" max="11" width="9.109375" style="3" hidden="1" customWidth="1"/>
    <col min="12" max="12" width="9.109375" style="2" customWidth="1"/>
    <col min="13" max="13" width="11.109375" style="2" customWidth="1"/>
    <col min="14" max="14" width="15.21875" style="2" customWidth="1"/>
    <col min="15" max="15" width="25" style="2" customWidth="1"/>
    <col min="16" max="16" width="28.77734375" style="109" customWidth="1"/>
    <col min="17" max="17" width="17.88671875" style="3" customWidth="1"/>
    <col min="18" max="18" width="15.109375" style="2" customWidth="1"/>
    <col min="19" max="20" width="15.5546875" style="2" customWidth="1"/>
    <col min="21" max="21" width="24.21875" style="3" customWidth="1"/>
    <col min="22" max="26" width="7" style="2" customWidth="1"/>
    <col min="27" max="16384" width="9.109375" style="2"/>
  </cols>
  <sheetData>
    <row r="1" spans="1:24" ht="18.600000000000001" customHeight="1">
      <c r="A1" s="1">
        <v>46073</v>
      </c>
    </row>
    <row r="2" spans="1:24" ht="5.55" customHeight="1">
      <c r="A2" s="1"/>
    </row>
    <row r="3" spans="1:24" s="6" customFormat="1" ht="30" customHeight="1">
      <c r="A3" s="4"/>
      <c r="B3" s="5"/>
      <c r="C3" s="5"/>
      <c r="D3" s="5"/>
      <c r="F3" s="7"/>
      <c r="G3" s="7"/>
      <c r="H3" s="93" t="s">
        <v>351</v>
      </c>
      <c r="J3" s="9"/>
      <c r="K3" s="8"/>
      <c r="L3" s="8"/>
      <c r="M3" s="8"/>
      <c r="N3" s="7"/>
      <c r="O3" s="7"/>
      <c r="P3" s="132" t="s">
        <v>0</v>
      </c>
      <c r="Q3" s="105"/>
      <c r="R3" s="7"/>
      <c r="S3" s="7"/>
      <c r="T3" s="7"/>
      <c r="U3" s="8"/>
      <c r="V3" s="7"/>
      <c r="W3" s="7"/>
      <c r="X3" s="7"/>
    </row>
    <row r="4" spans="1:24" ht="15.75" customHeight="1">
      <c r="I4" s="10" t="s">
        <v>1</v>
      </c>
      <c r="P4" s="132"/>
      <c r="Q4" s="105"/>
    </row>
    <row r="5" spans="1:24" ht="16.5" customHeight="1">
      <c r="G5" s="133" t="s">
        <v>2</v>
      </c>
      <c r="H5" s="133"/>
      <c r="I5" s="133"/>
      <c r="J5" s="133"/>
      <c r="K5" s="133"/>
      <c r="L5" s="11"/>
      <c r="M5" s="11"/>
      <c r="N5" s="11"/>
      <c r="O5" s="11"/>
      <c r="P5" s="132"/>
      <c r="Q5" s="105"/>
    </row>
    <row r="6" spans="1:24" ht="14.4">
      <c r="I6" s="12" t="s">
        <v>3</v>
      </c>
      <c r="J6" s="13" t="s">
        <v>4</v>
      </c>
      <c r="P6" s="14" t="s">
        <v>5</v>
      </c>
      <c r="Q6" s="106"/>
    </row>
    <row r="7" spans="1:24" ht="13.8">
      <c r="O7" s="15"/>
      <c r="P7" s="110"/>
      <c r="Q7" s="107"/>
    </row>
    <row r="8" spans="1:24" ht="13.8">
      <c r="F8" s="16"/>
      <c r="G8" s="16"/>
      <c r="H8" s="16"/>
      <c r="R8" s="15"/>
    </row>
    <row r="9" spans="1:24" ht="13.8">
      <c r="E9" s="16" t="s">
        <v>6</v>
      </c>
      <c r="F9" s="16"/>
      <c r="G9" s="16"/>
      <c r="H9" s="16"/>
      <c r="U9" s="2"/>
    </row>
    <row r="10" spans="1:24" ht="15.75" customHeight="1">
      <c r="E10" s="16" t="s">
        <v>350</v>
      </c>
      <c r="F10" s="16"/>
      <c r="G10" s="16"/>
      <c r="H10" s="16"/>
      <c r="M10" s="134" t="s">
        <v>7</v>
      </c>
      <c r="N10" s="135"/>
      <c r="O10" s="17" t="s">
        <v>8</v>
      </c>
      <c r="U10" s="2"/>
    </row>
    <row r="11" spans="1:24" ht="15.75" customHeight="1">
      <c r="E11" s="99" t="s">
        <v>367</v>
      </c>
      <c r="F11" s="16"/>
      <c r="G11" s="16"/>
      <c r="H11" s="16"/>
      <c r="M11" s="130">
        <f>SUM(L30:L135)</f>
        <v>0</v>
      </c>
      <c r="N11" s="131"/>
      <c r="O11" s="19" t="s">
        <v>9</v>
      </c>
      <c r="U11" s="2"/>
    </row>
    <row r="12" spans="1:24" ht="13.8">
      <c r="E12" s="100" t="s">
        <v>376</v>
      </c>
      <c r="F12" s="18"/>
      <c r="G12" s="18"/>
      <c r="H12" s="18"/>
      <c r="M12" s="130">
        <f>SUM(M30:M135)</f>
        <v>0</v>
      </c>
      <c r="N12" s="131"/>
      <c r="O12" s="19" t="s">
        <v>10</v>
      </c>
      <c r="U12" s="2"/>
    </row>
    <row r="13" spans="1:24" ht="13.8">
      <c r="F13" s="18"/>
      <c r="G13" s="18"/>
      <c r="H13" s="18"/>
      <c r="M13" s="136">
        <f>SUM(N30:N135)</f>
        <v>0</v>
      </c>
      <c r="N13" s="137"/>
      <c r="O13" s="19" t="s">
        <v>354</v>
      </c>
      <c r="U13" s="2"/>
    </row>
    <row r="14" spans="1:24" ht="13.8">
      <c r="E14" s="16" t="s">
        <v>11</v>
      </c>
      <c r="F14" s="16"/>
      <c r="G14" s="16"/>
      <c r="H14" s="16"/>
      <c r="M14" s="126">
        <f>IF(M11&gt;=36,"-7%",IF(M11&gt;=10,,IF(M11&gt;0,"+10%",)))</f>
        <v>0</v>
      </c>
      <c r="N14" s="127"/>
      <c r="O14" s="19" t="s">
        <v>12</v>
      </c>
      <c r="U14" s="2"/>
    </row>
    <row r="15" spans="1:24" ht="13.8">
      <c r="E15" s="18" t="s">
        <v>13</v>
      </c>
      <c r="F15" s="16"/>
      <c r="G15" s="16"/>
      <c r="H15" s="16"/>
      <c r="M15" s="128">
        <f>IF(M14=0%,M13,M13+M13*M14)</f>
        <v>0</v>
      </c>
      <c r="N15" s="129"/>
      <c r="O15" s="20" t="s">
        <v>353</v>
      </c>
      <c r="U15" s="2"/>
    </row>
    <row r="16" spans="1:24" ht="13.8">
      <c r="E16" s="18" t="s">
        <v>14</v>
      </c>
      <c r="F16" s="16"/>
      <c r="G16" s="16"/>
      <c r="H16" s="16"/>
      <c r="M16" s="101"/>
      <c r="N16" s="101"/>
      <c r="O16" s="20"/>
      <c r="U16" s="2"/>
    </row>
    <row r="17" spans="2:21" ht="13.8">
      <c r="E17" s="102" t="s">
        <v>364</v>
      </c>
      <c r="F17" s="16"/>
      <c r="G17" s="16"/>
      <c r="H17" s="16"/>
      <c r="M17" s="101"/>
      <c r="N17" s="101"/>
      <c r="O17" s="20"/>
      <c r="U17" s="2"/>
    </row>
    <row r="18" spans="2:21" ht="13.8">
      <c r="E18" s="102"/>
      <c r="F18" s="16"/>
      <c r="G18" s="16"/>
      <c r="H18" s="16"/>
      <c r="U18" s="2"/>
    </row>
    <row r="19" spans="2:21" ht="13.8">
      <c r="E19" s="103" t="s">
        <v>363</v>
      </c>
      <c r="F19" s="16"/>
      <c r="G19" s="16"/>
      <c r="H19" s="16"/>
      <c r="U19" s="2"/>
    </row>
    <row r="20" spans="2:21" ht="13.8">
      <c r="F20" s="16"/>
      <c r="G20" s="16"/>
      <c r="H20" s="16"/>
      <c r="M20" s="21"/>
      <c r="N20" s="21"/>
      <c r="O20" s="22"/>
      <c r="U20" s="2"/>
    </row>
    <row r="21" spans="2:21" ht="13.8">
      <c r="E21" s="16" t="s">
        <v>15</v>
      </c>
      <c r="F21" s="16"/>
      <c r="G21" s="16"/>
      <c r="H21" s="16"/>
      <c r="M21" s="21"/>
      <c r="N21" s="21"/>
      <c r="O21" s="22"/>
      <c r="U21" s="2"/>
    </row>
    <row r="22" spans="2:21" ht="13.8">
      <c r="E22" s="16" t="s">
        <v>352</v>
      </c>
      <c r="F22" s="16"/>
      <c r="G22" s="16"/>
      <c r="H22" s="16"/>
      <c r="M22" s="21"/>
      <c r="N22" s="21"/>
      <c r="O22" s="22"/>
      <c r="U22" s="2"/>
    </row>
    <row r="23" spans="2:21" ht="13.8">
      <c r="E23" s="16" t="s">
        <v>16</v>
      </c>
      <c r="F23" s="16"/>
      <c r="G23" s="16"/>
      <c r="H23" s="16"/>
      <c r="M23" s="21"/>
      <c r="N23" s="21"/>
      <c r="O23" s="22"/>
      <c r="U23" s="2"/>
    </row>
    <row r="24" spans="2:21" ht="7.8" customHeight="1">
      <c r="E24" s="16"/>
      <c r="F24" s="16"/>
      <c r="G24" s="16"/>
      <c r="H24" s="16"/>
      <c r="M24" s="21"/>
      <c r="N24" s="21"/>
      <c r="O24" s="22"/>
      <c r="U24" s="2"/>
    </row>
    <row r="25" spans="2:21" ht="9.9" customHeight="1">
      <c r="F25" s="16"/>
      <c r="G25" s="16"/>
      <c r="H25" s="16"/>
      <c r="P25" s="111"/>
      <c r="Q25" s="108"/>
      <c r="R25" s="19"/>
    </row>
    <row r="26" spans="2:21" ht="13.8">
      <c r="E26" s="23" t="str">
        <f>IF(AND(M11&lt;5,M11&gt;0),"Пожалуйста, проверьте заказ на соблюдение общего минимального объема!","")</f>
        <v/>
      </c>
      <c r="F26" s="16"/>
      <c r="G26" s="16"/>
      <c r="H26" s="16"/>
      <c r="P26" s="111"/>
      <c r="Q26" s="108"/>
      <c r="R26" s="19"/>
    </row>
    <row r="27" spans="2:21" ht="7.8" customHeight="1">
      <c r="E27" s="16"/>
      <c r="F27" s="16"/>
      <c r="G27" s="16"/>
      <c r="H27" s="16"/>
      <c r="P27" s="111"/>
      <c r="Q27" s="108"/>
      <c r="R27" s="19"/>
    </row>
    <row r="28" spans="2:21" ht="58.2" customHeight="1">
      <c r="B28" s="24" t="s">
        <v>17</v>
      </c>
      <c r="C28" s="25" t="s">
        <v>18</v>
      </c>
      <c r="D28" s="26" t="s">
        <v>19</v>
      </c>
      <c r="E28" s="27" t="s">
        <v>20</v>
      </c>
      <c r="F28" s="27" t="s">
        <v>21</v>
      </c>
      <c r="G28" s="27" t="s">
        <v>22</v>
      </c>
      <c r="H28" s="28" t="s">
        <v>23</v>
      </c>
      <c r="I28" s="28" t="s">
        <v>24</v>
      </c>
      <c r="J28" s="29" t="s">
        <v>25</v>
      </c>
      <c r="K28" s="29"/>
      <c r="L28" s="30" t="s">
        <v>26</v>
      </c>
      <c r="M28" s="31" t="s">
        <v>27</v>
      </c>
      <c r="N28" s="31" t="s">
        <v>28</v>
      </c>
      <c r="O28" s="31" t="s">
        <v>355</v>
      </c>
      <c r="U28" s="2"/>
    </row>
    <row r="29" spans="2:21" ht="18" hidden="1">
      <c r="B29" s="32" t="s">
        <v>29</v>
      </c>
      <c r="C29" s="33"/>
      <c r="D29" s="33"/>
      <c r="E29" s="34" t="s">
        <v>30</v>
      </c>
      <c r="F29" s="35"/>
      <c r="G29" s="35"/>
      <c r="H29" s="36"/>
      <c r="I29" s="35"/>
      <c r="J29" s="37"/>
      <c r="K29" s="37"/>
      <c r="L29" s="38"/>
      <c r="M29" s="38"/>
      <c r="N29" s="38"/>
      <c r="O29" s="104"/>
      <c r="U29" s="2"/>
    </row>
    <row r="30" spans="2:21" s="115" customFormat="1" ht="14.4" hidden="1">
      <c r="B30" s="116" t="s">
        <v>275</v>
      </c>
      <c r="C30" s="116" t="s">
        <v>31</v>
      </c>
      <c r="D30" s="116" t="s">
        <v>30</v>
      </c>
      <c r="E30" s="117" t="s">
        <v>33</v>
      </c>
      <c r="F30" s="117" t="s">
        <v>34</v>
      </c>
      <c r="G30" s="117" t="s">
        <v>271</v>
      </c>
      <c r="H30" s="118">
        <v>144</v>
      </c>
      <c r="I30" s="118" t="s">
        <v>32</v>
      </c>
      <c r="J30" s="119">
        <v>63</v>
      </c>
      <c r="K30" s="98"/>
      <c r="L30" s="120"/>
      <c r="M30" s="121" t="str">
        <f t="shared" ref="M30:M81" si="0">IF(L30*H30=0,"-",L30*H30)</f>
        <v>-</v>
      </c>
      <c r="N30" s="122" t="str">
        <f>IF(M30="-","-",M30*J30)</f>
        <v>-</v>
      </c>
      <c r="O30" s="123" t="s">
        <v>357</v>
      </c>
      <c r="P30" s="112"/>
      <c r="Q30" s="112"/>
    </row>
    <row r="31" spans="2:21" s="115" customFormat="1" ht="14.4" hidden="1">
      <c r="B31" s="116" t="s">
        <v>276</v>
      </c>
      <c r="C31" s="116" t="s">
        <v>31</v>
      </c>
      <c r="D31" s="116" t="s">
        <v>30</v>
      </c>
      <c r="E31" s="117" t="s">
        <v>33</v>
      </c>
      <c r="F31" s="117" t="s">
        <v>34</v>
      </c>
      <c r="G31" s="117" t="s">
        <v>35</v>
      </c>
      <c r="H31" s="118">
        <v>144</v>
      </c>
      <c r="I31" s="118" t="s">
        <v>32</v>
      </c>
      <c r="J31" s="119">
        <v>63</v>
      </c>
      <c r="K31" s="98"/>
      <c r="L31" s="120"/>
      <c r="M31" s="121" t="str">
        <f t="shared" si="0"/>
        <v>-</v>
      </c>
      <c r="N31" s="122" t="str">
        <f t="shared" ref="N31:N97" si="1">IF(M31="-","-",M31*J31)</f>
        <v>-</v>
      </c>
      <c r="O31" s="123" t="s">
        <v>357</v>
      </c>
      <c r="P31" s="112"/>
      <c r="Q31" s="124"/>
    </row>
    <row r="32" spans="2:21" s="115" customFormat="1" ht="14.4" hidden="1">
      <c r="B32" s="125" t="s">
        <v>39</v>
      </c>
      <c r="C32" s="116" t="s">
        <v>31</v>
      </c>
      <c r="D32" s="116" t="s">
        <v>30</v>
      </c>
      <c r="E32" s="117" t="s">
        <v>36</v>
      </c>
      <c r="F32" s="117" t="s">
        <v>37</v>
      </c>
      <c r="G32" s="117" t="s">
        <v>38</v>
      </c>
      <c r="H32" s="118">
        <v>144</v>
      </c>
      <c r="I32" s="118" t="s">
        <v>32</v>
      </c>
      <c r="J32" s="119">
        <v>40</v>
      </c>
      <c r="K32" s="98"/>
      <c r="L32" s="120"/>
      <c r="M32" s="121" t="str">
        <f>IF(L32*H32=0,"-",L32*H32)</f>
        <v>-</v>
      </c>
      <c r="N32" s="122" t="str">
        <f t="shared" si="1"/>
        <v>-</v>
      </c>
      <c r="O32" s="123" t="s">
        <v>359</v>
      </c>
      <c r="P32" s="112"/>
      <c r="Q32" s="124"/>
    </row>
    <row r="33" spans="2:21" s="115" customFormat="1" ht="14.4" hidden="1">
      <c r="B33" s="116" t="s">
        <v>41</v>
      </c>
      <c r="C33" s="116" t="s">
        <v>31</v>
      </c>
      <c r="D33" s="116" t="s">
        <v>30</v>
      </c>
      <c r="E33" s="117" t="s">
        <v>42</v>
      </c>
      <c r="F33" s="117" t="s">
        <v>43</v>
      </c>
      <c r="G33" s="117" t="s">
        <v>44</v>
      </c>
      <c r="H33" s="118">
        <v>144</v>
      </c>
      <c r="I33" s="118" t="s">
        <v>32</v>
      </c>
      <c r="J33" s="119">
        <v>40</v>
      </c>
      <c r="K33" s="98"/>
      <c r="L33" s="120"/>
      <c r="M33" s="121" t="str">
        <f t="shared" si="0"/>
        <v>-</v>
      </c>
      <c r="N33" s="122" t="str">
        <f t="shared" si="1"/>
        <v>-</v>
      </c>
      <c r="O33" s="123" t="s">
        <v>359</v>
      </c>
      <c r="P33" s="112"/>
      <c r="Q33" s="124"/>
    </row>
    <row r="34" spans="2:21" ht="14.4">
      <c r="B34" s="39" t="s">
        <v>46</v>
      </c>
      <c r="C34" s="39" t="s">
        <v>31</v>
      </c>
      <c r="D34" s="39" t="s">
        <v>30</v>
      </c>
      <c r="E34" s="40" t="s">
        <v>42</v>
      </c>
      <c r="F34" s="40" t="s">
        <v>43</v>
      </c>
      <c r="G34" s="40" t="s">
        <v>45</v>
      </c>
      <c r="H34" s="41">
        <v>144</v>
      </c>
      <c r="I34" s="41" t="s">
        <v>32</v>
      </c>
      <c r="J34" s="98">
        <v>40</v>
      </c>
      <c r="K34" s="98"/>
      <c r="L34" s="42"/>
      <c r="M34" s="97" t="str">
        <f t="shared" si="0"/>
        <v>-</v>
      </c>
      <c r="N34" s="43" t="str">
        <f t="shared" si="1"/>
        <v>-</v>
      </c>
      <c r="O34" s="113" t="s">
        <v>359</v>
      </c>
      <c r="U34" s="2"/>
    </row>
    <row r="35" spans="2:21" s="115" customFormat="1" ht="14.4" hidden="1">
      <c r="B35" s="116" t="s">
        <v>48</v>
      </c>
      <c r="C35" s="116" t="s">
        <v>31</v>
      </c>
      <c r="D35" s="116" t="s">
        <v>30</v>
      </c>
      <c r="E35" s="117" t="s">
        <v>42</v>
      </c>
      <c r="F35" s="117" t="s">
        <v>43</v>
      </c>
      <c r="G35" s="117" t="s">
        <v>47</v>
      </c>
      <c r="H35" s="118">
        <v>144</v>
      </c>
      <c r="I35" s="118" t="s">
        <v>32</v>
      </c>
      <c r="J35" s="119">
        <v>40</v>
      </c>
      <c r="K35" s="98"/>
      <c r="L35" s="120"/>
      <c r="M35" s="121" t="str">
        <f t="shared" si="0"/>
        <v>-</v>
      </c>
      <c r="N35" s="122" t="str">
        <f t="shared" si="1"/>
        <v>-</v>
      </c>
      <c r="O35" s="123" t="s">
        <v>359</v>
      </c>
      <c r="P35" s="112"/>
      <c r="Q35" s="124"/>
    </row>
    <row r="36" spans="2:21" ht="14.4">
      <c r="B36" s="39" t="s">
        <v>51</v>
      </c>
      <c r="C36" s="39" t="s">
        <v>31</v>
      </c>
      <c r="D36" s="39" t="s">
        <v>30</v>
      </c>
      <c r="E36" s="40" t="s">
        <v>52</v>
      </c>
      <c r="F36" s="40" t="s">
        <v>49</v>
      </c>
      <c r="G36" s="40" t="s">
        <v>50</v>
      </c>
      <c r="H36" s="41">
        <v>144</v>
      </c>
      <c r="I36" s="41" t="s">
        <v>32</v>
      </c>
      <c r="J36" s="98">
        <v>40</v>
      </c>
      <c r="K36" s="98"/>
      <c r="L36" s="42"/>
      <c r="M36" s="97" t="str">
        <f t="shared" si="0"/>
        <v>-</v>
      </c>
      <c r="N36" s="43" t="str">
        <f t="shared" si="1"/>
        <v>-</v>
      </c>
      <c r="O36" s="113" t="s">
        <v>359</v>
      </c>
      <c r="U36" s="2"/>
    </row>
    <row r="37" spans="2:21" s="115" customFormat="1" ht="14.4" hidden="1">
      <c r="B37" s="116" t="s">
        <v>277</v>
      </c>
      <c r="C37" s="116" t="s">
        <v>31</v>
      </c>
      <c r="D37" s="116" t="s">
        <v>30</v>
      </c>
      <c r="E37" s="117" t="s">
        <v>52</v>
      </c>
      <c r="F37" s="117" t="s">
        <v>49</v>
      </c>
      <c r="G37" s="117" t="s">
        <v>374</v>
      </c>
      <c r="H37" s="118">
        <v>144</v>
      </c>
      <c r="I37" s="118" t="s">
        <v>32</v>
      </c>
      <c r="J37" s="119">
        <v>29</v>
      </c>
      <c r="K37" s="98"/>
      <c r="L37" s="120"/>
      <c r="M37" s="121" t="str">
        <f t="shared" si="0"/>
        <v>-</v>
      </c>
      <c r="N37" s="122" t="str">
        <f t="shared" si="1"/>
        <v>-</v>
      </c>
      <c r="O37" s="123" t="s">
        <v>359</v>
      </c>
      <c r="P37" s="112"/>
      <c r="Q37" s="124"/>
    </row>
    <row r="38" spans="2:21" ht="14.4">
      <c r="B38" s="39" t="s">
        <v>278</v>
      </c>
      <c r="C38" s="39" t="s">
        <v>31</v>
      </c>
      <c r="D38" s="39" t="s">
        <v>30</v>
      </c>
      <c r="E38" s="40" t="s">
        <v>52</v>
      </c>
      <c r="F38" s="40" t="s">
        <v>49</v>
      </c>
      <c r="G38" s="40" t="s">
        <v>50</v>
      </c>
      <c r="H38" s="41">
        <v>96</v>
      </c>
      <c r="I38" s="41" t="s">
        <v>32</v>
      </c>
      <c r="J38" s="98">
        <v>40</v>
      </c>
      <c r="K38" s="98"/>
      <c r="L38" s="42"/>
      <c r="M38" s="97" t="str">
        <f t="shared" si="0"/>
        <v>-</v>
      </c>
      <c r="N38" s="43" t="str">
        <f t="shared" si="1"/>
        <v>-</v>
      </c>
      <c r="O38" s="113" t="s">
        <v>359</v>
      </c>
      <c r="U38" s="2"/>
    </row>
    <row r="39" spans="2:21" ht="14.4">
      <c r="B39" s="39" t="s">
        <v>279</v>
      </c>
      <c r="C39" s="39" t="s">
        <v>31</v>
      </c>
      <c r="D39" s="39" t="s">
        <v>30</v>
      </c>
      <c r="E39" s="40" t="s">
        <v>52</v>
      </c>
      <c r="F39" s="40" t="s">
        <v>49</v>
      </c>
      <c r="G39" s="40"/>
      <c r="H39" s="41">
        <v>96</v>
      </c>
      <c r="I39" s="41" t="s">
        <v>32</v>
      </c>
      <c r="J39" s="98">
        <v>29</v>
      </c>
      <c r="K39" s="98"/>
      <c r="L39" s="42"/>
      <c r="M39" s="97" t="str">
        <f t="shared" si="0"/>
        <v>-</v>
      </c>
      <c r="N39" s="43" t="str">
        <f t="shared" si="1"/>
        <v>-</v>
      </c>
      <c r="O39" s="113" t="s">
        <v>359</v>
      </c>
      <c r="U39" s="2"/>
    </row>
    <row r="40" spans="2:21" ht="14.4">
      <c r="B40" s="39" t="s">
        <v>280</v>
      </c>
      <c r="C40" s="39" t="s">
        <v>31</v>
      </c>
      <c r="D40" s="39" t="s">
        <v>30</v>
      </c>
      <c r="E40" s="40" t="s">
        <v>53</v>
      </c>
      <c r="F40" s="40" t="s">
        <v>54</v>
      </c>
      <c r="G40" s="40" t="s">
        <v>317</v>
      </c>
      <c r="H40" s="41">
        <v>144</v>
      </c>
      <c r="I40" s="41" t="s">
        <v>32</v>
      </c>
      <c r="J40" s="98">
        <v>40</v>
      </c>
      <c r="K40" s="98"/>
      <c r="L40" s="42"/>
      <c r="M40" s="97" t="str">
        <f t="shared" si="0"/>
        <v>-</v>
      </c>
      <c r="N40" s="43" t="str">
        <f t="shared" si="1"/>
        <v>-</v>
      </c>
      <c r="O40" s="113" t="s">
        <v>359</v>
      </c>
      <c r="U40" s="2"/>
    </row>
    <row r="41" spans="2:21" s="115" customFormat="1" ht="14.4" hidden="1">
      <c r="B41" s="116" t="s">
        <v>58</v>
      </c>
      <c r="C41" s="116" t="s">
        <v>31</v>
      </c>
      <c r="D41" s="116" t="s">
        <v>30</v>
      </c>
      <c r="E41" s="117" t="s">
        <v>55</v>
      </c>
      <c r="F41" s="117" t="s">
        <v>56</v>
      </c>
      <c r="G41" s="117" t="s">
        <v>57</v>
      </c>
      <c r="H41" s="118">
        <v>144</v>
      </c>
      <c r="I41" s="118" t="s">
        <v>32</v>
      </c>
      <c r="J41" s="119">
        <v>40</v>
      </c>
      <c r="K41" s="98"/>
      <c r="L41" s="120"/>
      <c r="M41" s="121" t="str">
        <f t="shared" si="0"/>
        <v>-</v>
      </c>
      <c r="N41" s="122" t="str">
        <f t="shared" si="1"/>
        <v>-</v>
      </c>
      <c r="O41" s="123" t="s">
        <v>359</v>
      </c>
      <c r="P41" s="112"/>
      <c r="Q41" s="124"/>
    </row>
    <row r="42" spans="2:21" s="115" customFormat="1" ht="14.4" hidden="1">
      <c r="B42" s="116" t="s">
        <v>281</v>
      </c>
      <c r="C42" s="116" t="s">
        <v>31</v>
      </c>
      <c r="D42" s="116" t="s">
        <v>30</v>
      </c>
      <c r="E42" s="117" t="s">
        <v>318</v>
      </c>
      <c r="F42" s="117" t="s">
        <v>319</v>
      </c>
      <c r="G42" s="117" t="s">
        <v>320</v>
      </c>
      <c r="H42" s="118">
        <v>144</v>
      </c>
      <c r="I42" s="118" t="s">
        <v>32</v>
      </c>
      <c r="J42" s="119">
        <v>40</v>
      </c>
      <c r="K42" s="98"/>
      <c r="L42" s="120"/>
      <c r="M42" s="121" t="str">
        <f t="shared" si="0"/>
        <v>-</v>
      </c>
      <c r="N42" s="122" t="str">
        <f t="shared" si="1"/>
        <v>-</v>
      </c>
      <c r="O42" s="123" t="s">
        <v>357</v>
      </c>
      <c r="P42" s="112"/>
      <c r="Q42" s="124"/>
    </row>
    <row r="43" spans="2:21" ht="14.4">
      <c r="B43" s="114" t="s">
        <v>61</v>
      </c>
      <c r="C43" s="39" t="s">
        <v>31</v>
      </c>
      <c r="D43" s="39" t="s">
        <v>30</v>
      </c>
      <c r="E43" s="40" t="s">
        <v>60</v>
      </c>
      <c r="F43" s="40" t="s">
        <v>59</v>
      </c>
      <c r="G43" s="40" t="s">
        <v>62</v>
      </c>
      <c r="H43" s="41">
        <v>144</v>
      </c>
      <c r="I43" s="41" t="s">
        <v>32</v>
      </c>
      <c r="J43" s="98">
        <v>40</v>
      </c>
      <c r="K43" s="98"/>
      <c r="L43" s="42"/>
      <c r="M43" s="97" t="str">
        <f t="shared" si="0"/>
        <v>-</v>
      </c>
      <c r="N43" s="43" t="str">
        <f t="shared" si="1"/>
        <v>-</v>
      </c>
      <c r="O43" s="113" t="s">
        <v>359</v>
      </c>
      <c r="U43" s="2"/>
    </row>
    <row r="44" spans="2:21" ht="14.4">
      <c r="B44" s="39" t="s">
        <v>63</v>
      </c>
      <c r="C44" s="39" t="s">
        <v>31</v>
      </c>
      <c r="D44" s="39" t="s">
        <v>30</v>
      </c>
      <c r="E44" s="40" t="s">
        <v>60</v>
      </c>
      <c r="F44" s="40" t="s">
        <v>59</v>
      </c>
      <c r="G44" s="40" t="s">
        <v>64</v>
      </c>
      <c r="H44" s="41">
        <v>144</v>
      </c>
      <c r="I44" s="41" t="s">
        <v>32</v>
      </c>
      <c r="J44" s="98">
        <v>40</v>
      </c>
      <c r="K44" s="98"/>
      <c r="L44" s="42"/>
      <c r="M44" s="97" t="str">
        <f t="shared" si="0"/>
        <v>-</v>
      </c>
      <c r="N44" s="43" t="str">
        <f t="shared" si="1"/>
        <v>-</v>
      </c>
      <c r="O44" s="113" t="s">
        <v>359</v>
      </c>
      <c r="U44" s="2"/>
    </row>
    <row r="45" spans="2:21" ht="14.4">
      <c r="B45" s="39" t="s">
        <v>369</v>
      </c>
      <c r="C45" s="39" t="s">
        <v>31</v>
      </c>
      <c r="D45" s="39" t="s">
        <v>30</v>
      </c>
      <c r="E45" s="40" t="s">
        <v>60</v>
      </c>
      <c r="F45" s="40" t="s">
        <v>59</v>
      </c>
      <c r="G45" s="40" t="s">
        <v>372</v>
      </c>
      <c r="H45" s="41">
        <v>144</v>
      </c>
      <c r="I45" s="41" t="s">
        <v>32</v>
      </c>
      <c r="J45" s="98">
        <v>40</v>
      </c>
      <c r="K45" s="98"/>
      <c r="L45" s="42"/>
      <c r="M45" s="97" t="str">
        <f t="shared" si="0"/>
        <v>-</v>
      </c>
      <c r="N45" s="43" t="str">
        <f t="shared" si="1"/>
        <v>-</v>
      </c>
      <c r="O45" s="113" t="s">
        <v>359</v>
      </c>
      <c r="U45" s="2"/>
    </row>
    <row r="46" spans="2:21" ht="14.4">
      <c r="B46" s="39" t="s">
        <v>368</v>
      </c>
      <c r="C46" s="39" t="s">
        <v>31</v>
      </c>
      <c r="D46" s="39" t="s">
        <v>30</v>
      </c>
      <c r="E46" s="40" t="s">
        <v>60</v>
      </c>
      <c r="F46" s="40" t="s">
        <v>59</v>
      </c>
      <c r="G46" s="40" t="s">
        <v>371</v>
      </c>
      <c r="H46" s="41">
        <v>144</v>
      </c>
      <c r="I46" s="41" t="s">
        <v>32</v>
      </c>
      <c r="J46" s="98">
        <v>40</v>
      </c>
      <c r="K46" s="98"/>
      <c r="L46" s="42"/>
      <c r="M46" s="97" t="str">
        <f t="shared" si="0"/>
        <v>-</v>
      </c>
      <c r="N46" s="43" t="str">
        <f t="shared" si="1"/>
        <v>-</v>
      </c>
      <c r="O46" s="113" t="s">
        <v>359</v>
      </c>
      <c r="U46" s="2"/>
    </row>
    <row r="47" spans="2:21" s="115" customFormat="1" ht="14.4" hidden="1">
      <c r="B47" s="116" t="s">
        <v>282</v>
      </c>
      <c r="C47" s="116" t="s">
        <v>31</v>
      </c>
      <c r="D47" s="116" t="s">
        <v>30</v>
      </c>
      <c r="E47" s="117" t="s">
        <v>60</v>
      </c>
      <c r="F47" s="117" t="s">
        <v>59</v>
      </c>
      <c r="G47" s="117" t="s">
        <v>65</v>
      </c>
      <c r="H47" s="118">
        <v>144</v>
      </c>
      <c r="I47" s="118" t="s">
        <v>32</v>
      </c>
      <c r="J47" s="119">
        <v>40</v>
      </c>
      <c r="K47" s="98"/>
      <c r="L47" s="120"/>
      <c r="M47" s="121" t="str">
        <f t="shared" si="0"/>
        <v>-</v>
      </c>
      <c r="N47" s="122" t="str">
        <f t="shared" si="1"/>
        <v>-</v>
      </c>
      <c r="O47" s="123" t="s">
        <v>359</v>
      </c>
      <c r="P47" s="112"/>
      <c r="Q47" s="124"/>
    </row>
    <row r="48" spans="2:21" ht="14.4">
      <c r="B48" s="39" t="s">
        <v>283</v>
      </c>
      <c r="C48" s="39" t="s">
        <v>31</v>
      </c>
      <c r="D48" s="39" t="s">
        <v>30</v>
      </c>
      <c r="E48" s="40" t="s">
        <v>68</v>
      </c>
      <c r="F48" s="40" t="s">
        <v>69</v>
      </c>
      <c r="G48" s="40"/>
      <c r="H48" s="41">
        <v>144</v>
      </c>
      <c r="I48" s="41" t="s">
        <v>32</v>
      </c>
      <c r="J48" s="98">
        <v>29</v>
      </c>
      <c r="K48" s="98"/>
      <c r="L48" s="42"/>
      <c r="M48" s="97" t="str">
        <f t="shared" si="0"/>
        <v>-</v>
      </c>
      <c r="N48" s="43" t="str">
        <f t="shared" si="1"/>
        <v>-</v>
      </c>
      <c r="O48" s="113" t="s">
        <v>359</v>
      </c>
      <c r="U48" s="2"/>
    </row>
    <row r="49" spans="2:21" s="115" customFormat="1" ht="14.4" hidden="1">
      <c r="B49" s="116" t="s">
        <v>284</v>
      </c>
      <c r="C49" s="116" t="s">
        <v>31</v>
      </c>
      <c r="D49" s="116" t="s">
        <v>30</v>
      </c>
      <c r="E49" s="117" t="s">
        <v>68</v>
      </c>
      <c r="F49" s="117" t="s">
        <v>69</v>
      </c>
      <c r="G49" s="117" t="s">
        <v>273</v>
      </c>
      <c r="H49" s="118">
        <v>144</v>
      </c>
      <c r="I49" s="118" t="s">
        <v>32</v>
      </c>
      <c r="J49" s="119">
        <v>40</v>
      </c>
      <c r="K49" s="98"/>
      <c r="L49" s="120"/>
      <c r="M49" s="121" t="str">
        <f t="shared" si="0"/>
        <v>-</v>
      </c>
      <c r="N49" s="122" t="str">
        <f t="shared" si="1"/>
        <v>-</v>
      </c>
      <c r="O49" s="123" t="s">
        <v>359</v>
      </c>
      <c r="P49" s="112"/>
      <c r="Q49" s="124"/>
    </row>
    <row r="50" spans="2:21" ht="14.4">
      <c r="B50" s="39" t="s">
        <v>70</v>
      </c>
      <c r="C50" s="39" t="s">
        <v>31</v>
      </c>
      <c r="D50" s="39" t="s">
        <v>30</v>
      </c>
      <c r="E50" s="40" t="s">
        <v>68</v>
      </c>
      <c r="F50" s="40" t="s">
        <v>69</v>
      </c>
      <c r="G50" s="40" t="s">
        <v>321</v>
      </c>
      <c r="H50" s="41">
        <v>144</v>
      </c>
      <c r="I50" s="41" t="s">
        <v>32</v>
      </c>
      <c r="J50" s="98">
        <v>40</v>
      </c>
      <c r="K50" s="98"/>
      <c r="L50" s="42"/>
      <c r="M50" s="97" t="str">
        <f t="shared" si="0"/>
        <v>-</v>
      </c>
      <c r="N50" s="43" t="str">
        <f t="shared" si="1"/>
        <v>-</v>
      </c>
      <c r="O50" s="113" t="s">
        <v>359</v>
      </c>
      <c r="U50" s="2"/>
    </row>
    <row r="51" spans="2:21" ht="14.4">
      <c r="B51" s="39" t="s">
        <v>72</v>
      </c>
      <c r="C51" s="39" t="s">
        <v>31</v>
      </c>
      <c r="D51" s="39" t="s">
        <v>30</v>
      </c>
      <c r="E51" s="40" t="s">
        <v>68</v>
      </c>
      <c r="F51" s="40" t="s">
        <v>69</v>
      </c>
      <c r="G51" s="40" t="s">
        <v>71</v>
      </c>
      <c r="H51" s="41">
        <v>144</v>
      </c>
      <c r="I51" s="41" t="s">
        <v>32</v>
      </c>
      <c r="J51" s="98">
        <v>40</v>
      </c>
      <c r="K51" s="98"/>
      <c r="L51" s="42"/>
      <c r="M51" s="97" t="str">
        <f t="shared" si="0"/>
        <v>-</v>
      </c>
      <c r="N51" s="43" t="str">
        <f t="shared" si="1"/>
        <v>-</v>
      </c>
      <c r="O51" s="113" t="s">
        <v>357</v>
      </c>
      <c r="U51" s="2"/>
    </row>
    <row r="52" spans="2:21" s="115" customFormat="1" ht="14.4" hidden="1">
      <c r="B52" s="116" t="s">
        <v>285</v>
      </c>
      <c r="C52" s="116" t="s">
        <v>31</v>
      </c>
      <c r="D52" s="116" t="s">
        <v>30</v>
      </c>
      <c r="E52" s="117" t="s">
        <v>68</v>
      </c>
      <c r="F52" s="117" t="s">
        <v>69</v>
      </c>
      <c r="G52" s="117" t="s">
        <v>73</v>
      </c>
      <c r="H52" s="118">
        <v>144</v>
      </c>
      <c r="I52" s="118" t="s">
        <v>32</v>
      </c>
      <c r="J52" s="119">
        <v>40</v>
      </c>
      <c r="K52" s="98"/>
      <c r="L52" s="120"/>
      <c r="M52" s="121" t="str">
        <f t="shared" si="0"/>
        <v>-</v>
      </c>
      <c r="N52" s="122" t="str">
        <f t="shared" si="1"/>
        <v>-</v>
      </c>
      <c r="O52" s="123" t="s">
        <v>357</v>
      </c>
      <c r="P52" s="112"/>
      <c r="Q52" s="124"/>
    </row>
    <row r="53" spans="2:21" s="115" customFormat="1" ht="14.4" hidden="1">
      <c r="B53" s="116" t="s">
        <v>286</v>
      </c>
      <c r="C53" s="116" t="s">
        <v>31</v>
      </c>
      <c r="D53" s="116" t="s">
        <v>30</v>
      </c>
      <c r="E53" s="117" t="s">
        <v>68</v>
      </c>
      <c r="F53" s="117" t="s">
        <v>69</v>
      </c>
      <c r="G53" s="117" t="s">
        <v>270</v>
      </c>
      <c r="H53" s="118">
        <v>144</v>
      </c>
      <c r="I53" s="118" t="s">
        <v>32</v>
      </c>
      <c r="J53" s="119">
        <v>40</v>
      </c>
      <c r="K53" s="98"/>
      <c r="L53" s="120"/>
      <c r="M53" s="121" t="str">
        <f t="shared" si="0"/>
        <v>-</v>
      </c>
      <c r="N53" s="122" t="str">
        <f t="shared" si="1"/>
        <v>-</v>
      </c>
      <c r="O53" s="123" t="s">
        <v>359</v>
      </c>
      <c r="P53" s="112"/>
      <c r="Q53" s="124"/>
    </row>
    <row r="54" spans="2:21" s="115" customFormat="1" ht="14.4" hidden="1">
      <c r="B54" s="116" t="s">
        <v>287</v>
      </c>
      <c r="C54" s="116" t="s">
        <v>31</v>
      </c>
      <c r="D54" s="116" t="s">
        <v>30</v>
      </c>
      <c r="E54" s="117" t="s">
        <v>68</v>
      </c>
      <c r="F54" s="117" t="s">
        <v>69</v>
      </c>
      <c r="G54" s="117" t="s">
        <v>74</v>
      </c>
      <c r="H54" s="118">
        <v>144</v>
      </c>
      <c r="I54" s="118" t="s">
        <v>32</v>
      </c>
      <c r="J54" s="119">
        <v>40</v>
      </c>
      <c r="K54" s="98"/>
      <c r="L54" s="120"/>
      <c r="M54" s="121" t="str">
        <f t="shared" si="0"/>
        <v>-</v>
      </c>
      <c r="N54" s="122" t="str">
        <f t="shared" si="1"/>
        <v>-</v>
      </c>
      <c r="O54" s="123" t="s">
        <v>357</v>
      </c>
      <c r="P54" s="112"/>
      <c r="Q54" s="124"/>
    </row>
    <row r="55" spans="2:21" ht="14.4">
      <c r="B55" s="39" t="s">
        <v>76</v>
      </c>
      <c r="C55" s="39" t="s">
        <v>31</v>
      </c>
      <c r="D55" s="39" t="s">
        <v>30</v>
      </c>
      <c r="E55" s="40" t="s">
        <v>68</v>
      </c>
      <c r="F55" s="40" t="s">
        <v>69</v>
      </c>
      <c r="G55" s="40" t="s">
        <v>75</v>
      </c>
      <c r="H55" s="41">
        <v>144</v>
      </c>
      <c r="I55" s="41" t="s">
        <v>32</v>
      </c>
      <c r="J55" s="98">
        <v>40</v>
      </c>
      <c r="K55" s="98"/>
      <c r="L55" s="42"/>
      <c r="M55" s="97" t="str">
        <f t="shared" si="0"/>
        <v>-</v>
      </c>
      <c r="N55" s="43" t="str">
        <f t="shared" si="1"/>
        <v>-</v>
      </c>
      <c r="O55" s="113" t="s">
        <v>357</v>
      </c>
      <c r="U55" s="2"/>
    </row>
    <row r="56" spans="2:21" ht="14.4">
      <c r="B56" s="39" t="s">
        <v>78</v>
      </c>
      <c r="C56" s="39" t="s">
        <v>31</v>
      </c>
      <c r="D56" s="39" t="s">
        <v>30</v>
      </c>
      <c r="E56" s="40" t="s">
        <v>68</v>
      </c>
      <c r="F56" s="40" t="s">
        <v>69</v>
      </c>
      <c r="G56" s="40" t="s">
        <v>77</v>
      </c>
      <c r="H56" s="41">
        <v>144</v>
      </c>
      <c r="I56" s="41" t="s">
        <v>32</v>
      </c>
      <c r="J56" s="98">
        <v>40</v>
      </c>
      <c r="K56" s="98"/>
      <c r="L56" s="42"/>
      <c r="M56" s="97" t="str">
        <f t="shared" si="0"/>
        <v>-</v>
      </c>
      <c r="N56" s="43" t="str">
        <f t="shared" si="1"/>
        <v>-</v>
      </c>
      <c r="O56" s="113" t="s">
        <v>359</v>
      </c>
      <c r="U56" s="2"/>
    </row>
    <row r="57" spans="2:21" s="115" customFormat="1" ht="14.4" hidden="1">
      <c r="B57" s="116" t="s">
        <v>80</v>
      </c>
      <c r="C57" s="116" t="s">
        <v>31</v>
      </c>
      <c r="D57" s="116" t="s">
        <v>30</v>
      </c>
      <c r="E57" s="117" t="s">
        <v>68</v>
      </c>
      <c r="F57" s="117" t="s">
        <v>69</v>
      </c>
      <c r="G57" s="117" t="s">
        <v>79</v>
      </c>
      <c r="H57" s="118">
        <v>144</v>
      </c>
      <c r="I57" s="118" t="s">
        <v>32</v>
      </c>
      <c r="J57" s="119">
        <v>40</v>
      </c>
      <c r="K57" s="98"/>
      <c r="L57" s="120"/>
      <c r="M57" s="121" t="str">
        <f t="shared" si="0"/>
        <v>-</v>
      </c>
      <c r="N57" s="122" t="str">
        <f t="shared" si="1"/>
        <v>-</v>
      </c>
      <c r="O57" s="123" t="s">
        <v>359</v>
      </c>
      <c r="P57" s="112"/>
      <c r="Q57" s="124"/>
    </row>
    <row r="58" spans="2:21" ht="14.4">
      <c r="B58" s="39" t="s">
        <v>82</v>
      </c>
      <c r="C58" s="39" t="s">
        <v>31</v>
      </c>
      <c r="D58" s="39" t="s">
        <v>30</v>
      </c>
      <c r="E58" s="40" t="s">
        <v>68</v>
      </c>
      <c r="F58" s="40" t="s">
        <v>69</v>
      </c>
      <c r="G58" s="40" t="s">
        <v>81</v>
      </c>
      <c r="H58" s="41">
        <v>144</v>
      </c>
      <c r="I58" s="41" t="s">
        <v>32</v>
      </c>
      <c r="J58" s="98">
        <v>40</v>
      </c>
      <c r="K58" s="98"/>
      <c r="L58" s="42"/>
      <c r="M58" s="97" t="str">
        <f t="shared" si="0"/>
        <v>-</v>
      </c>
      <c r="N58" s="43" t="str">
        <f t="shared" si="1"/>
        <v>-</v>
      </c>
      <c r="O58" s="113" t="s">
        <v>359</v>
      </c>
      <c r="U58" s="2"/>
    </row>
    <row r="59" spans="2:21" ht="14.4">
      <c r="B59" s="39" t="s">
        <v>83</v>
      </c>
      <c r="C59" s="39" t="s">
        <v>31</v>
      </c>
      <c r="D59" s="39" t="s">
        <v>30</v>
      </c>
      <c r="E59" s="40" t="s">
        <v>68</v>
      </c>
      <c r="F59" s="40" t="s">
        <v>69</v>
      </c>
      <c r="G59" s="40" t="s">
        <v>322</v>
      </c>
      <c r="H59" s="41">
        <v>144</v>
      </c>
      <c r="I59" s="41" t="s">
        <v>32</v>
      </c>
      <c r="J59" s="98">
        <v>40</v>
      </c>
      <c r="K59" s="98"/>
      <c r="L59" s="42"/>
      <c r="M59" s="97" t="str">
        <f t="shared" si="0"/>
        <v>-</v>
      </c>
      <c r="N59" s="43" t="str">
        <f t="shared" si="1"/>
        <v>-</v>
      </c>
      <c r="O59" s="113" t="s">
        <v>359</v>
      </c>
      <c r="U59" s="2"/>
    </row>
    <row r="60" spans="2:21" s="115" customFormat="1" ht="14.4" hidden="1">
      <c r="B60" s="116" t="s">
        <v>288</v>
      </c>
      <c r="C60" s="116" t="s">
        <v>31</v>
      </c>
      <c r="D60" s="116" t="s">
        <v>30</v>
      </c>
      <c r="E60" s="117" t="s">
        <v>68</v>
      </c>
      <c r="F60" s="117" t="s">
        <v>69</v>
      </c>
      <c r="G60" s="117" t="s">
        <v>365</v>
      </c>
      <c r="H60" s="118">
        <v>144</v>
      </c>
      <c r="I60" s="118" t="s">
        <v>32</v>
      </c>
      <c r="J60" s="119">
        <v>29</v>
      </c>
      <c r="K60" s="98"/>
      <c r="L60" s="120"/>
      <c r="M60" s="121" t="str">
        <f t="shared" si="0"/>
        <v>-</v>
      </c>
      <c r="N60" s="122" t="str">
        <f t="shared" si="1"/>
        <v>-</v>
      </c>
      <c r="O60" s="123" t="s">
        <v>359</v>
      </c>
      <c r="P60" s="112"/>
      <c r="Q60" s="124"/>
    </row>
    <row r="61" spans="2:21" ht="14.4">
      <c r="B61" s="39" t="s">
        <v>85</v>
      </c>
      <c r="C61" s="39" t="s">
        <v>31</v>
      </c>
      <c r="D61" s="39" t="s">
        <v>30</v>
      </c>
      <c r="E61" s="40" t="s">
        <v>68</v>
      </c>
      <c r="F61" s="40" t="s">
        <v>69</v>
      </c>
      <c r="G61" s="40" t="s">
        <v>84</v>
      </c>
      <c r="H61" s="41">
        <v>144</v>
      </c>
      <c r="I61" s="41" t="s">
        <v>32</v>
      </c>
      <c r="J61" s="98">
        <v>40</v>
      </c>
      <c r="K61" s="98"/>
      <c r="L61" s="42"/>
      <c r="M61" s="97" t="str">
        <f t="shared" si="0"/>
        <v>-</v>
      </c>
      <c r="N61" s="43" t="str">
        <f t="shared" si="1"/>
        <v>-</v>
      </c>
      <c r="O61" s="113" t="s">
        <v>359</v>
      </c>
      <c r="U61" s="2"/>
    </row>
    <row r="62" spans="2:21" ht="14.4">
      <c r="B62" s="39" t="s">
        <v>86</v>
      </c>
      <c r="C62" s="39" t="s">
        <v>31</v>
      </c>
      <c r="D62" s="39" t="s">
        <v>30</v>
      </c>
      <c r="E62" s="40" t="s">
        <v>87</v>
      </c>
      <c r="F62" s="40" t="s">
        <v>89</v>
      </c>
      <c r="G62" s="40" t="s">
        <v>88</v>
      </c>
      <c r="H62" s="41">
        <v>144</v>
      </c>
      <c r="I62" s="41" t="s">
        <v>32</v>
      </c>
      <c r="J62" s="98">
        <v>40</v>
      </c>
      <c r="K62" s="98"/>
      <c r="L62" s="42"/>
      <c r="M62" s="97" t="str">
        <f t="shared" si="0"/>
        <v>-</v>
      </c>
      <c r="N62" s="43" t="str">
        <f t="shared" si="1"/>
        <v>-</v>
      </c>
      <c r="O62" s="113" t="s">
        <v>359</v>
      </c>
      <c r="U62" s="2"/>
    </row>
    <row r="63" spans="2:21" ht="14.4">
      <c r="B63" s="39" t="s">
        <v>90</v>
      </c>
      <c r="C63" s="39" t="s">
        <v>31</v>
      </c>
      <c r="D63" s="39" t="s">
        <v>30</v>
      </c>
      <c r="E63" s="40" t="s">
        <v>91</v>
      </c>
      <c r="F63" s="40" t="s">
        <v>92</v>
      </c>
      <c r="G63" s="40" t="s">
        <v>320</v>
      </c>
      <c r="H63" s="41">
        <v>144</v>
      </c>
      <c r="I63" s="41" t="s">
        <v>32</v>
      </c>
      <c r="J63" s="98">
        <v>40</v>
      </c>
      <c r="K63" s="98"/>
      <c r="L63" s="42"/>
      <c r="M63" s="97" t="str">
        <f t="shared" si="0"/>
        <v>-</v>
      </c>
      <c r="N63" s="43" t="str">
        <f t="shared" si="1"/>
        <v>-</v>
      </c>
      <c r="O63" s="113" t="s">
        <v>359</v>
      </c>
      <c r="U63" s="2"/>
    </row>
    <row r="64" spans="2:21" ht="14.4">
      <c r="B64" s="39" t="s">
        <v>289</v>
      </c>
      <c r="C64" s="39" t="s">
        <v>31</v>
      </c>
      <c r="D64" s="39" t="s">
        <v>30</v>
      </c>
      <c r="E64" s="40" t="s">
        <v>93</v>
      </c>
      <c r="F64" s="40" t="s">
        <v>94</v>
      </c>
      <c r="G64" s="40" t="s">
        <v>95</v>
      </c>
      <c r="H64" s="41">
        <v>144</v>
      </c>
      <c r="I64" s="41" t="s">
        <v>32</v>
      </c>
      <c r="J64" s="98">
        <v>40</v>
      </c>
      <c r="K64" s="98"/>
      <c r="L64" s="42"/>
      <c r="M64" s="97" t="str">
        <f t="shared" si="0"/>
        <v>-</v>
      </c>
      <c r="N64" s="43" t="str">
        <f t="shared" si="1"/>
        <v>-</v>
      </c>
      <c r="O64" s="113" t="s">
        <v>359</v>
      </c>
      <c r="U64" s="2"/>
    </row>
    <row r="65" spans="2:21" s="115" customFormat="1" ht="14.4" hidden="1">
      <c r="B65" s="116" t="s">
        <v>290</v>
      </c>
      <c r="C65" s="116" t="s">
        <v>31</v>
      </c>
      <c r="D65" s="116" t="s">
        <v>30</v>
      </c>
      <c r="E65" s="117" t="s">
        <v>274</v>
      </c>
      <c r="F65" s="117" t="s">
        <v>269</v>
      </c>
      <c r="G65" s="117"/>
      <c r="H65" s="118">
        <v>96</v>
      </c>
      <c r="I65" s="118" t="s">
        <v>32</v>
      </c>
      <c r="J65" s="119">
        <v>40</v>
      </c>
      <c r="K65" s="98"/>
      <c r="L65" s="120"/>
      <c r="M65" s="121" t="str">
        <f t="shared" si="0"/>
        <v>-</v>
      </c>
      <c r="N65" s="122" t="str">
        <f t="shared" si="1"/>
        <v>-</v>
      </c>
      <c r="O65" s="123" t="s">
        <v>359</v>
      </c>
      <c r="P65" s="112"/>
      <c r="Q65" s="124"/>
    </row>
    <row r="66" spans="2:21" ht="14.4">
      <c r="B66" s="39" t="s">
        <v>96</v>
      </c>
      <c r="C66" s="39" t="s">
        <v>31</v>
      </c>
      <c r="D66" s="39" t="s">
        <v>30</v>
      </c>
      <c r="E66" s="40" t="s">
        <v>97</v>
      </c>
      <c r="F66" s="40" t="s">
        <v>98</v>
      </c>
      <c r="G66" s="40" t="s">
        <v>320</v>
      </c>
      <c r="H66" s="41">
        <v>144</v>
      </c>
      <c r="I66" s="41" t="s">
        <v>32</v>
      </c>
      <c r="J66" s="98">
        <v>40</v>
      </c>
      <c r="K66" s="98"/>
      <c r="L66" s="42"/>
      <c r="M66" s="97" t="str">
        <f t="shared" si="0"/>
        <v>-</v>
      </c>
      <c r="N66" s="43" t="str">
        <f t="shared" si="1"/>
        <v>-</v>
      </c>
      <c r="O66" s="113" t="s">
        <v>359</v>
      </c>
      <c r="U66" s="2"/>
    </row>
    <row r="67" spans="2:21" ht="14.4">
      <c r="B67" s="39" t="s">
        <v>99</v>
      </c>
      <c r="C67" s="39" t="s">
        <v>31</v>
      </c>
      <c r="D67" s="39" t="s">
        <v>30</v>
      </c>
      <c r="E67" s="40" t="s">
        <v>100</v>
      </c>
      <c r="F67" s="40" t="s">
        <v>323</v>
      </c>
      <c r="G67" s="40" t="s">
        <v>101</v>
      </c>
      <c r="H67" s="41">
        <v>144</v>
      </c>
      <c r="I67" s="41" t="s">
        <v>32</v>
      </c>
      <c r="J67" s="98">
        <v>40</v>
      </c>
      <c r="K67" s="98"/>
      <c r="L67" s="42"/>
      <c r="M67" s="97" t="str">
        <f t="shared" si="0"/>
        <v>-</v>
      </c>
      <c r="N67" s="43" t="str">
        <f t="shared" si="1"/>
        <v>-</v>
      </c>
      <c r="O67" s="113" t="s">
        <v>359</v>
      </c>
      <c r="U67" s="2"/>
    </row>
    <row r="68" spans="2:21" s="115" customFormat="1" ht="14.4" hidden="1">
      <c r="B68" s="116" t="s">
        <v>291</v>
      </c>
      <c r="C68" s="116" t="s">
        <v>31</v>
      </c>
      <c r="D68" s="116" t="s">
        <v>30</v>
      </c>
      <c r="E68" s="117" t="s">
        <v>102</v>
      </c>
      <c r="F68" s="117" t="s">
        <v>103</v>
      </c>
      <c r="G68" s="117" t="s">
        <v>104</v>
      </c>
      <c r="H68" s="118">
        <v>144</v>
      </c>
      <c r="I68" s="118" t="s">
        <v>32</v>
      </c>
      <c r="J68" s="119">
        <v>40</v>
      </c>
      <c r="K68" s="98"/>
      <c r="L68" s="120"/>
      <c r="M68" s="121" t="str">
        <f t="shared" si="0"/>
        <v>-</v>
      </c>
      <c r="N68" s="122" t="str">
        <f t="shared" si="1"/>
        <v>-</v>
      </c>
      <c r="O68" s="123" t="s">
        <v>359</v>
      </c>
      <c r="P68" s="112"/>
      <c r="Q68" s="124"/>
    </row>
    <row r="69" spans="2:21" ht="14.4">
      <c r="B69" s="39" t="s">
        <v>370</v>
      </c>
      <c r="C69" s="39" t="s">
        <v>31</v>
      </c>
      <c r="D69" s="39" t="s">
        <v>30</v>
      </c>
      <c r="E69" s="40" t="s">
        <v>102</v>
      </c>
      <c r="F69" s="40" t="s">
        <v>103</v>
      </c>
      <c r="G69" s="40" t="s">
        <v>373</v>
      </c>
      <c r="H69" s="41">
        <v>144</v>
      </c>
      <c r="I69" s="41" t="s">
        <v>32</v>
      </c>
      <c r="J69" s="98">
        <v>40</v>
      </c>
      <c r="K69" s="98"/>
      <c r="L69" s="42"/>
      <c r="M69" s="97" t="str">
        <f t="shared" si="0"/>
        <v>-</v>
      </c>
      <c r="N69" s="43" t="str">
        <f t="shared" si="1"/>
        <v>-</v>
      </c>
      <c r="O69" s="113" t="s">
        <v>359</v>
      </c>
      <c r="U69" s="2"/>
    </row>
    <row r="70" spans="2:21" ht="14.4">
      <c r="B70" s="39" t="s">
        <v>105</v>
      </c>
      <c r="C70" s="39" t="s">
        <v>31</v>
      </c>
      <c r="D70" s="39" t="s">
        <v>30</v>
      </c>
      <c r="E70" s="40" t="s">
        <v>102</v>
      </c>
      <c r="F70" s="40" t="s">
        <v>103</v>
      </c>
      <c r="G70" s="40" t="s">
        <v>106</v>
      </c>
      <c r="H70" s="41">
        <v>144</v>
      </c>
      <c r="I70" s="41" t="s">
        <v>32</v>
      </c>
      <c r="J70" s="98">
        <v>40</v>
      </c>
      <c r="K70" s="98"/>
      <c r="L70" s="42"/>
      <c r="M70" s="97" t="str">
        <f t="shared" si="0"/>
        <v>-</v>
      </c>
      <c r="N70" s="43" t="str">
        <f t="shared" si="1"/>
        <v>-</v>
      </c>
      <c r="O70" s="113" t="s">
        <v>357</v>
      </c>
      <c r="U70" s="2"/>
    </row>
    <row r="71" spans="2:21" ht="14.4">
      <c r="B71" s="39" t="s">
        <v>107</v>
      </c>
      <c r="C71" s="39" t="s">
        <v>31</v>
      </c>
      <c r="D71" s="39" t="s">
        <v>30</v>
      </c>
      <c r="E71" s="40" t="s">
        <v>102</v>
      </c>
      <c r="F71" s="40" t="s">
        <v>103</v>
      </c>
      <c r="G71" s="40" t="s">
        <v>108</v>
      </c>
      <c r="H71" s="41">
        <v>144</v>
      </c>
      <c r="I71" s="41" t="s">
        <v>32</v>
      </c>
      <c r="J71" s="98">
        <v>40</v>
      </c>
      <c r="K71" s="98"/>
      <c r="L71" s="42"/>
      <c r="M71" s="97" t="str">
        <f t="shared" si="0"/>
        <v>-</v>
      </c>
      <c r="N71" s="43" t="str">
        <f t="shared" si="1"/>
        <v>-</v>
      </c>
      <c r="O71" s="113" t="s">
        <v>359</v>
      </c>
      <c r="U71" s="2"/>
    </row>
    <row r="72" spans="2:21" s="115" customFormat="1" ht="14.4" hidden="1">
      <c r="B72" s="116" t="s">
        <v>292</v>
      </c>
      <c r="C72" s="116" t="s">
        <v>31</v>
      </c>
      <c r="D72" s="116" t="s">
        <v>30</v>
      </c>
      <c r="E72" s="117" t="s">
        <v>102</v>
      </c>
      <c r="F72" s="117" t="s">
        <v>103</v>
      </c>
      <c r="G72" s="117" t="s">
        <v>324</v>
      </c>
      <c r="H72" s="118">
        <v>144</v>
      </c>
      <c r="I72" s="118" t="s">
        <v>32</v>
      </c>
      <c r="J72" s="119">
        <v>40</v>
      </c>
      <c r="K72" s="98"/>
      <c r="L72" s="120"/>
      <c r="M72" s="121" t="str">
        <f t="shared" si="0"/>
        <v>-</v>
      </c>
      <c r="N72" s="122" t="str">
        <f t="shared" si="1"/>
        <v>-</v>
      </c>
      <c r="O72" s="123" t="s">
        <v>359</v>
      </c>
      <c r="P72" s="112"/>
      <c r="Q72" s="124"/>
    </row>
    <row r="73" spans="2:21" s="115" customFormat="1" ht="14.4" hidden="1">
      <c r="B73" s="116" t="s">
        <v>109</v>
      </c>
      <c r="C73" s="116" t="s">
        <v>31</v>
      </c>
      <c r="D73" s="116" t="s">
        <v>30</v>
      </c>
      <c r="E73" s="117" t="s">
        <v>102</v>
      </c>
      <c r="F73" s="117" t="s">
        <v>103</v>
      </c>
      <c r="G73" s="117" t="s">
        <v>67</v>
      </c>
      <c r="H73" s="118">
        <v>144</v>
      </c>
      <c r="I73" s="118" t="s">
        <v>32</v>
      </c>
      <c r="J73" s="119">
        <v>40</v>
      </c>
      <c r="K73" s="98"/>
      <c r="L73" s="120"/>
      <c r="M73" s="121" t="str">
        <f t="shared" si="0"/>
        <v>-</v>
      </c>
      <c r="N73" s="122" t="str">
        <f t="shared" si="1"/>
        <v>-</v>
      </c>
      <c r="O73" s="123" t="s">
        <v>359</v>
      </c>
      <c r="P73" s="112"/>
      <c r="Q73" s="124"/>
    </row>
    <row r="74" spans="2:21" s="115" customFormat="1" ht="14.4" hidden="1">
      <c r="B74" s="116" t="s">
        <v>110</v>
      </c>
      <c r="C74" s="116" t="s">
        <v>31</v>
      </c>
      <c r="D74" s="116" t="s">
        <v>30</v>
      </c>
      <c r="E74" s="117" t="s">
        <v>102</v>
      </c>
      <c r="F74" s="117" t="s">
        <v>103</v>
      </c>
      <c r="G74" s="117" t="s">
        <v>325</v>
      </c>
      <c r="H74" s="118">
        <v>144</v>
      </c>
      <c r="I74" s="118" t="s">
        <v>32</v>
      </c>
      <c r="J74" s="119">
        <v>40</v>
      </c>
      <c r="K74" s="98"/>
      <c r="L74" s="120"/>
      <c r="M74" s="121" t="str">
        <f t="shared" si="0"/>
        <v>-</v>
      </c>
      <c r="N74" s="122" t="str">
        <f t="shared" si="1"/>
        <v>-</v>
      </c>
      <c r="O74" s="123" t="s">
        <v>359</v>
      </c>
      <c r="P74" s="112"/>
      <c r="Q74" s="124"/>
    </row>
    <row r="75" spans="2:21" s="115" customFormat="1" ht="14.4" hidden="1">
      <c r="B75" s="116" t="s">
        <v>111</v>
      </c>
      <c r="C75" s="116" t="s">
        <v>31</v>
      </c>
      <c r="D75" s="116" t="s">
        <v>30</v>
      </c>
      <c r="E75" s="117" t="s">
        <v>102</v>
      </c>
      <c r="F75" s="117" t="s">
        <v>103</v>
      </c>
      <c r="G75" s="117" t="s">
        <v>112</v>
      </c>
      <c r="H75" s="118">
        <v>144</v>
      </c>
      <c r="I75" s="118" t="s">
        <v>32</v>
      </c>
      <c r="J75" s="119">
        <v>40</v>
      </c>
      <c r="K75" s="98"/>
      <c r="L75" s="120"/>
      <c r="M75" s="121" t="str">
        <f t="shared" si="0"/>
        <v>-</v>
      </c>
      <c r="N75" s="122" t="str">
        <f t="shared" si="1"/>
        <v>-</v>
      </c>
      <c r="O75" s="123" t="s">
        <v>359</v>
      </c>
      <c r="P75" s="112"/>
      <c r="Q75" s="124"/>
    </row>
    <row r="76" spans="2:21" s="115" customFormat="1" ht="14.4" hidden="1">
      <c r="B76" s="116" t="s">
        <v>293</v>
      </c>
      <c r="C76" s="116" t="s">
        <v>31</v>
      </c>
      <c r="D76" s="116" t="s">
        <v>30</v>
      </c>
      <c r="E76" s="117" t="s">
        <v>102</v>
      </c>
      <c r="F76" s="117" t="s">
        <v>103</v>
      </c>
      <c r="G76" s="117" t="s">
        <v>113</v>
      </c>
      <c r="H76" s="118">
        <v>144</v>
      </c>
      <c r="I76" s="118" t="s">
        <v>32</v>
      </c>
      <c r="J76" s="119">
        <v>40</v>
      </c>
      <c r="K76" s="98"/>
      <c r="L76" s="120"/>
      <c r="M76" s="121" t="str">
        <f t="shared" si="0"/>
        <v>-</v>
      </c>
      <c r="N76" s="122" t="str">
        <f t="shared" si="1"/>
        <v>-</v>
      </c>
      <c r="O76" s="123" t="s">
        <v>359</v>
      </c>
      <c r="P76" s="112"/>
      <c r="Q76" s="124"/>
    </row>
    <row r="77" spans="2:21" ht="14.4">
      <c r="B77" s="39" t="s">
        <v>114</v>
      </c>
      <c r="C77" s="39" t="s">
        <v>31</v>
      </c>
      <c r="D77" s="39" t="s">
        <v>30</v>
      </c>
      <c r="E77" s="40" t="s">
        <v>102</v>
      </c>
      <c r="F77" s="40" t="s">
        <v>103</v>
      </c>
      <c r="G77" s="40" t="s">
        <v>115</v>
      </c>
      <c r="H77" s="41">
        <v>144</v>
      </c>
      <c r="I77" s="41" t="s">
        <v>32</v>
      </c>
      <c r="J77" s="98">
        <v>40</v>
      </c>
      <c r="K77" s="98"/>
      <c r="L77" s="42"/>
      <c r="M77" s="97" t="str">
        <f t="shared" si="0"/>
        <v>-</v>
      </c>
      <c r="N77" s="43" t="str">
        <f t="shared" si="1"/>
        <v>-</v>
      </c>
      <c r="O77" s="113" t="s">
        <v>359</v>
      </c>
      <c r="U77" s="2"/>
    </row>
    <row r="78" spans="2:21" s="115" customFormat="1" ht="14.4" hidden="1">
      <c r="B78" s="116" t="s">
        <v>116</v>
      </c>
      <c r="C78" s="116" t="s">
        <v>31</v>
      </c>
      <c r="D78" s="116" t="s">
        <v>30</v>
      </c>
      <c r="E78" s="117" t="s">
        <v>102</v>
      </c>
      <c r="F78" s="117" t="s">
        <v>103</v>
      </c>
      <c r="G78" s="117" t="s">
        <v>326</v>
      </c>
      <c r="H78" s="118">
        <v>144</v>
      </c>
      <c r="I78" s="118" t="s">
        <v>32</v>
      </c>
      <c r="J78" s="119">
        <v>40</v>
      </c>
      <c r="K78" s="98"/>
      <c r="L78" s="120"/>
      <c r="M78" s="121" t="str">
        <f t="shared" si="0"/>
        <v>-</v>
      </c>
      <c r="N78" s="122" t="str">
        <f t="shared" si="1"/>
        <v>-</v>
      </c>
      <c r="O78" s="123" t="s">
        <v>359</v>
      </c>
      <c r="P78" s="112"/>
      <c r="Q78" s="124"/>
    </row>
    <row r="79" spans="2:21" ht="14.4">
      <c r="B79" s="39" t="s">
        <v>117</v>
      </c>
      <c r="C79" s="39" t="s">
        <v>31</v>
      </c>
      <c r="D79" s="39" t="s">
        <v>30</v>
      </c>
      <c r="E79" s="40" t="s">
        <v>327</v>
      </c>
      <c r="F79" s="40" t="s">
        <v>328</v>
      </c>
      <c r="G79" s="40" t="s">
        <v>320</v>
      </c>
      <c r="H79" s="41">
        <v>144</v>
      </c>
      <c r="I79" s="41" t="s">
        <v>32</v>
      </c>
      <c r="J79" s="98">
        <v>40</v>
      </c>
      <c r="K79" s="98"/>
      <c r="L79" s="42"/>
      <c r="M79" s="97" t="str">
        <f t="shared" si="0"/>
        <v>-</v>
      </c>
      <c r="N79" s="43" t="str">
        <f t="shared" si="1"/>
        <v>-</v>
      </c>
      <c r="O79" s="113" t="s">
        <v>359</v>
      </c>
      <c r="U79" s="2"/>
    </row>
    <row r="80" spans="2:21" s="115" customFormat="1" ht="14.4" hidden="1">
      <c r="B80" s="116" t="s">
        <v>294</v>
      </c>
      <c r="C80" s="116" t="s">
        <v>31</v>
      </c>
      <c r="D80" s="116" t="s">
        <v>30</v>
      </c>
      <c r="E80" s="117" t="s">
        <v>118</v>
      </c>
      <c r="F80" s="117" t="s">
        <v>119</v>
      </c>
      <c r="G80" s="117" t="s">
        <v>329</v>
      </c>
      <c r="H80" s="118">
        <v>144</v>
      </c>
      <c r="I80" s="118" t="s">
        <v>32</v>
      </c>
      <c r="J80" s="119">
        <v>40</v>
      </c>
      <c r="K80" s="98"/>
      <c r="L80" s="120"/>
      <c r="M80" s="121" t="str">
        <f t="shared" si="0"/>
        <v>-</v>
      </c>
      <c r="N80" s="122" t="str">
        <f t="shared" si="1"/>
        <v>-</v>
      </c>
      <c r="O80" s="123" t="s">
        <v>357</v>
      </c>
      <c r="P80" s="112"/>
      <c r="Q80" s="124"/>
    </row>
    <row r="81" spans="2:21" s="115" customFormat="1" ht="14.4" hidden="1">
      <c r="B81" s="116" t="s">
        <v>295</v>
      </c>
      <c r="C81" s="116" t="s">
        <v>31</v>
      </c>
      <c r="D81" s="116" t="s">
        <v>30</v>
      </c>
      <c r="E81" s="117" t="s">
        <v>330</v>
      </c>
      <c r="F81" s="117" t="s">
        <v>331</v>
      </c>
      <c r="G81" s="117" t="s">
        <v>332</v>
      </c>
      <c r="H81" s="118">
        <v>144</v>
      </c>
      <c r="I81" s="118" t="s">
        <v>32</v>
      </c>
      <c r="J81" s="119">
        <v>40</v>
      </c>
      <c r="K81" s="98"/>
      <c r="L81" s="120"/>
      <c r="M81" s="121" t="str">
        <f t="shared" si="0"/>
        <v>-</v>
      </c>
      <c r="N81" s="122" t="str">
        <f t="shared" si="1"/>
        <v>-</v>
      </c>
      <c r="O81" s="123" t="s">
        <v>357</v>
      </c>
      <c r="P81" s="112"/>
      <c r="Q81" s="124"/>
    </row>
    <row r="82" spans="2:21" ht="18" hidden="1">
      <c r="B82" s="32" t="s">
        <v>29</v>
      </c>
      <c r="C82" s="33"/>
      <c r="D82" s="33"/>
      <c r="E82" s="34" t="s">
        <v>120</v>
      </c>
      <c r="F82" s="35"/>
      <c r="G82" s="35"/>
      <c r="H82" s="36"/>
      <c r="I82" s="35"/>
      <c r="J82" s="44"/>
      <c r="K82" s="44"/>
      <c r="L82" s="42"/>
      <c r="M82" s="38"/>
      <c r="N82" s="38"/>
      <c r="O82" s="38"/>
      <c r="P82" s="112"/>
      <c r="U82" s="2"/>
    </row>
    <row r="83" spans="2:21" s="115" customFormat="1" ht="14.4" hidden="1">
      <c r="B83" s="116" t="s">
        <v>123</v>
      </c>
      <c r="C83" s="116" t="s">
        <v>31</v>
      </c>
      <c r="D83" s="116" t="s">
        <v>316</v>
      </c>
      <c r="E83" s="117" t="s">
        <v>121</v>
      </c>
      <c r="F83" s="117" t="s">
        <v>122</v>
      </c>
      <c r="G83" s="117" t="s">
        <v>333</v>
      </c>
      <c r="H83" s="118">
        <v>144</v>
      </c>
      <c r="I83" s="118" t="s">
        <v>32</v>
      </c>
      <c r="J83" s="119">
        <v>61</v>
      </c>
      <c r="K83" s="98"/>
      <c r="L83" s="120"/>
      <c r="M83" s="121" t="str">
        <f t="shared" ref="M83:M90" si="2">IF(L83*H83=0,"-",L83*H83)</f>
        <v>-</v>
      </c>
      <c r="N83" s="122" t="str">
        <f t="shared" si="1"/>
        <v>-</v>
      </c>
      <c r="O83" s="123" t="s">
        <v>359</v>
      </c>
      <c r="P83" s="112"/>
      <c r="Q83" s="124"/>
    </row>
    <row r="84" spans="2:21" ht="14.4">
      <c r="B84" s="39" t="s">
        <v>296</v>
      </c>
      <c r="C84" s="39" t="s">
        <v>31</v>
      </c>
      <c r="D84" s="39" t="s">
        <v>316</v>
      </c>
      <c r="E84" s="40" t="s">
        <v>121</v>
      </c>
      <c r="F84" s="40" t="s">
        <v>122</v>
      </c>
      <c r="G84" s="40" t="s">
        <v>334</v>
      </c>
      <c r="H84" s="41">
        <v>144</v>
      </c>
      <c r="I84" s="41" t="s">
        <v>32</v>
      </c>
      <c r="J84" s="98">
        <v>61</v>
      </c>
      <c r="K84" s="98"/>
      <c r="L84" s="42"/>
      <c r="M84" s="97" t="str">
        <f t="shared" si="2"/>
        <v>-</v>
      </c>
      <c r="N84" s="43" t="str">
        <f t="shared" si="1"/>
        <v>-</v>
      </c>
      <c r="O84" s="113" t="s">
        <v>359</v>
      </c>
      <c r="U84" s="2"/>
    </row>
    <row r="85" spans="2:21" s="115" customFormat="1" ht="14.4" hidden="1">
      <c r="B85" s="116" t="s">
        <v>124</v>
      </c>
      <c r="C85" s="116" t="s">
        <v>31</v>
      </c>
      <c r="D85" s="116" t="s">
        <v>316</v>
      </c>
      <c r="E85" s="117" t="s">
        <v>121</v>
      </c>
      <c r="F85" s="117" t="s">
        <v>122</v>
      </c>
      <c r="G85" s="117" t="s">
        <v>335</v>
      </c>
      <c r="H85" s="118">
        <v>144</v>
      </c>
      <c r="I85" s="118" t="s">
        <v>32</v>
      </c>
      <c r="J85" s="119">
        <v>61</v>
      </c>
      <c r="K85" s="98"/>
      <c r="L85" s="120"/>
      <c r="M85" s="121" t="str">
        <f t="shared" si="2"/>
        <v>-</v>
      </c>
      <c r="N85" s="122" t="str">
        <f t="shared" si="1"/>
        <v>-</v>
      </c>
      <c r="O85" s="123" t="s">
        <v>359</v>
      </c>
      <c r="P85" s="112"/>
      <c r="Q85" s="124"/>
    </row>
    <row r="86" spans="2:21" s="115" customFormat="1" ht="14.4" hidden="1">
      <c r="B86" s="116" t="s">
        <v>125</v>
      </c>
      <c r="C86" s="116" t="s">
        <v>31</v>
      </c>
      <c r="D86" s="116" t="s">
        <v>316</v>
      </c>
      <c r="E86" s="117" t="s">
        <v>121</v>
      </c>
      <c r="F86" s="117" t="s">
        <v>122</v>
      </c>
      <c r="G86" s="117" t="s">
        <v>336</v>
      </c>
      <c r="H86" s="118">
        <v>144</v>
      </c>
      <c r="I86" s="118" t="s">
        <v>32</v>
      </c>
      <c r="J86" s="119">
        <v>61</v>
      </c>
      <c r="K86" s="98"/>
      <c r="L86" s="120"/>
      <c r="M86" s="121" t="str">
        <f t="shared" si="2"/>
        <v>-</v>
      </c>
      <c r="N86" s="122" t="str">
        <f t="shared" si="1"/>
        <v>-</v>
      </c>
      <c r="O86" s="123" t="s">
        <v>359</v>
      </c>
      <c r="P86" s="112"/>
      <c r="Q86" s="124"/>
    </row>
    <row r="87" spans="2:21" s="115" customFormat="1" ht="14.4" hidden="1">
      <c r="B87" s="116" t="s">
        <v>126</v>
      </c>
      <c r="C87" s="116" t="s">
        <v>31</v>
      </c>
      <c r="D87" s="116" t="s">
        <v>316</v>
      </c>
      <c r="E87" s="117" t="s">
        <v>121</v>
      </c>
      <c r="F87" s="117" t="s">
        <v>122</v>
      </c>
      <c r="G87" s="117" t="s">
        <v>337</v>
      </c>
      <c r="H87" s="118">
        <v>144</v>
      </c>
      <c r="I87" s="118" t="s">
        <v>32</v>
      </c>
      <c r="J87" s="119">
        <v>59</v>
      </c>
      <c r="K87" s="98"/>
      <c r="L87" s="120"/>
      <c r="M87" s="121" t="str">
        <f t="shared" si="2"/>
        <v>-</v>
      </c>
      <c r="N87" s="122" t="str">
        <f t="shared" si="1"/>
        <v>-</v>
      </c>
      <c r="O87" s="123" t="s">
        <v>358</v>
      </c>
      <c r="P87" s="112"/>
      <c r="Q87" s="124"/>
    </row>
    <row r="88" spans="2:21" s="115" customFormat="1" ht="14.4" hidden="1">
      <c r="B88" s="116" t="s">
        <v>128</v>
      </c>
      <c r="C88" s="116" t="s">
        <v>31</v>
      </c>
      <c r="D88" s="116" t="s">
        <v>316</v>
      </c>
      <c r="E88" s="117" t="s">
        <v>121</v>
      </c>
      <c r="F88" s="117" t="s">
        <v>122</v>
      </c>
      <c r="G88" s="117" t="s">
        <v>127</v>
      </c>
      <c r="H88" s="118">
        <v>144</v>
      </c>
      <c r="I88" s="118" t="s">
        <v>32</v>
      </c>
      <c r="J88" s="119">
        <v>61</v>
      </c>
      <c r="K88" s="98"/>
      <c r="L88" s="120"/>
      <c r="M88" s="121" t="str">
        <f t="shared" si="2"/>
        <v>-</v>
      </c>
      <c r="N88" s="122" t="str">
        <f t="shared" si="1"/>
        <v>-</v>
      </c>
      <c r="O88" s="123" t="s">
        <v>359</v>
      </c>
      <c r="P88" s="112"/>
      <c r="Q88" s="124"/>
    </row>
    <row r="89" spans="2:21" ht="14.4">
      <c r="B89" s="39" t="s">
        <v>129</v>
      </c>
      <c r="C89" s="39" t="s">
        <v>31</v>
      </c>
      <c r="D89" s="39" t="s">
        <v>316</v>
      </c>
      <c r="E89" s="40" t="s">
        <v>121</v>
      </c>
      <c r="F89" s="40" t="s">
        <v>122</v>
      </c>
      <c r="G89" s="40" t="s">
        <v>338</v>
      </c>
      <c r="H89" s="41">
        <v>144</v>
      </c>
      <c r="I89" s="41" t="s">
        <v>32</v>
      </c>
      <c r="J89" s="98">
        <v>61</v>
      </c>
      <c r="K89" s="98"/>
      <c r="L89" s="42"/>
      <c r="M89" s="97" t="str">
        <f t="shared" si="2"/>
        <v>-</v>
      </c>
      <c r="N89" s="43" t="str">
        <f t="shared" si="1"/>
        <v>-</v>
      </c>
      <c r="O89" s="113" t="s">
        <v>357</v>
      </c>
      <c r="U89" s="2"/>
    </row>
    <row r="90" spans="2:21" s="115" customFormat="1" ht="14.4" hidden="1">
      <c r="B90" s="116" t="s">
        <v>130</v>
      </c>
      <c r="C90" s="116" t="s">
        <v>31</v>
      </c>
      <c r="D90" s="116" t="s">
        <v>316</v>
      </c>
      <c r="E90" s="117" t="s">
        <v>121</v>
      </c>
      <c r="F90" s="117" t="s">
        <v>122</v>
      </c>
      <c r="G90" s="117" t="s">
        <v>339</v>
      </c>
      <c r="H90" s="118">
        <v>144</v>
      </c>
      <c r="I90" s="118" t="s">
        <v>32</v>
      </c>
      <c r="J90" s="119">
        <v>61</v>
      </c>
      <c r="K90" s="98"/>
      <c r="L90" s="120"/>
      <c r="M90" s="121" t="str">
        <f t="shared" si="2"/>
        <v>-</v>
      </c>
      <c r="N90" s="122" t="str">
        <f t="shared" si="1"/>
        <v>-</v>
      </c>
      <c r="O90" s="123" t="s">
        <v>359</v>
      </c>
      <c r="P90" s="112"/>
      <c r="Q90" s="124"/>
    </row>
    <row r="91" spans="2:21" ht="18" hidden="1">
      <c r="B91" s="32" t="s">
        <v>29</v>
      </c>
      <c r="C91" s="33"/>
      <c r="D91" s="33"/>
      <c r="E91" s="34" t="s">
        <v>131</v>
      </c>
      <c r="F91" s="35"/>
      <c r="G91" s="35"/>
      <c r="H91" s="36"/>
      <c r="I91" s="35"/>
      <c r="J91" s="44"/>
      <c r="K91" s="44"/>
      <c r="L91" s="42"/>
      <c r="M91" s="38"/>
      <c r="N91" s="38"/>
      <c r="O91" s="38"/>
      <c r="P91" s="112"/>
      <c r="U91" s="2"/>
    </row>
    <row r="92" spans="2:21" s="115" customFormat="1" ht="14.4" hidden="1">
      <c r="B92" s="116" t="s">
        <v>297</v>
      </c>
      <c r="C92" s="116" t="s">
        <v>31</v>
      </c>
      <c r="D92" s="116" t="s">
        <v>131</v>
      </c>
      <c r="E92" s="117" t="s">
        <v>195</v>
      </c>
      <c r="F92" s="117" t="s">
        <v>196</v>
      </c>
      <c r="G92" s="117" t="s">
        <v>197</v>
      </c>
      <c r="H92" s="118">
        <v>500</v>
      </c>
      <c r="I92" s="118" t="s">
        <v>32</v>
      </c>
      <c r="J92" s="119">
        <v>87</v>
      </c>
      <c r="K92" s="98"/>
      <c r="L92" s="120"/>
      <c r="M92" s="121" t="str">
        <f t="shared" ref="M92:M135" si="3">IF(L92*H92=0,"-",L92*H92)</f>
        <v>-</v>
      </c>
      <c r="N92" s="122" t="str">
        <f t="shared" si="1"/>
        <v>-</v>
      </c>
      <c r="O92" s="123" t="s">
        <v>359</v>
      </c>
      <c r="P92" s="112"/>
      <c r="Q92" s="124"/>
    </row>
    <row r="93" spans="2:21" ht="14.4">
      <c r="B93" s="39" t="s">
        <v>298</v>
      </c>
      <c r="C93" s="39" t="s">
        <v>31</v>
      </c>
      <c r="D93" s="39" t="s">
        <v>131</v>
      </c>
      <c r="E93" s="40" t="s">
        <v>135</v>
      </c>
      <c r="F93" s="40" t="s">
        <v>134</v>
      </c>
      <c r="G93" s="40" t="s">
        <v>340</v>
      </c>
      <c r="H93" s="41">
        <v>96</v>
      </c>
      <c r="I93" s="41" t="s">
        <v>32</v>
      </c>
      <c r="J93" s="98">
        <v>95</v>
      </c>
      <c r="K93" s="98"/>
      <c r="L93" s="42"/>
      <c r="M93" s="97" t="str">
        <f t="shared" si="3"/>
        <v>-</v>
      </c>
      <c r="N93" s="43" t="str">
        <f t="shared" si="1"/>
        <v>-</v>
      </c>
      <c r="O93" s="113" t="s">
        <v>357</v>
      </c>
      <c r="U93" s="2"/>
    </row>
    <row r="94" spans="2:21" ht="14.4">
      <c r="B94" s="39" t="s">
        <v>132</v>
      </c>
      <c r="C94" s="39" t="s">
        <v>31</v>
      </c>
      <c r="D94" s="39" t="s">
        <v>131</v>
      </c>
      <c r="E94" s="40" t="s">
        <v>133</v>
      </c>
      <c r="F94" s="40" t="s">
        <v>134</v>
      </c>
      <c r="G94" s="40" t="s">
        <v>341</v>
      </c>
      <c r="H94" s="41">
        <v>96</v>
      </c>
      <c r="I94" s="41" t="s">
        <v>32</v>
      </c>
      <c r="J94" s="98">
        <v>95</v>
      </c>
      <c r="K94" s="98"/>
      <c r="L94" s="42"/>
      <c r="M94" s="97" t="str">
        <f t="shared" si="3"/>
        <v>-</v>
      </c>
      <c r="N94" s="43" t="str">
        <f t="shared" si="1"/>
        <v>-</v>
      </c>
      <c r="O94" s="113" t="s">
        <v>357</v>
      </c>
      <c r="U94" s="2"/>
    </row>
    <row r="95" spans="2:21" ht="14.4">
      <c r="B95" s="39" t="s">
        <v>136</v>
      </c>
      <c r="C95" s="39" t="s">
        <v>31</v>
      </c>
      <c r="D95" s="39" t="s">
        <v>131</v>
      </c>
      <c r="E95" s="40" t="s">
        <v>137</v>
      </c>
      <c r="F95" s="40" t="s">
        <v>138</v>
      </c>
      <c r="G95" s="40" t="s">
        <v>342</v>
      </c>
      <c r="H95" s="41">
        <v>96</v>
      </c>
      <c r="I95" s="41" t="s">
        <v>32</v>
      </c>
      <c r="J95" s="98">
        <v>95</v>
      </c>
      <c r="K95" s="98"/>
      <c r="L95" s="42"/>
      <c r="M95" s="97" t="str">
        <f t="shared" si="3"/>
        <v>-</v>
      </c>
      <c r="N95" s="43" t="str">
        <f t="shared" si="1"/>
        <v>-</v>
      </c>
      <c r="O95" s="113" t="s">
        <v>359</v>
      </c>
      <c r="U95" s="2"/>
    </row>
    <row r="96" spans="2:21" ht="14.4">
      <c r="B96" s="39" t="s">
        <v>299</v>
      </c>
      <c r="C96" s="39" t="s">
        <v>31</v>
      </c>
      <c r="D96" s="39" t="s">
        <v>131</v>
      </c>
      <c r="E96" s="40" t="s">
        <v>137</v>
      </c>
      <c r="F96" s="40" t="s">
        <v>138</v>
      </c>
      <c r="G96" s="40" t="s">
        <v>360</v>
      </c>
      <c r="H96" s="41">
        <v>96</v>
      </c>
      <c r="I96" s="41" t="s">
        <v>32</v>
      </c>
      <c r="J96" s="98">
        <v>65</v>
      </c>
      <c r="K96" s="98"/>
      <c r="L96" s="42"/>
      <c r="M96" s="97" t="str">
        <f t="shared" si="3"/>
        <v>-</v>
      </c>
      <c r="N96" s="43" t="str">
        <f t="shared" si="1"/>
        <v>-</v>
      </c>
      <c r="O96" s="113" t="s">
        <v>359</v>
      </c>
      <c r="U96" s="2"/>
    </row>
    <row r="97" spans="2:21" s="115" customFormat="1" ht="14.4" hidden="1">
      <c r="B97" s="116" t="s">
        <v>139</v>
      </c>
      <c r="C97" s="116" t="s">
        <v>31</v>
      </c>
      <c r="D97" s="116" t="s">
        <v>131</v>
      </c>
      <c r="E97" s="117" t="s">
        <v>137</v>
      </c>
      <c r="F97" s="117" t="s">
        <v>138</v>
      </c>
      <c r="G97" s="117" t="s">
        <v>343</v>
      </c>
      <c r="H97" s="118">
        <v>96</v>
      </c>
      <c r="I97" s="118" t="s">
        <v>32</v>
      </c>
      <c r="J97" s="119">
        <v>95</v>
      </c>
      <c r="K97" s="98"/>
      <c r="L97" s="120"/>
      <c r="M97" s="121" t="str">
        <f t="shared" si="3"/>
        <v>-</v>
      </c>
      <c r="N97" s="122" t="str">
        <f t="shared" si="1"/>
        <v>-</v>
      </c>
      <c r="O97" s="123" t="s">
        <v>359</v>
      </c>
      <c r="P97" s="112"/>
      <c r="Q97" s="124"/>
    </row>
    <row r="98" spans="2:21" s="115" customFormat="1" ht="14.4" hidden="1">
      <c r="B98" s="116" t="s">
        <v>140</v>
      </c>
      <c r="C98" s="116" t="s">
        <v>31</v>
      </c>
      <c r="D98" s="116" t="s">
        <v>131</v>
      </c>
      <c r="E98" s="117" t="s">
        <v>137</v>
      </c>
      <c r="F98" s="117" t="s">
        <v>138</v>
      </c>
      <c r="G98" s="117" t="s">
        <v>141</v>
      </c>
      <c r="H98" s="118">
        <v>96</v>
      </c>
      <c r="I98" s="118" t="s">
        <v>32</v>
      </c>
      <c r="J98" s="119">
        <v>95</v>
      </c>
      <c r="K98" s="98"/>
      <c r="L98" s="120"/>
      <c r="M98" s="121" t="str">
        <f t="shared" si="3"/>
        <v>-</v>
      </c>
      <c r="N98" s="122" t="str">
        <f t="shared" ref="N98:N135" si="4">IF(M98="-","-",M98*J98)</f>
        <v>-</v>
      </c>
      <c r="O98" s="123" t="s">
        <v>359</v>
      </c>
      <c r="P98" s="112"/>
      <c r="Q98" s="124"/>
    </row>
    <row r="99" spans="2:21" s="115" customFormat="1" ht="14.4" hidden="1">
      <c r="B99" s="116" t="s">
        <v>142</v>
      </c>
      <c r="C99" s="116" t="s">
        <v>31</v>
      </c>
      <c r="D99" s="116" t="s">
        <v>131</v>
      </c>
      <c r="E99" s="117" t="s">
        <v>137</v>
      </c>
      <c r="F99" s="117" t="s">
        <v>138</v>
      </c>
      <c r="G99" s="117" t="s">
        <v>40</v>
      </c>
      <c r="H99" s="118">
        <v>96</v>
      </c>
      <c r="I99" s="118" t="s">
        <v>32</v>
      </c>
      <c r="J99" s="119">
        <v>95</v>
      </c>
      <c r="K99" s="98"/>
      <c r="L99" s="120"/>
      <c r="M99" s="121" t="str">
        <f t="shared" si="3"/>
        <v>-</v>
      </c>
      <c r="N99" s="122" t="str">
        <f t="shared" si="4"/>
        <v>-</v>
      </c>
      <c r="O99" s="123" t="s">
        <v>359</v>
      </c>
      <c r="P99" s="112"/>
      <c r="Q99" s="124"/>
    </row>
    <row r="100" spans="2:21" s="115" customFormat="1" ht="14.4" hidden="1">
      <c r="B100" s="116" t="s">
        <v>300</v>
      </c>
      <c r="C100" s="116" t="s">
        <v>31</v>
      </c>
      <c r="D100" s="116" t="s">
        <v>131</v>
      </c>
      <c r="E100" s="117" t="s">
        <v>144</v>
      </c>
      <c r="F100" s="117" t="s">
        <v>145</v>
      </c>
      <c r="G100" s="117"/>
      <c r="H100" s="118">
        <v>96</v>
      </c>
      <c r="I100" s="118" t="s">
        <v>32</v>
      </c>
      <c r="J100" s="119">
        <v>65</v>
      </c>
      <c r="K100" s="98"/>
      <c r="L100" s="120"/>
      <c r="M100" s="121" t="str">
        <f t="shared" si="3"/>
        <v>-</v>
      </c>
      <c r="N100" s="122" t="str">
        <f t="shared" si="4"/>
        <v>-</v>
      </c>
      <c r="O100" s="123" t="s">
        <v>359</v>
      </c>
      <c r="P100" s="112"/>
      <c r="Q100" s="124"/>
    </row>
    <row r="101" spans="2:21" s="115" customFormat="1" ht="14.4" hidden="1">
      <c r="B101" s="116" t="s">
        <v>301</v>
      </c>
      <c r="C101" s="116" t="s">
        <v>31</v>
      </c>
      <c r="D101" s="116" t="s">
        <v>131</v>
      </c>
      <c r="E101" s="117" t="s">
        <v>144</v>
      </c>
      <c r="F101" s="117" t="s">
        <v>145</v>
      </c>
      <c r="G101" s="117" t="s">
        <v>344</v>
      </c>
      <c r="H101" s="118">
        <v>96</v>
      </c>
      <c r="I101" s="118" t="s">
        <v>32</v>
      </c>
      <c r="J101" s="119">
        <v>95</v>
      </c>
      <c r="K101" s="98"/>
      <c r="L101" s="120"/>
      <c r="M101" s="121" t="str">
        <f t="shared" si="3"/>
        <v>-</v>
      </c>
      <c r="N101" s="122" t="str">
        <f t="shared" si="4"/>
        <v>-</v>
      </c>
      <c r="O101" s="123" t="s">
        <v>359</v>
      </c>
      <c r="P101" s="112"/>
      <c r="Q101" s="124"/>
    </row>
    <row r="102" spans="2:21" ht="14.4">
      <c r="B102" s="39" t="s">
        <v>143</v>
      </c>
      <c r="C102" s="39" t="s">
        <v>31</v>
      </c>
      <c r="D102" s="39" t="s">
        <v>131</v>
      </c>
      <c r="E102" s="40" t="s">
        <v>144</v>
      </c>
      <c r="F102" s="40" t="s">
        <v>145</v>
      </c>
      <c r="G102" s="40" t="s">
        <v>146</v>
      </c>
      <c r="H102" s="41">
        <v>96</v>
      </c>
      <c r="I102" s="41" t="s">
        <v>32</v>
      </c>
      <c r="J102" s="98">
        <v>95</v>
      </c>
      <c r="K102" s="98"/>
      <c r="L102" s="42"/>
      <c r="M102" s="97" t="str">
        <f t="shared" si="3"/>
        <v>-</v>
      </c>
      <c r="N102" s="43" t="str">
        <f t="shared" si="4"/>
        <v>-</v>
      </c>
      <c r="O102" s="113" t="s">
        <v>359</v>
      </c>
      <c r="U102" s="2"/>
    </row>
    <row r="103" spans="2:21" ht="14.4">
      <c r="B103" s="39" t="s">
        <v>147</v>
      </c>
      <c r="C103" s="39" t="s">
        <v>31</v>
      </c>
      <c r="D103" s="39" t="s">
        <v>131</v>
      </c>
      <c r="E103" s="40" t="s">
        <v>144</v>
      </c>
      <c r="F103" s="40" t="s">
        <v>145</v>
      </c>
      <c r="G103" s="40" t="s">
        <v>148</v>
      </c>
      <c r="H103" s="41">
        <v>96</v>
      </c>
      <c r="I103" s="41" t="s">
        <v>32</v>
      </c>
      <c r="J103" s="98">
        <v>95</v>
      </c>
      <c r="K103" s="98"/>
      <c r="L103" s="42"/>
      <c r="M103" s="97" t="str">
        <f t="shared" si="3"/>
        <v>-</v>
      </c>
      <c r="N103" s="43" t="str">
        <f t="shared" si="4"/>
        <v>-</v>
      </c>
      <c r="O103" s="113" t="s">
        <v>359</v>
      </c>
      <c r="U103" s="2"/>
    </row>
    <row r="104" spans="2:21" s="115" customFormat="1" ht="14.4" hidden="1">
      <c r="B104" s="116" t="s">
        <v>302</v>
      </c>
      <c r="C104" s="116" t="s">
        <v>31</v>
      </c>
      <c r="D104" s="116" t="s">
        <v>131</v>
      </c>
      <c r="E104" s="117" t="s">
        <v>149</v>
      </c>
      <c r="F104" s="117" t="s">
        <v>345</v>
      </c>
      <c r="G104" s="117" t="s">
        <v>150</v>
      </c>
      <c r="H104" s="118">
        <v>96</v>
      </c>
      <c r="I104" s="118" t="s">
        <v>32</v>
      </c>
      <c r="J104" s="119">
        <v>95</v>
      </c>
      <c r="K104" s="98"/>
      <c r="L104" s="120"/>
      <c r="M104" s="121" t="str">
        <f t="shared" si="3"/>
        <v>-</v>
      </c>
      <c r="N104" s="122" t="str">
        <f t="shared" si="4"/>
        <v>-</v>
      </c>
      <c r="O104" s="123" t="s">
        <v>359</v>
      </c>
      <c r="P104" s="112"/>
      <c r="Q104" s="124"/>
    </row>
    <row r="105" spans="2:21" ht="14.4">
      <c r="B105" s="39" t="s">
        <v>151</v>
      </c>
      <c r="C105" s="39" t="s">
        <v>31</v>
      </c>
      <c r="D105" s="39" t="s">
        <v>131</v>
      </c>
      <c r="E105" s="40" t="s">
        <v>149</v>
      </c>
      <c r="F105" s="40" t="s">
        <v>346</v>
      </c>
      <c r="G105" s="40" t="s">
        <v>152</v>
      </c>
      <c r="H105" s="41">
        <v>96</v>
      </c>
      <c r="I105" s="41" t="s">
        <v>32</v>
      </c>
      <c r="J105" s="98">
        <v>95</v>
      </c>
      <c r="K105" s="98"/>
      <c r="L105" s="42"/>
      <c r="M105" s="97" t="str">
        <f t="shared" si="3"/>
        <v>-</v>
      </c>
      <c r="N105" s="43" t="str">
        <f t="shared" si="4"/>
        <v>-</v>
      </c>
      <c r="O105" s="113" t="s">
        <v>359</v>
      </c>
      <c r="U105" s="2"/>
    </row>
    <row r="106" spans="2:21" ht="14.4">
      <c r="B106" s="39" t="s">
        <v>153</v>
      </c>
      <c r="C106" s="39" t="s">
        <v>31</v>
      </c>
      <c r="D106" s="39" t="s">
        <v>131</v>
      </c>
      <c r="E106" s="40" t="s">
        <v>149</v>
      </c>
      <c r="F106" s="40" t="s">
        <v>346</v>
      </c>
      <c r="G106" s="40" t="s">
        <v>154</v>
      </c>
      <c r="H106" s="41">
        <v>96</v>
      </c>
      <c r="I106" s="41" t="s">
        <v>32</v>
      </c>
      <c r="J106" s="98">
        <v>95</v>
      </c>
      <c r="K106" s="98"/>
      <c r="L106" s="42"/>
      <c r="M106" s="97" t="str">
        <f t="shared" si="3"/>
        <v>-</v>
      </c>
      <c r="N106" s="43" t="str">
        <f t="shared" si="4"/>
        <v>-</v>
      </c>
      <c r="O106" s="113" t="s">
        <v>357</v>
      </c>
      <c r="U106" s="2"/>
    </row>
    <row r="107" spans="2:21" ht="14.4">
      <c r="B107" s="39" t="s">
        <v>155</v>
      </c>
      <c r="C107" s="39" t="s">
        <v>31</v>
      </c>
      <c r="D107" s="39" t="s">
        <v>131</v>
      </c>
      <c r="E107" s="40" t="s">
        <v>149</v>
      </c>
      <c r="F107" s="40" t="s">
        <v>346</v>
      </c>
      <c r="G107" s="40" t="s">
        <v>156</v>
      </c>
      <c r="H107" s="41">
        <v>96</v>
      </c>
      <c r="I107" s="41" t="s">
        <v>32</v>
      </c>
      <c r="J107" s="98">
        <v>95</v>
      </c>
      <c r="K107" s="98"/>
      <c r="L107" s="42"/>
      <c r="M107" s="97" t="str">
        <f t="shared" si="3"/>
        <v>-</v>
      </c>
      <c r="N107" s="43" t="str">
        <f t="shared" si="4"/>
        <v>-</v>
      </c>
      <c r="O107" s="113" t="s">
        <v>359</v>
      </c>
      <c r="U107" s="2"/>
    </row>
    <row r="108" spans="2:21" s="115" customFormat="1" ht="14.4" hidden="1">
      <c r="B108" s="116" t="s">
        <v>303</v>
      </c>
      <c r="C108" s="116" t="s">
        <v>31</v>
      </c>
      <c r="D108" s="116" t="s">
        <v>131</v>
      </c>
      <c r="E108" s="117" t="s">
        <v>149</v>
      </c>
      <c r="F108" s="117" t="s">
        <v>346</v>
      </c>
      <c r="G108" s="117" t="s">
        <v>366</v>
      </c>
      <c r="H108" s="118">
        <v>96</v>
      </c>
      <c r="I108" s="118" t="s">
        <v>32</v>
      </c>
      <c r="J108" s="119">
        <v>65</v>
      </c>
      <c r="K108" s="98"/>
      <c r="L108" s="120"/>
      <c r="M108" s="121" t="str">
        <f t="shared" si="3"/>
        <v>-</v>
      </c>
      <c r="N108" s="122" t="str">
        <f t="shared" si="4"/>
        <v>-</v>
      </c>
      <c r="O108" s="123" t="s">
        <v>359</v>
      </c>
      <c r="P108" s="112"/>
      <c r="Q108" s="124"/>
    </row>
    <row r="109" spans="2:21" ht="14.4">
      <c r="B109" s="39" t="s">
        <v>157</v>
      </c>
      <c r="C109" s="39" t="s">
        <v>31</v>
      </c>
      <c r="D109" s="39" t="s">
        <v>131</v>
      </c>
      <c r="E109" s="40" t="s">
        <v>149</v>
      </c>
      <c r="F109" s="40" t="s">
        <v>346</v>
      </c>
      <c r="G109" s="40" t="s">
        <v>347</v>
      </c>
      <c r="H109" s="41">
        <v>96</v>
      </c>
      <c r="I109" s="41" t="s">
        <v>32</v>
      </c>
      <c r="J109" s="98">
        <v>95</v>
      </c>
      <c r="K109" s="98"/>
      <c r="L109" s="42"/>
      <c r="M109" s="97" t="str">
        <f t="shared" si="3"/>
        <v>-</v>
      </c>
      <c r="N109" s="43" t="str">
        <f t="shared" si="4"/>
        <v>-</v>
      </c>
      <c r="O109" s="113" t="s">
        <v>359</v>
      </c>
      <c r="U109" s="2"/>
    </row>
    <row r="110" spans="2:21" ht="14.4">
      <c r="B110" s="39" t="s">
        <v>158</v>
      </c>
      <c r="C110" s="39" t="s">
        <v>31</v>
      </c>
      <c r="D110" s="39" t="s">
        <v>131</v>
      </c>
      <c r="E110" s="40" t="s">
        <v>159</v>
      </c>
      <c r="F110" s="40" t="s">
        <v>160</v>
      </c>
      <c r="G110" s="40" t="s">
        <v>161</v>
      </c>
      <c r="H110" s="41">
        <v>96</v>
      </c>
      <c r="I110" s="41" t="s">
        <v>32</v>
      </c>
      <c r="J110" s="98">
        <v>95</v>
      </c>
      <c r="K110" s="98"/>
      <c r="L110" s="42"/>
      <c r="M110" s="97" t="str">
        <f t="shared" si="3"/>
        <v>-</v>
      </c>
      <c r="N110" s="43" t="str">
        <f t="shared" si="4"/>
        <v>-</v>
      </c>
      <c r="O110" s="113" t="s">
        <v>359</v>
      </c>
      <c r="U110" s="2"/>
    </row>
    <row r="111" spans="2:21" s="115" customFormat="1" ht="14.4" hidden="1">
      <c r="B111" s="116" t="s">
        <v>162</v>
      </c>
      <c r="C111" s="116" t="s">
        <v>31</v>
      </c>
      <c r="D111" s="116" t="s">
        <v>131</v>
      </c>
      <c r="E111" s="117" t="s">
        <v>159</v>
      </c>
      <c r="F111" s="117" t="s">
        <v>160</v>
      </c>
      <c r="G111" s="117" t="s">
        <v>163</v>
      </c>
      <c r="H111" s="118">
        <v>96</v>
      </c>
      <c r="I111" s="118" t="s">
        <v>32</v>
      </c>
      <c r="J111" s="119">
        <v>95</v>
      </c>
      <c r="K111" s="98"/>
      <c r="L111" s="120"/>
      <c r="M111" s="121" t="str">
        <f t="shared" si="3"/>
        <v>-</v>
      </c>
      <c r="N111" s="122" t="str">
        <f t="shared" si="4"/>
        <v>-</v>
      </c>
      <c r="O111" s="123" t="s">
        <v>357</v>
      </c>
      <c r="P111" s="112"/>
      <c r="Q111" s="124"/>
    </row>
    <row r="112" spans="2:21" ht="14.4">
      <c r="B112" s="39" t="s">
        <v>164</v>
      </c>
      <c r="C112" s="39" t="s">
        <v>31</v>
      </c>
      <c r="D112" s="39" t="s">
        <v>131</v>
      </c>
      <c r="E112" s="40" t="s">
        <v>159</v>
      </c>
      <c r="F112" s="40" t="s">
        <v>160</v>
      </c>
      <c r="G112" s="40" t="s">
        <v>165</v>
      </c>
      <c r="H112" s="41">
        <v>96</v>
      </c>
      <c r="I112" s="41" t="s">
        <v>32</v>
      </c>
      <c r="J112" s="98">
        <v>95</v>
      </c>
      <c r="K112" s="98"/>
      <c r="L112" s="42"/>
      <c r="M112" s="97" t="str">
        <f t="shared" si="3"/>
        <v>-</v>
      </c>
      <c r="N112" s="43" t="str">
        <f t="shared" si="4"/>
        <v>-</v>
      </c>
      <c r="O112" s="113" t="s">
        <v>359</v>
      </c>
      <c r="U112" s="2"/>
    </row>
    <row r="113" spans="2:21" s="115" customFormat="1" ht="14.4" hidden="1">
      <c r="B113" s="116" t="s">
        <v>304</v>
      </c>
      <c r="C113" s="116" t="s">
        <v>31</v>
      </c>
      <c r="D113" s="116" t="s">
        <v>131</v>
      </c>
      <c r="E113" s="117" t="s">
        <v>159</v>
      </c>
      <c r="F113" s="117" t="s">
        <v>160</v>
      </c>
      <c r="G113" s="117" t="s">
        <v>377</v>
      </c>
      <c r="H113" s="118">
        <v>96</v>
      </c>
      <c r="I113" s="118" t="s">
        <v>32</v>
      </c>
      <c r="J113" s="119">
        <v>65</v>
      </c>
      <c r="K113" s="98"/>
      <c r="L113" s="120"/>
      <c r="M113" s="121" t="str">
        <f t="shared" si="3"/>
        <v>-</v>
      </c>
      <c r="N113" s="122" t="str">
        <f t="shared" si="4"/>
        <v>-</v>
      </c>
      <c r="O113" s="123" t="s">
        <v>359</v>
      </c>
      <c r="P113" s="112"/>
      <c r="Q113" s="124"/>
    </row>
    <row r="114" spans="2:21" ht="14.4">
      <c r="B114" s="39" t="s">
        <v>166</v>
      </c>
      <c r="C114" s="39" t="s">
        <v>31</v>
      </c>
      <c r="D114" s="39" t="s">
        <v>131</v>
      </c>
      <c r="E114" s="40" t="s">
        <v>167</v>
      </c>
      <c r="F114" s="40" t="s">
        <v>168</v>
      </c>
      <c r="G114" s="40" t="s">
        <v>169</v>
      </c>
      <c r="H114" s="41">
        <v>96</v>
      </c>
      <c r="I114" s="41" t="s">
        <v>32</v>
      </c>
      <c r="J114" s="98">
        <v>95</v>
      </c>
      <c r="K114" s="98"/>
      <c r="L114" s="42"/>
      <c r="M114" s="97" t="str">
        <f t="shared" si="3"/>
        <v>-</v>
      </c>
      <c r="N114" s="43" t="str">
        <f t="shared" si="4"/>
        <v>-</v>
      </c>
      <c r="O114" s="113" t="s">
        <v>357</v>
      </c>
      <c r="U114" s="2"/>
    </row>
    <row r="115" spans="2:21" s="115" customFormat="1" ht="14.4" hidden="1">
      <c r="B115" s="116" t="s">
        <v>305</v>
      </c>
      <c r="C115" s="116" t="s">
        <v>31</v>
      </c>
      <c r="D115" s="116" t="s">
        <v>131</v>
      </c>
      <c r="E115" s="117" t="s">
        <v>171</v>
      </c>
      <c r="F115" s="117" t="s">
        <v>172</v>
      </c>
      <c r="G115" s="117" t="s">
        <v>173</v>
      </c>
      <c r="H115" s="118">
        <v>96</v>
      </c>
      <c r="I115" s="118" t="s">
        <v>32</v>
      </c>
      <c r="J115" s="119">
        <v>77</v>
      </c>
      <c r="K115" s="98"/>
      <c r="L115" s="120"/>
      <c r="M115" s="121" t="str">
        <f t="shared" si="3"/>
        <v>-</v>
      </c>
      <c r="N115" s="122" t="str">
        <f t="shared" si="4"/>
        <v>-</v>
      </c>
      <c r="O115" s="123" t="s">
        <v>359</v>
      </c>
      <c r="P115" s="112"/>
      <c r="Q115" s="124"/>
    </row>
    <row r="116" spans="2:21" ht="14.4">
      <c r="B116" s="39" t="s">
        <v>175</v>
      </c>
      <c r="C116" s="39" t="s">
        <v>31</v>
      </c>
      <c r="D116" s="39" t="s">
        <v>131</v>
      </c>
      <c r="E116" s="40" t="s">
        <v>171</v>
      </c>
      <c r="F116" s="40" t="s">
        <v>172</v>
      </c>
      <c r="G116" s="40" t="s">
        <v>174</v>
      </c>
      <c r="H116" s="41">
        <v>96</v>
      </c>
      <c r="I116" s="41" t="s">
        <v>32</v>
      </c>
      <c r="J116" s="98">
        <v>77</v>
      </c>
      <c r="K116" s="98"/>
      <c r="L116" s="42"/>
      <c r="M116" s="97" t="str">
        <f t="shared" si="3"/>
        <v>-</v>
      </c>
      <c r="N116" s="43" t="str">
        <f t="shared" si="4"/>
        <v>-</v>
      </c>
      <c r="O116" s="113" t="s">
        <v>359</v>
      </c>
      <c r="U116" s="2"/>
    </row>
    <row r="117" spans="2:21" ht="14.4">
      <c r="B117" s="39" t="s">
        <v>306</v>
      </c>
      <c r="C117" s="39" t="s">
        <v>31</v>
      </c>
      <c r="D117" s="39" t="s">
        <v>131</v>
      </c>
      <c r="E117" s="40" t="s">
        <v>171</v>
      </c>
      <c r="F117" s="40" t="s">
        <v>172</v>
      </c>
      <c r="G117" s="40" t="s">
        <v>361</v>
      </c>
      <c r="H117" s="41">
        <v>96</v>
      </c>
      <c r="I117" s="41" t="s">
        <v>32</v>
      </c>
      <c r="J117" s="98">
        <v>55</v>
      </c>
      <c r="K117" s="98"/>
      <c r="L117" s="42"/>
      <c r="M117" s="97" t="str">
        <f t="shared" si="3"/>
        <v>-</v>
      </c>
      <c r="N117" s="43" t="str">
        <f t="shared" si="4"/>
        <v>-</v>
      </c>
      <c r="O117" s="113" t="s">
        <v>359</v>
      </c>
      <c r="U117" s="2"/>
    </row>
    <row r="118" spans="2:21" ht="14.4">
      <c r="B118" s="39" t="s">
        <v>177</v>
      </c>
      <c r="C118" s="39" t="s">
        <v>31</v>
      </c>
      <c r="D118" s="39" t="s">
        <v>131</v>
      </c>
      <c r="E118" s="40" t="s">
        <v>171</v>
      </c>
      <c r="F118" s="40" t="s">
        <v>172</v>
      </c>
      <c r="G118" s="40" t="s">
        <v>176</v>
      </c>
      <c r="H118" s="41">
        <v>96</v>
      </c>
      <c r="I118" s="41" t="s">
        <v>32</v>
      </c>
      <c r="J118" s="98">
        <v>77</v>
      </c>
      <c r="K118" s="98"/>
      <c r="L118" s="42"/>
      <c r="M118" s="97" t="str">
        <f t="shared" si="3"/>
        <v>-</v>
      </c>
      <c r="N118" s="43" t="str">
        <f t="shared" si="4"/>
        <v>-</v>
      </c>
      <c r="O118" s="113" t="s">
        <v>359</v>
      </c>
      <c r="U118" s="2"/>
    </row>
    <row r="119" spans="2:21" ht="14.4">
      <c r="B119" s="39" t="s">
        <v>178</v>
      </c>
      <c r="C119" s="39" t="s">
        <v>31</v>
      </c>
      <c r="D119" s="39" t="s">
        <v>131</v>
      </c>
      <c r="E119" s="40" t="s">
        <v>171</v>
      </c>
      <c r="F119" s="40" t="s">
        <v>172</v>
      </c>
      <c r="G119" s="40" t="s">
        <v>179</v>
      </c>
      <c r="H119" s="41">
        <v>96</v>
      </c>
      <c r="I119" s="41" t="s">
        <v>32</v>
      </c>
      <c r="J119" s="98">
        <v>77</v>
      </c>
      <c r="K119" s="98"/>
      <c r="L119" s="42"/>
      <c r="M119" s="97" t="str">
        <f t="shared" si="3"/>
        <v>-</v>
      </c>
      <c r="N119" s="43" t="str">
        <f t="shared" si="4"/>
        <v>-</v>
      </c>
      <c r="O119" s="113" t="s">
        <v>359</v>
      </c>
      <c r="U119" s="2"/>
    </row>
    <row r="120" spans="2:21" ht="14.4">
      <c r="B120" s="39" t="s">
        <v>307</v>
      </c>
      <c r="C120" s="39" t="s">
        <v>31</v>
      </c>
      <c r="D120" s="39" t="s">
        <v>131</v>
      </c>
      <c r="E120" s="40" t="s">
        <v>171</v>
      </c>
      <c r="F120" s="40" t="s">
        <v>172</v>
      </c>
      <c r="G120" s="40" t="s">
        <v>180</v>
      </c>
      <c r="H120" s="41">
        <v>96</v>
      </c>
      <c r="I120" s="41" t="s">
        <v>32</v>
      </c>
      <c r="J120" s="98">
        <v>77</v>
      </c>
      <c r="K120" s="98"/>
      <c r="L120" s="42"/>
      <c r="M120" s="97" t="str">
        <f t="shared" si="3"/>
        <v>-</v>
      </c>
      <c r="N120" s="43" t="str">
        <f t="shared" si="4"/>
        <v>-</v>
      </c>
      <c r="O120" s="113" t="s">
        <v>357</v>
      </c>
      <c r="U120" s="2"/>
    </row>
    <row r="121" spans="2:21" ht="14.4">
      <c r="B121" s="39" t="s">
        <v>181</v>
      </c>
      <c r="C121" s="39" t="s">
        <v>31</v>
      </c>
      <c r="D121" s="39" t="s">
        <v>131</v>
      </c>
      <c r="E121" s="40" t="s">
        <v>171</v>
      </c>
      <c r="F121" s="40" t="s">
        <v>172</v>
      </c>
      <c r="G121" s="40" t="s">
        <v>182</v>
      </c>
      <c r="H121" s="41">
        <v>96</v>
      </c>
      <c r="I121" s="41" t="s">
        <v>32</v>
      </c>
      <c r="J121" s="98">
        <v>77</v>
      </c>
      <c r="K121" s="98"/>
      <c r="L121" s="42"/>
      <c r="M121" s="97" t="str">
        <f t="shared" si="3"/>
        <v>-</v>
      </c>
      <c r="N121" s="43" t="str">
        <f t="shared" si="4"/>
        <v>-</v>
      </c>
      <c r="O121" s="113" t="s">
        <v>359</v>
      </c>
      <c r="U121" s="2"/>
    </row>
    <row r="122" spans="2:21" s="115" customFormat="1" ht="14.4" hidden="1">
      <c r="B122" s="116" t="s">
        <v>308</v>
      </c>
      <c r="C122" s="116" t="s">
        <v>31</v>
      </c>
      <c r="D122" s="116" t="s">
        <v>131</v>
      </c>
      <c r="E122" s="117" t="s">
        <v>171</v>
      </c>
      <c r="F122" s="117" t="s">
        <v>172</v>
      </c>
      <c r="G122" s="117" t="s">
        <v>375</v>
      </c>
      <c r="H122" s="118">
        <v>96</v>
      </c>
      <c r="I122" s="118" t="s">
        <v>32</v>
      </c>
      <c r="J122" s="119">
        <v>55</v>
      </c>
      <c r="K122" s="98"/>
      <c r="L122" s="120"/>
      <c r="M122" s="121" t="str">
        <f t="shared" si="3"/>
        <v>-</v>
      </c>
      <c r="N122" s="122" t="str">
        <f t="shared" si="4"/>
        <v>-</v>
      </c>
      <c r="O122" s="123" t="s">
        <v>359</v>
      </c>
      <c r="P122" s="112"/>
      <c r="Q122" s="124"/>
    </row>
    <row r="123" spans="2:21" ht="14.4">
      <c r="B123" s="39" t="s">
        <v>183</v>
      </c>
      <c r="C123" s="39" t="s">
        <v>31</v>
      </c>
      <c r="D123" s="39" t="s">
        <v>131</v>
      </c>
      <c r="E123" s="40" t="s">
        <v>171</v>
      </c>
      <c r="F123" s="40" t="s">
        <v>172</v>
      </c>
      <c r="G123" s="40" t="s">
        <v>348</v>
      </c>
      <c r="H123" s="41">
        <v>96</v>
      </c>
      <c r="I123" s="41" t="s">
        <v>32</v>
      </c>
      <c r="J123" s="98">
        <v>77</v>
      </c>
      <c r="K123" s="98"/>
      <c r="L123" s="42"/>
      <c r="M123" s="97" t="str">
        <f t="shared" si="3"/>
        <v>-</v>
      </c>
      <c r="N123" s="43" t="str">
        <f t="shared" si="4"/>
        <v>-</v>
      </c>
      <c r="O123" s="113" t="s">
        <v>359</v>
      </c>
      <c r="U123" s="2"/>
    </row>
    <row r="124" spans="2:21" ht="14.4">
      <c r="B124" s="39" t="s">
        <v>184</v>
      </c>
      <c r="C124" s="39" t="s">
        <v>31</v>
      </c>
      <c r="D124" s="39" t="s">
        <v>131</v>
      </c>
      <c r="E124" s="40" t="s">
        <v>171</v>
      </c>
      <c r="F124" s="40" t="s">
        <v>172</v>
      </c>
      <c r="G124" s="40" t="s">
        <v>349</v>
      </c>
      <c r="H124" s="41">
        <v>96</v>
      </c>
      <c r="I124" s="41" t="s">
        <v>32</v>
      </c>
      <c r="J124" s="98">
        <v>77</v>
      </c>
      <c r="K124" s="98"/>
      <c r="L124" s="42"/>
      <c r="M124" s="97" t="str">
        <f t="shared" si="3"/>
        <v>-</v>
      </c>
      <c r="N124" s="43" t="str">
        <f t="shared" si="4"/>
        <v>-</v>
      </c>
      <c r="O124" s="113" t="s">
        <v>359</v>
      </c>
      <c r="U124" s="2"/>
    </row>
    <row r="125" spans="2:21" s="115" customFormat="1" ht="14.4" hidden="1">
      <c r="B125" s="116" t="s">
        <v>309</v>
      </c>
      <c r="C125" s="116" t="s">
        <v>31</v>
      </c>
      <c r="D125" s="116" t="s">
        <v>131</v>
      </c>
      <c r="E125" s="117" t="s">
        <v>171</v>
      </c>
      <c r="F125" s="117" t="s">
        <v>172</v>
      </c>
      <c r="G125" s="117" t="s">
        <v>272</v>
      </c>
      <c r="H125" s="118">
        <v>96</v>
      </c>
      <c r="I125" s="118" t="s">
        <v>32</v>
      </c>
      <c r="J125" s="119">
        <v>77</v>
      </c>
      <c r="K125" s="98"/>
      <c r="L125" s="120"/>
      <c r="M125" s="121" t="str">
        <f t="shared" si="3"/>
        <v>-</v>
      </c>
      <c r="N125" s="122" t="str">
        <f t="shared" si="4"/>
        <v>-</v>
      </c>
      <c r="O125" s="123" t="s">
        <v>359</v>
      </c>
      <c r="P125" s="112"/>
      <c r="Q125" s="124"/>
    </row>
    <row r="126" spans="2:21" s="115" customFormat="1" ht="14.4" hidden="1">
      <c r="B126" s="116" t="s">
        <v>310</v>
      </c>
      <c r="C126" s="116" t="s">
        <v>31</v>
      </c>
      <c r="D126" s="116" t="s">
        <v>131</v>
      </c>
      <c r="E126" s="117" t="s">
        <v>171</v>
      </c>
      <c r="F126" s="117" t="s">
        <v>172</v>
      </c>
      <c r="G126" s="117" t="s">
        <v>185</v>
      </c>
      <c r="H126" s="118">
        <v>96</v>
      </c>
      <c r="I126" s="118" t="s">
        <v>32</v>
      </c>
      <c r="J126" s="119">
        <v>55</v>
      </c>
      <c r="K126" s="98"/>
      <c r="L126" s="120"/>
      <c r="M126" s="121" t="str">
        <f t="shared" si="3"/>
        <v>-</v>
      </c>
      <c r="N126" s="122" t="str">
        <f t="shared" si="4"/>
        <v>-</v>
      </c>
      <c r="O126" s="123" t="s">
        <v>359</v>
      </c>
      <c r="P126" s="112"/>
      <c r="Q126" s="124"/>
    </row>
    <row r="127" spans="2:21" ht="14.4">
      <c r="B127" s="39" t="s">
        <v>186</v>
      </c>
      <c r="C127" s="39" t="s">
        <v>31</v>
      </c>
      <c r="D127" s="39" t="s">
        <v>131</v>
      </c>
      <c r="E127" s="40" t="s">
        <v>171</v>
      </c>
      <c r="F127" s="40" t="s">
        <v>172</v>
      </c>
      <c r="G127" s="40" t="s">
        <v>187</v>
      </c>
      <c r="H127" s="41">
        <v>96</v>
      </c>
      <c r="I127" s="41" t="s">
        <v>32</v>
      </c>
      <c r="J127" s="98">
        <v>77</v>
      </c>
      <c r="K127" s="98"/>
      <c r="L127" s="42"/>
      <c r="M127" s="97" t="str">
        <f t="shared" si="3"/>
        <v>-</v>
      </c>
      <c r="N127" s="43" t="str">
        <f t="shared" si="4"/>
        <v>-</v>
      </c>
      <c r="O127" s="113" t="s">
        <v>359</v>
      </c>
      <c r="U127" s="2"/>
    </row>
    <row r="128" spans="2:21" s="115" customFormat="1" ht="14.4" hidden="1">
      <c r="B128" s="125" t="s">
        <v>311</v>
      </c>
      <c r="C128" s="116" t="s">
        <v>31</v>
      </c>
      <c r="D128" s="116" t="s">
        <v>131</v>
      </c>
      <c r="E128" s="117" t="s">
        <v>171</v>
      </c>
      <c r="F128" s="117" t="s">
        <v>172</v>
      </c>
      <c r="G128" s="117" t="s">
        <v>188</v>
      </c>
      <c r="H128" s="118">
        <v>96</v>
      </c>
      <c r="I128" s="118" t="s">
        <v>32</v>
      </c>
      <c r="J128" s="119">
        <v>77</v>
      </c>
      <c r="K128" s="98"/>
      <c r="L128" s="120"/>
      <c r="M128" s="121" t="str">
        <f t="shared" si="3"/>
        <v>-</v>
      </c>
      <c r="N128" s="122" t="str">
        <f t="shared" si="4"/>
        <v>-</v>
      </c>
      <c r="O128" s="123" t="s">
        <v>358</v>
      </c>
      <c r="P128" s="112"/>
      <c r="Q128" s="124"/>
    </row>
    <row r="129" spans="2:21" s="115" customFormat="1" ht="14.4" hidden="1">
      <c r="B129" s="116" t="s">
        <v>312</v>
      </c>
      <c r="C129" s="116" t="s">
        <v>31</v>
      </c>
      <c r="D129" s="116" t="s">
        <v>131</v>
      </c>
      <c r="E129" s="117" t="s">
        <v>171</v>
      </c>
      <c r="F129" s="117" t="s">
        <v>172</v>
      </c>
      <c r="G129" s="117" t="s">
        <v>170</v>
      </c>
      <c r="H129" s="118">
        <v>144</v>
      </c>
      <c r="I129" s="118" t="s">
        <v>32</v>
      </c>
      <c r="J129" s="119">
        <v>77</v>
      </c>
      <c r="K129" s="98"/>
      <c r="L129" s="120"/>
      <c r="M129" s="121" t="str">
        <f t="shared" si="3"/>
        <v>-</v>
      </c>
      <c r="N129" s="122" t="str">
        <f t="shared" si="4"/>
        <v>-</v>
      </c>
      <c r="O129" s="123" t="s">
        <v>359</v>
      </c>
      <c r="P129" s="112"/>
      <c r="Q129" s="124"/>
    </row>
    <row r="130" spans="2:21" s="115" customFormat="1" ht="14.4" hidden="1">
      <c r="B130" s="116" t="s">
        <v>313</v>
      </c>
      <c r="C130" s="116" t="s">
        <v>31</v>
      </c>
      <c r="D130" s="116" t="s">
        <v>131</v>
      </c>
      <c r="E130" s="117" t="s">
        <v>171</v>
      </c>
      <c r="F130" s="117" t="s">
        <v>172</v>
      </c>
      <c r="G130" s="117" t="s">
        <v>190</v>
      </c>
      <c r="H130" s="118">
        <v>144</v>
      </c>
      <c r="I130" s="118" t="s">
        <v>32</v>
      </c>
      <c r="J130" s="119">
        <v>77</v>
      </c>
      <c r="K130" s="98"/>
      <c r="L130" s="120"/>
      <c r="M130" s="121" t="str">
        <f t="shared" si="3"/>
        <v>-</v>
      </c>
      <c r="N130" s="122" t="str">
        <f t="shared" si="4"/>
        <v>-</v>
      </c>
      <c r="O130" s="123" t="s">
        <v>359</v>
      </c>
      <c r="P130" s="112"/>
      <c r="Q130" s="124"/>
    </row>
    <row r="131" spans="2:21" ht="14.4">
      <c r="B131" s="39" t="s">
        <v>189</v>
      </c>
      <c r="C131" s="39" t="s">
        <v>31</v>
      </c>
      <c r="D131" s="39" t="s">
        <v>131</v>
      </c>
      <c r="E131" s="40" t="s">
        <v>171</v>
      </c>
      <c r="F131" s="40" t="s">
        <v>172</v>
      </c>
      <c r="G131" s="40" t="s">
        <v>190</v>
      </c>
      <c r="H131" s="41">
        <v>96</v>
      </c>
      <c r="I131" s="41" t="s">
        <v>32</v>
      </c>
      <c r="J131" s="98">
        <v>77</v>
      </c>
      <c r="K131" s="98"/>
      <c r="L131" s="42"/>
      <c r="M131" s="97" t="str">
        <f t="shared" si="3"/>
        <v>-</v>
      </c>
      <c r="N131" s="43" t="str">
        <f t="shared" si="4"/>
        <v>-</v>
      </c>
      <c r="O131" s="113" t="s">
        <v>359</v>
      </c>
      <c r="U131" s="2"/>
    </row>
    <row r="132" spans="2:21" s="115" customFormat="1" ht="14.4" hidden="1">
      <c r="B132" s="116" t="s">
        <v>191</v>
      </c>
      <c r="C132" s="116" t="s">
        <v>31</v>
      </c>
      <c r="D132" s="116" t="s">
        <v>131</v>
      </c>
      <c r="E132" s="117" t="s">
        <v>171</v>
      </c>
      <c r="F132" s="117" t="s">
        <v>172</v>
      </c>
      <c r="G132" s="117" t="s">
        <v>192</v>
      </c>
      <c r="H132" s="118">
        <v>96</v>
      </c>
      <c r="I132" s="118" t="s">
        <v>32</v>
      </c>
      <c r="J132" s="119">
        <v>77</v>
      </c>
      <c r="K132" s="98"/>
      <c r="L132" s="120"/>
      <c r="M132" s="121" t="str">
        <f t="shared" si="3"/>
        <v>-</v>
      </c>
      <c r="N132" s="122" t="str">
        <f t="shared" si="4"/>
        <v>-</v>
      </c>
      <c r="O132" s="123" t="s">
        <v>359</v>
      </c>
      <c r="P132" s="112"/>
      <c r="Q132" s="124"/>
    </row>
    <row r="133" spans="2:21" ht="14.4">
      <c r="B133" s="39" t="s">
        <v>193</v>
      </c>
      <c r="C133" s="39" t="s">
        <v>31</v>
      </c>
      <c r="D133" s="39" t="s">
        <v>131</v>
      </c>
      <c r="E133" s="40" t="s">
        <v>171</v>
      </c>
      <c r="F133" s="40" t="s">
        <v>172</v>
      </c>
      <c r="G133" s="40" t="s">
        <v>66</v>
      </c>
      <c r="H133" s="41">
        <v>96</v>
      </c>
      <c r="I133" s="41" t="s">
        <v>32</v>
      </c>
      <c r="J133" s="98">
        <v>77</v>
      </c>
      <c r="K133" s="98"/>
      <c r="L133" s="42"/>
      <c r="M133" s="97" t="str">
        <f t="shared" si="3"/>
        <v>-</v>
      </c>
      <c r="N133" s="43" t="str">
        <f t="shared" si="4"/>
        <v>-</v>
      </c>
      <c r="O133" s="113" t="s">
        <v>359</v>
      </c>
      <c r="U133" s="2"/>
    </row>
    <row r="134" spans="2:21" ht="14.4">
      <c r="B134" s="39" t="s">
        <v>314</v>
      </c>
      <c r="C134" s="39" t="s">
        <v>31</v>
      </c>
      <c r="D134" s="39" t="s">
        <v>131</v>
      </c>
      <c r="E134" s="40" t="s">
        <v>171</v>
      </c>
      <c r="F134" s="40" t="s">
        <v>172</v>
      </c>
      <c r="G134" s="40" t="s">
        <v>362</v>
      </c>
      <c r="H134" s="41">
        <v>96</v>
      </c>
      <c r="I134" s="41" t="s">
        <v>32</v>
      </c>
      <c r="J134" s="98">
        <v>55</v>
      </c>
      <c r="K134" s="98"/>
      <c r="L134" s="42"/>
      <c r="M134" s="97" t="str">
        <f t="shared" si="3"/>
        <v>-</v>
      </c>
      <c r="N134" s="43" t="str">
        <f t="shared" si="4"/>
        <v>-</v>
      </c>
      <c r="O134" s="113" t="s">
        <v>359</v>
      </c>
      <c r="U134" s="2"/>
    </row>
    <row r="135" spans="2:21" s="115" customFormat="1" ht="14.4" hidden="1">
      <c r="B135" s="116" t="s">
        <v>315</v>
      </c>
      <c r="C135" s="116" t="s">
        <v>31</v>
      </c>
      <c r="D135" s="116" t="s">
        <v>131</v>
      </c>
      <c r="E135" s="117" t="s">
        <v>171</v>
      </c>
      <c r="F135" s="117" t="s">
        <v>172</v>
      </c>
      <c r="G135" s="117" t="s">
        <v>194</v>
      </c>
      <c r="H135" s="118">
        <v>96</v>
      </c>
      <c r="I135" s="118" t="s">
        <v>32</v>
      </c>
      <c r="J135" s="119">
        <v>77</v>
      </c>
      <c r="K135" s="98"/>
      <c r="L135" s="120"/>
      <c r="M135" s="121" t="str">
        <f t="shared" si="3"/>
        <v>-</v>
      </c>
      <c r="N135" s="122" t="str">
        <f t="shared" si="4"/>
        <v>-</v>
      </c>
      <c r="O135" s="123" t="s">
        <v>359</v>
      </c>
      <c r="P135" s="112"/>
      <c r="Q135" s="124"/>
    </row>
    <row r="136" spans="2:21" ht="13.8">
      <c r="B136" s="94" t="s">
        <v>198</v>
      </c>
      <c r="C136" s="95"/>
      <c r="D136" s="95"/>
      <c r="E136" s="96" t="s">
        <v>199</v>
      </c>
      <c r="F136" s="95"/>
      <c r="G136" s="95"/>
      <c r="H136" s="95"/>
      <c r="I136" s="95"/>
      <c r="J136" s="95"/>
      <c r="K136" s="95"/>
      <c r="L136" s="95">
        <f>SUM(L30:L135)</f>
        <v>0</v>
      </c>
      <c r="M136" s="95"/>
      <c r="N136" s="95"/>
      <c r="O136" s="95"/>
      <c r="U136" s="2"/>
    </row>
    <row r="137" spans="2:21" ht="13.8">
      <c r="B137" s="45" t="s">
        <v>356</v>
      </c>
      <c r="C137" s="46"/>
      <c r="D137" s="46"/>
      <c r="E137" s="47" t="s">
        <v>200</v>
      </c>
      <c r="F137" s="46"/>
      <c r="G137" s="46"/>
      <c r="H137" s="46"/>
      <c r="I137" s="46"/>
      <c r="J137" s="46"/>
      <c r="K137" s="46"/>
      <c r="L137" s="46">
        <f>IF(L136="-","-",ROUNDUP(IF((L136)&gt;=6,(L136)/30,0),0))</f>
        <v>0</v>
      </c>
      <c r="M137" s="46"/>
      <c r="N137" s="46"/>
      <c r="O137" s="46"/>
      <c r="U137" s="2"/>
    </row>
    <row r="139" spans="2:21" ht="13.2">
      <c r="F139" s="48"/>
      <c r="G139" s="48"/>
      <c r="H139" s="48"/>
    </row>
    <row r="140" spans="2:21" ht="13.8">
      <c r="E140" s="49" t="s">
        <v>201</v>
      </c>
      <c r="F140" s="48"/>
      <c r="G140" s="48"/>
      <c r="H140" s="48"/>
    </row>
    <row r="141" spans="2:21" ht="13.8">
      <c r="E141" s="49" t="s">
        <v>202</v>
      </c>
    </row>
  </sheetData>
  <autoFilter ref="B28:P137" xr:uid="{C004428D-8EF7-4914-B614-20415DD1B72D}">
    <filterColumn colId="0">
      <colorFilter dxfId="0" cellColor="0"/>
    </filterColumn>
  </autoFilter>
  <mergeCells count="8">
    <mergeCell ref="M14:N14"/>
    <mergeCell ref="M15:N15"/>
    <mergeCell ref="M12:N12"/>
    <mergeCell ref="P3:P5"/>
    <mergeCell ref="G5:K5"/>
    <mergeCell ref="M10:N10"/>
    <mergeCell ref="M11:N11"/>
    <mergeCell ref="M13:N13"/>
  </mergeCells>
  <phoneticPr fontId="58" type="noConversion"/>
  <conditionalFormatting sqref="A1:A1048576">
    <cfRule type="duplicateValues" dxfId="14" priority="2"/>
    <cfRule type="duplicateValues" dxfId="13" priority="4"/>
  </conditionalFormatting>
  <conditionalFormatting sqref="A29:A135">
    <cfRule type="duplicateValues" dxfId="12" priority="4221"/>
    <cfRule type="duplicateValues" dxfId="11" priority="4222"/>
  </conditionalFormatting>
  <conditionalFormatting sqref="A92:A1048576 A83:A90 A2:A81">
    <cfRule type="duplicateValues" dxfId="10" priority="4069"/>
  </conditionalFormatting>
  <conditionalFormatting sqref="A92:A1048576 A83:A90 A30:A81">
    <cfRule type="duplicateValues" dxfId="9" priority="4075"/>
  </conditionalFormatting>
  <conditionalFormatting sqref="A136:A1048576">
    <cfRule type="duplicateValues" dxfId="8" priority="9"/>
  </conditionalFormatting>
  <conditionalFormatting sqref="B1:B1048576">
    <cfRule type="duplicateValues" dxfId="7" priority="1"/>
  </conditionalFormatting>
  <conditionalFormatting sqref="C138:C1048576 C1:C28 A1:A1048576">
    <cfRule type="duplicateValues" dxfId="6" priority="13"/>
    <cfRule type="duplicateValues" dxfId="5" priority="14"/>
    <cfRule type="duplicateValues" dxfId="4" priority="15"/>
  </conditionalFormatting>
  <conditionalFormatting sqref="C138:C1048576 C1:C28">
    <cfRule type="duplicateValues" dxfId="3" priority="16"/>
  </conditionalFormatting>
  <conditionalFormatting sqref="J6">
    <cfRule type="containsText" dxfId="2" priority="6" operator="containsText" text="нет">
      <formula>NOT(ISERROR(SEARCH("нет",J6)))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M10">
    <cfRule type="containsBlanks" dxfId="1" priority="5">
      <formula>LEN(TRIM(M10))=0</formula>
    </cfRule>
  </conditionalFormatting>
  <dataValidations count="3">
    <dataValidation type="list" allowBlank="1" showInputMessage="1" showErrorMessage="1" sqref="M10:N10" xr:uid="{043D1529-5196-47A6-9B4C-3F22176F35D5}">
      <formula1>"Не выбрано,15 неделя 2026 (6-10 апреля),20 неделя 2026 (12-15 мая)"</formula1>
    </dataValidation>
    <dataValidation type="list" allowBlank="1" showInputMessage="1" showErrorMessage="1" sqref="J6" xr:uid="{5F4F003B-91BC-4B9D-89CC-1823CA73232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135" xr:uid="{DBD813E9-6E3D-4334-AB04-374E00BB5B87}">
      <formula1>$J$6&lt;&gt;"нет"</formula1>
    </dataValidation>
  </dataValidations>
  <hyperlinks>
    <hyperlink ref="G5" location="'Условия работы'!A1" display="&gt;&gt;&gt; Условия работы &lt;&lt;&lt;" xr:uid="{6A3F3C9A-7C9E-4A16-A8B0-F7D97A7082BA}"/>
    <hyperlink ref="P6" r:id="rId1" xr:uid="{0B4A6BE2-67D0-4C9F-9C69-5C1A7815909F}"/>
    <hyperlink ref="G5:K5" location="'Условия работы м. опт'!A1" display="&gt;&gt;&gt; Условия работы &lt;&lt;&lt;" xr:uid="{1014B4A8-8BCE-4651-AF7D-1636AC4D693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9A7F-C837-4D2B-AFA2-85E0580A05C8}">
  <dimension ref="B1:BH113"/>
  <sheetViews>
    <sheetView showGridLines="0" zoomScaleNormal="100" workbookViewId="0"/>
  </sheetViews>
  <sheetFormatPr defaultColWidth="9.21875" defaultRowHeight="14.4"/>
  <cols>
    <col min="1" max="1" width="3.33203125" style="53" customWidth="1"/>
    <col min="2" max="2" width="5.88671875" style="53" customWidth="1"/>
    <col min="3" max="15" width="9.21875" style="53"/>
    <col min="16" max="16" width="10" style="53" customWidth="1"/>
    <col min="17" max="16384" width="9.21875" style="53"/>
  </cols>
  <sheetData>
    <row r="1" spans="2:16" ht="15" thickTop="1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2:16">
      <c r="B2" s="54"/>
      <c r="P2" s="55"/>
    </row>
    <row r="3" spans="2:16">
      <c r="B3" s="54"/>
      <c r="P3" s="55"/>
    </row>
    <row r="4" spans="2:16">
      <c r="B4" s="54"/>
      <c r="P4" s="55"/>
    </row>
    <row r="5" spans="2:16">
      <c r="B5" s="54"/>
      <c r="P5" s="55"/>
    </row>
    <row r="6" spans="2:16" s="58" customFormat="1" ht="16.5" customHeight="1">
      <c r="B6" s="56"/>
      <c r="C6" s="57"/>
      <c r="P6" s="59"/>
    </row>
    <row r="7" spans="2:16" s="60" customFormat="1" ht="12" customHeight="1">
      <c r="B7" s="56"/>
      <c r="C7" s="57"/>
      <c r="P7" s="61"/>
    </row>
    <row r="8" spans="2:16" ht="12" customHeight="1">
      <c r="B8" s="54"/>
      <c r="C8" s="57"/>
      <c r="P8" s="55"/>
    </row>
    <row r="9" spans="2:16" ht="12" customHeight="1">
      <c r="B9" s="62"/>
      <c r="C9" s="57"/>
      <c r="P9" s="55"/>
    </row>
    <row r="10" spans="2:16" ht="12" customHeight="1">
      <c r="B10" s="62"/>
      <c r="C10" s="57"/>
      <c r="P10" s="55"/>
    </row>
    <row r="11" spans="2:16" ht="16.5" customHeight="1">
      <c r="B11" s="54"/>
      <c r="P11" s="55"/>
    </row>
    <row r="12" spans="2:16" ht="20.25" customHeight="1">
      <c r="B12" s="54"/>
      <c r="P12" s="55"/>
    </row>
    <row r="13" spans="2:16" s="65" customFormat="1" ht="17.25" customHeight="1">
      <c r="B13" s="63" t="s">
        <v>203</v>
      </c>
      <c r="C13" s="64" t="s">
        <v>204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66"/>
    </row>
    <row r="14" spans="2:16" s="71" customFormat="1" ht="15.6">
      <c r="B14" s="67" t="s">
        <v>205</v>
      </c>
      <c r="C14" s="68"/>
      <c r="D14" s="69"/>
      <c r="E14" s="69"/>
      <c r="F14" s="69"/>
      <c r="G14" s="69"/>
      <c r="H14" s="70" t="s">
        <v>206</v>
      </c>
      <c r="I14" s="68"/>
      <c r="J14" s="69"/>
      <c r="K14" s="69"/>
      <c r="L14" s="69"/>
      <c r="M14" s="69"/>
      <c r="N14" s="69"/>
      <c r="P14" s="72"/>
    </row>
    <row r="15" spans="2:16" s="71" customFormat="1">
      <c r="B15" s="73"/>
      <c r="C15" s="74" t="s">
        <v>207</v>
      </c>
      <c r="D15" s="69"/>
      <c r="E15" s="69"/>
      <c r="F15" s="69"/>
      <c r="G15" s="69"/>
      <c r="H15" s="75" t="s">
        <v>208</v>
      </c>
      <c r="I15" s="76" t="s">
        <v>209</v>
      </c>
      <c r="J15" s="69"/>
      <c r="K15" s="69"/>
      <c r="L15" s="69"/>
      <c r="M15" s="69"/>
      <c r="N15" s="69"/>
      <c r="P15" s="72"/>
    </row>
    <row r="16" spans="2:16" s="71" customFormat="1">
      <c r="B16" s="73"/>
      <c r="C16" s="74" t="s">
        <v>210</v>
      </c>
      <c r="D16" s="69"/>
      <c r="E16" s="69"/>
      <c r="F16" s="69"/>
      <c r="G16" s="69"/>
      <c r="H16" s="75" t="s">
        <v>208</v>
      </c>
      <c r="I16" s="76" t="s">
        <v>211</v>
      </c>
      <c r="J16" s="69"/>
      <c r="K16" s="69"/>
      <c r="L16" s="69"/>
      <c r="M16" s="69"/>
      <c r="N16" s="69"/>
      <c r="P16" s="72"/>
    </row>
    <row r="17" spans="2:22" s="71" customFormat="1">
      <c r="B17" s="73"/>
      <c r="C17" s="74" t="s">
        <v>212</v>
      </c>
      <c r="D17" s="69"/>
      <c r="E17" s="69"/>
      <c r="F17" s="69"/>
      <c r="G17" s="69"/>
      <c r="H17" s="75" t="s">
        <v>208</v>
      </c>
      <c r="I17" s="76" t="s">
        <v>213</v>
      </c>
      <c r="J17" s="69"/>
      <c r="K17" s="69"/>
      <c r="L17" s="69"/>
      <c r="M17" s="69"/>
      <c r="N17" s="69"/>
      <c r="P17" s="72"/>
    </row>
    <row r="18" spans="2:22" s="71" customFormat="1">
      <c r="B18" s="73"/>
      <c r="C18" s="74" t="s">
        <v>214</v>
      </c>
      <c r="D18" s="69"/>
      <c r="E18" s="69"/>
      <c r="F18" s="69"/>
      <c r="G18" s="69"/>
      <c r="H18" s="75" t="s">
        <v>208</v>
      </c>
      <c r="I18" s="76" t="s">
        <v>215</v>
      </c>
      <c r="J18" s="69"/>
      <c r="K18" s="69"/>
      <c r="L18" s="69"/>
      <c r="M18" s="69"/>
      <c r="N18" s="69"/>
      <c r="P18" s="72"/>
      <c r="V18" s="77"/>
    </row>
    <row r="19" spans="2:22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P19" s="55"/>
    </row>
    <row r="20" spans="2:22" ht="15.6">
      <c r="B20" s="63" t="s">
        <v>203</v>
      </c>
      <c r="C20" s="64" t="s">
        <v>216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P20" s="55"/>
    </row>
    <row r="21" spans="2:22" s="71" customFormat="1">
      <c r="B21" s="73"/>
      <c r="C21" s="74" t="s">
        <v>217</v>
      </c>
      <c r="D21" s="69"/>
      <c r="E21" s="69"/>
      <c r="F21" s="69"/>
      <c r="G21" s="69"/>
      <c r="H21" s="75"/>
      <c r="I21" s="76"/>
      <c r="J21" s="69"/>
      <c r="K21" s="69"/>
      <c r="L21" s="69"/>
      <c r="M21" s="69"/>
      <c r="N21" s="69"/>
      <c r="P21" s="72"/>
    </row>
    <row r="22" spans="2:22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P22" s="55"/>
    </row>
    <row r="23" spans="2:22">
      <c r="B23" s="80"/>
      <c r="P23" s="55"/>
    </row>
    <row r="24" spans="2:22">
      <c r="B24" s="80"/>
      <c r="P24" s="55"/>
    </row>
    <row r="25" spans="2:22">
      <c r="B25" s="80"/>
      <c r="P25" s="55"/>
    </row>
    <row r="26" spans="2:22" s="83" customFormat="1" ht="15.6">
      <c r="B26" s="81" t="s">
        <v>203</v>
      </c>
      <c r="C26" s="82" t="s">
        <v>218</v>
      </c>
      <c r="P26" s="84"/>
    </row>
    <row r="27" spans="2:22">
      <c r="B27" s="80"/>
      <c r="C27" s="74" t="s">
        <v>219</v>
      </c>
      <c r="P27" s="55"/>
    </row>
    <row r="28" spans="2:22">
      <c r="B28" s="80"/>
      <c r="C28" s="74" t="s">
        <v>220</v>
      </c>
      <c r="P28" s="55"/>
    </row>
    <row r="29" spans="2:22" s="83" customFormat="1" ht="15.6">
      <c r="B29" s="81" t="s">
        <v>203</v>
      </c>
      <c r="C29" s="82" t="s">
        <v>221</v>
      </c>
      <c r="P29" s="84"/>
    </row>
    <row r="30" spans="2:22" s="87" customFormat="1" ht="45" customHeight="1">
      <c r="B30" s="85" t="s">
        <v>203</v>
      </c>
      <c r="C30" s="139" t="s">
        <v>222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86"/>
    </row>
    <row r="31" spans="2:22">
      <c r="B31" s="80"/>
      <c r="C31" s="138" t="s">
        <v>223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55"/>
    </row>
    <row r="32" spans="2:22" ht="29.25" customHeight="1">
      <c r="B32" s="80"/>
      <c r="C32" s="140" t="s">
        <v>224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55"/>
    </row>
    <row r="33" spans="2:16" ht="30" customHeight="1">
      <c r="B33" s="80"/>
      <c r="C33" s="140" t="s">
        <v>225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55"/>
    </row>
    <row r="34" spans="2:16" ht="29.25" customHeight="1">
      <c r="B34" s="80"/>
      <c r="C34" s="138" t="s">
        <v>226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55"/>
    </row>
    <row r="35" spans="2:16" s="83" customFormat="1" ht="30.75" customHeight="1">
      <c r="B35" s="85" t="s">
        <v>203</v>
      </c>
      <c r="C35" s="139" t="s">
        <v>227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84"/>
    </row>
    <row r="36" spans="2:16" ht="29.25" customHeight="1">
      <c r="B36" s="80"/>
      <c r="C36" s="138" t="s">
        <v>228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55"/>
    </row>
    <row r="37" spans="2:16" ht="29.25" customHeight="1">
      <c r="B37" s="80"/>
      <c r="C37" s="138" t="s">
        <v>229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55"/>
    </row>
    <row r="38" spans="2:16" s="83" customFormat="1" ht="30.75" customHeight="1">
      <c r="B38" s="85" t="s">
        <v>203</v>
      </c>
      <c r="C38" s="139" t="s">
        <v>230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84"/>
    </row>
    <row r="39" spans="2:16">
      <c r="B39" s="8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55"/>
    </row>
    <row r="40" spans="2:16">
      <c r="B40" s="8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55"/>
    </row>
    <row r="41" spans="2:16">
      <c r="B41" s="8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55"/>
    </row>
    <row r="42" spans="2:16" ht="28.5" customHeight="1">
      <c r="B42" s="85" t="s">
        <v>203</v>
      </c>
      <c r="C42" s="139" t="s">
        <v>231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55"/>
    </row>
    <row r="43" spans="2:16" s="87" customFormat="1" ht="30" customHeight="1">
      <c r="B43" s="85" t="s">
        <v>203</v>
      </c>
      <c r="C43" s="139" t="s">
        <v>232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86"/>
    </row>
    <row r="44" spans="2:16" ht="30" customHeight="1">
      <c r="B44" s="80"/>
      <c r="C44" s="138" t="s">
        <v>233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55"/>
    </row>
    <row r="45" spans="2:16" ht="29.25" customHeight="1">
      <c r="B45" s="80"/>
      <c r="C45" s="138" t="s">
        <v>234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55"/>
    </row>
    <row r="46" spans="2:16" s="87" customFormat="1" ht="15">
      <c r="B46" s="85" t="s">
        <v>203</v>
      </c>
      <c r="C46" s="139" t="s">
        <v>235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86"/>
    </row>
    <row r="47" spans="2:16" ht="44.25" customHeight="1">
      <c r="B47" s="80"/>
      <c r="C47" s="138" t="s">
        <v>236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55"/>
    </row>
    <row r="48" spans="2:16" s="87" customFormat="1" ht="15">
      <c r="B48" s="85" t="s">
        <v>203</v>
      </c>
      <c r="C48" s="139" t="s">
        <v>237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86"/>
    </row>
    <row r="49" spans="2:16" ht="29.25" customHeight="1">
      <c r="B49" s="80"/>
      <c r="C49" s="138" t="s">
        <v>238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55"/>
    </row>
    <row r="50" spans="2:16" s="87" customFormat="1" ht="47.25" customHeight="1">
      <c r="B50" s="85" t="s">
        <v>203</v>
      </c>
      <c r="C50" s="143" t="s">
        <v>239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86"/>
    </row>
    <row r="51" spans="2:16" ht="30.75" customHeight="1">
      <c r="B51" s="80"/>
      <c r="C51" s="138" t="s">
        <v>240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55"/>
    </row>
    <row r="52" spans="2:16" ht="30.75" customHeight="1">
      <c r="B52" s="80"/>
      <c r="C52" s="138" t="s">
        <v>241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55"/>
    </row>
    <row r="53" spans="2:16" ht="30.75" customHeight="1">
      <c r="B53" s="80"/>
      <c r="C53" s="138" t="s">
        <v>242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55"/>
    </row>
    <row r="54" spans="2:16" ht="42" customHeight="1">
      <c r="B54" s="85" t="s">
        <v>203</v>
      </c>
      <c r="C54" s="139" t="s">
        <v>243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55"/>
    </row>
    <row r="55" spans="2:16">
      <c r="B55" s="80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55"/>
    </row>
    <row r="56" spans="2:16">
      <c r="B56" s="80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55"/>
    </row>
    <row r="57" spans="2:16">
      <c r="B57" s="80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55"/>
    </row>
    <row r="58" spans="2:16">
      <c r="B58" s="80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55"/>
    </row>
    <row r="59" spans="2:16" ht="18" customHeight="1">
      <c r="B59" s="85" t="s">
        <v>203</v>
      </c>
      <c r="C59" s="142" t="s">
        <v>244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55"/>
    </row>
    <row r="60" spans="2:16" ht="12.75" customHeight="1">
      <c r="B60" s="80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55"/>
    </row>
    <row r="61" spans="2:16">
      <c r="B61" s="80"/>
      <c r="P61" s="55"/>
    </row>
    <row r="62" spans="2:16">
      <c r="B62" s="80"/>
      <c r="P62" s="55"/>
    </row>
    <row r="63" spans="2:16">
      <c r="B63" s="80"/>
      <c r="P63" s="55"/>
    </row>
    <row r="64" spans="2:16" ht="17.25" customHeight="1">
      <c r="B64" s="85" t="s">
        <v>203</v>
      </c>
      <c r="C64" s="143" t="s">
        <v>245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55"/>
    </row>
    <row r="65" spans="2:60" ht="15" customHeight="1">
      <c r="B65" s="80"/>
      <c r="C65" s="144" t="s">
        <v>246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55"/>
    </row>
    <row r="66" spans="2:60" ht="15" customHeight="1">
      <c r="B66" s="80"/>
      <c r="C66" s="144" t="s">
        <v>247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55"/>
    </row>
    <row r="67" spans="2:60" ht="15" customHeight="1">
      <c r="B67" s="80"/>
      <c r="C67" s="144" t="s">
        <v>248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55"/>
    </row>
    <row r="68" spans="2:60" ht="31.5" customHeight="1">
      <c r="B68" s="85" t="s">
        <v>203</v>
      </c>
      <c r="C68" s="139" t="s">
        <v>249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55"/>
    </row>
    <row r="69" spans="2:60" ht="31.5" customHeight="1">
      <c r="B69" s="85"/>
      <c r="C69" s="138" t="s">
        <v>250</v>
      </c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55"/>
    </row>
    <row r="70" spans="2:60" ht="29.25" customHeight="1">
      <c r="B70" s="85"/>
      <c r="C70" s="138" t="s">
        <v>251</v>
      </c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55"/>
    </row>
    <row r="71" spans="2:60">
      <c r="B71" s="80"/>
      <c r="C71" s="138" t="s">
        <v>252</v>
      </c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55"/>
    </row>
    <row r="72" spans="2:60">
      <c r="B72" s="80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55"/>
    </row>
    <row r="73" spans="2:60">
      <c r="B73" s="80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55"/>
    </row>
    <row r="74" spans="2:60">
      <c r="B74" s="80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55"/>
    </row>
    <row r="75" spans="2:60">
      <c r="B75" s="80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55"/>
    </row>
    <row r="76" spans="2:60" ht="45" customHeight="1">
      <c r="B76" s="85" t="s">
        <v>203</v>
      </c>
      <c r="C76" s="139" t="s">
        <v>253</v>
      </c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55"/>
    </row>
    <row r="77" spans="2:60" ht="29.25" customHeight="1">
      <c r="B77" s="85"/>
      <c r="C77" s="138" t="s">
        <v>254</v>
      </c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55"/>
    </row>
    <row r="78" spans="2:60" ht="15">
      <c r="B78" s="85" t="s">
        <v>203</v>
      </c>
      <c r="C78" s="139" t="s">
        <v>255</v>
      </c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55"/>
    </row>
    <row r="79" spans="2:60" ht="15">
      <c r="B79" s="85"/>
      <c r="C79" s="138" t="s">
        <v>256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55"/>
    </row>
    <row r="80" spans="2:60" ht="59.25" customHeight="1">
      <c r="B80" s="85"/>
      <c r="C80" s="138" t="s">
        <v>257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5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2:60">
      <c r="B81" s="80"/>
      <c r="C81" s="138" t="s">
        <v>258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5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2:60">
      <c r="B82" s="80"/>
      <c r="C82" s="146" t="s">
        <v>259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5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2:60">
      <c r="B83" s="80"/>
      <c r="C83" s="146" t="s">
        <v>260</v>
      </c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55"/>
      <c r="S83" s="145" t="s">
        <v>261</v>
      </c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2:60">
      <c r="B84" s="80"/>
      <c r="C84" s="140" t="s">
        <v>262</v>
      </c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5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2:60" ht="30.75" customHeight="1">
      <c r="B85" s="80"/>
      <c r="C85" s="138" t="s">
        <v>263</v>
      </c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5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</row>
    <row r="86" spans="2:60">
      <c r="B86" s="80"/>
      <c r="C86" s="138" t="s">
        <v>264</v>
      </c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5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2:60" ht="45" customHeight="1">
      <c r="B87" s="85" t="s">
        <v>203</v>
      </c>
      <c r="C87" s="139" t="s">
        <v>265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55"/>
    </row>
    <row r="88" spans="2:60" ht="30" customHeight="1">
      <c r="B88" s="80"/>
      <c r="C88" s="138" t="s">
        <v>266</v>
      </c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5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2:60" ht="45" customHeight="1">
      <c r="B89" s="80"/>
      <c r="C89" s="138" t="s">
        <v>267</v>
      </c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5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2:60">
      <c r="B90" s="80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55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</row>
    <row r="91" spans="2:60">
      <c r="B91" s="80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55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</row>
    <row r="92" spans="2:60">
      <c r="B92" s="80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55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</row>
    <row r="93" spans="2:60">
      <c r="B93" s="80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55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</row>
    <row r="94" spans="2:60" ht="15">
      <c r="B94" s="85" t="s">
        <v>203</v>
      </c>
      <c r="C94" s="139" t="s">
        <v>268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55"/>
    </row>
    <row r="95" spans="2:60">
      <c r="B95" s="54"/>
      <c r="P95" s="55"/>
    </row>
    <row r="96" spans="2:60">
      <c r="B96" s="54"/>
      <c r="P96" s="55"/>
    </row>
    <row r="97" spans="2:16">
      <c r="B97" s="54"/>
      <c r="P97" s="55"/>
    </row>
    <row r="98" spans="2:16">
      <c r="B98" s="54"/>
      <c r="P98" s="55"/>
    </row>
    <row r="99" spans="2:16">
      <c r="B99" s="54"/>
      <c r="P99" s="55"/>
    </row>
    <row r="100" spans="2:16">
      <c r="B100" s="54"/>
      <c r="P100" s="55"/>
    </row>
    <row r="101" spans="2:16">
      <c r="B101" s="54"/>
      <c r="P101" s="55"/>
    </row>
    <row r="102" spans="2:16">
      <c r="B102" s="54"/>
      <c r="P102" s="55"/>
    </row>
    <row r="103" spans="2:16">
      <c r="B103" s="54"/>
      <c r="P103" s="55"/>
    </row>
    <row r="104" spans="2:16">
      <c r="B104" s="54"/>
      <c r="P104" s="55"/>
    </row>
    <row r="105" spans="2:16">
      <c r="B105" s="54"/>
      <c r="P105" s="55"/>
    </row>
    <row r="106" spans="2:16">
      <c r="B106" s="54"/>
      <c r="P106" s="55"/>
    </row>
    <row r="107" spans="2:16">
      <c r="B107" s="54"/>
      <c r="P107" s="55"/>
    </row>
    <row r="108" spans="2:16">
      <c r="B108" s="54"/>
      <c r="P108" s="55"/>
    </row>
    <row r="109" spans="2:16">
      <c r="B109" s="54"/>
      <c r="P109" s="55"/>
    </row>
    <row r="110" spans="2:16">
      <c r="B110" s="54"/>
      <c r="P110" s="55"/>
    </row>
    <row r="111" spans="2:16">
      <c r="B111" s="54"/>
      <c r="P111" s="55"/>
    </row>
    <row r="112" spans="2:16" ht="15" thickBot="1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2"/>
    </row>
    <row r="113" ht="15" thickTop="1"/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2025-2026</vt:lpstr>
      <vt:lpstr>Условия работы м.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2024-09-26T15:06:45Z</dcterms:created>
  <dcterms:modified xsi:type="dcterms:W3CDTF">2026-02-20T09:54:37Z</dcterms:modified>
</cp:coreProperties>
</file>