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0D537C50-02B1-4142-B7D4-21AAB67D9CEC}" xr6:coauthVersionLast="47" xr6:coauthVersionMax="47" xr10:uidLastSave="{00000000-0000-0000-0000-000000000000}"/>
  <bookViews>
    <workbookView xWindow="-28920" yWindow="-2475" windowWidth="29040" windowHeight="15720" xr2:uid="{C49C7E94-170D-4EDB-9B4F-CA81B81EF84D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6_неделя_2021">#REF!</definedName>
    <definedName name="_xlnm._FilterDatabase" localSheetId="0" hidden="1">'2026'!$B$22:$Q$95</definedName>
    <definedName name="a">#REF!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 localSheetId="1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 localSheetId="0">[2]Лист2!$A$1:$C$339</definedName>
    <definedName name="fin" localSheetId="1">[2]Лист2!$A$1:$C$339</definedName>
    <definedName name="fin">[2]Лист2!$A$1:$C$339</definedName>
    <definedName name="final" localSheetId="0">[2]Лист2!$A$2:$B$339</definedName>
    <definedName name="final" localSheetId="1">[2]Лист2!$A$2:$B$339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aen" localSheetId="0">#REF!</definedName>
    <definedName name="paen" localSheetId="1">#REF!</definedName>
    <definedName name="paen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[5]PDX!#REF!</definedName>
    <definedName name="peon" localSheetId="0">#REF!</definedName>
    <definedName name="peon" localSheetId="1">#REF!</definedName>
    <definedName name="peon">#REF!</definedName>
    <definedName name="peon2" localSheetId="0">'2026'!$B$22:$E$95</definedName>
    <definedName name="peon2">#REF!</definedName>
    <definedName name="peoni" localSheetId="0">#REF!</definedName>
    <definedName name="peoni" localSheetId="1">#REF!</definedName>
    <definedName name="peoni">#REF!</definedName>
    <definedName name="peonn" localSheetId="0">[6]Лист2!$A$1:$IV$65536</definedName>
    <definedName name="peonn" localSheetId="1">[6]Лист2!$A$1:$IV$65536</definedName>
    <definedName name="peonn">[7]Лист2!$A$1:$IV$65536</definedName>
    <definedName name="pin" localSheetId="0">#REF!</definedName>
    <definedName name="pin" localSheetId="1">#REF!</definedName>
    <definedName name="pin">#REF!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pp" localSheetId="0">#REF!</definedName>
    <definedName name="ppp" localSheetId="1">#REF!</definedName>
    <definedName name="ppp">#REF!</definedName>
    <definedName name="pppp" localSheetId="0">#REF!</definedName>
    <definedName name="pppp" localSheetId="1">#REF!</definedName>
    <definedName name="p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 localSheetId="1">#REF!</definedName>
    <definedName name="stk">#REF!</definedName>
    <definedName name="stock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 localSheetId="1">#REF!</definedName>
    <definedName name="зкщмм">#REF!</definedName>
    <definedName name="курс">[8]рабочий!$L$1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31" i="1"/>
  <c r="L38" i="1"/>
  <c r="L45" i="1"/>
  <c r="L49" i="1"/>
  <c r="L53" i="1"/>
  <c r="L59" i="1"/>
  <c r="L66" i="1"/>
  <c r="L72" i="1"/>
  <c r="L80" i="1"/>
  <c r="L61" i="1"/>
  <c r="L92" i="1"/>
  <c r="L44" i="1"/>
  <c r="K24" i="1"/>
  <c r="K28" i="1"/>
  <c r="K36" i="1"/>
  <c r="K41" i="1"/>
  <c r="K47" i="1"/>
  <c r="K51" i="1"/>
  <c r="K55" i="1"/>
  <c r="K63" i="1"/>
  <c r="K69" i="1"/>
  <c r="K76" i="1"/>
  <c r="K83" i="1"/>
  <c r="L81" i="1"/>
  <c r="L58" i="1"/>
  <c r="L42" i="1"/>
  <c r="L24" i="1"/>
  <c r="L28" i="1"/>
  <c r="L36" i="1"/>
  <c r="L41" i="1"/>
  <c r="L47" i="1"/>
  <c r="L51" i="1"/>
  <c r="L55" i="1"/>
  <c r="L63" i="1"/>
  <c r="L69" i="1"/>
  <c r="L76" i="1"/>
  <c r="K90" i="1"/>
  <c r="L60" i="1"/>
  <c r="L35" i="1"/>
  <c r="L84" i="1"/>
  <c r="K26" i="1"/>
  <c r="K31" i="1"/>
  <c r="K38" i="1"/>
  <c r="K45" i="1"/>
  <c r="K49" i="1"/>
  <c r="K53" i="1"/>
  <c r="K59" i="1"/>
  <c r="K66" i="1"/>
  <c r="K72" i="1"/>
  <c r="K80" i="1"/>
  <c r="K93" i="1"/>
  <c r="L78" i="1"/>
  <c r="L85" i="1"/>
  <c r="L65" i="1"/>
  <c r="L83" i="1"/>
  <c r="L90" i="1"/>
  <c r="L93" i="1"/>
  <c r="K61" i="1"/>
  <c r="K81" i="1"/>
  <c r="K60" i="1"/>
  <c r="K78" i="1"/>
  <c r="K92" i="1"/>
  <c r="K58" i="1"/>
  <c r="K35" i="1"/>
  <c r="K85" i="1"/>
  <c r="K44" i="1"/>
  <c r="K42" i="1"/>
  <c r="K84" i="1"/>
  <c r="K65" i="1"/>
  <c r="K25" i="1"/>
  <c r="K27" i="1"/>
  <c r="K29" i="1"/>
  <c r="K34" i="1"/>
  <c r="K37" i="1"/>
  <c r="K39" i="1"/>
  <c r="K43" i="1"/>
  <c r="K46" i="1"/>
  <c r="K48" i="1"/>
  <c r="K50" i="1"/>
  <c r="K52" i="1"/>
  <c r="K54" i="1"/>
  <c r="K57" i="1"/>
  <c r="K62" i="1"/>
  <c r="K64" i="1"/>
  <c r="K67" i="1"/>
  <c r="K71" i="1"/>
  <c r="K75" i="1"/>
  <c r="K77" i="1"/>
  <c r="K82" i="1"/>
  <c r="K86" i="1"/>
  <c r="K91" i="1"/>
  <c r="L88" i="1"/>
  <c r="L74" i="1"/>
  <c r="L89" i="1"/>
  <c r="L32" i="1"/>
  <c r="L87" i="1"/>
  <c r="L79" i="1"/>
  <c r="L33" i="1"/>
  <c r="L68" i="1"/>
  <c r="L40" i="1"/>
  <c r="L73" i="1"/>
  <c r="L56" i="1"/>
  <c r="L30" i="1"/>
  <c r="L70" i="1"/>
  <c r="L25" i="1"/>
  <c r="L27" i="1"/>
  <c r="L29" i="1"/>
  <c r="L34" i="1"/>
  <c r="L37" i="1"/>
  <c r="L39" i="1"/>
  <c r="L43" i="1"/>
  <c r="L46" i="1"/>
  <c r="L48" i="1"/>
  <c r="L50" i="1"/>
  <c r="L52" i="1"/>
  <c r="L54" i="1"/>
  <c r="L57" i="1"/>
  <c r="L62" i="1"/>
  <c r="L64" i="1"/>
  <c r="L67" i="1"/>
  <c r="L71" i="1"/>
  <c r="L75" i="1"/>
  <c r="L77" i="1"/>
  <c r="L82" i="1"/>
  <c r="L86" i="1"/>
  <c r="L91" i="1"/>
  <c r="K88" i="1"/>
  <c r="K74" i="1"/>
  <c r="K89" i="1"/>
  <c r="K32" i="1"/>
  <c r="K87" i="1"/>
  <c r="K79" i="1"/>
  <c r="K33" i="1"/>
  <c r="K68" i="1"/>
  <c r="K40" i="1"/>
  <c r="K73" i="1"/>
  <c r="K56" i="1"/>
  <c r="K30" i="1"/>
  <c r="K70" i="1"/>
  <c r="K23" i="1"/>
  <c r="L8" i="1"/>
  <c r="L23" i="1"/>
  <c r="L10" i="1" l="1"/>
  <c r="L11" i="1" s="1"/>
  <c r="L12" i="1" s="1"/>
  <c r="L9" i="1"/>
  <c r="J94" i="1" s="1"/>
  <c r="J95" i="1" s="1"/>
</calcChain>
</file>

<file path=xl/sharedStrings.xml><?xml version="1.0" encoding="utf-8"?>
<sst xmlns="http://schemas.openxmlformats.org/spreadsheetml/2006/main" count="516" uniqueCount="320">
  <si>
    <t>Подпишитесь на наш телеграм-канал, чтобы всегда быть в курсе последних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</si>
  <si>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</si>
  <si>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</si>
  <si>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</si>
  <si>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</si>
  <si>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</si>
  <si>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</si>
  <si>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</t>
  </si>
  <si>
    <t>← Выберите период выдачи</t>
  </si>
  <si>
    <t>Cтрана производства: Россия</t>
  </si>
  <si>
    <t>Количество клубней</t>
  </si>
  <si>
    <t>Количество ящиков (ориентировочное)</t>
  </si>
  <si>
    <t>Сумма заказа, предварительно</t>
  </si>
  <si>
    <t>Общий минимальный заказ: 15 тыс. ₽</t>
  </si>
  <si>
    <t>Скидка/надбавка</t>
  </si>
  <si>
    <t>Минимальный заказ на сорт (кратность заказа): 5 шт</t>
  </si>
  <si>
    <t>Итоговая сумма заказа</t>
  </si>
  <si>
    <t>Упаковка: гофрокороб 60x40x30 - бесплатно</t>
  </si>
  <si>
    <t>Бесплатная доставка до ближайшего к нашему складу терминала ТК: ПЭК, ЖелДорЭкспедиция, Вера-1.</t>
  </si>
  <si>
    <t xml:space="preserve"> </t>
  </si>
  <si>
    <t>Важно! При отгрузке с нашего склада необходимо соблюдать температурный режим 5-20°C!</t>
  </si>
  <si>
    <t>Система скидок: при заказе более 100 тыс. ₽ - скидка 3%</t>
  </si>
  <si>
    <t xml:space="preserve">Артикул </t>
  </si>
  <si>
    <t>Палитра оттенков</t>
  </si>
  <si>
    <t>Группа</t>
  </si>
  <si>
    <t>Cорт</t>
  </si>
  <si>
    <r>
      <t>Цена при заказе</t>
    </r>
    <r>
      <rPr>
        <b/>
        <sz val="10.5"/>
        <rFont val="Calibri"/>
        <family val="2"/>
        <charset val="204"/>
        <scheme val="minor"/>
      </rPr>
      <t xml:space="preserve"> от 50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</si>
  <si>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от 15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</si>
  <si>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10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</si>
  <si>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5 шт на сорт</t>
    </r>
  </si>
  <si>
    <r>
      <t>Заказ, шт.</t>
    </r>
    <r>
      <rPr>
        <b/>
        <sz val="10.5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↓</t>
    </r>
  </si>
  <si>
    <t>Ящиков (рассчетно)</t>
  </si>
  <si>
    <t>Сумма</t>
  </si>
  <si>
    <t>Высота</t>
  </si>
  <si>
    <t>Диаметр бутона</t>
  </si>
  <si>
    <t>Селекция</t>
  </si>
  <si>
    <t>Подходит для срезки</t>
  </si>
  <si>
    <t>46-318-2458</t>
  </si>
  <si>
    <t>кактусовый</t>
  </si>
  <si>
    <t>Apricot Star</t>
  </si>
  <si>
    <t>~ 80</t>
  </si>
  <si>
    <t>15-20</t>
  </si>
  <si>
    <t>Ruigrok, Netherlands, 1995</t>
  </si>
  <si>
    <t>да</t>
  </si>
  <si>
    <t>46-318-2489</t>
  </si>
  <si>
    <t>декоративный</t>
  </si>
  <si>
    <t>Belle of Barmera</t>
  </si>
  <si>
    <t>~ 120</t>
  </si>
  <si>
    <t xml:space="preserve">25+ </t>
  </si>
  <si>
    <t>Simon, USA, 1987</t>
  </si>
  <si>
    <t>46-318-1910</t>
  </si>
  <si>
    <t>полукактусовый</t>
  </si>
  <si>
    <t>Birgitt</t>
  </si>
  <si>
    <t>Bergerhoff, Germany, 1983</t>
  </si>
  <si>
    <t>46-318-1906</t>
  </si>
  <si>
    <t>Cafe au Lait</t>
  </si>
  <si>
    <t>Bruidegom, Netherlands, 1967</t>
  </si>
  <si>
    <t>46-318-2424</t>
  </si>
  <si>
    <t>Caramel Antique</t>
  </si>
  <si>
    <t>~ 100</t>
  </si>
  <si>
    <t>10-15</t>
  </si>
  <si>
    <t>Koot, Netherlands, 2020</t>
  </si>
  <si>
    <t>46-318-2468</t>
  </si>
  <si>
    <t>шаровидный</t>
  </si>
  <si>
    <t>Columbus</t>
  </si>
  <si>
    <t>7-10</t>
  </si>
  <si>
    <t>46-318-2470</t>
  </si>
  <si>
    <t>David Howard</t>
  </si>
  <si>
    <t>~ 110</t>
  </si>
  <si>
    <t>Howard, Great Britain, 1960</t>
  </si>
  <si>
    <t>46-318-2477</t>
  </si>
  <si>
    <t>Diana’s Memory</t>
  </si>
  <si>
    <t>~ 70</t>
  </si>
  <si>
    <t>Van der Lans, Netherlands, 1998</t>
  </si>
  <si>
    <t>46-318-2488</t>
  </si>
  <si>
    <t>Emory Paul</t>
  </si>
  <si>
    <t>~ 140</t>
  </si>
  <si>
    <t>Baynes, Australia, 1962</t>
  </si>
  <si>
    <t>46-318-2483</t>
  </si>
  <si>
    <t>Eveline</t>
  </si>
  <si>
    <t>Geerlings, Netherlands, 1982</t>
  </si>
  <si>
    <t>46-318-1902</t>
  </si>
  <si>
    <t>Fleurel</t>
  </si>
  <si>
    <t>~ 90</t>
  </si>
  <si>
    <t>20-25</t>
  </si>
  <si>
    <t>Van der Lans de Boer, Netherlands, 1995</t>
  </si>
  <si>
    <t>46-318-2482</t>
  </si>
  <si>
    <t>Gitt's Attention</t>
  </si>
  <si>
    <t>Gitts, USA, 2000</t>
  </si>
  <si>
    <t>46-318-2474</t>
  </si>
  <si>
    <t>Glorie van Noordwijk</t>
  </si>
  <si>
    <t>Van den Berg, Netherlands, 1969</t>
  </si>
  <si>
    <t>46-318-2480</t>
  </si>
  <si>
    <t>простой</t>
  </si>
  <si>
    <t>HS Party</t>
  </si>
  <si>
    <t>5-10</t>
  </si>
  <si>
    <t>Verwer, Netherlands, 2004</t>
  </si>
  <si>
    <t>46-318-2467</t>
  </si>
  <si>
    <t>Janick's Symphony</t>
  </si>
  <si>
    <t>Van de Vegte, Netherlands, 2005</t>
  </si>
  <si>
    <t>46-318-2469</t>
  </si>
  <si>
    <t>Jowey Fantasy</t>
  </si>
  <si>
    <t>10-11</t>
  </si>
  <si>
    <t>Weyts, Belgium, 2023</t>
  </si>
  <si>
    <t>46-318-1923</t>
  </si>
  <si>
    <t>Jowey Nicky</t>
  </si>
  <si>
    <t>~ 130</t>
  </si>
  <si>
    <t>Weyts, Belgium, 2006</t>
  </si>
  <si>
    <t>46-318-2432</t>
  </si>
  <si>
    <t>Karma Gold</t>
  </si>
  <si>
    <t>Verwer, Netherlands, 2010</t>
  </si>
  <si>
    <t>46-318-2433</t>
  </si>
  <si>
    <t>Karma Lagoon</t>
  </si>
  <si>
    <t>Verwer, Netherlands, 1994</t>
  </si>
  <si>
    <t>46-318-2434</t>
  </si>
  <si>
    <t>нимфейный</t>
  </si>
  <si>
    <t>Karma Maarten Zwaan</t>
  </si>
  <si>
    <t>Verwer, Netherlands, 1999</t>
  </si>
  <si>
    <t>46-318-2435</t>
  </si>
  <si>
    <t>Karma Naomi</t>
  </si>
  <si>
    <t>Verwer, Netherlands, 1996</t>
  </si>
  <si>
    <t>46-318-2436</t>
  </si>
  <si>
    <t>Karma Prospero</t>
  </si>
  <si>
    <t>46-318-2437</t>
  </si>
  <si>
    <t>Karma Red Corona</t>
  </si>
  <si>
    <t>Verwer, Netherlands, 2005</t>
  </si>
  <si>
    <t>46-318-2475</t>
  </si>
  <si>
    <t>Karma Sangria</t>
  </si>
  <si>
    <t>Verwer, Netherlands, 1998</t>
  </si>
  <si>
    <t>46-318-2438</t>
  </si>
  <si>
    <t>Karma Serena</t>
  </si>
  <si>
    <t>Verwer, Netherlands, 1995</t>
  </si>
  <si>
    <t>46-318-1905</t>
  </si>
  <si>
    <t>Labyrinth</t>
  </si>
  <si>
    <t>Koot, Netherlands, 2013</t>
  </si>
  <si>
    <t>46-318-2478</t>
  </si>
  <si>
    <t>Lavander Perfection</t>
  </si>
  <si>
    <t>Johnston, New Zealand, 1951</t>
  </si>
  <si>
    <t>46-318-1915</t>
  </si>
  <si>
    <t>New Baby</t>
  </si>
  <si>
    <t>Lammerse, Netherlands, 1964</t>
  </si>
  <si>
    <t>46-318-2479</t>
  </si>
  <si>
    <t>Onesta</t>
  </si>
  <si>
    <t>Verwer, Netherlands, 1988</t>
  </si>
  <si>
    <t>46-318-2472</t>
  </si>
  <si>
    <t>Orange Girl</t>
  </si>
  <si>
    <t>46-318-2486</t>
  </si>
  <si>
    <t>Peaches and Cream</t>
  </si>
  <si>
    <t>Muntjewerff, Netherlands, 2000</t>
  </si>
  <si>
    <t>46-318-1914</t>
  </si>
  <si>
    <t>Penhill Watermelon</t>
  </si>
  <si>
    <t>Maritz, South Africa, 2000</t>
  </si>
  <si>
    <t>46-318-2443</t>
  </si>
  <si>
    <t>Pink Delight</t>
  </si>
  <si>
    <t>46-318-2445</t>
  </si>
  <si>
    <t>Pink Petticoat</t>
  </si>
  <si>
    <t>Gitts, USA, 2008</t>
  </si>
  <si>
    <t>46-318-2446</t>
  </si>
  <si>
    <t>Pink Runner</t>
  </si>
  <si>
    <t>46-318-2481</t>
  </si>
  <si>
    <t>переходный</t>
  </si>
  <si>
    <t>Purple Haze</t>
  </si>
  <si>
    <t>Van Dongen, Netherlands, 2002</t>
  </si>
  <si>
    <t>46-318-2418</t>
  </si>
  <si>
    <t>Red Fox</t>
  </si>
  <si>
    <t>46-318-2471</t>
  </si>
  <si>
    <t>Red Labyrinth</t>
  </si>
  <si>
    <t>Van Schie, Netherlands, 2019</t>
  </si>
  <si>
    <t>46-318-2485</t>
  </si>
  <si>
    <t>Severins Triumph</t>
  </si>
  <si>
    <t>~ 150</t>
  </si>
  <si>
    <t>Severin, Germany, 1932</t>
  </si>
  <si>
    <t>46-318-2448</t>
  </si>
  <si>
    <t>Snow Cap</t>
  </si>
  <si>
    <t>46-318-2449</t>
  </si>
  <si>
    <t>Strawberry Cream</t>
  </si>
  <si>
    <t>46-318-2452</t>
  </si>
  <si>
    <t>Tyrell</t>
  </si>
  <si>
    <t>46-318-2476</t>
  </si>
  <si>
    <t>White Onesta</t>
  </si>
  <si>
    <t>Warmerdam, Netherlands, 2000</t>
  </si>
  <si>
    <t>46-318-2421</t>
  </si>
  <si>
    <t>Wizard of Oz</t>
  </si>
  <si>
    <t>Berbee, Netherlands, 2006</t>
  </si>
  <si>
    <t>46-318-2473</t>
  </si>
  <si>
    <t>Веселые Ребята</t>
  </si>
  <si>
    <t>УТ-00075306</t>
  </si>
  <si>
    <t>Гофрокороб 60х40х30 см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</si>
  <si>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</si>
  <si>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</si>
  <si>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</si>
  <si>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</si>
  <si>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</si>
  <si>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</si>
  <si>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</si>
  <si>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</si>
  <si>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</si>
  <si>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</si>
  <si>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</si>
  <si>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</si>
  <si>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</si>
  <si>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</si>
  <si>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</si>
  <si>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</si>
  <si>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</si>
  <si>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</si>
  <si>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</si>
  <si>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</si>
  <si>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</si>
  <si>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</si>
  <si>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</si>
  <si>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</si>
  <si>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</si>
  <si>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</si>
  <si>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</si>
  <si>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</si>
  <si>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</si>
  <si>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</si>
  <si>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</si>
  <si>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</si>
  <si>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</si>
  <si>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</si>
  <si>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</si>
  <si>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</si>
  <si>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</si>
  <si>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</si>
  <si>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</si>
  <si>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</si>
  <si>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</si>
  <si>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</si>
  <si>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</si>
  <si>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</si>
  <si>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</si>
  <si>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</si>
  <si>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</si>
  <si>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</si>
  <si>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</si>
  <si>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</si>
  <si>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</si>
  <si>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</si>
  <si>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</si>
  <si>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</si>
  <si>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</si>
  <si>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</si>
  <si>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</si>
  <si>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</si>
  <si>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</si>
  <si>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</si>
  <si>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</si>
  <si>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</si>
  <si>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</si>
  <si>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</si>
  <si>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</si>
  <si>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</si>
  <si>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</si>
  <si>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</si>
  <si>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</si>
  <si>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Для предзаказа на осень 2026/весну 2027 сохраняются соответственные цены 2025/2026</t>
  </si>
  <si>
    <t>Приём заказов закрывается за 3 недели до выдачи</t>
  </si>
  <si>
    <t>Задаток при бронировании: 50%, доплата 50% за 3 недели до отгрузки</t>
  </si>
  <si>
    <r>
      <t xml:space="preserve">Георгины </t>
    </r>
    <r>
      <rPr>
        <b/>
        <sz val="22"/>
        <color rgb="FF02392F"/>
        <rFont val="Arial"/>
        <family val="2"/>
        <charset val="204"/>
      </rPr>
      <t>- ВЕСНА 2026</t>
    </r>
  </si>
  <si>
    <t>Pink Pearl</t>
  </si>
  <si>
    <t>Pasadoble</t>
  </si>
  <si>
    <t>Cornel Brons</t>
  </si>
  <si>
    <t>Sweetlove</t>
  </si>
  <si>
    <t>Kulon</t>
  </si>
  <si>
    <t>Hercules</t>
  </si>
  <si>
    <t>Polventon</t>
  </si>
  <si>
    <t>Hu Mi</t>
  </si>
  <si>
    <t>Gitts Perfection</t>
  </si>
  <si>
    <t>Totally Tangerine</t>
  </si>
  <si>
    <t>Phantom</t>
  </si>
  <si>
    <t>Akita</t>
  </si>
  <si>
    <t>Duet</t>
  </si>
  <si>
    <t>Dazzling Sun</t>
  </si>
  <si>
    <t>Larry’s Love</t>
  </si>
  <si>
    <t>Santa Claus</t>
  </si>
  <si>
    <t>Yarra Falls</t>
  </si>
  <si>
    <t>Valentin</t>
  </si>
  <si>
    <t>Renoir</t>
  </si>
  <si>
    <t>Dazzling Magic</t>
  </si>
  <si>
    <t>Melody Lizza</t>
  </si>
  <si>
    <t>Veritable</t>
  </si>
  <si>
    <t>Sir Richard</t>
  </si>
  <si>
    <t>Purple Explosion</t>
  </si>
  <si>
    <t>Mingus Randy</t>
  </si>
  <si>
    <t>Vancouver</t>
  </si>
  <si>
    <t>46-319-0038</t>
  </si>
  <si>
    <t>46-319-0039</t>
  </si>
  <si>
    <t>46-319-0006</t>
  </si>
  <si>
    <t>46-319-0027</t>
  </si>
  <si>
    <t>46-319-0060</t>
  </si>
  <si>
    <t>46-319-0040</t>
  </si>
  <si>
    <t>46-319-0041</t>
  </si>
  <si>
    <t>46-319-0042</t>
  </si>
  <si>
    <t>46-319-0043</t>
  </si>
  <si>
    <t>46-319-0030</t>
  </si>
  <si>
    <t>46-319-0044</t>
  </si>
  <si>
    <t>46-319-0045</t>
  </si>
  <si>
    <t>46-319-0046</t>
  </si>
  <si>
    <t>46-319-0047</t>
  </si>
  <si>
    <t>46-319-0048</t>
  </si>
  <si>
    <t>46-319-0049</t>
  </si>
  <si>
    <t>46-319-0050</t>
  </si>
  <si>
    <t>46-319-0051</t>
  </si>
  <si>
    <t>46-319-0052</t>
  </si>
  <si>
    <t>46-319-0053</t>
  </si>
  <si>
    <t>46-319-0054</t>
  </si>
  <si>
    <t>46-319-0055</t>
  </si>
  <si>
    <t>46-319-0056</t>
  </si>
  <si>
    <t>46-319-0057</t>
  </si>
  <si>
    <t>46-319-0058</t>
  </si>
  <si>
    <t>46-319-0059</t>
  </si>
  <si>
    <t>анемоновидный</t>
  </si>
  <si>
    <t>помпонный</t>
  </si>
  <si>
    <t>гэллери</t>
  </si>
  <si>
    <t>бордюрный</t>
  </si>
  <si>
    <t>кактусовидный</t>
  </si>
  <si>
    <t>Smits, P.K.J. (Niederlande), 2004</t>
  </si>
  <si>
    <r>
      <t>Выдача заказов:</t>
    </r>
    <r>
      <rPr>
        <sz val="11"/>
        <rFont val="Calibri"/>
        <family val="2"/>
        <charset val="204"/>
        <scheme val="minor"/>
      </rPr>
      <t xml:space="preserve"> 16 неделя 2026 (13-17 апреля)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</si>
</sst>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0.0000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</numFmts>
  <fonts count="5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22"/>
      <color rgb="FF02392F"/>
      <name val="Calibri"/>
      <family val="2"/>
      <charset val="204"/>
      <scheme val="minor"/>
    </font>
    <font>
      <b/>
      <sz val="22"/>
      <color rgb="FF02392F"/>
      <name val="Arial"/>
      <family val="2"/>
    </font>
    <font>
      <b/>
      <sz val="22"/>
      <color rgb="FF02392F"/>
      <name val="Arial"/>
      <family val="2"/>
      <charset val="204"/>
    </font>
    <font>
      <b/>
      <sz val="10"/>
      <name val="Arial"/>
      <family val="2"/>
      <charset val="204"/>
    </font>
    <font>
      <sz val="2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name val="Courier"/>
      <family val="1"/>
    </font>
    <font>
      <b/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.5"/>
      <color theme="0" tint="-0.499984740745262"/>
      <name val="Calibri"/>
      <family val="2"/>
      <scheme val="minor"/>
    </font>
    <font>
      <sz val="10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theme="0" tint="-0.14996795556505021"/>
        <bgColor theme="0" tint="-4.9989318521683403E-2"/>
      </patternFill>
    </fill>
    <fill>
      <patternFill patternType="lightGray">
        <fgColor theme="0" tint="-0.499984740745262"/>
        <bgColor theme="0" tint="-4.9989318521683403E-2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2">
    <xf numFmtId="0" fontId="0" fillId="0" borderId="0"/>
    <xf numFmtId="0" fontId="5" fillId="0" borderId="0"/>
    <xf numFmtId="0" fontId="1" fillId="0" borderId="0"/>
    <xf numFmtId="0" fontId="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/>
    <xf numFmtId="0" fontId="21" fillId="0" borderId="0"/>
    <xf numFmtId="0" fontId="23" fillId="0" borderId="0"/>
    <xf numFmtId="0" fontId="18" fillId="0" borderId="0"/>
    <xf numFmtId="0" fontId="1" fillId="0" borderId="0"/>
    <xf numFmtId="0" fontId="1" fillId="0" borderId="0"/>
  </cellStyleXfs>
  <cellXfs count="148">
    <xf numFmtId="0" fontId="0" fillId="0" borderId="0" xfId="0"/>
    <xf numFmtId="14" fontId="6" fillId="0" borderId="0" xfId="1" applyNumberFormat="1" applyFont="1" applyAlignment="1" applyProtection="1">
      <alignment horizontal="left"/>
      <protection locked="0"/>
    </xf>
    <xf numFmtId="2" fontId="7" fillId="0" borderId="0" xfId="1" applyNumberFormat="1" applyFont="1" applyProtection="1">
      <protection locked="0"/>
    </xf>
    <xf numFmtId="0" fontId="7" fillId="0" borderId="0" xfId="1" applyFont="1" applyProtection="1"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14" fontId="6" fillId="0" borderId="0" xfId="1" applyNumberFormat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2" fontId="12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 indent="1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2" fontId="12" fillId="0" borderId="0" xfId="1" applyNumberFormat="1" applyFont="1" applyAlignment="1" applyProtection="1">
      <alignment horizontal="center"/>
      <protection locked="0"/>
    </xf>
    <xf numFmtId="0" fontId="15" fillId="0" borderId="0" xfId="1" applyFont="1" applyProtection="1">
      <protection locked="0"/>
    </xf>
    <xf numFmtId="0" fontId="17" fillId="0" borderId="0" xfId="5" applyFont="1" applyAlignment="1" applyProtection="1">
      <alignment horizontal="left" vertical="top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 indent="1"/>
      <protection locked="0"/>
    </xf>
    <xf numFmtId="1" fontId="3" fillId="2" borderId="1" xfId="6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/>
      <protection locked="0"/>
    </xf>
    <xf numFmtId="0" fontId="1" fillId="0" borderId="0" xfId="1" applyFont="1" applyProtection="1">
      <protection locked="0"/>
    </xf>
    <xf numFmtId="0" fontId="19" fillId="0" borderId="0" xfId="1" applyFont="1" applyAlignment="1" applyProtection="1">
      <alignment horizontal="left" vertical="top"/>
      <protection locked="0"/>
    </xf>
    <xf numFmtId="0" fontId="20" fillId="0" borderId="0" xfId="1" applyFont="1" applyAlignment="1" applyProtection="1">
      <alignment horizontal="left" vertical="center"/>
      <protection locked="0"/>
    </xf>
    <xf numFmtId="49" fontId="20" fillId="0" borderId="0" xfId="1" applyNumberFormat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left" vertical="center" indent="1"/>
      <protection locked="0"/>
    </xf>
    <xf numFmtId="0" fontId="14" fillId="0" borderId="0" xfId="7" applyFont="1" applyAlignment="1" applyProtection="1">
      <alignment horizontal="left" vertical="center" indent="1"/>
      <protection locked="0"/>
    </xf>
    <xf numFmtId="2" fontId="1" fillId="0" borderId="0" xfId="1" applyNumberFormat="1" applyFont="1" applyAlignment="1" applyProtection="1">
      <alignment horizontal="center" vertical="center"/>
      <protection locked="0"/>
    </xf>
    <xf numFmtId="0" fontId="1" fillId="4" borderId="0" xfId="1" applyFont="1" applyFill="1" applyProtection="1">
      <protection locked="0"/>
    </xf>
    <xf numFmtId="0" fontId="1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9" fillId="0" borderId="0" xfId="8" applyFont="1" applyAlignment="1" applyProtection="1">
      <alignment horizontal="left" vertical="center" indent="1"/>
      <protection locked="0"/>
    </xf>
    <xf numFmtId="0" fontId="3" fillId="0" borderId="0" xfId="1" applyFont="1" applyProtection="1">
      <protection locked="0"/>
    </xf>
    <xf numFmtId="164" fontId="1" fillId="0" borderId="0" xfId="1" applyNumberFormat="1" applyFont="1" applyProtection="1"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165" fontId="1" fillId="0" borderId="0" xfId="1" applyNumberFormat="1" applyFont="1" applyProtection="1">
      <protection locked="0"/>
    </xf>
    <xf numFmtId="0" fontId="14" fillId="0" borderId="0" xfId="1" applyFont="1" applyAlignment="1" applyProtection="1">
      <alignment horizontal="right" vertical="center"/>
      <protection locked="0"/>
    </xf>
    <xf numFmtId="2" fontId="14" fillId="0" borderId="0" xfId="1" applyNumberFormat="1" applyFont="1" applyAlignment="1" applyProtection="1">
      <alignment horizontal="center"/>
      <protection locked="0"/>
    </xf>
    <xf numFmtId="0" fontId="24" fillId="0" borderId="0" xfId="1" applyFont="1" applyProtection="1">
      <protection locked="0"/>
    </xf>
    <xf numFmtId="0" fontId="1" fillId="0" borderId="0" xfId="1" applyFont="1" applyAlignment="1" applyProtection="1">
      <alignment horizontal="right"/>
      <protection locked="0"/>
    </xf>
    <xf numFmtId="0" fontId="25" fillId="0" borderId="0" xfId="1" applyFont="1" applyAlignment="1" applyProtection="1">
      <alignment horizontal="left" vertical="center"/>
      <protection locked="0"/>
    </xf>
    <xf numFmtId="0" fontId="2" fillId="0" borderId="0" xfId="1" applyFont="1" applyProtection="1">
      <protection locked="0"/>
    </xf>
    <xf numFmtId="0" fontId="5" fillId="0" borderId="0" xfId="1" applyAlignment="1" applyProtection="1">
      <alignment horizontal="left"/>
      <protection locked="0"/>
    </xf>
    <xf numFmtId="0" fontId="26" fillId="3" borderId="1" xfId="2" applyFont="1" applyFill="1" applyBorder="1" applyAlignment="1">
      <alignment vertical="top" wrapText="1"/>
    </xf>
    <xf numFmtId="0" fontId="26" fillId="3" borderId="1" xfId="2" applyFont="1" applyFill="1" applyBorder="1" applyAlignment="1" applyProtection="1">
      <alignment horizontal="center" vertical="top" wrapText="1"/>
      <protection locked="0"/>
    </xf>
    <xf numFmtId="0" fontId="26" fillId="3" borderId="4" xfId="2" applyFont="1" applyFill="1" applyBorder="1" applyAlignment="1" applyProtection="1">
      <alignment horizontal="center" vertical="top" wrapText="1"/>
      <protection locked="0"/>
    </xf>
    <xf numFmtId="0" fontId="26" fillId="3" borderId="1" xfId="2" applyFont="1" applyFill="1" applyBorder="1" applyAlignment="1">
      <alignment horizontal="center" vertical="top" wrapText="1"/>
    </xf>
    <xf numFmtId="0" fontId="1" fillId="0" borderId="0" xfId="1" applyFont="1" applyAlignment="1" applyProtection="1">
      <alignment vertical="top"/>
      <protection locked="0"/>
    </xf>
    <xf numFmtId="0" fontId="26" fillId="0" borderId="1" xfId="1" applyFont="1" applyBorder="1" applyAlignment="1">
      <alignment vertical="center"/>
    </xf>
    <xf numFmtId="0" fontId="26" fillId="5" borderId="1" xfId="2" applyFont="1" applyFill="1" applyBorder="1" applyAlignment="1">
      <alignment horizontal="center" vertical="center"/>
    </xf>
    <xf numFmtId="0" fontId="29" fillId="0" borderId="1" xfId="2" applyFont="1" applyBorder="1" applyAlignment="1" applyProtection="1">
      <alignment horizontal="left" vertical="center" indent="1"/>
      <protection locked="0"/>
    </xf>
    <xf numFmtId="0" fontId="27" fillId="0" borderId="5" xfId="2" applyFont="1" applyBorder="1" applyAlignment="1" applyProtection="1">
      <alignment horizontal="left" vertical="center" indent="1"/>
      <protection locked="0"/>
    </xf>
    <xf numFmtId="166" fontId="27" fillId="0" borderId="1" xfId="1" applyNumberFormat="1" applyFont="1" applyBorder="1" applyAlignment="1">
      <alignment horizontal="center" vertical="center"/>
    </xf>
    <xf numFmtId="1" fontId="26" fillId="3" borderId="1" xfId="9" applyNumberFormat="1" applyFont="1" applyFill="1" applyBorder="1" applyAlignment="1" applyProtection="1">
      <alignment horizontal="center" vertical="top" wrapText="1"/>
      <protection locked="0"/>
    </xf>
    <xf numFmtId="2" fontId="26" fillId="0" borderId="1" xfId="1" applyNumberFormat="1" applyFont="1" applyBorder="1" applyAlignment="1">
      <alignment horizontal="center" vertical="center"/>
    </xf>
    <xf numFmtId="44" fontId="26" fillId="0" borderId="1" xfId="1" applyNumberFormat="1" applyFont="1" applyBorder="1" applyAlignment="1">
      <alignment horizontal="center" vertical="center"/>
    </xf>
    <xf numFmtId="0" fontId="26" fillId="0" borderId="1" xfId="2" applyFont="1" applyBorder="1" applyAlignment="1" applyProtection="1">
      <alignment horizontal="center" vertical="center"/>
      <protection locked="0"/>
    </xf>
    <xf numFmtId="0" fontId="26" fillId="0" borderId="1" xfId="2" applyFont="1" applyBorder="1" applyAlignment="1" applyProtection="1">
      <alignment horizontal="left" vertical="center" indent="1"/>
      <protection locked="0"/>
    </xf>
    <xf numFmtId="0" fontId="19" fillId="0" borderId="0" xfId="1" applyFont="1" applyAlignment="1" applyProtection="1">
      <alignment vertical="center"/>
      <protection locked="0"/>
    </xf>
    <xf numFmtId="2" fontId="30" fillId="6" borderId="1" xfId="2" applyNumberFormat="1" applyFont="1" applyFill="1" applyBorder="1" applyAlignment="1">
      <alignment horizontal="left" vertical="center"/>
    </xf>
    <xf numFmtId="2" fontId="30" fillId="6" borderId="1" xfId="2" applyNumberFormat="1" applyFont="1" applyFill="1" applyBorder="1" applyAlignment="1">
      <alignment horizontal="center" vertical="center"/>
    </xf>
    <xf numFmtId="0" fontId="5" fillId="0" borderId="0" xfId="1" applyAlignment="1" applyProtection="1">
      <alignment vertical="center"/>
      <protection locked="0"/>
    </xf>
    <xf numFmtId="0" fontId="31" fillId="0" borderId="0" xfId="9" applyFont="1" applyProtection="1">
      <protection locked="0"/>
    </xf>
    <xf numFmtId="0" fontId="5" fillId="0" borderId="0" xfId="1" applyProtection="1">
      <protection locked="0"/>
    </xf>
    <xf numFmtId="49" fontId="5" fillId="0" borderId="0" xfId="1" applyNumberFormat="1" applyAlignment="1" applyProtection="1">
      <alignment horizontal="center"/>
      <protection locked="0"/>
    </xf>
    <xf numFmtId="0" fontId="5" fillId="0" borderId="0" xfId="1" applyAlignment="1" applyProtection="1">
      <alignment horizontal="center"/>
      <protection locked="0"/>
    </xf>
    <xf numFmtId="2" fontId="5" fillId="0" borderId="0" xfId="1" applyNumberFormat="1" applyProtection="1">
      <protection locked="0"/>
    </xf>
    <xf numFmtId="0" fontId="1" fillId="0" borderId="6" xfId="10" applyBorder="1"/>
    <xf numFmtId="0" fontId="1" fillId="0" borderId="7" xfId="10" applyBorder="1"/>
    <xf numFmtId="0" fontId="1" fillId="0" borderId="8" xfId="10" applyBorder="1"/>
    <xf numFmtId="0" fontId="1" fillId="0" borderId="0" xfId="10"/>
    <xf numFmtId="0" fontId="1" fillId="0" borderId="9" xfId="10" applyBorder="1"/>
    <xf numFmtId="0" fontId="1" fillId="0" borderId="10" xfId="10" applyBorder="1"/>
    <xf numFmtId="0" fontId="32" fillId="0" borderId="9" xfId="10" applyFont="1" applyBorder="1"/>
    <xf numFmtId="0" fontId="32" fillId="0" borderId="0" xfId="10" applyFont="1"/>
    <xf numFmtId="0" fontId="33" fillId="0" borderId="0" xfId="10" applyFont="1"/>
    <xf numFmtId="0" fontId="33" fillId="0" borderId="10" xfId="10" applyFont="1" applyBorder="1"/>
    <xf numFmtId="0" fontId="34" fillId="0" borderId="0" xfId="10" applyFont="1"/>
    <xf numFmtId="0" fontId="34" fillId="0" borderId="10" xfId="10" applyFont="1" applyBorder="1"/>
    <xf numFmtId="0" fontId="35" fillId="0" borderId="9" xfId="10" applyFont="1" applyBorder="1"/>
    <xf numFmtId="0" fontId="36" fillId="7" borderId="9" xfId="10" applyFont="1" applyFill="1" applyBorder="1" applyAlignment="1">
      <alignment horizontal="right"/>
    </xf>
    <xf numFmtId="0" fontId="36" fillId="0" borderId="0" xfId="10" applyFont="1"/>
    <xf numFmtId="0" fontId="37" fillId="0" borderId="0" xfId="10" applyFont="1"/>
    <xf numFmtId="0" fontId="37" fillId="0" borderId="10" xfId="10" applyFont="1" applyBorder="1"/>
    <xf numFmtId="0" fontId="38" fillId="7" borderId="9" xfId="10" applyFont="1" applyFill="1" applyBorder="1" applyAlignment="1">
      <alignment horizontal="left"/>
    </xf>
    <xf numFmtId="0" fontId="40" fillId="0" borderId="0" xfId="10" applyFont="1"/>
    <xf numFmtId="0" fontId="41" fillId="0" borderId="0" xfId="10" applyFont="1"/>
    <xf numFmtId="0" fontId="38" fillId="0" borderId="0" xfId="10" applyFont="1" applyAlignment="1">
      <alignment horizontal="left"/>
    </xf>
    <xf numFmtId="0" fontId="42" fillId="0" borderId="0" xfId="10" applyFont="1"/>
    <xf numFmtId="0" fontId="42" fillId="0" borderId="10" xfId="10" applyFont="1" applyBorder="1"/>
    <xf numFmtId="0" fontId="41" fillId="7" borderId="9" xfId="10" applyFont="1" applyFill="1" applyBorder="1"/>
    <xf numFmtId="0" fontId="43" fillId="0" borderId="0" xfId="10" applyFont="1" applyAlignment="1">
      <alignment horizontal="left" indent="2"/>
    </xf>
    <xf numFmtId="0" fontId="44" fillId="0" borderId="0" xfId="10" applyFont="1" applyAlignment="1">
      <alignment horizontal="right"/>
    </xf>
    <xf numFmtId="0" fontId="43" fillId="0" borderId="0" xfId="10" applyFont="1" applyAlignment="1">
      <alignment horizontal="left"/>
    </xf>
    <xf numFmtId="0" fontId="45" fillId="0" borderId="0" xfId="10" applyFont="1" applyAlignment="1">
      <alignment vertical="center"/>
    </xf>
    <xf numFmtId="0" fontId="46" fillId="7" borderId="9" xfId="10" applyFont="1" applyFill="1" applyBorder="1"/>
    <xf numFmtId="0" fontId="46" fillId="0" borderId="0" xfId="10" applyFont="1"/>
    <xf numFmtId="0" fontId="1" fillId="7" borderId="9" xfId="10" applyFill="1" applyBorder="1"/>
    <xf numFmtId="0" fontId="37" fillId="7" borderId="9" xfId="10" applyFont="1" applyFill="1" applyBorder="1" applyAlignment="1">
      <alignment horizontal="right"/>
    </xf>
    <xf numFmtId="0" fontId="47" fillId="0" borderId="0" xfId="10" applyFont="1" applyAlignment="1">
      <alignment horizontal="left"/>
    </xf>
    <xf numFmtId="0" fontId="3" fillId="0" borderId="0" xfId="10" applyFont="1"/>
    <xf numFmtId="0" fontId="3" fillId="0" borderId="10" xfId="10" applyFont="1" applyBorder="1"/>
    <xf numFmtId="0" fontId="37" fillId="7" borderId="9" xfId="10" applyFont="1" applyFill="1" applyBorder="1" applyAlignment="1">
      <alignment horizontal="right" vertical="top"/>
    </xf>
    <xf numFmtId="0" fontId="3" fillId="0" borderId="10" xfId="10" applyFont="1" applyBorder="1" applyAlignment="1">
      <alignment vertical="top"/>
    </xf>
    <xf numFmtId="0" fontId="3" fillId="0" borderId="0" xfId="10" applyFont="1" applyAlignment="1">
      <alignment vertical="top"/>
    </xf>
    <xf numFmtId="0" fontId="43" fillId="0" borderId="0" xfId="10" applyFont="1" applyAlignment="1">
      <alignment horizontal="left" vertical="top" wrapText="1" indent="2"/>
    </xf>
    <xf numFmtId="0" fontId="48" fillId="0" borderId="0" xfId="6" applyFont="1" applyAlignment="1">
      <alignment horizontal="left" vertical="top" wrapText="1"/>
    </xf>
    <xf numFmtId="0" fontId="1" fillId="0" borderId="11" xfId="10" applyBorder="1"/>
    <xf numFmtId="0" fontId="1" fillId="0" borderId="12" xfId="10" applyBorder="1"/>
    <xf numFmtId="0" fontId="1" fillId="0" borderId="13" xfId="10" applyBorder="1"/>
    <xf numFmtId="0" fontId="49" fillId="0" borderId="0" xfId="1" applyFont="1" applyAlignment="1" applyProtection="1">
      <alignment horizontal="left"/>
      <protection locked="0"/>
    </xf>
    <xf numFmtId="0" fontId="50" fillId="0" borderId="1" xfId="1" applyFont="1" applyBorder="1" applyAlignment="1">
      <alignment vertical="center"/>
    </xf>
    <xf numFmtId="0" fontId="50" fillId="5" borderId="1" xfId="2" applyFont="1" applyFill="1" applyBorder="1" applyAlignment="1">
      <alignment horizontal="center" vertical="center"/>
    </xf>
    <xf numFmtId="0" fontId="51" fillId="0" borderId="1" xfId="2" applyFont="1" applyBorder="1" applyAlignment="1" applyProtection="1">
      <alignment horizontal="left" vertical="center" indent="1"/>
      <protection locked="0"/>
    </xf>
    <xf numFmtId="0" fontId="52" fillId="0" borderId="5" xfId="2" applyFont="1" applyBorder="1" applyAlignment="1" applyProtection="1">
      <alignment horizontal="left" vertical="center" indent="1"/>
      <protection locked="0"/>
    </xf>
    <xf numFmtId="166" fontId="52" fillId="0" borderId="1" xfId="1" applyNumberFormat="1" applyFont="1" applyBorder="1" applyAlignment="1">
      <alignment horizontal="center" vertical="center"/>
    </xf>
    <xf numFmtId="1" fontId="50" fillId="3" borderId="1" xfId="9" applyNumberFormat="1" applyFont="1" applyFill="1" applyBorder="1" applyAlignment="1" applyProtection="1">
      <alignment horizontal="center" vertical="top" wrapText="1"/>
      <protection locked="0"/>
    </xf>
    <xf numFmtId="2" fontId="50" fillId="0" borderId="1" xfId="1" applyNumberFormat="1" applyFont="1" applyBorder="1" applyAlignment="1">
      <alignment horizontal="center" vertical="center"/>
    </xf>
    <xf numFmtId="44" fontId="50" fillId="0" borderId="1" xfId="1" applyNumberFormat="1" applyFont="1" applyBorder="1" applyAlignment="1">
      <alignment horizontal="center" vertical="center"/>
    </xf>
    <xf numFmtId="0" fontId="50" fillId="0" borderId="1" xfId="2" applyFont="1" applyBorder="1" applyAlignment="1" applyProtection="1">
      <alignment horizontal="center" vertical="center"/>
      <protection locked="0"/>
    </xf>
    <xf numFmtId="0" fontId="50" fillId="0" borderId="1" xfId="2" applyFont="1" applyBorder="1" applyAlignment="1" applyProtection="1">
      <alignment horizontal="left" vertical="center" indent="1"/>
      <protection locked="0"/>
    </xf>
    <xf numFmtId="0" fontId="49" fillId="0" borderId="0" xfId="1" applyFont="1" applyAlignment="1" applyProtection="1">
      <alignment vertical="center"/>
      <protection locked="0"/>
    </xf>
    <xf numFmtId="0" fontId="53" fillId="0" borderId="1" xfId="2" applyFont="1" applyBorder="1" applyAlignment="1" applyProtection="1">
      <alignment horizontal="center" vertical="center"/>
      <protection locked="0"/>
    </xf>
    <xf numFmtId="0" fontId="1" fillId="6" borderId="5" xfId="2" applyFill="1" applyBorder="1" applyAlignment="1">
      <alignment vertical="center"/>
    </xf>
    <xf numFmtId="9" fontId="1" fillId="0" borderId="2" xfId="2" applyNumberFormat="1" applyBorder="1" applyAlignment="1">
      <alignment horizontal="right"/>
    </xf>
    <xf numFmtId="9" fontId="1" fillId="0" borderId="3" xfId="2" applyNumberFormat="1" applyBorder="1" applyAlignment="1">
      <alignment horizontal="right"/>
    </xf>
    <xf numFmtId="44" fontId="3" fillId="3" borderId="2" xfId="2" applyNumberFormat="1" applyFont="1" applyFill="1" applyBorder="1" applyAlignment="1">
      <alignment horizontal="right"/>
    </xf>
    <xf numFmtId="44" fontId="3" fillId="3" borderId="3" xfId="2" applyNumberFormat="1" applyFont="1" applyFill="1" applyBorder="1" applyAlignment="1">
      <alignment horizontal="right"/>
    </xf>
    <xf numFmtId="0" fontId="11" fillId="0" borderId="0" xfId="3" applyFont="1" applyAlignment="1" applyProtection="1">
      <alignment horizontal="left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0" fontId="22" fillId="3" borderId="2" xfId="7" applyFont="1" applyFill="1" applyBorder="1" applyAlignment="1" applyProtection="1">
      <alignment horizontal="left" vertical="center"/>
      <protection locked="0"/>
    </xf>
    <xf numFmtId="0" fontId="22" fillId="3" borderId="3" xfId="7" applyFont="1" applyFill="1" applyBorder="1" applyAlignment="1" applyProtection="1">
      <alignment horizontal="left" vertical="center"/>
      <protection locked="0"/>
    </xf>
    <xf numFmtId="2" fontId="1" fillId="0" borderId="2" xfId="2" applyNumberFormat="1" applyBorder="1" applyAlignment="1">
      <alignment horizontal="right"/>
    </xf>
    <xf numFmtId="2" fontId="1" fillId="0" borderId="3" xfId="2" applyNumberFormat="1" applyBorder="1" applyAlignment="1">
      <alignment horizontal="right"/>
    </xf>
    <xf numFmtId="44" fontId="1" fillId="0" borderId="2" xfId="2" applyNumberFormat="1" applyBorder="1" applyAlignment="1">
      <alignment horizontal="center"/>
    </xf>
    <xf numFmtId="44" fontId="1" fillId="0" borderId="3" xfId="2" applyNumberFormat="1" applyBorder="1" applyAlignment="1">
      <alignment horizontal="center"/>
    </xf>
    <xf numFmtId="0" fontId="47" fillId="0" borderId="0" xfId="10" applyFont="1" applyAlignment="1">
      <alignment horizontal="left" vertical="top" wrapText="1"/>
    </xf>
    <xf numFmtId="0" fontId="43" fillId="0" borderId="0" xfId="10" quotePrefix="1" applyFont="1" applyAlignment="1">
      <alignment horizontal="left" vertical="top" wrapText="1" indent="4"/>
    </xf>
    <xf numFmtId="0" fontId="43" fillId="0" borderId="0" xfId="10" applyFont="1" applyAlignment="1">
      <alignment horizontal="left" vertical="top" wrapText="1" indent="4"/>
    </xf>
    <xf numFmtId="0" fontId="48" fillId="0" borderId="0" xfId="6" applyFont="1" applyAlignment="1">
      <alignment horizontal="left" vertical="top" wrapText="1"/>
    </xf>
    <xf numFmtId="0" fontId="43" fillId="0" borderId="0" xfId="10" applyFont="1" applyAlignment="1">
      <alignment horizontal="left" vertical="top" wrapText="1" indent="2"/>
    </xf>
    <xf numFmtId="0" fontId="43" fillId="0" borderId="0" xfId="10" applyFont="1" applyAlignment="1">
      <alignment horizontal="left" vertical="top" wrapText="1" indent="3"/>
    </xf>
    <xf numFmtId="0" fontId="47" fillId="0" borderId="0" xfId="11" applyFont="1" applyAlignment="1">
      <alignment horizontal="left" vertical="top" wrapText="1"/>
    </xf>
    <xf numFmtId="0" fontId="43" fillId="0" borderId="0" xfId="11" applyFont="1" applyAlignment="1">
      <alignment horizontal="left" vertical="top" wrapText="1" indent="2"/>
    </xf>
  </cellXfs>
  <cellStyles count="12">
    <cellStyle name="Гиперссылка 2 2" xfId="4" xr:uid="{FE458FC4-E602-466A-84C8-8EAF45C50FC0}"/>
    <cellStyle name="Гиперссылка 3" xfId="5" xr:uid="{4E37E0E7-0830-4AE6-ACAF-862103073652}"/>
    <cellStyle name="Обычный" xfId="0" builtinId="0"/>
    <cellStyle name="Обычный 11 2" xfId="10" xr:uid="{5B0F44DC-DF8C-4D3C-AEB6-C807EDF46976}"/>
    <cellStyle name="Обычный 2 2" xfId="3" xr:uid="{E2CD768A-196D-4330-A382-2491C3FC84D9}"/>
    <cellStyle name="Обычный 2 2 2 3" xfId="7" xr:uid="{CD570AFA-0E89-4DC9-8005-9FBFA8A87F90}"/>
    <cellStyle name="Обычный 2 3" xfId="1" xr:uid="{82A3A060-EAD6-4E56-8D41-A9C47E254586}"/>
    <cellStyle name="Обычный 2 4 2" xfId="2" xr:uid="{9CCA9666-E58F-4B15-82C9-0156B18E4A3A}"/>
    <cellStyle name="Обычный 3 2 2 2" xfId="11" xr:uid="{97278123-1165-4F6B-9579-B630CC470289}"/>
    <cellStyle name="Обычный 3 2 3" xfId="6" xr:uid="{AAA7B0C2-D9E1-4303-95DC-FF1B697BE4AC}"/>
    <cellStyle name="Обычный 4 2" xfId="9" xr:uid="{8927285F-52D9-4B24-A504-EAB84C86B2E4}"/>
    <cellStyle name="Обычный_Лист1 2" xfId="8" xr:uid="{DEE700CC-DB29-4486-9E51-6B20F9E954A2}"/>
  </cellStyles>
  <dxfs count="37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9" Type="http://schemas.openxmlformats.org/officeDocument/2006/relationships/image" Target="../media/image37.jpeg"/><Relationship Id="rId21" Type="http://schemas.openxmlformats.org/officeDocument/2006/relationships/image" Target="../media/image19.jpeg"/><Relationship Id="rId34" Type="http://schemas.openxmlformats.org/officeDocument/2006/relationships/image" Target="../media/image32.jpeg"/><Relationship Id="rId42" Type="http://schemas.openxmlformats.org/officeDocument/2006/relationships/image" Target="../media/image39.jpeg"/><Relationship Id="rId47" Type="http://schemas.openxmlformats.org/officeDocument/2006/relationships/image" Target="../media/image42.png"/><Relationship Id="rId50" Type="http://schemas.microsoft.com/office/2007/relationships/hdphoto" Target="../media/hdphoto7.wdp"/><Relationship Id="rId55" Type="http://schemas.microsoft.com/office/2007/relationships/hdphoto" Target="../media/hdphoto9.wdp"/><Relationship Id="rId7" Type="http://schemas.openxmlformats.org/officeDocument/2006/relationships/image" Target="../media/image5.jpeg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46" Type="http://schemas.microsoft.com/office/2007/relationships/hdphoto" Target="../media/hdphoto5.wdp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29" Type="http://schemas.openxmlformats.org/officeDocument/2006/relationships/image" Target="../media/image27.jpeg"/><Relationship Id="rId41" Type="http://schemas.microsoft.com/office/2007/relationships/hdphoto" Target="../media/hdphoto3.wdp"/><Relationship Id="rId54" Type="http://schemas.openxmlformats.org/officeDocument/2006/relationships/image" Target="../media/image46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37" Type="http://schemas.openxmlformats.org/officeDocument/2006/relationships/image" Target="../media/image35.jpeg"/><Relationship Id="rId40" Type="http://schemas.openxmlformats.org/officeDocument/2006/relationships/image" Target="../media/image38.png"/><Relationship Id="rId45" Type="http://schemas.openxmlformats.org/officeDocument/2006/relationships/image" Target="../media/image41.png"/><Relationship Id="rId53" Type="http://schemas.openxmlformats.org/officeDocument/2006/relationships/image" Target="../media/image45.jpeg"/><Relationship Id="rId5" Type="http://schemas.microsoft.com/office/2007/relationships/hdphoto" Target="../media/hdphoto2.wdp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49" Type="http://schemas.openxmlformats.org/officeDocument/2006/relationships/image" Target="../media/image43.pn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4" Type="http://schemas.microsoft.com/office/2007/relationships/hdphoto" Target="../media/hdphoto4.wdp"/><Relationship Id="rId52" Type="http://schemas.microsoft.com/office/2007/relationships/hdphoto" Target="../media/hdphoto8.wdp"/><Relationship Id="rId4" Type="http://schemas.openxmlformats.org/officeDocument/2006/relationships/image" Target="../media/image3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43" Type="http://schemas.openxmlformats.org/officeDocument/2006/relationships/image" Target="../media/image40.png"/><Relationship Id="rId48" Type="http://schemas.microsoft.com/office/2007/relationships/hdphoto" Target="../media/hdphoto6.wdp"/><Relationship Id="rId56" Type="http://schemas.openxmlformats.org/officeDocument/2006/relationships/image" Target="../media/image47.jpeg"/><Relationship Id="rId8" Type="http://schemas.openxmlformats.org/officeDocument/2006/relationships/image" Target="../media/image6.jpeg"/><Relationship Id="rId51" Type="http://schemas.openxmlformats.org/officeDocument/2006/relationships/image" Target="../media/image44.png"/><Relationship Id="rId3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3" Type="http://schemas.openxmlformats.org/officeDocument/2006/relationships/image" Target="../media/image50.png"/><Relationship Id="rId7" Type="http://schemas.openxmlformats.org/officeDocument/2006/relationships/image" Target="../media/image54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10" Type="http://schemas.openxmlformats.org/officeDocument/2006/relationships/image" Target="../media/image56.png"/><Relationship Id="rId4" Type="http://schemas.openxmlformats.org/officeDocument/2006/relationships/image" Target="../media/image51.png"/><Relationship Id="rId9" Type="http://schemas.microsoft.com/office/2007/relationships/hdphoto" Target="../media/hdphoto10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61217</xdr:colOff>
      <xdr:row>1</xdr:row>
      <xdr:rowOff>49511</xdr:rowOff>
    </xdr:from>
    <xdr:to>
      <xdr:col>14</xdr:col>
      <xdr:colOff>1526</xdr:colOff>
      <xdr:row>4</xdr:row>
      <xdr:rowOff>55791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E10EBD5-1DD1-4DC6-9B72-B3AB0857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60" y="327097"/>
          <a:ext cx="927099" cy="9410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309833</xdr:rowOff>
    </xdr:from>
    <xdr:to>
      <xdr:col>3</xdr:col>
      <xdr:colOff>598715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77706EE-6683-4532-B2FB-0CA75686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9986" y="587419"/>
          <a:ext cx="1284515" cy="419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676801</xdr:colOff>
      <xdr:row>25</xdr:row>
      <xdr:rowOff>176400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458DE576-2E20-45F3-9DA3-0531862CA306}"/>
            </a:ext>
          </a:extLst>
        </xdr:cNvPr>
        <xdr:cNvSpPr>
          <a:spLocks/>
        </xdr:cNvSpPr>
      </xdr:nvSpPr>
      <xdr:spPr>
        <a:xfrm>
          <a:off x="429986" y="5627914"/>
          <a:ext cx="676801" cy="176400"/>
        </a:xfrm>
        <a:prstGeom prst="rect">
          <a:avLst/>
        </a:prstGeom>
        <a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23</xdr:row>
      <xdr:rowOff>0</xdr:rowOff>
    </xdr:from>
    <xdr:to>
      <xdr:col>3</xdr:col>
      <xdr:colOff>0</xdr:colOff>
      <xdr:row>23</xdr:row>
      <xdr:rowOff>176400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6D37D1AB-70F1-4279-8A74-32242BB6F789}"/>
            </a:ext>
          </a:extLst>
        </xdr:cNvPr>
        <xdr:cNvSpPr>
          <a:spLocks/>
        </xdr:cNvSpPr>
      </xdr:nvSpPr>
      <xdr:spPr>
        <a:xfrm>
          <a:off x="438985" y="5246914"/>
          <a:ext cx="676801" cy="176400"/>
        </a:xfrm>
        <a:prstGeom prst="rect">
          <a:avLst/>
        </a:prstGeom>
        <a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24</xdr:row>
      <xdr:rowOff>0</xdr:rowOff>
    </xdr:from>
    <xdr:to>
      <xdr:col>3</xdr:col>
      <xdr:colOff>0</xdr:colOff>
      <xdr:row>24</xdr:row>
      <xdr:rowOff>176400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2177FD58-4659-49E4-972C-CA81E1C77262}"/>
            </a:ext>
          </a:extLst>
        </xdr:cNvPr>
        <xdr:cNvSpPr>
          <a:spLocks/>
        </xdr:cNvSpPr>
      </xdr:nvSpPr>
      <xdr:spPr>
        <a:xfrm>
          <a:off x="438985" y="5437414"/>
          <a:ext cx="676801" cy="176400"/>
        </a:xfrm>
        <a:prstGeom prst="rect">
          <a:avLst/>
        </a:prstGeom>
        <a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27</xdr:row>
      <xdr:rowOff>0</xdr:rowOff>
    </xdr:from>
    <xdr:to>
      <xdr:col>3</xdr:col>
      <xdr:colOff>0</xdr:colOff>
      <xdr:row>27</xdr:row>
      <xdr:rowOff>176400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BAED8C0C-95F2-4777-BB4E-05F7A1CA5865}"/>
            </a:ext>
          </a:extLst>
        </xdr:cNvPr>
        <xdr:cNvSpPr>
          <a:spLocks/>
        </xdr:cNvSpPr>
      </xdr:nvSpPr>
      <xdr:spPr>
        <a:xfrm>
          <a:off x="438985" y="6008914"/>
          <a:ext cx="676801" cy="176400"/>
        </a:xfrm>
        <a:prstGeom prst="rect">
          <a:avLst/>
        </a:prstGeom>
        <a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28</xdr:row>
      <xdr:rowOff>0</xdr:rowOff>
    </xdr:from>
    <xdr:to>
      <xdr:col>3</xdr:col>
      <xdr:colOff>0</xdr:colOff>
      <xdr:row>28</xdr:row>
      <xdr:rowOff>176400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FBC4C69C-672D-456A-9B99-40C315AF8BF1}"/>
            </a:ext>
          </a:extLst>
        </xdr:cNvPr>
        <xdr:cNvSpPr>
          <a:spLocks/>
        </xdr:cNvSpPr>
      </xdr:nvSpPr>
      <xdr:spPr>
        <a:xfrm>
          <a:off x="438985" y="6199414"/>
          <a:ext cx="676801" cy="176400"/>
        </a:xfrm>
        <a:prstGeom prst="rect">
          <a:avLst/>
        </a:prstGeom>
        <a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30</xdr:row>
      <xdr:rowOff>0</xdr:rowOff>
    </xdr:from>
    <xdr:to>
      <xdr:col>3</xdr:col>
      <xdr:colOff>0</xdr:colOff>
      <xdr:row>30</xdr:row>
      <xdr:rowOff>176400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B028EB1E-CBFA-4A5C-9DBA-E271A531E14B}"/>
            </a:ext>
          </a:extLst>
        </xdr:cNvPr>
        <xdr:cNvSpPr>
          <a:spLocks/>
        </xdr:cNvSpPr>
      </xdr:nvSpPr>
      <xdr:spPr>
        <a:xfrm>
          <a:off x="438985" y="6389914"/>
          <a:ext cx="676801" cy="176400"/>
        </a:xfrm>
        <a:prstGeom prst="rect">
          <a:avLst/>
        </a:prstGeom>
        <a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33</xdr:row>
      <xdr:rowOff>0</xdr:rowOff>
    </xdr:from>
    <xdr:to>
      <xdr:col>3</xdr:col>
      <xdr:colOff>0</xdr:colOff>
      <xdr:row>33</xdr:row>
      <xdr:rowOff>176400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B2831D19-E0F8-48BB-A19C-75B1053A9F5D}"/>
            </a:ext>
          </a:extLst>
        </xdr:cNvPr>
        <xdr:cNvSpPr>
          <a:spLocks/>
        </xdr:cNvSpPr>
      </xdr:nvSpPr>
      <xdr:spPr>
        <a:xfrm>
          <a:off x="438985" y="6580414"/>
          <a:ext cx="676801" cy="176400"/>
        </a:xfrm>
        <a:prstGeom prst="rect">
          <a:avLst/>
        </a:prstGeom>
        <a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35</xdr:row>
      <xdr:rowOff>0</xdr:rowOff>
    </xdr:from>
    <xdr:to>
      <xdr:col>3</xdr:col>
      <xdr:colOff>0</xdr:colOff>
      <xdr:row>35</xdr:row>
      <xdr:rowOff>176400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D3662137-ABE6-4120-80A4-AD027B159811}"/>
            </a:ext>
          </a:extLst>
        </xdr:cNvPr>
        <xdr:cNvSpPr>
          <a:spLocks/>
        </xdr:cNvSpPr>
      </xdr:nvSpPr>
      <xdr:spPr>
        <a:xfrm>
          <a:off x="438985" y="6770914"/>
          <a:ext cx="676801" cy="176400"/>
        </a:xfrm>
        <a:prstGeom prst="rect">
          <a:avLst/>
        </a:prstGeom>
        <a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36</xdr:row>
      <xdr:rowOff>0</xdr:rowOff>
    </xdr:from>
    <xdr:to>
      <xdr:col>3</xdr:col>
      <xdr:colOff>0</xdr:colOff>
      <xdr:row>36</xdr:row>
      <xdr:rowOff>176400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6B58E6E2-87FC-4A1D-97C5-5D9F1743D7A0}"/>
            </a:ext>
          </a:extLst>
        </xdr:cNvPr>
        <xdr:cNvSpPr>
          <a:spLocks/>
        </xdr:cNvSpPr>
      </xdr:nvSpPr>
      <xdr:spPr>
        <a:xfrm>
          <a:off x="438985" y="6961414"/>
          <a:ext cx="676801" cy="176400"/>
        </a:xfrm>
        <a:prstGeom prst="rect">
          <a:avLst/>
        </a:prstGeom>
        <a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40</xdr:row>
      <xdr:rowOff>0</xdr:rowOff>
    </xdr:from>
    <xdr:to>
      <xdr:col>3</xdr:col>
      <xdr:colOff>0</xdr:colOff>
      <xdr:row>40</xdr:row>
      <xdr:rowOff>176400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717E32A8-FA96-4192-ADD8-6605234B70D1}"/>
            </a:ext>
          </a:extLst>
        </xdr:cNvPr>
        <xdr:cNvSpPr>
          <a:spLocks/>
        </xdr:cNvSpPr>
      </xdr:nvSpPr>
      <xdr:spPr>
        <a:xfrm>
          <a:off x="438985" y="7532914"/>
          <a:ext cx="676801" cy="176400"/>
        </a:xfrm>
        <a:prstGeom prst="rect">
          <a:avLst/>
        </a:prstGeom>
        <a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42</xdr:row>
      <xdr:rowOff>0</xdr:rowOff>
    </xdr:from>
    <xdr:to>
      <xdr:col>3</xdr:col>
      <xdr:colOff>0</xdr:colOff>
      <xdr:row>42</xdr:row>
      <xdr:rowOff>176400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35143B66-4703-40FB-9426-E754D66A0D0D}"/>
            </a:ext>
          </a:extLst>
        </xdr:cNvPr>
        <xdr:cNvSpPr>
          <a:spLocks/>
        </xdr:cNvSpPr>
      </xdr:nvSpPr>
      <xdr:spPr>
        <a:xfrm>
          <a:off x="438985" y="7723414"/>
          <a:ext cx="676801" cy="176400"/>
        </a:xfrm>
        <a:prstGeom prst="rect">
          <a:avLst/>
        </a:prstGeom>
        <a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44</xdr:row>
      <xdr:rowOff>0</xdr:rowOff>
    </xdr:from>
    <xdr:to>
      <xdr:col>3</xdr:col>
      <xdr:colOff>0</xdr:colOff>
      <xdr:row>44</xdr:row>
      <xdr:rowOff>176400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93E4C280-C91F-4CCA-88BD-6E371AD8DAA5}"/>
            </a:ext>
          </a:extLst>
        </xdr:cNvPr>
        <xdr:cNvSpPr>
          <a:spLocks/>
        </xdr:cNvSpPr>
      </xdr:nvSpPr>
      <xdr:spPr>
        <a:xfrm>
          <a:off x="438985" y="7913914"/>
          <a:ext cx="676801" cy="176400"/>
        </a:xfrm>
        <a:prstGeom prst="rect">
          <a:avLst/>
        </a:prstGeom>
        <a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45</xdr:row>
      <xdr:rowOff>0</xdr:rowOff>
    </xdr:from>
    <xdr:to>
      <xdr:col>3</xdr:col>
      <xdr:colOff>0</xdr:colOff>
      <xdr:row>45</xdr:row>
      <xdr:rowOff>176400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14A69865-3323-4C1B-BBAD-D6D4FE116157}"/>
            </a:ext>
          </a:extLst>
        </xdr:cNvPr>
        <xdr:cNvSpPr>
          <a:spLocks/>
        </xdr:cNvSpPr>
      </xdr:nvSpPr>
      <xdr:spPr>
        <a:xfrm>
          <a:off x="438985" y="8104414"/>
          <a:ext cx="676801" cy="176400"/>
        </a:xfrm>
        <a:prstGeom prst="rect">
          <a:avLst/>
        </a:prstGeom>
        <a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47</xdr:row>
      <xdr:rowOff>0</xdr:rowOff>
    </xdr:from>
    <xdr:to>
      <xdr:col>3</xdr:col>
      <xdr:colOff>0</xdr:colOff>
      <xdr:row>47</xdr:row>
      <xdr:rowOff>176400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E64A4EAF-9A39-4737-93D4-A6A66F7A35BD}"/>
            </a:ext>
          </a:extLst>
        </xdr:cNvPr>
        <xdr:cNvSpPr>
          <a:spLocks/>
        </xdr:cNvSpPr>
      </xdr:nvSpPr>
      <xdr:spPr>
        <a:xfrm>
          <a:off x="438985" y="8485414"/>
          <a:ext cx="676801" cy="176400"/>
        </a:xfrm>
        <a:prstGeom prst="rect">
          <a:avLst/>
        </a:prstGeom>
        <a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48</xdr:row>
      <xdr:rowOff>0</xdr:rowOff>
    </xdr:from>
    <xdr:to>
      <xdr:col>3</xdr:col>
      <xdr:colOff>0</xdr:colOff>
      <xdr:row>48</xdr:row>
      <xdr:rowOff>176400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55F853F0-E813-4595-B177-A8F498B10938}"/>
            </a:ext>
          </a:extLst>
        </xdr:cNvPr>
        <xdr:cNvSpPr>
          <a:spLocks/>
        </xdr:cNvSpPr>
      </xdr:nvSpPr>
      <xdr:spPr>
        <a:xfrm>
          <a:off x="438985" y="8675914"/>
          <a:ext cx="676801" cy="176400"/>
        </a:xfrm>
        <a:prstGeom prst="rect">
          <a:avLst/>
        </a:prstGeom>
        <a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49</xdr:row>
      <xdr:rowOff>0</xdr:rowOff>
    </xdr:from>
    <xdr:to>
      <xdr:col>3</xdr:col>
      <xdr:colOff>0</xdr:colOff>
      <xdr:row>49</xdr:row>
      <xdr:rowOff>176400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4786F3E0-0863-4BBD-9F4E-CA7C1B0B7372}"/>
            </a:ext>
          </a:extLst>
        </xdr:cNvPr>
        <xdr:cNvSpPr>
          <a:spLocks/>
        </xdr:cNvSpPr>
      </xdr:nvSpPr>
      <xdr:spPr>
        <a:xfrm>
          <a:off x="438985" y="8866414"/>
          <a:ext cx="676801" cy="176400"/>
        </a:xfrm>
        <a:prstGeom prst="rect">
          <a:avLst/>
        </a:prstGeom>
        <a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50</xdr:row>
      <xdr:rowOff>0</xdr:rowOff>
    </xdr:from>
    <xdr:to>
      <xdr:col>3</xdr:col>
      <xdr:colOff>0</xdr:colOff>
      <xdr:row>50</xdr:row>
      <xdr:rowOff>176400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id="{00BFE7BF-DCE5-4D8C-A11B-9BF615A7DAD6}"/>
            </a:ext>
          </a:extLst>
        </xdr:cNvPr>
        <xdr:cNvSpPr>
          <a:spLocks/>
        </xdr:cNvSpPr>
      </xdr:nvSpPr>
      <xdr:spPr>
        <a:xfrm>
          <a:off x="438985" y="9056914"/>
          <a:ext cx="676801" cy="176400"/>
        </a:xfrm>
        <a:prstGeom prst="rect">
          <a:avLst/>
        </a:prstGeom>
        <a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51</xdr:row>
      <xdr:rowOff>0</xdr:rowOff>
    </xdr:from>
    <xdr:to>
      <xdr:col>3</xdr:col>
      <xdr:colOff>0</xdr:colOff>
      <xdr:row>51</xdr:row>
      <xdr:rowOff>176400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0ED84836-23DF-4B73-B52A-83DC8C33C258}"/>
            </a:ext>
          </a:extLst>
        </xdr:cNvPr>
        <xdr:cNvSpPr>
          <a:spLocks/>
        </xdr:cNvSpPr>
      </xdr:nvSpPr>
      <xdr:spPr>
        <a:xfrm>
          <a:off x="438985" y="9247414"/>
          <a:ext cx="676801" cy="176400"/>
        </a:xfrm>
        <a:prstGeom prst="rect">
          <a:avLst/>
        </a:prstGeom>
        <a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52</xdr:row>
      <xdr:rowOff>0</xdr:rowOff>
    </xdr:from>
    <xdr:to>
      <xdr:col>3</xdr:col>
      <xdr:colOff>0</xdr:colOff>
      <xdr:row>52</xdr:row>
      <xdr:rowOff>176400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1B36E51C-5D7A-4DD1-AA66-91C2BABE310D}"/>
            </a:ext>
          </a:extLst>
        </xdr:cNvPr>
        <xdr:cNvSpPr>
          <a:spLocks/>
        </xdr:cNvSpPr>
      </xdr:nvSpPr>
      <xdr:spPr>
        <a:xfrm>
          <a:off x="438985" y="9437914"/>
          <a:ext cx="676801" cy="176400"/>
        </a:xfrm>
        <a:prstGeom prst="rect">
          <a:avLst/>
        </a:prstGeom>
        <a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53</xdr:row>
      <xdr:rowOff>0</xdr:rowOff>
    </xdr:from>
    <xdr:to>
      <xdr:col>3</xdr:col>
      <xdr:colOff>0</xdr:colOff>
      <xdr:row>53</xdr:row>
      <xdr:rowOff>176400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5F439E1D-059B-420E-9FD0-6736CD37F9E8}"/>
            </a:ext>
          </a:extLst>
        </xdr:cNvPr>
        <xdr:cNvSpPr>
          <a:spLocks/>
        </xdr:cNvSpPr>
      </xdr:nvSpPr>
      <xdr:spPr>
        <a:xfrm>
          <a:off x="438985" y="9628414"/>
          <a:ext cx="676801" cy="176400"/>
        </a:xfrm>
        <a:prstGeom prst="rect">
          <a:avLst/>
        </a:prstGeom>
        <a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54</xdr:row>
      <xdr:rowOff>0</xdr:rowOff>
    </xdr:from>
    <xdr:to>
      <xdr:col>3</xdr:col>
      <xdr:colOff>0</xdr:colOff>
      <xdr:row>54</xdr:row>
      <xdr:rowOff>176400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4760ECEE-2307-441B-AD4F-4E55636AC7F6}"/>
            </a:ext>
          </a:extLst>
        </xdr:cNvPr>
        <xdr:cNvSpPr>
          <a:spLocks/>
        </xdr:cNvSpPr>
      </xdr:nvSpPr>
      <xdr:spPr>
        <a:xfrm>
          <a:off x="438985" y="9818914"/>
          <a:ext cx="676801" cy="176400"/>
        </a:xfrm>
        <a:prstGeom prst="rect">
          <a:avLst/>
        </a:prstGeom>
        <a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62</xdr:row>
      <xdr:rowOff>0</xdr:rowOff>
    </xdr:from>
    <xdr:to>
      <xdr:col>3</xdr:col>
      <xdr:colOff>0</xdr:colOff>
      <xdr:row>62</xdr:row>
      <xdr:rowOff>176400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0EEB10E3-D005-45D5-9313-89561CE36DAF}"/>
            </a:ext>
          </a:extLst>
        </xdr:cNvPr>
        <xdr:cNvSpPr>
          <a:spLocks/>
        </xdr:cNvSpPr>
      </xdr:nvSpPr>
      <xdr:spPr>
        <a:xfrm>
          <a:off x="438985" y="10580914"/>
          <a:ext cx="676801" cy="176400"/>
        </a:xfrm>
        <a:prstGeom prst="rect">
          <a:avLst/>
        </a:prstGeom>
        <a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63</xdr:row>
      <xdr:rowOff>0</xdr:rowOff>
    </xdr:from>
    <xdr:to>
      <xdr:col>3</xdr:col>
      <xdr:colOff>0</xdr:colOff>
      <xdr:row>63</xdr:row>
      <xdr:rowOff>176400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3163F94D-A84F-4180-93A3-D9A09DF39848}"/>
            </a:ext>
          </a:extLst>
        </xdr:cNvPr>
        <xdr:cNvSpPr>
          <a:spLocks/>
        </xdr:cNvSpPr>
      </xdr:nvSpPr>
      <xdr:spPr>
        <a:xfrm>
          <a:off x="438985" y="10771414"/>
          <a:ext cx="676801" cy="176400"/>
        </a:xfrm>
        <a:prstGeom prst="rect">
          <a:avLst/>
        </a:prstGeom>
        <a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68</xdr:row>
      <xdr:rowOff>0</xdr:rowOff>
    </xdr:from>
    <xdr:to>
      <xdr:col>3</xdr:col>
      <xdr:colOff>0</xdr:colOff>
      <xdr:row>68</xdr:row>
      <xdr:rowOff>176400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C2DB8B13-87E1-4E04-8DBF-775EA723DDE0}"/>
            </a:ext>
          </a:extLst>
        </xdr:cNvPr>
        <xdr:cNvSpPr>
          <a:spLocks/>
        </xdr:cNvSpPr>
      </xdr:nvSpPr>
      <xdr:spPr>
        <a:xfrm>
          <a:off x="438985" y="11342914"/>
          <a:ext cx="676801" cy="176400"/>
        </a:xfrm>
        <a:prstGeom prst="rect">
          <a:avLst/>
        </a:prstGeom>
        <a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70</xdr:row>
      <xdr:rowOff>0</xdr:rowOff>
    </xdr:from>
    <xdr:to>
      <xdr:col>3</xdr:col>
      <xdr:colOff>0</xdr:colOff>
      <xdr:row>70</xdr:row>
      <xdr:rowOff>176400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438B636A-E3E3-4834-94C3-2C8F03798C15}"/>
            </a:ext>
          </a:extLst>
        </xdr:cNvPr>
        <xdr:cNvSpPr>
          <a:spLocks/>
        </xdr:cNvSpPr>
      </xdr:nvSpPr>
      <xdr:spPr>
        <a:xfrm>
          <a:off x="438985" y="11533414"/>
          <a:ext cx="676801" cy="176400"/>
        </a:xfrm>
        <a:prstGeom prst="rect">
          <a:avLst/>
        </a:prstGeom>
        <a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71</xdr:row>
      <xdr:rowOff>0</xdr:rowOff>
    </xdr:from>
    <xdr:to>
      <xdr:col>3</xdr:col>
      <xdr:colOff>0</xdr:colOff>
      <xdr:row>71</xdr:row>
      <xdr:rowOff>176400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D43D2819-682E-4BD2-B5C1-B329F21A03C2}"/>
            </a:ext>
          </a:extLst>
        </xdr:cNvPr>
        <xdr:cNvSpPr>
          <a:spLocks/>
        </xdr:cNvSpPr>
      </xdr:nvSpPr>
      <xdr:spPr>
        <a:xfrm>
          <a:off x="438985" y="11723914"/>
          <a:ext cx="676801" cy="176400"/>
        </a:xfrm>
        <a:prstGeom prst="rect">
          <a:avLst/>
        </a:prstGeom>
        <a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74</xdr:row>
      <xdr:rowOff>0</xdr:rowOff>
    </xdr:from>
    <xdr:to>
      <xdr:col>3</xdr:col>
      <xdr:colOff>0</xdr:colOff>
      <xdr:row>74</xdr:row>
      <xdr:rowOff>176400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33E0BC5B-407C-4EC8-A818-4791C946CCBE}"/>
            </a:ext>
          </a:extLst>
        </xdr:cNvPr>
        <xdr:cNvSpPr>
          <a:spLocks/>
        </xdr:cNvSpPr>
      </xdr:nvSpPr>
      <xdr:spPr>
        <a:xfrm>
          <a:off x="438985" y="12104914"/>
          <a:ext cx="676801" cy="176400"/>
        </a:xfrm>
        <a:prstGeom prst="rect">
          <a:avLst/>
        </a:prstGeom>
        <a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75</xdr:row>
      <xdr:rowOff>0</xdr:rowOff>
    </xdr:from>
    <xdr:to>
      <xdr:col>3</xdr:col>
      <xdr:colOff>0</xdr:colOff>
      <xdr:row>75</xdr:row>
      <xdr:rowOff>176400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D5BA06A8-58E0-4CB2-A288-6D6ECF5078F9}"/>
            </a:ext>
          </a:extLst>
        </xdr:cNvPr>
        <xdr:cNvSpPr>
          <a:spLocks/>
        </xdr:cNvSpPr>
      </xdr:nvSpPr>
      <xdr:spPr>
        <a:xfrm>
          <a:off x="438985" y="12295414"/>
          <a:ext cx="676801" cy="176400"/>
        </a:xfrm>
        <a:prstGeom prst="rect">
          <a:avLst/>
        </a:prstGeom>
        <a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76</xdr:row>
      <xdr:rowOff>0</xdr:rowOff>
    </xdr:from>
    <xdr:to>
      <xdr:col>3</xdr:col>
      <xdr:colOff>0</xdr:colOff>
      <xdr:row>76</xdr:row>
      <xdr:rowOff>176400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4EC18398-37B1-4DFD-8E09-24CB80C4CF89}"/>
            </a:ext>
          </a:extLst>
        </xdr:cNvPr>
        <xdr:cNvSpPr>
          <a:spLocks/>
        </xdr:cNvSpPr>
      </xdr:nvSpPr>
      <xdr:spPr>
        <a:xfrm>
          <a:off x="438985" y="12485914"/>
          <a:ext cx="676801" cy="176400"/>
        </a:xfrm>
        <a:prstGeom prst="rect">
          <a:avLst/>
        </a:prstGeom>
        <a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81</xdr:row>
      <xdr:rowOff>0</xdr:rowOff>
    </xdr:from>
    <xdr:to>
      <xdr:col>3</xdr:col>
      <xdr:colOff>0</xdr:colOff>
      <xdr:row>81</xdr:row>
      <xdr:rowOff>176400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70841AA0-A0AC-41FC-9EB1-075A8077C74D}"/>
            </a:ext>
          </a:extLst>
        </xdr:cNvPr>
        <xdr:cNvSpPr>
          <a:spLocks/>
        </xdr:cNvSpPr>
      </xdr:nvSpPr>
      <xdr:spPr>
        <a:xfrm>
          <a:off x="438985" y="12866914"/>
          <a:ext cx="676801" cy="176400"/>
        </a:xfrm>
        <a:prstGeom prst="rect">
          <a:avLst/>
        </a:prstGeom>
        <a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82</xdr:row>
      <xdr:rowOff>0</xdr:rowOff>
    </xdr:from>
    <xdr:to>
      <xdr:col>3</xdr:col>
      <xdr:colOff>0</xdr:colOff>
      <xdr:row>82</xdr:row>
      <xdr:rowOff>176400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ADFF2B7F-B41E-4746-BE69-924E08F68885}"/>
            </a:ext>
          </a:extLst>
        </xdr:cNvPr>
        <xdr:cNvSpPr>
          <a:spLocks/>
        </xdr:cNvSpPr>
      </xdr:nvSpPr>
      <xdr:spPr>
        <a:xfrm>
          <a:off x="438985" y="13057414"/>
          <a:ext cx="676801" cy="176400"/>
        </a:xfrm>
        <a:prstGeom prst="rect">
          <a:avLst/>
        </a:prstGeom>
        <a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85</xdr:row>
      <xdr:rowOff>0</xdr:rowOff>
    </xdr:from>
    <xdr:to>
      <xdr:col>3</xdr:col>
      <xdr:colOff>0</xdr:colOff>
      <xdr:row>85</xdr:row>
      <xdr:rowOff>176400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872A9DA7-5BAE-4E7C-A4D3-B3D49A89A0A4}"/>
            </a:ext>
          </a:extLst>
        </xdr:cNvPr>
        <xdr:cNvSpPr>
          <a:spLocks/>
        </xdr:cNvSpPr>
      </xdr:nvSpPr>
      <xdr:spPr>
        <a:xfrm>
          <a:off x="438985" y="13247914"/>
          <a:ext cx="676801" cy="176400"/>
        </a:xfrm>
        <a:prstGeom prst="rect">
          <a:avLst/>
        </a:prstGeom>
        <a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89</xdr:row>
      <xdr:rowOff>0</xdr:rowOff>
    </xdr:from>
    <xdr:to>
      <xdr:col>3</xdr:col>
      <xdr:colOff>0</xdr:colOff>
      <xdr:row>89</xdr:row>
      <xdr:rowOff>176400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0B774129-DF4B-483D-B13E-9A2F7952B879}"/>
            </a:ext>
          </a:extLst>
        </xdr:cNvPr>
        <xdr:cNvSpPr>
          <a:spLocks/>
        </xdr:cNvSpPr>
      </xdr:nvSpPr>
      <xdr:spPr>
        <a:xfrm>
          <a:off x="438985" y="13438414"/>
          <a:ext cx="676801" cy="176400"/>
        </a:xfrm>
        <a:prstGeom prst="rect">
          <a:avLst/>
        </a:prstGeom>
        <a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90</xdr:row>
      <xdr:rowOff>0</xdr:rowOff>
    </xdr:from>
    <xdr:to>
      <xdr:col>3</xdr:col>
      <xdr:colOff>0</xdr:colOff>
      <xdr:row>90</xdr:row>
      <xdr:rowOff>176400</xdr:rowOff>
    </xdr:to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id="{5E612DEE-B558-411E-A913-3830B202105A}"/>
            </a:ext>
          </a:extLst>
        </xdr:cNvPr>
        <xdr:cNvSpPr>
          <a:spLocks/>
        </xdr:cNvSpPr>
      </xdr:nvSpPr>
      <xdr:spPr>
        <a:xfrm>
          <a:off x="438985" y="13628914"/>
          <a:ext cx="676801" cy="176400"/>
        </a:xfrm>
        <a:prstGeom prst="rect">
          <a:avLst/>
        </a:prstGeom>
        <a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92</xdr:row>
      <xdr:rowOff>0</xdr:rowOff>
    </xdr:from>
    <xdr:to>
      <xdr:col>3</xdr:col>
      <xdr:colOff>0</xdr:colOff>
      <xdr:row>92</xdr:row>
      <xdr:rowOff>176400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D53FAEE1-70BC-41A2-AB45-594638A7257D}"/>
            </a:ext>
          </a:extLst>
        </xdr:cNvPr>
        <xdr:cNvSpPr>
          <a:spLocks/>
        </xdr:cNvSpPr>
      </xdr:nvSpPr>
      <xdr:spPr>
        <a:xfrm>
          <a:off x="438985" y="13819414"/>
          <a:ext cx="676801" cy="176400"/>
        </a:xfrm>
        <a:prstGeom prst="rect">
          <a:avLst/>
        </a:prstGeom>
        <a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26</xdr:row>
      <xdr:rowOff>0</xdr:rowOff>
    </xdr:from>
    <xdr:to>
      <xdr:col>3</xdr:col>
      <xdr:colOff>0</xdr:colOff>
      <xdr:row>26</xdr:row>
      <xdr:rowOff>176400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2AE9B0DA-416C-4B88-900A-AA0F1B023265}"/>
            </a:ext>
          </a:extLst>
        </xdr:cNvPr>
        <xdr:cNvSpPr>
          <a:spLocks/>
        </xdr:cNvSpPr>
      </xdr:nvSpPr>
      <xdr:spPr>
        <a:xfrm flipH="1">
          <a:off x="438985" y="5818414"/>
          <a:ext cx="676801" cy="176400"/>
        </a:xfrm>
        <a:prstGeom prst="rect">
          <a:avLst/>
        </a:prstGeom>
        <a:blipFill>
          <a:blip xmlns:r="http://schemas.openxmlformats.org/officeDocument/2006/relationships" r:embed="rId40" cstate="print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37</xdr:row>
      <xdr:rowOff>0</xdr:rowOff>
    </xdr:from>
    <xdr:to>
      <xdr:col>3</xdr:col>
      <xdr:colOff>0</xdr:colOff>
      <xdr:row>37</xdr:row>
      <xdr:rowOff>176400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C3A9CA4C-9E65-4EEB-8005-80322604627E}"/>
            </a:ext>
          </a:extLst>
        </xdr:cNvPr>
        <xdr:cNvSpPr>
          <a:spLocks/>
        </xdr:cNvSpPr>
      </xdr:nvSpPr>
      <xdr:spPr>
        <a:xfrm>
          <a:off x="438985" y="7151914"/>
          <a:ext cx="676801" cy="176400"/>
        </a:xfrm>
        <a:prstGeom prst="rect">
          <a:avLst/>
        </a:prstGeom>
        <a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38</xdr:row>
      <xdr:rowOff>0</xdr:rowOff>
    </xdr:from>
    <xdr:to>
      <xdr:col>3</xdr:col>
      <xdr:colOff>0</xdr:colOff>
      <xdr:row>38</xdr:row>
      <xdr:rowOff>176400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A997DB0C-998D-4E1B-9323-C5E5BFB90241}"/>
            </a:ext>
          </a:extLst>
        </xdr:cNvPr>
        <xdr:cNvSpPr>
          <a:spLocks/>
        </xdr:cNvSpPr>
      </xdr:nvSpPr>
      <xdr:spPr>
        <a:xfrm flipH="1">
          <a:off x="438985" y="7342414"/>
          <a:ext cx="676801" cy="176400"/>
        </a:xfrm>
        <a:prstGeom prst="rect">
          <a:avLst/>
        </a:prstGeom>
        <a:blipFill>
          <a:blip xmlns:r="http://schemas.openxmlformats.org/officeDocument/2006/relationships" r:embed="rId43" cstate="print">
            <a:extLst>
              <a:ext uri="{BEBA8EAE-BF5A-486C-A8C5-ECC9F3942E4B}">
                <a14:imgProps xmlns:a14="http://schemas.microsoft.com/office/drawing/2010/main">
                  <a14:imgLayer r:embed="rId4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46</xdr:row>
      <xdr:rowOff>0</xdr:rowOff>
    </xdr:from>
    <xdr:to>
      <xdr:col>3</xdr:col>
      <xdr:colOff>0</xdr:colOff>
      <xdr:row>46</xdr:row>
      <xdr:rowOff>176400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1FC8A6AF-2969-4DE0-8611-7E770F400E62}"/>
            </a:ext>
          </a:extLst>
        </xdr:cNvPr>
        <xdr:cNvSpPr>
          <a:spLocks/>
        </xdr:cNvSpPr>
      </xdr:nvSpPr>
      <xdr:spPr>
        <a:xfrm flipH="1">
          <a:off x="438985" y="8294914"/>
          <a:ext cx="676801" cy="176400"/>
        </a:xfrm>
        <a:prstGeom prst="rect">
          <a:avLst/>
        </a:prstGeom>
        <a:blipFill>
          <a:blip xmlns:r="http://schemas.openxmlformats.org/officeDocument/2006/relationships" r:embed="rId45" cstate="print">
            <a:extLst>
              <a:ext uri="{BEBA8EAE-BF5A-486C-A8C5-ECC9F3942E4B}">
                <a14:imgProps xmlns:a14="http://schemas.microsoft.com/office/drawing/2010/main">
                  <a14:imgLayer r:embed="rId4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56</xdr:row>
      <xdr:rowOff>0</xdr:rowOff>
    </xdr:from>
    <xdr:to>
      <xdr:col>3</xdr:col>
      <xdr:colOff>0</xdr:colOff>
      <xdr:row>56</xdr:row>
      <xdr:rowOff>176400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7AEAC004-F591-4528-A45D-A5FEA66DF11E}"/>
            </a:ext>
          </a:extLst>
        </xdr:cNvPr>
        <xdr:cNvSpPr>
          <a:spLocks/>
        </xdr:cNvSpPr>
      </xdr:nvSpPr>
      <xdr:spPr>
        <a:xfrm flipH="1">
          <a:off x="438985" y="10009414"/>
          <a:ext cx="676801" cy="176400"/>
        </a:xfrm>
        <a:prstGeom prst="rect">
          <a:avLst/>
        </a:prstGeom>
        <a:blipFill>
          <a:blip xmlns:r="http://schemas.openxmlformats.org/officeDocument/2006/relationships" r:embed="rId47" cstate="print">
            <a:extLst>
              <a:ext uri="{BEBA8EAE-BF5A-486C-A8C5-ECC9F3942E4B}">
                <a14:imgProps xmlns:a14="http://schemas.microsoft.com/office/drawing/2010/main">
                  <a14:imgLayer r:embed="rId4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58</xdr:row>
      <xdr:rowOff>0</xdr:rowOff>
    </xdr:from>
    <xdr:to>
      <xdr:col>3</xdr:col>
      <xdr:colOff>0</xdr:colOff>
      <xdr:row>58</xdr:row>
      <xdr:rowOff>176400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47438DF9-BE63-477D-BE92-546A27DF8DB6}"/>
            </a:ext>
          </a:extLst>
        </xdr:cNvPr>
        <xdr:cNvSpPr>
          <a:spLocks/>
        </xdr:cNvSpPr>
      </xdr:nvSpPr>
      <xdr:spPr>
        <a:xfrm flipH="1">
          <a:off x="438985" y="10199914"/>
          <a:ext cx="676801" cy="176400"/>
        </a:xfrm>
        <a:prstGeom prst="rect">
          <a:avLst/>
        </a:prstGeom>
        <a:blipFill>
          <a:blip xmlns:r="http://schemas.openxmlformats.org/officeDocument/2006/relationships" r:embed="rId49" cstate="print">
            <a:extLst>
              <a:ext uri="{BEBA8EAE-BF5A-486C-A8C5-ECC9F3942E4B}">
                <a14:imgProps xmlns:a14="http://schemas.microsoft.com/office/drawing/2010/main">
                  <a14:imgLayer r:embed="rId50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61</xdr:row>
      <xdr:rowOff>0</xdr:rowOff>
    </xdr:from>
    <xdr:to>
      <xdr:col>3</xdr:col>
      <xdr:colOff>0</xdr:colOff>
      <xdr:row>61</xdr:row>
      <xdr:rowOff>176400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67EF0912-534D-489B-BC30-3C327A8D3DB5}"/>
            </a:ext>
          </a:extLst>
        </xdr:cNvPr>
        <xdr:cNvSpPr>
          <a:spLocks/>
        </xdr:cNvSpPr>
      </xdr:nvSpPr>
      <xdr:spPr>
        <a:xfrm flipH="1">
          <a:off x="438985" y="10390414"/>
          <a:ext cx="676801" cy="176400"/>
        </a:xfrm>
        <a:prstGeom prst="rect">
          <a:avLst/>
        </a:prstGeom>
        <a:blipFill>
          <a:blip xmlns:r="http://schemas.openxmlformats.org/officeDocument/2006/relationships" r:embed="rId51" cstate="print">
            <a:extLst>
              <a:ext uri="{BEBA8EAE-BF5A-486C-A8C5-ECC9F3942E4B}">
                <a14:imgProps xmlns:a14="http://schemas.microsoft.com/office/drawing/2010/main">
                  <a14:imgLayer r:embed="rId5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676801</xdr:colOff>
      <xdr:row>65</xdr:row>
      <xdr:rowOff>176400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95649024-BC55-40D1-B754-BFEA25782CB3}"/>
            </a:ext>
          </a:extLst>
        </xdr:cNvPr>
        <xdr:cNvSpPr>
          <a:spLocks/>
        </xdr:cNvSpPr>
      </xdr:nvSpPr>
      <xdr:spPr>
        <a:xfrm flipH="1">
          <a:off x="429986" y="10961914"/>
          <a:ext cx="676801" cy="176400"/>
        </a:xfrm>
        <a:prstGeom prst="rect">
          <a:avLst/>
        </a:prstGeom>
        <a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79</xdr:row>
      <xdr:rowOff>0</xdr:rowOff>
    </xdr:from>
    <xdr:to>
      <xdr:col>3</xdr:col>
      <xdr:colOff>0</xdr:colOff>
      <xdr:row>79</xdr:row>
      <xdr:rowOff>176400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BB719B9-2A88-4440-951D-A65CDAD6F7EF}"/>
            </a:ext>
          </a:extLst>
        </xdr:cNvPr>
        <xdr:cNvSpPr>
          <a:spLocks/>
        </xdr:cNvSpPr>
      </xdr:nvSpPr>
      <xdr:spPr>
        <a:xfrm flipH="1">
          <a:off x="438985" y="12676414"/>
          <a:ext cx="676801" cy="176400"/>
        </a:xfrm>
        <a:prstGeom prst="rect">
          <a:avLst/>
        </a:prstGeom>
        <a:blipFill>
          <a:blip xmlns:r="http://schemas.openxmlformats.org/officeDocument/2006/relationships" r:embed="rId54" cstate="print">
            <a:extLst>
              <a:ext uri="{BEBA8EAE-BF5A-486C-A8C5-ECC9F3942E4B}">
                <a14:imgProps xmlns:a14="http://schemas.microsoft.com/office/drawing/2010/main">
                  <a14:imgLayer r:embed="rId5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676801</xdr:colOff>
      <xdr:row>66</xdr:row>
      <xdr:rowOff>176400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6B614449-2826-4AB6-A5A6-C7C91F95B863}"/>
            </a:ext>
          </a:extLst>
        </xdr:cNvPr>
        <xdr:cNvSpPr>
          <a:spLocks/>
        </xdr:cNvSpPr>
      </xdr:nvSpPr>
      <xdr:spPr>
        <a:xfrm flipH="1">
          <a:off x="429986" y="11152414"/>
          <a:ext cx="676801" cy="176400"/>
        </a:xfrm>
        <a:prstGeom prst="rect">
          <a:avLst/>
        </a:prstGeom>
        <a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0360C8-93C5-4E4F-B0EC-C02507DC255E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9687EB2-FB83-41C2-9764-111BDD52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59</xdr:row>
      <xdr:rowOff>0</xdr:rowOff>
    </xdr:from>
    <xdr:to>
      <xdr:col>5</xdr:col>
      <xdr:colOff>171781</xdr:colOff>
      <xdr:row>61</xdr:row>
      <xdr:rowOff>123894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8665572-6E23-4F34-B315-8F4C5ECA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5457714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71</xdr:row>
      <xdr:rowOff>0</xdr:rowOff>
    </xdr:from>
    <xdr:to>
      <xdr:col>6</xdr:col>
      <xdr:colOff>152813</xdr:colOff>
      <xdr:row>73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75506-B4AD-4C93-BF4D-F8F9495A1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8336986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2B8C2D1-18D0-48D1-82D0-379EA1860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158DFE8-8023-4957-926E-C2175E1E3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89</xdr:row>
      <xdr:rowOff>0</xdr:rowOff>
    </xdr:from>
    <xdr:to>
      <xdr:col>9</xdr:col>
      <xdr:colOff>172121</xdr:colOff>
      <xdr:row>91</xdr:row>
      <xdr:rowOff>104842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6E719B0-ED9E-4643-A835-36991CB49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3986671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15</xdr:col>
      <xdr:colOff>647700</xdr:colOff>
      <xdr:row>110</xdr:row>
      <xdr:rowOff>95251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DEF8F18-D7D4-449C-A0D7-74AFDD48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079325"/>
          <a:ext cx="9514114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915A0EB-33A2-49DE-B517-48FCECC2AC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54</xdr:row>
      <xdr:rowOff>234045</xdr:rowOff>
    </xdr:from>
    <xdr:to>
      <xdr:col>10</xdr:col>
      <xdr:colOff>27950</xdr:colOff>
      <xdr:row>56</xdr:row>
      <xdr:rowOff>93960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15FE8E8-F0CE-42EF-9313-0FD0432F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258" y="14543316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5;&#1080;&#1086;&#1085;&#1099;%20&#1054;&#1050;&#1057;\&#1050;&#1086;&#1088;&#1085;&#1080;%20&#1087;&#1080;&#1086;&#1085;&#1086;&#1074;%20&#1086;&#1089;&#1077;&#1085;&#1100;%202024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5;&#1080;&#1086;&#1085;&#1099;%20&#1054;&#1050;&#1057;\&#1050;&#1086;&#1088;&#1085;&#1080;%20&#1087;&#1080;&#1086;&#1085;&#1086;&#1074;%20&#1086;&#1089;&#1077;&#1085;&#1100;%202024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евер грин"/>
      <sheetName val="мультифл"/>
      <sheetName val="Условия работы"/>
      <sheetName val="2023"/>
      <sheetName val="2024"/>
      <sheetName val="Лист4"/>
      <sheetName val="рабочий"/>
      <sheetName val="бронь 1с"/>
      <sheetName val="Лист3"/>
      <sheetName val="поставщики св"/>
      <sheetName val="поставщики"/>
      <sheetName val="код"/>
      <sheetName val="аст от Юли"/>
      <sheetName val="без брони от Юли"/>
      <sheetName val="основной от Юли"/>
      <sheetName val="с фо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L1">
            <v>107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EA71-B785-493B-BFF1-AB649936FCD1}">
  <sheetPr filterMode="1"/>
  <dimension ref="A1:AA98"/>
  <sheetViews>
    <sheetView showGridLines="0" tabSelected="1" zoomScaleNormal="100" workbookViewId="0">
      <selection activeCell="J23" sqref="J23"/>
    </sheetView>
  </sheetViews>
  <sheetFormatPr defaultColWidth="11.33203125" defaultRowHeight="14.4" outlineLevelCol="1" x14ac:dyDescent="0.3"/>
  <cols>
    <col min="1" max="1" width="6.109375" style="46" customWidth="1"/>
    <col min="2" max="2" width="12.33203125" style="46" hidden="1" customWidth="1" outlineLevel="1"/>
    <col min="3" max="3" width="9.6640625" style="46" customWidth="1" collapsed="1"/>
    <col min="4" max="4" width="16.77734375" style="46" customWidth="1"/>
    <col min="5" max="5" width="24.109375" style="67" customWidth="1"/>
    <col min="6" max="6" width="9" style="67" customWidth="1"/>
    <col min="7" max="7" width="8.44140625" style="68" customWidth="1"/>
    <col min="8" max="8" width="8.44140625" style="67" customWidth="1"/>
    <col min="9" max="10" width="8.44140625" style="69" customWidth="1"/>
    <col min="11" max="11" width="9.33203125" style="69" customWidth="1"/>
    <col min="12" max="12" width="13.6640625" style="67" customWidth="1"/>
    <col min="13" max="13" width="11.21875" style="67" customWidth="1"/>
    <col min="14" max="14" width="14" style="70" customWidth="1"/>
    <col min="15" max="15" width="35" style="70" customWidth="1"/>
    <col min="16" max="16" width="12.33203125" style="67" customWidth="1"/>
    <col min="17" max="17" width="16.109375" style="67" customWidth="1"/>
    <col min="18" max="18" width="7.44140625" style="69" customWidth="1"/>
    <col min="19" max="16384" width="11.33203125" style="67"/>
  </cols>
  <sheetData>
    <row r="1" spans="1:19" s="3" customFormat="1" ht="21.9" customHeight="1" x14ac:dyDescent="0.25">
      <c r="A1" s="1">
        <v>46083</v>
      </c>
      <c r="B1" s="2"/>
      <c r="C1" s="2"/>
      <c r="D1" s="2"/>
      <c r="G1" s="4"/>
      <c r="I1" s="5"/>
      <c r="J1" s="5"/>
      <c r="K1" s="5"/>
      <c r="N1" s="2"/>
      <c r="O1" s="2"/>
      <c r="R1" s="5"/>
    </row>
    <row r="2" spans="1:19" s="7" customFormat="1" ht="42" customHeight="1" x14ac:dyDescent="0.55000000000000004">
      <c r="A2" s="6"/>
      <c r="C2" s="8"/>
      <c r="D2" s="8"/>
      <c r="E2" s="8"/>
      <c r="H2" s="9" t="s">
        <v>260</v>
      </c>
      <c r="I2" s="8"/>
      <c r="J2" s="8"/>
      <c r="K2" s="8"/>
      <c r="L2" s="8"/>
      <c r="M2" s="8"/>
      <c r="N2" s="8"/>
      <c r="O2" s="132" t="s">
        <v>0</v>
      </c>
      <c r="P2" s="10"/>
      <c r="Q2" s="11"/>
    </row>
    <row r="3" spans="1:19" s="3" customFormat="1" ht="15.75" customHeight="1" x14ac:dyDescent="0.45">
      <c r="A3" s="12"/>
      <c r="B3" s="13"/>
      <c r="C3" s="13"/>
      <c r="D3" s="13"/>
      <c r="E3" s="14"/>
      <c r="F3" s="14"/>
      <c r="H3" s="15" t="s">
        <v>1</v>
      </c>
      <c r="K3" s="16"/>
      <c r="L3" s="16"/>
      <c r="O3" s="132"/>
      <c r="P3" s="17"/>
      <c r="Q3" s="5"/>
    </row>
    <row r="4" spans="1:19" s="3" customFormat="1" ht="15.6" customHeight="1" x14ac:dyDescent="0.25">
      <c r="A4" s="12"/>
      <c r="B4" s="13"/>
      <c r="C4" s="13"/>
      <c r="D4" s="13"/>
      <c r="E4" s="13"/>
      <c r="G4" s="133" t="s">
        <v>2</v>
      </c>
      <c r="H4" s="133"/>
      <c r="I4" s="133"/>
      <c r="J4" s="5"/>
      <c r="M4" s="17"/>
      <c r="N4" s="17"/>
      <c r="O4" s="18" t="s">
        <v>3</v>
      </c>
    </row>
    <row r="5" spans="1:19" s="3" customFormat="1" ht="15.6" customHeight="1" x14ac:dyDescent="0.25">
      <c r="A5" s="12"/>
      <c r="B5" s="13"/>
      <c r="C5" s="13"/>
      <c r="D5" s="13"/>
      <c r="E5" s="14"/>
      <c r="F5" s="14"/>
      <c r="G5" s="19"/>
      <c r="I5" s="20" t="s">
        <v>4</v>
      </c>
      <c r="J5" s="21" t="s">
        <v>5</v>
      </c>
      <c r="L5" s="5"/>
      <c r="N5" s="18"/>
      <c r="P5" s="17"/>
      <c r="Q5" s="5"/>
    </row>
    <row r="6" spans="1:19" s="3" customFormat="1" ht="15.9" customHeight="1" x14ac:dyDescent="0.25">
      <c r="A6" s="12"/>
      <c r="B6" s="13"/>
      <c r="C6" s="13"/>
      <c r="D6" s="13"/>
      <c r="E6" s="14"/>
      <c r="F6" s="14"/>
      <c r="G6" s="19"/>
      <c r="H6" s="14"/>
      <c r="I6" s="5"/>
      <c r="J6" s="5"/>
      <c r="K6" s="5"/>
      <c r="O6" s="17"/>
      <c r="P6" s="17"/>
      <c r="Q6" s="5"/>
    </row>
    <row r="7" spans="1:19" s="23" customFormat="1" ht="15" customHeight="1" x14ac:dyDescent="0.3">
      <c r="A7" s="22"/>
      <c r="C7" s="24" t="s">
        <v>6</v>
      </c>
      <c r="D7" s="25"/>
      <c r="G7" s="26"/>
      <c r="H7" s="27"/>
      <c r="L7" s="134" t="s">
        <v>7</v>
      </c>
      <c r="M7" s="135"/>
      <c r="N7" s="28" t="s">
        <v>8</v>
      </c>
      <c r="O7" s="29"/>
      <c r="P7" s="29"/>
      <c r="Q7" s="30"/>
      <c r="R7" s="31"/>
    </row>
    <row r="8" spans="1:19" s="23" customFormat="1" ht="15" customHeight="1" x14ac:dyDescent="0.3">
      <c r="A8" s="22"/>
      <c r="C8" s="32" t="s">
        <v>9</v>
      </c>
      <c r="D8" s="33"/>
      <c r="G8" s="26"/>
      <c r="H8" s="27"/>
      <c r="L8" s="136">
        <f>SUM(J23:J93)</f>
        <v>0</v>
      </c>
      <c r="M8" s="137"/>
      <c r="N8" s="34" t="s">
        <v>10</v>
      </c>
      <c r="O8" s="29"/>
      <c r="P8" s="29"/>
      <c r="Q8" s="30"/>
      <c r="R8" s="31"/>
    </row>
    <row r="9" spans="1:19" s="23" customFormat="1" ht="15" customHeight="1" x14ac:dyDescent="0.3">
      <c r="A9" s="22"/>
      <c r="C9" s="33" t="s">
        <v>319</v>
      </c>
      <c r="D9" s="32"/>
      <c r="G9" s="26"/>
      <c r="H9" s="27"/>
      <c r="L9" s="136">
        <f>ROUNDUP(SUM(K23:K93),0)</f>
        <v>0</v>
      </c>
      <c r="M9" s="137"/>
      <c r="N9" s="34" t="s">
        <v>11</v>
      </c>
      <c r="O9" s="29"/>
      <c r="P9" s="29"/>
      <c r="Q9" s="30"/>
      <c r="R9" s="31"/>
    </row>
    <row r="10" spans="1:19" s="23" customFormat="1" ht="15" customHeight="1" x14ac:dyDescent="0.3">
      <c r="A10" s="22"/>
      <c r="C10" s="35" t="s">
        <v>258</v>
      </c>
      <c r="D10" s="33"/>
      <c r="G10" s="26"/>
      <c r="H10" s="27"/>
      <c r="J10" s="36"/>
      <c r="K10" s="36"/>
      <c r="L10" s="138">
        <f>SUM(L23:L93)</f>
        <v>0</v>
      </c>
      <c r="M10" s="139"/>
      <c r="N10" s="34" t="s">
        <v>12</v>
      </c>
      <c r="O10" s="37"/>
      <c r="P10" s="37"/>
      <c r="Q10" s="30"/>
      <c r="R10" s="31"/>
    </row>
    <row r="11" spans="1:19" s="23" customFormat="1" ht="15" customHeight="1" x14ac:dyDescent="0.3">
      <c r="A11" s="22"/>
      <c r="C11" s="33" t="s">
        <v>13</v>
      </c>
      <c r="D11" s="33"/>
      <c r="G11" s="26"/>
      <c r="H11" s="27"/>
      <c r="L11" s="128">
        <f>IF(AND(L10&gt;=100000,L7="46 неделя 2025 (10-14 ноября)"),"-11,73%",IF(L7="46 неделя 2025 (10-14 ноября)","-9%",IF(L10&gt;100000,"-3%",0)))</f>
        <v>0</v>
      </c>
      <c r="M11" s="129"/>
      <c r="N11" s="34" t="s">
        <v>14</v>
      </c>
      <c r="O11" s="37"/>
      <c r="P11" s="37"/>
      <c r="Q11" s="30"/>
      <c r="R11" s="31"/>
    </row>
    <row r="12" spans="1:19" s="23" customFormat="1" x14ac:dyDescent="0.3">
      <c r="A12" s="22"/>
      <c r="C12" s="33" t="s">
        <v>15</v>
      </c>
      <c r="D12" s="32"/>
      <c r="G12"/>
      <c r="H12" s="27"/>
      <c r="K12" s="38"/>
      <c r="L12" s="130">
        <f>L10+L10*L11</f>
        <v>0</v>
      </c>
      <c r="M12" s="131"/>
      <c r="N12" s="34" t="s">
        <v>16</v>
      </c>
      <c r="O12" s="39"/>
      <c r="P12" s="40"/>
      <c r="R12" s="31"/>
    </row>
    <row r="13" spans="1:19" s="23" customFormat="1" x14ac:dyDescent="0.3">
      <c r="A13" s="22"/>
      <c r="C13" s="32" t="s">
        <v>259</v>
      </c>
      <c r="D13" s="32"/>
      <c r="G13" s="26"/>
      <c r="H13" s="27"/>
      <c r="K13" s="38"/>
      <c r="L13" s="38"/>
      <c r="M13" s="38"/>
      <c r="N13" s="34"/>
      <c r="O13" s="39"/>
      <c r="P13" s="40"/>
      <c r="R13" s="31"/>
    </row>
    <row r="14" spans="1:19" s="23" customFormat="1" x14ac:dyDescent="0.3">
      <c r="A14" s="22"/>
      <c r="C14" s="32"/>
      <c r="D14" s="32"/>
      <c r="G14" s="26"/>
      <c r="H14" s="27"/>
      <c r="K14" s="38"/>
      <c r="L14" s="38"/>
      <c r="M14" s="38"/>
      <c r="N14" s="34"/>
      <c r="O14" s="39"/>
      <c r="P14" s="40"/>
      <c r="R14" s="31"/>
    </row>
    <row r="15" spans="1:19" s="23" customFormat="1" x14ac:dyDescent="0.3">
      <c r="A15" s="22"/>
      <c r="C15" s="32" t="s">
        <v>17</v>
      </c>
      <c r="D15" s="32"/>
      <c r="G15" s="26"/>
      <c r="H15" s="27"/>
      <c r="K15" s="38"/>
      <c r="L15" s="38"/>
      <c r="M15" s="34"/>
      <c r="N15" s="34"/>
      <c r="O15" s="34"/>
      <c r="P15" s="39"/>
      <c r="S15" s="31"/>
    </row>
    <row r="16" spans="1:19" s="23" customFormat="1" x14ac:dyDescent="0.3">
      <c r="A16" s="22"/>
      <c r="C16" s="32" t="s">
        <v>18</v>
      </c>
      <c r="G16" s="26"/>
      <c r="H16" s="27"/>
      <c r="I16" s="41"/>
      <c r="J16" s="41"/>
      <c r="K16" s="41"/>
      <c r="M16" s="42"/>
      <c r="N16" s="23" t="s">
        <v>19</v>
      </c>
      <c r="P16" s="43"/>
      <c r="R16" s="31"/>
    </row>
    <row r="17" spans="1:18" s="23" customFormat="1" x14ac:dyDescent="0.3">
      <c r="A17" s="22"/>
      <c r="C17" s="42" t="s">
        <v>20</v>
      </c>
      <c r="G17" s="26"/>
      <c r="H17" s="27"/>
      <c r="I17" s="41"/>
      <c r="J17" s="41"/>
      <c r="K17" s="41"/>
      <c r="M17" s="42"/>
      <c r="P17" s="43"/>
      <c r="R17" s="31"/>
    </row>
    <row r="18" spans="1:18" s="23" customFormat="1" x14ac:dyDescent="0.3">
      <c r="A18" s="22"/>
      <c r="C18" s="32" t="s">
        <v>21</v>
      </c>
      <c r="G18" s="26"/>
      <c r="H18" s="27"/>
      <c r="I18" s="41"/>
      <c r="J18" s="41"/>
      <c r="K18" s="41"/>
      <c r="M18" s="42"/>
      <c r="P18" s="43"/>
      <c r="R18" s="31"/>
    </row>
    <row r="19" spans="1:18" s="23" customFormat="1" x14ac:dyDescent="0.3">
      <c r="A19" s="22"/>
      <c r="C19" s="44"/>
      <c r="G19" s="26"/>
      <c r="H19" s="27"/>
      <c r="I19" s="41"/>
      <c r="J19" s="41"/>
      <c r="K19" s="41"/>
      <c r="M19" s="42"/>
      <c r="P19" s="43"/>
      <c r="R19" s="31"/>
    </row>
    <row r="20" spans="1:18" s="23" customFormat="1" ht="13.8" customHeight="1" x14ac:dyDescent="0.3">
      <c r="A20" s="22"/>
      <c r="C20" s="44" t="s">
        <v>257</v>
      </c>
      <c r="G20" s="26"/>
      <c r="H20" s="27"/>
      <c r="I20" s="41"/>
      <c r="J20" s="41"/>
      <c r="K20" s="41"/>
      <c r="M20" s="42"/>
      <c r="P20" s="43"/>
      <c r="R20" s="31"/>
    </row>
    <row r="21" spans="1:18" s="23" customFormat="1" ht="13.8" customHeight="1" x14ac:dyDescent="0.3">
      <c r="A21" s="22"/>
      <c r="C21" s="45"/>
      <c r="G21" s="26"/>
      <c r="H21" s="27"/>
      <c r="I21" s="41"/>
      <c r="J21" s="41"/>
      <c r="K21" s="41"/>
      <c r="M21" s="42"/>
      <c r="P21" s="43"/>
      <c r="R21" s="31"/>
    </row>
    <row r="22" spans="1:18" s="51" customFormat="1" ht="68.099999999999994" customHeight="1" x14ac:dyDescent="0.3">
      <c r="A22" s="46"/>
      <c r="B22" s="47" t="s">
        <v>22</v>
      </c>
      <c r="C22" s="48" t="s">
        <v>23</v>
      </c>
      <c r="D22" s="48" t="s">
        <v>24</v>
      </c>
      <c r="E22" s="49" t="s">
        <v>25</v>
      </c>
      <c r="F22" s="50" t="s">
        <v>26</v>
      </c>
      <c r="G22" s="50" t="s">
        <v>27</v>
      </c>
      <c r="H22" s="50" t="s">
        <v>28</v>
      </c>
      <c r="I22" s="50" t="s">
        <v>29</v>
      </c>
      <c r="J22" s="48" t="s">
        <v>30</v>
      </c>
      <c r="K22" s="48" t="s">
        <v>31</v>
      </c>
      <c r="L22" s="48" t="s">
        <v>32</v>
      </c>
      <c r="M22" s="48" t="s">
        <v>33</v>
      </c>
      <c r="N22" s="48" t="s">
        <v>34</v>
      </c>
      <c r="O22" s="48" t="s">
        <v>35</v>
      </c>
      <c r="P22" s="48" t="s">
        <v>36</v>
      </c>
    </row>
    <row r="23" spans="1:18" s="62" customFormat="1" ht="15" customHeight="1" x14ac:dyDescent="0.3">
      <c r="A23" s="46"/>
      <c r="B23" s="52" t="s">
        <v>298</v>
      </c>
      <c r="C23" s="53"/>
      <c r="D23" s="54" t="s">
        <v>45</v>
      </c>
      <c r="E23" s="55" t="s">
        <v>272</v>
      </c>
      <c r="F23" s="56">
        <v>235</v>
      </c>
      <c r="G23" s="56">
        <v>249</v>
      </c>
      <c r="H23" s="56">
        <v>263</v>
      </c>
      <c r="I23" s="56">
        <v>275</v>
      </c>
      <c r="J23" s="57"/>
      <c r="K23" s="58" t="str">
        <f t="shared" ref="K23:K54" si="0">IF(J23/50=0,"-",J23/50)</f>
        <v>-</v>
      </c>
      <c r="L23" s="59">
        <f t="shared" ref="L23:L54" si="1">IF(J23&lt;10,I23*J23,IF(J23&lt;15,H23*J23,IF(J23&lt;50,G23*J23,F23*J23)))</f>
        <v>0</v>
      </c>
      <c r="M23" s="60"/>
      <c r="N23" s="60"/>
      <c r="O23" s="61"/>
      <c r="P23" s="60"/>
    </row>
    <row r="24" spans="1:18" s="125" customFormat="1" ht="15" customHeight="1" x14ac:dyDescent="0.3">
      <c r="A24" s="114"/>
      <c r="B24" s="52" t="s">
        <v>37</v>
      </c>
      <c r="C24" s="53"/>
      <c r="D24" s="54" t="s">
        <v>38</v>
      </c>
      <c r="E24" s="55" t="s">
        <v>39</v>
      </c>
      <c r="F24" s="56">
        <v>261</v>
      </c>
      <c r="G24" s="56">
        <v>277</v>
      </c>
      <c r="H24" s="56">
        <v>293</v>
      </c>
      <c r="I24" s="56">
        <v>307</v>
      </c>
      <c r="J24" s="57"/>
      <c r="K24" s="58" t="str">
        <f t="shared" si="0"/>
        <v>-</v>
      </c>
      <c r="L24" s="59">
        <f t="shared" si="1"/>
        <v>0</v>
      </c>
      <c r="M24" s="60" t="s">
        <v>40</v>
      </c>
      <c r="N24" s="60" t="s">
        <v>41</v>
      </c>
      <c r="O24" s="61" t="s">
        <v>42</v>
      </c>
      <c r="P24" s="60" t="s">
        <v>43</v>
      </c>
      <c r="Q24" s="62"/>
    </row>
    <row r="25" spans="1:18" s="125" customFormat="1" ht="15" hidden="1" customHeight="1" x14ac:dyDescent="0.3">
      <c r="A25" s="114"/>
      <c r="B25" s="115" t="s">
        <v>44</v>
      </c>
      <c r="C25" s="116"/>
      <c r="D25" s="117" t="s">
        <v>45</v>
      </c>
      <c r="E25" s="118" t="s">
        <v>46</v>
      </c>
      <c r="F25" s="119">
        <v>299</v>
      </c>
      <c r="G25" s="119">
        <v>317</v>
      </c>
      <c r="H25" s="119">
        <v>335</v>
      </c>
      <c r="I25" s="119">
        <v>351</v>
      </c>
      <c r="J25" s="120"/>
      <c r="K25" s="121" t="str">
        <f t="shared" si="0"/>
        <v>-</v>
      </c>
      <c r="L25" s="122">
        <f t="shared" si="1"/>
        <v>0</v>
      </c>
      <c r="M25" s="123" t="s">
        <v>47</v>
      </c>
      <c r="N25" s="123" t="s">
        <v>48</v>
      </c>
      <c r="O25" s="124" t="s">
        <v>49</v>
      </c>
      <c r="P25" s="123"/>
    </row>
    <row r="26" spans="1:18" s="62" customFormat="1" ht="15" customHeight="1" x14ac:dyDescent="0.3">
      <c r="A26" s="46"/>
      <c r="B26" s="52" t="s">
        <v>50</v>
      </c>
      <c r="C26" s="53"/>
      <c r="D26" s="54" t="s">
        <v>51</v>
      </c>
      <c r="E26" s="55" t="s">
        <v>52</v>
      </c>
      <c r="F26" s="56">
        <v>261</v>
      </c>
      <c r="G26" s="56">
        <v>277</v>
      </c>
      <c r="H26" s="56">
        <v>293</v>
      </c>
      <c r="I26" s="56">
        <v>307</v>
      </c>
      <c r="J26" s="57"/>
      <c r="K26" s="58" t="str">
        <f t="shared" si="0"/>
        <v>-</v>
      </c>
      <c r="L26" s="59">
        <f t="shared" si="1"/>
        <v>0</v>
      </c>
      <c r="M26" s="60" t="s">
        <v>47</v>
      </c>
      <c r="N26" s="60" t="s">
        <v>41</v>
      </c>
      <c r="O26" s="61" t="s">
        <v>53</v>
      </c>
      <c r="P26" s="60" t="s">
        <v>43</v>
      </c>
    </row>
    <row r="27" spans="1:18" s="125" customFormat="1" ht="15" hidden="1" customHeight="1" x14ac:dyDescent="0.3">
      <c r="A27" s="114"/>
      <c r="B27" s="115" t="s">
        <v>54</v>
      </c>
      <c r="C27" s="116"/>
      <c r="D27" s="117" t="s">
        <v>45</v>
      </c>
      <c r="E27" s="118" t="s">
        <v>55</v>
      </c>
      <c r="F27" s="119">
        <v>277</v>
      </c>
      <c r="G27" s="119">
        <v>293</v>
      </c>
      <c r="H27" s="119">
        <v>309</v>
      </c>
      <c r="I27" s="119">
        <v>325</v>
      </c>
      <c r="J27" s="120"/>
      <c r="K27" s="121" t="str">
        <f t="shared" si="0"/>
        <v>-</v>
      </c>
      <c r="L27" s="122">
        <f t="shared" si="1"/>
        <v>0</v>
      </c>
      <c r="M27" s="123" t="s">
        <v>47</v>
      </c>
      <c r="N27" s="123" t="s">
        <v>48</v>
      </c>
      <c r="O27" s="124" t="s">
        <v>56</v>
      </c>
      <c r="P27" s="123" t="s">
        <v>43</v>
      </c>
    </row>
    <row r="28" spans="1:18" s="125" customFormat="1" ht="15" hidden="1" customHeight="1" x14ac:dyDescent="0.3">
      <c r="A28" s="114"/>
      <c r="B28" s="115" t="s">
        <v>57</v>
      </c>
      <c r="C28" s="116"/>
      <c r="D28" s="117" t="s">
        <v>45</v>
      </c>
      <c r="E28" s="118" t="s">
        <v>58</v>
      </c>
      <c r="F28" s="119">
        <v>299</v>
      </c>
      <c r="G28" s="119">
        <v>317</v>
      </c>
      <c r="H28" s="119">
        <v>335</v>
      </c>
      <c r="I28" s="119">
        <v>351</v>
      </c>
      <c r="J28" s="120"/>
      <c r="K28" s="121" t="str">
        <f t="shared" si="0"/>
        <v>-</v>
      </c>
      <c r="L28" s="122">
        <f t="shared" si="1"/>
        <v>0</v>
      </c>
      <c r="M28" s="123" t="s">
        <v>59</v>
      </c>
      <c r="N28" s="123" t="s">
        <v>60</v>
      </c>
      <c r="O28" s="124" t="s">
        <v>61</v>
      </c>
      <c r="P28" s="123" t="s">
        <v>43</v>
      </c>
    </row>
    <row r="29" spans="1:18" s="125" customFormat="1" ht="15" hidden="1" customHeight="1" x14ac:dyDescent="0.3">
      <c r="A29" s="114"/>
      <c r="B29" s="115" t="s">
        <v>62</v>
      </c>
      <c r="C29" s="116"/>
      <c r="D29" s="117" t="s">
        <v>63</v>
      </c>
      <c r="E29" s="118" t="s">
        <v>64</v>
      </c>
      <c r="F29" s="119">
        <v>299</v>
      </c>
      <c r="G29" s="119">
        <v>317</v>
      </c>
      <c r="H29" s="119">
        <v>335</v>
      </c>
      <c r="I29" s="119">
        <v>351</v>
      </c>
      <c r="J29" s="120"/>
      <c r="K29" s="121" t="str">
        <f t="shared" si="0"/>
        <v>-</v>
      </c>
      <c r="L29" s="122">
        <f t="shared" si="1"/>
        <v>0</v>
      </c>
      <c r="M29" s="123" t="s">
        <v>59</v>
      </c>
      <c r="N29" s="123" t="s">
        <v>65</v>
      </c>
      <c r="O29" s="124"/>
      <c r="P29" s="123" t="s">
        <v>43</v>
      </c>
    </row>
    <row r="30" spans="1:18" s="125" customFormat="1" ht="15" hidden="1" customHeight="1" x14ac:dyDescent="0.3">
      <c r="A30" s="114"/>
      <c r="B30" s="115" t="s">
        <v>289</v>
      </c>
      <c r="C30" s="116"/>
      <c r="D30" s="117" t="s">
        <v>314</v>
      </c>
      <c r="E30" s="118" t="s">
        <v>263</v>
      </c>
      <c r="F30" s="119">
        <v>261</v>
      </c>
      <c r="G30" s="119">
        <v>277</v>
      </c>
      <c r="H30" s="119">
        <v>293</v>
      </c>
      <c r="I30" s="119">
        <v>307</v>
      </c>
      <c r="J30" s="120"/>
      <c r="K30" s="121" t="str">
        <f t="shared" si="0"/>
        <v>-</v>
      </c>
      <c r="L30" s="122">
        <f t="shared" si="1"/>
        <v>0</v>
      </c>
      <c r="M30" s="123" t="s">
        <v>83</v>
      </c>
      <c r="N30" s="123" t="s">
        <v>65</v>
      </c>
      <c r="O30" s="124" t="s">
        <v>318</v>
      </c>
      <c r="P30" s="123" t="s">
        <v>43</v>
      </c>
    </row>
    <row r="31" spans="1:18" s="125" customFormat="1" ht="15" customHeight="1" x14ac:dyDescent="0.3">
      <c r="A31" s="114"/>
      <c r="B31" s="52" t="s">
        <v>66</v>
      </c>
      <c r="C31" s="53"/>
      <c r="D31" s="54" t="s">
        <v>45</v>
      </c>
      <c r="E31" s="55" t="s">
        <v>67</v>
      </c>
      <c r="F31" s="56">
        <v>277</v>
      </c>
      <c r="G31" s="56">
        <v>293</v>
      </c>
      <c r="H31" s="56">
        <v>309</v>
      </c>
      <c r="I31" s="56">
        <v>325</v>
      </c>
      <c r="J31" s="57"/>
      <c r="K31" s="58" t="str">
        <f t="shared" si="0"/>
        <v>-</v>
      </c>
      <c r="L31" s="59">
        <f t="shared" si="1"/>
        <v>0</v>
      </c>
      <c r="M31" s="60" t="s">
        <v>68</v>
      </c>
      <c r="N31" s="60" t="s">
        <v>60</v>
      </c>
      <c r="O31" s="61" t="s">
        <v>69</v>
      </c>
      <c r="P31" s="60"/>
      <c r="Q31" s="62"/>
    </row>
    <row r="32" spans="1:18" s="62" customFormat="1" ht="15" customHeight="1" x14ac:dyDescent="0.3">
      <c r="A32" s="46"/>
      <c r="B32" s="52" t="s">
        <v>306</v>
      </c>
      <c r="C32" s="53"/>
      <c r="D32" s="54" t="s">
        <v>45</v>
      </c>
      <c r="E32" s="55" t="s">
        <v>280</v>
      </c>
      <c r="F32" s="56">
        <v>299</v>
      </c>
      <c r="G32" s="56">
        <v>317</v>
      </c>
      <c r="H32" s="56">
        <v>335</v>
      </c>
      <c r="I32" s="56">
        <v>351</v>
      </c>
      <c r="J32" s="57"/>
      <c r="K32" s="58" t="str">
        <f t="shared" si="0"/>
        <v>-</v>
      </c>
      <c r="L32" s="59">
        <f t="shared" si="1"/>
        <v>0</v>
      </c>
      <c r="M32" s="60"/>
      <c r="N32" s="60"/>
      <c r="O32" s="61"/>
      <c r="P32" s="60"/>
    </row>
    <row r="33" spans="1:17" s="62" customFormat="1" ht="15" customHeight="1" x14ac:dyDescent="0.3">
      <c r="A33" s="46"/>
      <c r="B33" s="52" t="s">
        <v>300</v>
      </c>
      <c r="C33" s="53"/>
      <c r="D33" s="54" t="s">
        <v>45</v>
      </c>
      <c r="E33" s="55" t="s">
        <v>274</v>
      </c>
      <c r="F33" s="56">
        <v>299</v>
      </c>
      <c r="G33" s="56">
        <v>317</v>
      </c>
      <c r="H33" s="56">
        <v>335</v>
      </c>
      <c r="I33" s="56">
        <v>351</v>
      </c>
      <c r="J33" s="57"/>
      <c r="K33" s="58" t="str">
        <f t="shared" si="0"/>
        <v>-</v>
      </c>
      <c r="L33" s="59">
        <f t="shared" si="1"/>
        <v>0</v>
      </c>
      <c r="M33" s="60"/>
      <c r="N33" s="60"/>
      <c r="O33" s="61"/>
      <c r="P33" s="60"/>
    </row>
    <row r="34" spans="1:17" s="125" customFormat="1" ht="15" hidden="1" customHeight="1" x14ac:dyDescent="0.3">
      <c r="A34" s="114"/>
      <c r="B34" s="115" t="s">
        <v>70</v>
      </c>
      <c r="C34" s="116"/>
      <c r="D34" s="117" t="s">
        <v>45</v>
      </c>
      <c r="E34" s="118" t="s">
        <v>71</v>
      </c>
      <c r="F34" s="119">
        <v>299</v>
      </c>
      <c r="G34" s="119">
        <v>317</v>
      </c>
      <c r="H34" s="119">
        <v>335</v>
      </c>
      <c r="I34" s="119">
        <v>351</v>
      </c>
      <c r="J34" s="120"/>
      <c r="K34" s="121" t="str">
        <f t="shared" si="0"/>
        <v>-</v>
      </c>
      <c r="L34" s="122">
        <f t="shared" si="1"/>
        <v>0</v>
      </c>
      <c r="M34" s="123" t="s">
        <v>72</v>
      </c>
      <c r="N34" s="123" t="s">
        <v>60</v>
      </c>
      <c r="O34" s="124" t="s">
        <v>73</v>
      </c>
      <c r="P34" s="123" t="s">
        <v>43</v>
      </c>
    </row>
    <row r="35" spans="1:17" s="62" customFormat="1" ht="15" customHeight="1" x14ac:dyDescent="0.3">
      <c r="A35" s="46"/>
      <c r="B35" s="52" t="s">
        <v>299</v>
      </c>
      <c r="C35" s="53"/>
      <c r="D35" s="54" t="s">
        <v>45</v>
      </c>
      <c r="E35" s="55" t="s">
        <v>273</v>
      </c>
      <c r="F35" s="56">
        <v>261</v>
      </c>
      <c r="G35" s="56">
        <v>277</v>
      </c>
      <c r="H35" s="56">
        <v>293</v>
      </c>
      <c r="I35" s="56">
        <v>307</v>
      </c>
      <c r="J35" s="57"/>
      <c r="K35" s="58" t="str">
        <f t="shared" si="0"/>
        <v>-</v>
      </c>
      <c r="L35" s="59">
        <f t="shared" si="1"/>
        <v>0</v>
      </c>
      <c r="M35" s="60"/>
      <c r="N35" s="60"/>
      <c r="O35" s="61"/>
      <c r="P35" s="60"/>
    </row>
    <row r="36" spans="1:17" s="62" customFormat="1" ht="15" hidden="1" customHeight="1" x14ac:dyDescent="0.3">
      <c r="A36" s="46"/>
      <c r="B36" s="115" t="s">
        <v>74</v>
      </c>
      <c r="C36" s="116"/>
      <c r="D36" s="117" t="s">
        <v>45</v>
      </c>
      <c r="E36" s="118" t="s">
        <v>75</v>
      </c>
      <c r="F36" s="119">
        <v>319</v>
      </c>
      <c r="G36" s="119">
        <v>339</v>
      </c>
      <c r="H36" s="119">
        <v>357</v>
      </c>
      <c r="I36" s="119">
        <v>375</v>
      </c>
      <c r="J36" s="120"/>
      <c r="K36" s="121" t="str">
        <f t="shared" si="0"/>
        <v>-</v>
      </c>
      <c r="L36" s="122">
        <f t="shared" si="1"/>
        <v>0</v>
      </c>
      <c r="M36" s="123" t="s">
        <v>76</v>
      </c>
      <c r="N36" s="123" t="s">
        <v>48</v>
      </c>
      <c r="O36" s="124" t="s">
        <v>77</v>
      </c>
      <c r="P36" s="123"/>
      <c r="Q36" s="125"/>
    </row>
    <row r="37" spans="1:17" s="62" customFormat="1" ht="15" customHeight="1" x14ac:dyDescent="0.3">
      <c r="A37" s="46"/>
      <c r="B37" s="52" t="s">
        <v>78</v>
      </c>
      <c r="C37" s="53"/>
      <c r="D37" s="54" t="s">
        <v>45</v>
      </c>
      <c r="E37" s="55" t="s">
        <v>79</v>
      </c>
      <c r="F37" s="56">
        <v>261</v>
      </c>
      <c r="G37" s="56">
        <v>277</v>
      </c>
      <c r="H37" s="56">
        <v>293</v>
      </c>
      <c r="I37" s="56">
        <v>307</v>
      </c>
      <c r="J37" s="57"/>
      <c r="K37" s="58" t="str">
        <f t="shared" si="0"/>
        <v>-</v>
      </c>
      <c r="L37" s="59">
        <f t="shared" si="1"/>
        <v>0</v>
      </c>
      <c r="M37" s="60" t="s">
        <v>59</v>
      </c>
      <c r="N37" s="60" t="s">
        <v>60</v>
      </c>
      <c r="O37" s="61" t="s">
        <v>80</v>
      </c>
      <c r="P37" s="60" t="s">
        <v>43</v>
      </c>
    </row>
    <row r="38" spans="1:17" s="62" customFormat="1" ht="15" hidden="1" customHeight="1" x14ac:dyDescent="0.3">
      <c r="A38" s="46"/>
      <c r="B38" s="115" t="s">
        <v>81</v>
      </c>
      <c r="C38" s="116"/>
      <c r="D38" s="117" t="s">
        <v>45</v>
      </c>
      <c r="E38" s="118" t="s">
        <v>82</v>
      </c>
      <c r="F38" s="119">
        <v>299</v>
      </c>
      <c r="G38" s="119">
        <v>317</v>
      </c>
      <c r="H38" s="119">
        <v>335</v>
      </c>
      <c r="I38" s="119">
        <v>351</v>
      </c>
      <c r="J38" s="120"/>
      <c r="K38" s="121" t="str">
        <f t="shared" si="0"/>
        <v>-</v>
      </c>
      <c r="L38" s="122">
        <f t="shared" si="1"/>
        <v>0</v>
      </c>
      <c r="M38" s="123" t="s">
        <v>83</v>
      </c>
      <c r="N38" s="123" t="s">
        <v>84</v>
      </c>
      <c r="O38" s="124" t="s">
        <v>85</v>
      </c>
      <c r="P38" s="123" t="s">
        <v>43</v>
      </c>
      <c r="Q38" s="125"/>
    </row>
    <row r="39" spans="1:17" s="62" customFormat="1" ht="15" customHeight="1" x14ac:dyDescent="0.3">
      <c r="A39" s="46"/>
      <c r="B39" s="52" t="s">
        <v>86</v>
      </c>
      <c r="C39" s="53"/>
      <c r="D39" s="54" t="s">
        <v>45</v>
      </c>
      <c r="E39" s="55" t="s">
        <v>87</v>
      </c>
      <c r="F39" s="56">
        <v>277</v>
      </c>
      <c r="G39" s="56">
        <v>293</v>
      </c>
      <c r="H39" s="56">
        <v>309</v>
      </c>
      <c r="I39" s="56">
        <v>325</v>
      </c>
      <c r="J39" s="57"/>
      <c r="K39" s="58" t="str">
        <f t="shared" si="0"/>
        <v>-</v>
      </c>
      <c r="L39" s="59">
        <f t="shared" si="1"/>
        <v>0</v>
      </c>
      <c r="M39" s="60" t="s">
        <v>68</v>
      </c>
      <c r="N39" s="60" t="s">
        <v>60</v>
      </c>
      <c r="O39" s="61" t="s">
        <v>88</v>
      </c>
      <c r="P39" s="60" t="s">
        <v>43</v>
      </c>
    </row>
    <row r="40" spans="1:17" s="62" customFormat="1" ht="15" customHeight="1" x14ac:dyDescent="0.3">
      <c r="A40" s="46"/>
      <c r="B40" s="52" t="s">
        <v>295</v>
      </c>
      <c r="C40" s="53"/>
      <c r="D40" s="54" t="s">
        <v>45</v>
      </c>
      <c r="E40" s="55" t="s">
        <v>269</v>
      </c>
      <c r="F40" s="56">
        <v>277</v>
      </c>
      <c r="G40" s="56">
        <v>293</v>
      </c>
      <c r="H40" s="56">
        <v>309</v>
      </c>
      <c r="I40" s="56">
        <v>325</v>
      </c>
      <c r="J40" s="57"/>
      <c r="K40" s="58" t="str">
        <f t="shared" si="0"/>
        <v>-</v>
      </c>
      <c r="L40" s="59">
        <f t="shared" si="1"/>
        <v>0</v>
      </c>
      <c r="M40" s="60"/>
      <c r="N40" s="60"/>
      <c r="O40" s="61"/>
      <c r="P40" s="60"/>
    </row>
    <row r="41" spans="1:17" s="62" customFormat="1" ht="15" customHeight="1" x14ac:dyDescent="0.3">
      <c r="A41" s="46"/>
      <c r="B41" s="52" t="s">
        <v>89</v>
      </c>
      <c r="C41" s="53"/>
      <c r="D41" s="54" t="s">
        <v>45</v>
      </c>
      <c r="E41" s="55" t="s">
        <v>90</v>
      </c>
      <c r="F41" s="56">
        <v>277</v>
      </c>
      <c r="G41" s="56">
        <v>293</v>
      </c>
      <c r="H41" s="56">
        <v>309</v>
      </c>
      <c r="I41" s="56">
        <v>325</v>
      </c>
      <c r="J41" s="57"/>
      <c r="K41" s="58" t="str">
        <f t="shared" si="0"/>
        <v>-</v>
      </c>
      <c r="L41" s="59">
        <f t="shared" si="1"/>
        <v>0</v>
      </c>
      <c r="M41" s="60" t="s">
        <v>68</v>
      </c>
      <c r="N41" s="60" t="s">
        <v>60</v>
      </c>
      <c r="O41" s="61" t="s">
        <v>91</v>
      </c>
      <c r="P41" s="60" t="s">
        <v>43</v>
      </c>
    </row>
    <row r="42" spans="1:17" s="125" customFormat="1" ht="15" hidden="1" customHeight="1" x14ac:dyDescent="0.3">
      <c r="A42" s="114"/>
      <c r="B42" s="115" t="s">
        <v>292</v>
      </c>
      <c r="C42" s="116"/>
      <c r="D42" s="117" t="s">
        <v>45</v>
      </c>
      <c r="E42" s="118" t="s">
        <v>266</v>
      </c>
      <c r="F42" s="119">
        <v>299</v>
      </c>
      <c r="G42" s="119">
        <v>317</v>
      </c>
      <c r="H42" s="119">
        <v>335</v>
      </c>
      <c r="I42" s="119">
        <v>351</v>
      </c>
      <c r="J42" s="120"/>
      <c r="K42" s="121" t="str">
        <f t="shared" si="0"/>
        <v>-</v>
      </c>
      <c r="L42" s="122">
        <f t="shared" si="1"/>
        <v>0</v>
      </c>
      <c r="M42" s="123"/>
      <c r="N42" s="123"/>
      <c r="O42" s="124"/>
      <c r="P42" s="123"/>
    </row>
    <row r="43" spans="1:17" s="62" customFormat="1" ht="15" customHeight="1" x14ac:dyDescent="0.3">
      <c r="A43" s="46"/>
      <c r="B43" s="52" t="s">
        <v>92</v>
      </c>
      <c r="C43" s="53"/>
      <c r="D43" s="54" t="s">
        <v>93</v>
      </c>
      <c r="E43" s="55" t="s">
        <v>94</v>
      </c>
      <c r="F43" s="56">
        <v>261</v>
      </c>
      <c r="G43" s="56">
        <v>277</v>
      </c>
      <c r="H43" s="56">
        <v>293</v>
      </c>
      <c r="I43" s="56">
        <v>307</v>
      </c>
      <c r="J43" s="57"/>
      <c r="K43" s="58" t="str">
        <f t="shared" si="0"/>
        <v>-</v>
      </c>
      <c r="L43" s="59">
        <f t="shared" si="1"/>
        <v>0</v>
      </c>
      <c r="M43" s="60" t="s">
        <v>72</v>
      </c>
      <c r="N43" s="60" t="s">
        <v>95</v>
      </c>
      <c r="O43" s="61" t="s">
        <v>96</v>
      </c>
      <c r="P43" s="60" t="s">
        <v>43</v>
      </c>
    </row>
    <row r="44" spans="1:17" s="62" customFormat="1" ht="15" customHeight="1" x14ac:dyDescent="0.3">
      <c r="A44" s="46"/>
      <c r="B44" s="52" t="s">
        <v>294</v>
      </c>
      <c r="C44" s="53"/>
      <c r="D44" s="54" t="s">
        <v>45</v>
      </c>
      <c r="E44" s="55" t="s">
        <v>268</v>
      </c>
      <c r="F44" s="56">
        <v>299</v>
      </c>
      <c r="G44" s="56">
        <v>317</v>
      </c>
      <c r="H44" s="56">
        <v>335</v>
      </c>
      <c r="I44" s="56">
        <v>351</v>
      </c>
      <c r="J44" s="57"/>
      <c r="K44" s="58" t="str">
        <f t="shared" si="0"/>
        <v>-</v>
      </c>
      <c r="L44" s="59">
        <f t="shared" si="1"/>
        <v>0</v>
      </c>
      <c r="M44" s="60"/>
      <c r="N44" s="60"/>
      <c r="O44" s="61"/>
      <c r="P44" s="60"/>
    </row>
    <row r="45" spans="1:17" s="62" customFormat="1" ht="15" customHeight="1" x14ac:dyDescent="0.3">
      <c r="A45" s="46"/>
      <c r="B45" s="52" t="s">
        <v>97</v>
      </c>
      <c r="C45" s="53"/>
      <c r="D45" s="54" t="s">
        <v>45</v>
      </c>
      <c r="E45" s="55" t="s">
        <v>98</v>
      </c>
      <c r="F45" s="56">
        <v>319</v>
      </c>
      <c r="G45" s="56">
        <v>339</v>
      </c>
      <c r="H45" s="56">
        <v>357</v>
      </c>
      <c r="I45" s="56">
        <v>375</v>
      </c>
      <c r="J45" s="57"/>
      <c r="K45" s="58" t="str">
        <f t="shared" si="0"/>
        <v>-</v>
      </c>
      <c r="L45" s="59">
        <f t="shared" si="1"/>
        <v>0</v>
      </c>
      <c r="M45" s="60" t="s">
        <v>47</v>
      </c>
      <c r="N45" s="60" t="s">
        <v>65</v>
      </c>
      <c r="O45" s="61" t="s">
        <v>99</v>
      </c>
      <c r="P45" s="60" t="s">
        <v>43</v>
      </c>
    </row>
    <row r="46" spans="1:17" s="62" customFormat="1" ht="15" customHeight="1" x14ac:dyDescent="0.3">
      <c r="A46" s="46"/>
      <c r="B46" s="52" t="s">
        <v>100</v>
      </c>
      <c r="C46" s="53"/>
      <c r="D46" s="54" t="s">
        <v>45</v>
      </c>
      <c r="E46" s="55" t="s">
        <v>101</v>
      </c>
      <c r="F46" s="56">
        <v>319</v>
      </c>
      <c r="G46" s="56">
        <v>339</v>
      </c>
      <c r="H46" s="56">
        <v>357</v>
      </c>
      <c r="I46" s="56">
        <v>375</v>
      </c>
      <c r="J46" s="57"/>
      <c r="K46" s="58" t="str">
        <f t="shared" si="0"/>
        <v>-</v>
      </c>
      <c r="L46" s="59">
        <f t="shared" si="1"/>
        <v>0</v>
      </c>
      <c r="M46" s="60" t="s">
        <v>83</v>
      </c>
      <c r="N46" s="60" t="s">
        <v>102</v>
      </c>
      <c r="O46" s="61" t="s">
        <v>103</v>
      </c>
      <c r="P46" s="60" t="s">
        <v>43</v>
      </c>
    </row>
    <row r="47" spans="1:17" s="125" customFormat="1" ht="15" hidden="1" customHeight="1" x14ac:dyDescent="0.3">
      <c r="A47" s="114"/>
      <c r="B47" s="115" t="s">
        <v>104</v>
      </c>
      <c r="C47" s="116"/>
      <c r="D47" s="117" t="s">
        <v>63</v>
      </c>
      <c r="E47" s="118" t="s">
        <v>105</v>
      </c>
      <c r="F47" s="119">
        <v>299</v>
      </c>
      <c r="G47" s="119">
        <v>317</v>
      </c>
      <c r="H47" s="119">
        <v>335</v>
      </c>
      <c r="I47" s="119">
        <v>351</v>
      </c>
      <c r="J47" s="120"/>
      <c r="K47" s="121" t="str">
        <f t="shared" si="0"/>
        <v>-</v>
      </c>
      <c r="L47" s="122">
        <f t="shared" si="1"/>
        <v>0</v>
      </c>
      <c r="M47" s="123" t="s">
        <v>106</v>
      </c>
      <c r="N47" s="123" t="s">
        <v>65</v>
      </c>
      <c r="O47" s="124" t="s">
        <v>107</v>
      </c>
      <c r="P47" s="123" t="s">
        <v>43</v>
      </c>
    </row>
    <row r="48" spans="1:17" s="62" customFormat="1" ht="15" customHeight="1" x14ac:dyDescent="0.3">
      <c r="A48" s="46"/>
      <c r="B48" s="52" t="s">
        <v>108</v>
      </c>
      <c r="C48" s="53"/>
      <c r="D48" s="54" t="s">
        <v>45</v>
      </c>
      <c r="E48" s="55" t="s">
        <v>109</v>
      </c>
      <c r="F48" s="56">
        <v>319</v>
      </c>
      <c r="G48" s="56">
        <v>339</v>
      </c>
      <c r="H48" s="56">
        <v>357</v>
      </c>
      <c r="I48" s="56">
        <v>375</v>
      </c>
      <c r="J48" s="57"/>
      <c r="K48" s="58" t="str">
        <f t="shared" si="0"/>
        <v>-</v>
      </c>
      <c r="L48" s="59">
        <f t="shared" si="1"/>
        <v>0</v>
      </c>
      <c r="M48" s="60" t="s">
        <v>59</v>
      </c>
      <c r="N48" s="60" t="s">
        <v>60</v>
      </c>
      <c r="O48" s="61" t="s">
        <v>110</v>
      </c>
      <c r="P48" s="60" t="s">
        <v>43</v>
      </c>
    </row>
    <row r="49" spans="1:17" s="62" customFormat="1" ht="15" customHeight="1" x14ac:dyDescent="0.3">
      <c r="A49" s="46"/>
      <c r="B49" s="52" t="s">
        <v>111</v>
      </c>
      <c r="C49" s="53"/>
      <c r="D49" s="54" t="s">
        <v>45</v>
      </c>
      <c r="E49" s="55" t="s">
        <v>112</v>
      </c>
      <c r="F49" s="56">
        <v>319</v>
      </c>
      <c r="G49" s="56">
        <v>339</v>
      </c>
      <c r="H49" s="56">
        <v>357</v>
      </c>
      <c r="I49" s="56">
        <v>375</v>
      </c>
      <c r="J49" s="57"/>
      <c r="K49" s="58" t="str">
        <f t="shared" si="0"/>
        <v>-</v>
      </c>
      <c r="L49" s="59">
        <f t="shared" si="1"/>
        <v>0</v>
      </c>
      <c r="M49" s="60" t="s">
        <v>40</v>
      </c>
      <c r="N49" s="60" t="s">
        <v>60</v>
      </c>
      <c r="O49" s="61" t="s">
        <v>113</v>
      </c>
      <c r="P49" s="60" t="s">
        <v>43</v>
      </c>
    </row>
    <row r="50" spans="1:17" s="125" customFormat="1" ht="15" hidden="1" customHeight="1" x14ac:dyDescent="0.3">
      <c r="A50" s="114"/>
      <c r="B50" s="115" t="s">
        <v>114</v>
      </c>
      <c r="C50" s="116"/>
      <c r="D50" s="117" t="s">
        <v>115</v>
      </c>
      <c r="E50" s="118" t="s">
        <v>116</v>
      </c>
      <c r="F50" s="119">
        <v>319</v>
      </c>
      <c r="G50" s="119">
        <v>339</v>
      </c>
      <c r="H50" s="119">
        <v>357</v>
      </c>
      <c r="I50" s="119">
        <v>375</v>
      </c>
      <c r="J50" s="120"/>
      <c r="K50" s="121" t="str">
        <f t="shared" si="0"/>
        <v>-</v>
      </c>
      <c r="L50" s="122">
        <f t="shared" si="1"/>
        <v>0</v>
      </c>
      <c r="M50" s="123" t="s">
        <v>72</v>
      </c>
      <c r="N50" s="123" t="s">
        <v>60</v>
      </c>
      <c r="O50" s="124" t="s">
        <v>117</v>
      </c>
      <c r="P50" s="123" t="s">
        <v>43</v>
      </c>
    </row>
    <row r="51" spans="1:17" s="125" customFormat="1" ht="15" hidden="1" customHeight="1" x14ac:dyDescent="0.3">
      <c r="A51" s="114"/>
      <c r="B51" s="115" t="s">
        <v>118</v>
      </c>
      <c r="C51" s="116"/>
      <c r="D51" s="117" t="s">
        <v>45</v>
      </c>
      <c r="E51" s="118" t="s">
        <v>119</v>
      </c>
      <c r="F51" s="119">
        <v>319</v>
      </c>
      <c r="G51" s="119">
        <v>339</v>
      </c>
      <c r="H51" s="119">
        <v>357</v>
      </c>
      <c r="I51" s="119">
        <v>375</v>
      </c>
      <c r="J51" s="120"/>
      <c r="K51" s="121" t="str">
        <f t="shared" si="0"/>
        <v>-</v>
      </c>
      <c r="L51" s="122">
        <f t="shared" si="1"/>
        <v>0</v>
      </c>
      <c r="M51" s="123" t="s">
        <v>47</v>
      </c>
      <c r="N51" s="123" t="s">
        <v>60</v>
      </c>
      <c r="O51" s="124" t="s">
        <v>120</v>
      </c>
      <c r="P51" s="123" t="s">
        <v>43</v>
      </c>
    </row>
    <row r="52" spans="1:17" s="125" customFormat="1" ht="15" hidden="1" customHeight="1" x14ac:dyDescent="0.3">
      <c r="A52" s="114"/>
      <c r="B52" s="115" t="s">
        <v>121</v>
      </c>
      <c r="C52" s="116"/>
      <c r="D52" s="117" t="s">
        <v>45</v>
      </c>
      <c r="E52" s="118" t="s">
        <v>122</v>
      </c>
      <c r="F52" s="119">
        <v>319</v>
      </c>
      <c r="G52" s="119">
        <v>339</v>
      </c>
      <c r="H52" s="119">
        <v>357</v>
      </c>
      <c r="I52" s="119">
        <v>375</v>
      </c>
      <c r="J52" s="120"/>
      <c r="K52" s="121" t="str">
        <f t="shared" si="0"/>
        <v>-</v>
      </c>
      <c r="L52" s="122">
        <f t="shared" si="1"/>
        <v>0</v>
      </c>
      <c r="M52" s="123" t="s">
        <v>68</v>
      </c>
      <c r="N52" s="123" t="s">
        <v>60</v>
      </c>
      <c r="O52" s="124" t="s">
        <v>96</v>
      </c>
      <c r="P52" s="123" t="s">
        <v>43</v>
      </c>
    </row>
    <row r="53" spans="1:17" s="62" customFormat="1" ht="15" customHeight="1" x14ac:dyDescent="0.3">
      <c r="A53" s="46"/>
      <c r="B53" s="52" t="s">
        <v>123</v>
      </c>
      <c r="C53" s="53"/>
      <c r="D53" s="54" t="s">
        <v>38</v>
      </c>
      <c r="E53" s="55" t="s">
        <v>124</v>
      </c>
      <c r="F53" s="56">
        <v>277</v>
      </c>
      <c r="G53" s="56">
        <v>293</v>
      </c>
      <c r="H53" s="56">
        <v>309</v>
      </c>
      <c r="I53" s="56">
        <v>325</v>
      </c>
      <c r="J53" s="57"/>
      <c r="K53" s="58" t="str">
        <f t="shared" si="0"/>
        <v>-</v>
      </c>
      <c r="L53" s="59">
        <f t="shared" si="1"/>
        <v>0</v>
      </c>
      <c r="M53" s="60" t="s">
        <v>59</v>
      </c>
      <c r="N53" s="60" t="s">
        <v>60</v>
      </c>
      <c r="O53" s="61" t="s">
        <v>125</v>
      </c>
      <c r="P53" s="60"/>
    </row>
    <row r="54" spans="1:17" s="125" customFormat="1" ht="15" hidden="1" customHeight="1" x14ac:dyDescent="0.3">
      <c r="A54" s="114"/>
      <c r="B54" s="115" t="s">
        <v>126</v>
      </c>
      <c r="C54" s="116"/>
      <c r="D54" s="117" t="s">
        <v>38</v>
      </c>
      <c r="E54" s="118" t="s">
        <v>127</v>
      </c>
      <c r="F54" s="119">
        <v>277</v>
      </c>
      <c r="G54" s="119">
        <v>293</v>
      </c>
      <c r="H54" s="119">
        <v>309</v>
      </c>
      <c r="I54" s="119">
        <v>325</v>
      </c>
      <c r="J54" s="120"/>
      <c r="K54" s="121" t="str">
        <f t="shared" si="0"/>
        <v>-</v>
      </c>
      <c r="L54" s="122">
        <f t="shared" si="1"/>
        <v>0</v>
      </c>
      <c r="M54" s="123" t="s">
        <v>68</v>
      </c>
      <c r="N54" s="123" t="s">
        <v>60</v>
      </c>
      <c r="O54" s="124" t="s">
        <v>128</v>
      </c>
      <c r="P54" s="123" t="s">
        <v>43</v>
      </c>
    </row>
    <row r="55" spans="1:17" s="125" customFormat="1" ht="15" hidden="1" customHeight="1" x14ac:dyDescent="0.3">
      <c r="A55" s="114"/>
      <c r="B55" s="115" t="s">
        <v>129</v>
      </c>
      <c r="C55" s="116"/>
      <c r="D55" s="117" t="s">
        <v>45</v>
      </c>
      <c r="E55" s="118" t="s">
        <v>130</v>
      </c>
      <c r="F55" s="119">
        <v>319</v>
      </c>
      <c r="G55" s="119">
        <v>339</v>
      </c>
      <c r="H55" s="119">
        <v>357</v>
      </c>
      <c r="I55" s="119">
        <v>375</v>
      </c>
      <c r="J55" s="120"/>
      <c r="K55" s="121" t="str">
        <f t="shared" ref="K55:K86" si="2">IF(J55/50=0,"-",J55/50)</f>
        <v>-</v>
      </c>
      <c r="L55" s="122">
        <f t="shared" ref="L55:L86" si="3">IF(J55&lt;10,I55*J55,IF(J55&lt;15,H55*J55,IF(J55&lt;50,G55*J55,F55*J55)))</f>
        <v>0</v>
      </c>
      <c r="M55" s="123" t="s">
        <v>83</v>
      </c>
      <c r="N55" s="123" t="s">
        <v>60</v>
      </c>
      <c r="O55" s="124" t="s">
        <v>131</v>
      </c>
      <c r="P55" s="123" t="s">
        <v>43</v>
      </c>
    </row>
    <row r="56" spans="1:17" s="62" customFormat="1" ht="15" customHeight="1" x14ac:dyDescent="0.3">
      <c r="A56" s="46"/>
      <c r="B56" s="52" t="s">
        <v>291</v>
      </c>
      <c r="C56" s="53"/>
      <c r="D56" s="54"/>
      <c r="E56" s="55" t="s">
        <v>265</v>
      </c>
      <c r="F56" s="56">
        <v>261</v>
      </c>
      <c r="G56" s="56">
        <v>277</v>
      </c>
      <c r="H56" s="56">
        <v>293</v>
      </c>
      <c r="I56" s="56">
        <v>307</v>
      </c>
      <c r="J56" s="57"/>
      <c r="K56" s="58" t="str">
        <f t="shared" si="2"/>
        <v>-</v>
      </c>
      <c r="L56" s="59">
        <f t="shared" si="3"/>
        <v>0</v>
      </c>
      <c r="M56" s="60"/>
      <c r="N56" s="60"/>
      <c r="O56" s="61"/>
      <c r="P56" s="60"/>
    </row>
    <row r="57" spans="1:17" s="125" customFormat="1" ht="15" hidden="1" customHeight="1" x14ac:dyDescent="0.3">
      <c r="A57" s="114"/>
      <c r="B57" s="115" t="s">
        <v>132</v>
      </c>
      <c r="C57" s="116"/>
      <c r="D57" s="117" t="s">
        <v>45</v>
      </c>
      <c r="E57" s="118" t="s">
        <v>133</v>
      </c>
      <c r="F57" s="119">
        <v>299</v>
      </c>
      <c r="G57" s="119">
        <v>317</v>
      </c>
      <c r="H57" s="119">
        <v>335</v>
      </c>
      <c r="I57" s="119">
        <v>351</v>
      </c>
      <c r="J57" s="120"/>
      <c r="K57" s="121" t="str">
        <f t="shared" si="2"/>
        <v>-</v>
      </c>
      <c r="L57" s="122">
        <f t="shared" si="3"/>
        <v>0</v>
      </c>
      <c r="M57" s="123" t="s">
        <v>83</v>
      </c>
      <c r="N57" s="123" t="s">
        <v>41</v>
      </c>
      <c r="O57" s="124" t="s">
        <v>134</v>
      </c>
      <c r="P57" s="123" t="s">
        <v>43</v>
      </c>
    </row>
    <row r="58" spans="1:17" s="62" customFormat="1" ht="15" customHeight="1" x14ac:dyDescent="0.3">
      <c r="A58" s="46"/>
      <c r="B58" s="52" t="s">
        <v>301</v>
      </c>
      <c r="C58" s="53"/>
      <c r="D58" s="54" t="s">
        <v>45</v>
      </c>
      <c r="E58" s="55" t="s">
        <v>275</v>
      </c>
      <c r="F58" s="56">
        <v>261</v>
      </c>
      <c r="G58" s="56">
        <v>277</v>
      </c>
      <c r="H58" s="56">
        <v>293</v>
      </c>
      <c r="I58" s="56">
        <v>307</v>
      </c>
      <c r="J58" s="57"/>
      <c r="K58" s="58" t="str">
        <f t="shared" si="2"/>
        <v>-</v>
      </c>
      <c r="L58" s="59">
        <f t="shared" si="3"/>
        <v>0</v>
      </c>
      <c r="M58" s="60"/>
      <c r="N58" s="60"/>
      <c r="O58" s="61"/>
      <c r="P58" s="60"/>
    </row>
    <row r="59" spans="1:17" s="62" customFormat="1" ht="15" customHeight="1" x14ac:dyDescent="0.3">
      <c r="A59" s="46"/>
      <c r="B59" s="52" t="s">
        <v>135</v>
      </c>
      <c r="C59" s="53"/>
      <c r="D59" s="54" t="s">
        <v>45</v>
      </c>
      <c r="E59" s="55" t="s">
        <v>136</v>
      </c>
      <c r="F59" s="56">
        <v>299</v>
      </c>
      <c r="G59" s="56">
        <v>317</v>
      </c>
      <c r="H59" s="56">
        <v>335</v>
      </c>
      <c r="I59" s="56">
        <v>351</v>
      </c>
      <c r="J59" s="57"/>
      <c r="K59" s="58" t="str">
        <f t="shared" si="2"/>
        <v>-</v>
      </c>
      <c r="L59" s="59">
        <f t="shared" si="3"/>
        <v>0</v>
      </c>
      <c r="M59" s="60" t="s">
        <v>59</v>
      </c>
      <c r="N59" s="60" t="s">
        <v>84</v>
      </c>
      <c r="O59" s="61" t="s">
        <v>137</v>
      </c>
      <c r="P59" s="60" t="s">
        <v>43</v>
      </c>
    </row>
    <row r="60" spans="1:17" s="62" customFormat="1" ht="15" customHeight="1" x14ac:dyDescent="0.3">
      <c r="A60" s="46"/>
      <c r="B60" s="52" t="s">
        <v>307</v>
      </c>
      <c r="C60" s="53"/>
      <c r="D60" s="54" t="s">
        <v>316</v>
      </c>
      <c r="E60" s="55" t="s">
        <v>281</v>
      </c>
      <c r="F60" s="56">
        <v>277</v>
      </c>
      <c r="G60" s="56">
        <v>293</v>
      </c>
      <c r="H60" s="56">
        <v>309</v>
      </c>
      <c r="I60" s="56">
        <v>325</v>
      </c>
      <c r="J60" s="57"/>
      <c r="K60" s="58" t="str">
        <f t="shared" si="2"/>
        <v>-</v>
      </c>
      <c r="L60" s="59">
        <f t="shared" si="3"/>
        <v>0</v>
      </c>
      <c r="M60" s="60"/>
      <c r="N60" s="60"/>
      <c r="O60" s="61"/>
      <c r="P60" s="60"/>
    </row>
    <row r="61" spans="1:17" s="125" customFormat="1" ht="15" customHeight="1" x14ac:dyDescent="0.3">
      <c r="A61" s="114"/>
      <c r="B61" s="52" t="s">
        <v>311</v>
      </c>
      <c r="C61" s="53"/>
      <c r="D61" s="54" t="s">
        <v>317</v>
      </c>
      <c r="E61" s="55" t="s">
        <v>285</v>
      </c>
      <c r="F61" s="56">
        <v>261</v>
      </c>
      <c r="G61" s="56">
        <v>277</v>
      </c>
      <c r="H61" s="56">
        <v>293</v>
      </c>
      <c r="I61" s="56">
        <v>307</v>
      </c>
      <c r="J61" s="57"/>
      <c r="K61" s="58" t="str">
        <f t="shared" si="2"/>
        <v>-</v>
      </c>
      <c r="L61" s="59">
        <f t="shared" si="3"/>
        <v>0</v>
      </c>
      <c r="M61" s="60"/>
      <c r="N61" s="60"/>
      <c r="O61" s="61"/>
      <c r="P61" s="60"/>
      <c r="Q61" s="62"/>
    </row>
    <row r="62" spans="1:17" s="125" customFormat="1" ht="15" hidden="1" customHeight="1" x14ac:dyDescent="0.3">
      <c r="A62" s="114"/>
      <c r="B62" s="115" t="s">
        <v>138</v>
      </c>
      <c r="C62" s="116"/>
      <c r="D62" s="117" t="s">
        <v>63</v>
      </c>
      <c r="E62" s="118" t="s">
        <v>139</v>
      </c>
      <c r="F62" s="119">
        <v>247</v>
      </c>
      <c r="G62" s="119">
        <v>261</v>
      </c>
      <c r="H62" s="119">
        <v>275</v>
      </c>
      <c r="I62" s="119">
        <v>289</v>
      </c>
      <c r="J62" s="120"/>
      <c r="K62" s="121" t="str">
        <f t="shared" si="2"/>
        <v>-</v>
      </c>
      <c r="L62" s="122">
        <f t="shared" si="3"/>
        <v>0</v>
      </c>
      <c r="M62" s="123" t="s">
        <v>68</v>
      </c>
      <c r="N62" s="123" t="s">
        <v>65</v>
      </c>
      <c r="O62" s="124" t="s">
        <v>140</v>
      </c>
      <c r="P62" s="123"/>
    </row>
    <row r="63" spans="1:17" s="125" customFormat="1" ht="15" hidden="1" customHeight="1" x14ac:dyDescent="0.3">
      <c r="A63" s="114"/>
      <c r="B63" s="115" t="s">
        <v>141</v>
      </c>
      <c r="C63" s="116"/>
      <c r="D63" s="117" t="s">
        <v>115</v>
      </c>
      <c r="E63" s="118" t="s">
        <v>142</v>
      </c>
      <c r="F63" s="119">
        <v>299</v>
      </c>
      <c r="G63" s="119">
        <v>317</v>
      </c>
      <c r="H63" s="119">
        <v>335</v>
      </c>
      <c r="I63" s="119">
        <v>351</v>
      </c>
      <c r="J63" s="120"/>
      <c r="K63" s="121" t="str">
        <f t="shared" si="2"/>
        <v>-</v>
      </c>
      <c r="L63" s="122">
        <f t="shared" si="3"/>
        <v>0</v>
      </c>
      <c r="M63" s="123" t="s">
        <v>59</v>
      </c>
      <c r="N63" s="123" t="s">
        <v>60</v>
      </c>
      <c r="O63" s="124" t="s">
        <v>143</v>
      </c>
      <c r="P63" s="123" t="s">
        <v>43</v>
      </c>
    </row>
    <row r="64" spans="1:17" s="125" customFormat="1" ht="15" hidden="1" customHeight="1" x14ac:dyDescent="0.3">
      <c r="A64" s="114"/>
      <c r="B64" s="115" t="s">
        <v>144</v>
      </c>
      <c r="C64" s="116"/>
      <c r="D64" s="117" t="s">
        <v>45</v>
      </c>
      <c r="E64" s="118" t="s">
        <v>145</v>
      </c>
      <c r="F64" s="119">
        <v>261</v>
      </c>
      <c r="G64" s="119">
        <v>277</v>
      </c>
      <c r="H64" s="119">
        <v>293</v>
      </c>
      <c r="I64" s="119">
        <v>307</v>
      </c>
      <c r="J64" s="120"/>
      <c r="K64" s="121" t="str">
        <f t="shared" si="2"/>
        <v>-</v>
      </c>
      <c r="L64" s="122">
        <f t="shared" si="3"/>
        <v>0</v>
      </c>
      <c r="M64" s="123"/>
      <c r="N64" s="123" t="s">
        <v>60</v>
      </c>
      <c r="O64" s="124"/>
      <c r="P64" s="123" t="s">
        <v>43</v>
      </c>
    </row>
    <row r="65" spans="1:17" s="62" customFormat="1" ht="15" customHeight="1" x14ac:dyDescent="0.3">
      <c r="A65" s="46"/>
      <c r="B65" s="52" t="s">
        <v>288</v>
      </c>
      <c r="C65" s="53"/>
      <c r="D65" s="54" t="s">
        <v>313</v>
      </c>
      <c r="E65" s="55" t="s">
        <v>262</v>
      </c>
      <c r="F65" s="56">
        <v>261</v>
      </c>
      <c r="G65" s="56">
        <v>277</v>
      </c>
      <c r="H65" s="56">
        <v>293</v>
      </c>
      <c r="I65" s="56">
        <v>307</v>
      </c>
      <c r="J65" s="57"/>
      <c r="K65" s="58" t="str">
        <f t="shared" si="2"/>
        <v>-</v>
      </c>
      <c r="L65" s="59">
        <f t="shared" si="3"/>
        <v>0</v>
      </c>
      <c r="M65" s="60"/>
      <c r="N65" s="60"/>
      <c r="O65" s="61"/>
      <c r="P65" s="60"/>
    </row>
    <row r="66" spans="1:17" s="125" customFormat="1" ht="15" hidden="1" customHeight="1" x14ac:dyDescent="0.3">
      <c r="A66" s="114"/>
      <c r="B66" s="115" t="s">
        <v>146</v>
      </c>
      <c r="C66" s="116"/>
      <c r="D66" s="117" t="s">
        <v>45</v>
      </c>
      <c r="E66" s="118" t="s">
        <v>147</v>
      </c>
      <c r="F66" s="119">
        <v>319</v>
      </c>
      <c r="G66" s="119">
        <v>339</v>
      </c>
      <c r="H66" s="119">
        <v>357</v>
      </c>
      <c r="I66" s="119">
        <v>375</v>
      </c>
      <c r="J66" s="120"/>
      <c r="K66" s="121" t="str">
        <f t="shared" si="2"/>
        <v>-</v>
      </c>
      <c r="L66" s="122">
        <f t="shared" si="3"/>
        <v>0</v>
      </c>
      <c r="M66" s="123" t="s">
        <v>47</v>
      </c>
      <c r="N66" s="123" t="s">
        <v>60</v>
      </c>
      <c r="O66" s="124" t="s">
        <v>148</v>
      </c>
      <c r="P66" s="123" t="s">
        <v>43</v>
      </c>
    </row>
    <row r="67" spans="1:17" s="62" customFormat="1" ht="15" customHeight="1" x14ac:dyDescent="0.3">
      <c r="A67" s="46"/>
      <c r="B67" s="52" t="s">
        <v>149</v>
      </c>
      <c r="C67" s="53"/>
      <c r="D67" s="54" t="s">
        <v>51</v>
      </c>
      <c r="E67" s="55" t="s">
        <v>150</v>
      </c>
      <c r="F67" s="56">
        <v>277</v>
      </c>
      <c r="G67" s="56">
        <v>293</v>
      </c>
      <c r="H67" s="56">
        <v>309</v>
      </c>
      <c r="I67" s="56">
        <v>325</v>
      </c>
      <c r="J67" s="57"/>
      <c r="K67" s="58" t="str">
        <f t="shared" si="2"/>
        <v>-</v>
      </c>
      <c r="L67" s="59">
        <f t="shared" si="3"/>
        <v>0</v>
      </c>
      <c r="M67" s="60" t="s">
        <v>47</v>
      </c>
      <c r="N67" s="60" t="s">
        <v>48</v>
      </c>
      <c r="O67" s="61" t="s">
        <v>151</v>
      </c>
      <c r="P67" s="60" t="s">
        <v>43</v>
      </c>
    </row>
    <row r="68" spans="1:17" s="62" customFormat="1" ht="15" customHeight="1" x14ac:dyDescent="0.3">
      <c r="A68" s="46"/>
      <c r="B68" s="52" t="s">
        <v>297</v>
      </c>
      <c r="C68" s="53"/>
      <c r="D68" s="54" t="s">
        <v>313</v>
      </c>
      <c r="E68" s="55" t="s">
        <v>271</v>
      </c>
      <c r="F68" s="56">
        <v>247</v>
      </c>
      <c r="G68" s="56">
        <v>261</v>
      </c>
      <c r="H68" s="56">
        <v>275</v>
      </c>
      <c r="I68" s="56">
        <v>289</v>
      </c>
      <c r="J68" s="57"/>
      <c r="K68" s="58" t="str">
        <f t="shared" si="2"/>
        <v>-</v>
      </c>
      <c r="L68" s="59">
        <f t="shared" si="3"/>
        <v>0</v>
      </c>
      <c r="M68" s="60"/>
      <c r="N68" s="60"/>
      <c r="O68" s="61"/>
      <c r="P68" s="60"/>
    </row>
    <row r="69" spans="1:17" s="125" customFormat="1" ht="15" hidden="1" customHeight="1" x14ac:dyDescent="0.3">
      <c r="A69" s="114"/>
      <c r="B69" s="115" t="s">
        <v>152</v>
      </c>
      <c r="C69" s="116"/>
      <c r="D69" s="117" t="s">
        <v>115</v>
      </c>
      <c r="E69" s="118" t="s">
        <v>153</v>
      </c>
      <c r="F69" s="119">
        <v>299</v>
      </c>
      <c r="G69" s="119">
        <v>317</v>
      </c>
      <c r="H69" s="119">
        <v>335</v>
      </c>
      <c r="I69" s="119">
        <v>351</v>
      </c>
      <c r="J69" s="120"/>
      <c r="K69" s="121" t="str">
        <f t="shared" si="2"/>
        <v>-</v>
      </c>
      <c r="L69" s="122">
        <f t="shared" si="3"/>
        <v>0</v>
      </c>
      <c r="M69" s="123" t="s">
        <v>59</v>
      </c>
      <c r="N69" s="123" t="s">
        <v>60</v>
      </c>
      <c r="O69" s="124"/>
      <c r="P69" s="123" t="s">
        <v>43</v>
      </c>
    </row>
    <row r="70" spans="1:17" s="125" customFormat="1" ht="15" customHeight="1" x14ac:dyDescent="0.3">
      <c r="A70" s="114"/>
      <c r="B70" s="52" t="s">
        <v>287</v>
      </c>
      <c r="C70" s="53"/>
      <c r="D70" s="54" t="s">
        <v>63</v>
      </c>
      <c r="E70" s="55" t="s">
        <v>261</v>
      </c>
      <c r="F70" s="56">
        <v>277</v>
      </c>
      <c r="G70" s="56">
        <v>293</v>
      </c>
      <c r="H70" s="56">
        <v>309</v>
      </c>
      <c r="I70" s="56">
        <v>325</v>
      </c>
      <c r="J70" s="57"/>
      <c r="K70" s="58" t="str">
        <f t="shared" si="2"/>
        <v>-</v>
      </c>
      <c r="L70" s="59">
        <f t="shared" si="3"/>
        <v>0</v>
      </c>
      <c r="M70" s="60"/>
      <c r="N70" s="60"/>
      <c r="O70" s="61"/>
      <c r="P70" s="60"/>
      <c r="Q70" s="62"/>
    </row>
    <row r="71" spans="1:17" s="125" customFormat="1" ht="15" customHeight="1" x14ac:dyDescent="0.3">
      <c r="A71" s="114"/>
      <c r="B71" s="52" t="s">
        <v>154</v>
      </c>
      <c r="C71" s="53"/>
      <c r="D71" s="54" t="s">
        <v>45</v>
      </c>
      <c r="E71" s="55" t="s">
        <v>155</v>
      </c>
      <c r="F71" s="56">
        <v>299</v>
      </c>
      <c r="G71" s="56">
        <v>317</v>
      </c>
      <c r="H71" s="56">
        <v>335</v>
      </c>
      <c r="I71" s="56">
        <v>351</v>
      </c>
      <c r="J71" s="57"/>
      <c r="K71" s="58" t="str">
        <f t="shared" si="2"/>
        <v>-</v>
      </c>
      <c r="L71" s="59">
        <f t="shared" si="3"/>
        <v>0</v>
      </c>
      <c r="M71" s="60" t="s">
        <v>47</v>
      </c>
      <c r="N71" s="60" t="s">
        <v>60</v>
      </c>
      <c r="O71" s="61" t="s">
        <v>156</v>
      </c>
      <c r="P71" s="60" t="s">
        <v>43</v>
      </c>
      <c r="Q71" s="62"/>
    </row>
    <row r="72" spans="1:17" s="125" customFormat="1" ht="15" hidden="1" customHeight="1" x14ac:dyDescent="0.3">
      <c r="A72" s="114"/>
      <c r="B72" s="115" t="s">
        <v>157</v>
      </c>
      <c r="C72" s="116"/>
      <c r="D72" s="117" t="s">
        <v>45</v>
      </c>
      <c r="E72" s="118" t="s">
        <v>158</v>
      </c>
      <c r="F72" s="119">
        <v>299</v>
      </c>
      <c r="G72" s="119">
        <v>317</v>
      </c>
      <c r="H72" s="119">
        <v>335</v>
      </c>
      <c r="I72" s="119">
        <v>351</v>
      </c>
      <c r="J72" s="120"/>
      <c r="K72" s="121" t="str">
        <f t="shared" si="2"/>
        <v>-</v>
      </c>
      <c r="L72" s="122">
        <f t="shared" si="3"/>
        <v>0</v>
      </c>
      <c r="M72" s="123" t="s">
        <v>59</v>
      </c>
      <c r="N72" s="123" t="s">
        <v>60</v>
      </c>
      <c r="O72" s="124"/>
      <c r="P72" s="123" t="s">
        <v>43</v>
      </c>
    </row>
    <row r="73" spans="1:17" s="125" customFormat="1" ht="15" hidden="1" customHeight="1" x14ac:dyDescent="0.3">
      <c r="A73" s="114"/>
      <c r="B73" s="115" t="s">
        <v>293</v>
      </c>
      <c r="C73" s="116"/>
      <c r="D73" s="117"/>
      <c r="E73" s="118" t="s">
        <v>267</v>
      </c>
      <c r="F73" s="119">
        <v>299</v>
      </c>
      <c r="G73" s="119">
        <v>317</v>
      </c>
      <c r="H73" s="119">
        <v>335</v>
      </c>
      <c r="I73" s="119">
        <v>351</v>
      </c>
      <c r="J73" s="120"/>
      <c r="K73" s="121" t="str">
        <f t="shared" si="2"/>
        <v>-</v>
      </c>
      <c r="L73" s="122">
        <f t="shared" si="3"/>
        <v>0</v>
      </c>
      <c r="M73" s="123"/>
      <c r="N73" s="123"/>
      <c r="O73" s="124"/>
      <c r="P73" s="123"/>
    </row>
    <row r="74" spans="1:17" s="125" customFormat="1" ht="15" customHeight="1" x14ac:dyDescent="0.3">
      <c r="A74" s="114"/>
      <c r="B74" s="52" t="s">
        <v>310</v>
      </c>
      <c r="C74" s="53"/>
      <c r="D74" s="54" t="s">
        <v>45</v>
      </c>
      <c r="E74" s="55" t="s">
        <v>284</v>
      </c>
      <c r="F74" s="56">
        <v>277</v>
      </c>
      <c r="G74" s="56">
        <v>293</v>
      </c>
      <c r="H74" s="56">
        <v>309</v>
      </c>
      <c r="I74" s="56">
        <v>325</v>
      </c>
      <c r="J74" s="57"/>
      <c r="K74" s="58" t="str">
        <f t="shared" si="2"/>
        <v>-</v>
      </c>
      <c r="L74" s="59">
        <f t="shared" si="3"/>
        <v>0</v>
      </c>
      <c r="M74" s="60"/>
      <c r="N74" s="60"/>
      <c r="O74" s="61"/>
      <c r="P74" s="60"/>
      <c r="Q74" s="62"/>
    </row>
    <row r="75" spans="1:17" s="125" customFormat="1" ht="15" customHeight="1" x14ac:dyDescent="0.3">
      <c r="A75" s="114"/>
      <c r="B75" s="52" t="s">
        <v>159</v>
      </c>
      <c r="C75" s="53"/>
      <c r="D75" s="54" t="s">
        <v>160</v>
      </c>
      <c r="E75" s="55" t="s">
        <v>161</v>
      </c>
      <c r="F75" s="56">
        <v>277</v>
      </c>
      <c r="G75" s="56">
        <v>293</v>
      </c>
      <c r="H75" s="56">
        <v>309</v>
      </c>
      <c r="I75" s="56">
        <v>325</v>
      </c>
      <c r="J75" s="57"/>
      <c r="K75" s="58" t="str">
        <f t="shared" si="2"/>
        <v>-</v>
      </c>
      <c r="L75" s="59">
        <f t="shared" si="3"/>
        <v>0</v>
      </c>
      <c r="M75" s="60" t="s">
        <v>59</v>
      </c>
      <c r="N75" s="60" t="s">
        <v>60</v>
      </c>
      <c r="O75" s="61" t="s">
        <v>162</v>
      </c>
      <c r="P75" s="60" t="s">
        <v>43</v>
      </c>
      <c r="Q75" s="62"/>
    </row>
    <row r="76" spans="1:17" s="125" customFormat="1" ht="15" hidden="1" customHeight="1" x14ac:dyDescent="0.3">
      <c r="A76" s="114"/>
      <c r="B76" s="115" t="s">
        <v>163</v>
      </c>
      <c r="C76" s="116"/>
      <c r="D76" s="117" t="s">
        <v>63</v>
      </c>
      <c r="E76" s="118" t="s">
        <v>164</v>
      </c>
      <c r="F76" s="119">
        <v>277</v>
      </c>
      <c r="G76" s="119">
        <v>293</v>
      </c>
      <c r="H76" s="119">
        <v>309</v>
      </c>
      <c r="I76" s="119">
        <v>325</v>
      </c>
      <c r="J76" s="120"/>
      <c r="K76" s="121" t="str">
        <f t="shared" si="2"/>
        <v>-</v>
      </c>
      <c r="L76" s="122">
        <f t="shared" si="3"/>
        <v>0</v>
      </c>
      <c r="M76" s="123" t="s">
        <v>83</v>
      </c>
      <c r="N76" s="123" t="s">
        <v>65</v>
      </c>
      <c r="O76" s="124" t="s">
        <v>128</v>
      </c>
      <c r="P76" s="123" t="s">
        <v>43</v>
      </c>
    </row>
    <row r="77" spans="1:17" s="62" customFormat="1" ht="15" customHeight="1" x14ac:dyDescent="0.3">
      <c r="A77" s="46"/>
      <c r="B77" s="52" t="s">
        <v>165</v>
      </c>
      <c r="C77" s="53"/>
      <c r="D77" s="54" t="s">
        <v>45</v>
      </c>
      <c r="E77" s="55" t="s">
        <v>166</v>
      </c>
      <c r="F77" s="56">
        <v>319</v>
      </c>
      <c r="G77" s="56">
        <v>339</v>
      </c>
      <c r="H77" s="56">
        <v>357</v>
      </c>
      <c r="I77" s="56">
        <v>375</v>
      </c>
      <c r="J77" s="57"/>
      <c r="K77" s="58" t="str">
        <f t="shared" si="2"/>
        <v>-</v>
      </c>
      <c r="L77" s="59">
        <f t="shared" si="3"/>
        <v>0</v>
      </c>
      <c r="M77" s="60" t="s">
        <v>83</v>
      </c>
      <c r="N77" s="60" t="s">
        <v>60</v>
      </c>
      <c r="O77" s="61" t="s">
        <v>167</v>
      </c>
      <c r="P77" s="60" t="s">
        <v>43</v>
      </c>
    </row>
    <row r="78" spans="1:17" s="125" customFormat="1" ht="15" customHeight="1" x14ac:dyDescent="0.3">
      <c r="A78" s="114"/>
      <c r="B78" s="52" t="s">
        <v>305</v>
      </c>
      <c r="C78" s="53"/>
      <c r="D78" s="54" t="s">
        <v>315</v>
      </c>
      <c r="E78" s="55" t="s">
        <v>279</v>
      </c>
      <c r="F78" s="56">
        <v>247</v>
      </c>
      <c r="G78" s="56">
        <v>261</v>
      </c>
      <c r="H78" s="56">
        <v>275</v>
      </c>
      <c r="I78" s="56">
        <v>289</v>
      </c>
      <c r="J78" s="57"/>
      <c r="K78" s="58" t="str">
        <f t="shared" si="2"/>
        <v>-</v>
      </c>
      <c r="L78" s="59">
        <f t="shared" si="3"/>
        <v>0</v>
      </c>
      <c r="M78" s="60"/>
      <c r="N78" s="60"/>
      <c r="O78" s="61"/>
      <c r="P78" s="60"/>
      <c r="Q78" s="62"/>
    </row>
    <row r="79" spans="1:17" s="125" customFormat="1" ht="15" customHeight="1" x14ac:dyDescent="0.3">
      <c r="A79" s="114"/>
      <c r="B79" s="52" t="s">
        <v>302</v>
      </c>
      <c r="C79" s="53"/>
      <c r="D79" s="54" t="s">
        <v>45</v>
      </c>
      <c r="E79" s="55" t="s">
        <v>276</v>
      </c>
      <c r="F79" s="56">
        <v>299</v>
      </c>
      <c r="G79" s="56">
        <v>317</v>
      </c>
      <c r="H79" s="56">
        <v>335</v>
      </c>
      <c r="I79" s="56">
        <v>351</v>
      </c>
      <c r="J79" s="57"/>
      <c r="K79" s="58" t="str">
        <f t="shared" si="2"/>
        <v>-</v>
      </c>
      <c r="L79" s="59">
        <f t="shared" si="3"/>
        <v>0</v>
      </c>
      <c r="M79" s="60"/>
      <c r="N79" s="60"/>
      <c r="O79" s="61"/>
      <c r="P79" s="60"/>
      <c r="Q79" s="62"/>
    </row>
    <row r="80" spans="1:17" s="62" customFormat="1" ht="15" hidden="1" customHeight="1" x14ac:dyDescent="0.3">
      <c r="A80" s="46"/>
      <c r="B80" s="115" t="s">
        <v>168</v>
      </c>
      <c r="C80" s="116"/>
      <c r="D80" s="117" t="s">
        <v>45</v>
      </c>
      <c r="E80" s="118" t="s">
        <v>169</v>
      </c>
      <c r="F80" s="119">
        <v>277</v>
      </c>
      <c r="G80" s="119">
        <v>293</v>
      </c>
      <c r="H80" s="119">
        <v>309</v>
      </c>
      <c r="I80" s="119">
        <v>325</v>
      </c>
      <c r="J80" s="120"/>
      <c r="K80" s="121" t="str">
        <f t="shared" si="2"/>
        <v>-</v>
      </c>
      <c r="L80" s="122">
        <f t="shared" si="3"/>
        <v>0</v>
      </c>
      <c r="M80" s="123" t="s">
        <v>170</v>
      </c>
      <c r="N80" s="123" t="s">
        <v>41</v>
      </c>
      <c r="O80" s="124" t="s">
        <v>171</v>
      </c>
      <c r="P80" s="123" t="s">
        <v>43</v>
      </c>
      <c r="Q80" s="125"/>
    </row>
    <row r="81" spans="1:17" s="125" customFormat="1" ht="15" customHeight="1" x14ac:dyDescent="0.3">
      <c r="A81" s="114"/>
      <c r="B81" s="52" t="s">
        <v>309</v>
      </c>
      <c r="C81" s="53"/>
      <c r="D81" s="54" t="s">
        <v>63</v>
      </c>
      <c r="E81" s="55" t="s">
        <v>283</v>
      </c>
      <c r="F81" s="56">
        <v>277</v>
      </c>
      <c r="G81" s="56">
        <v>293</v>
      </c>
      <c r="H81" s="56">
        <v>309</v>
      </c>
      <c r="I81" s="56">
        <v>325</v>
      </c>
      <c r="J81" s="57"/>
      <c r="K81" s="58" t="str">
        <f t="shared" si="2"/>
        <v>-</v>
      </c>
      <c r="L81" s="59">
        <f t="shared" si="3"/>
        <v>0</v>
      </c>
      <c r="M81" s="60"/>
      <c r="N81" s="60"/>
      <c r="O81" s="61"/>
      <c r="P81" s="60"/>
      <c r="Q81" s="62"/>
    </row>
    <row r="82" spans="1:17" s="62" customFormat="1" ht="15" hidden="1" customHeight="1" x14ac:dyDescent="0.3">
      <c r="A82" s="46"/>
      <c r="B82" s="115" t="s">
        <v>172</v>
      </c>
      <c r="C82" s="116"/>
      <c r="D82" s="117" t="s">
        <v>63</v>
      </c>
      <c r="E82" s="118" t="s">
        <v>173</v>
      </c>
      <c r="F82" s="119">
        <v>277</v>
      </c>
      <c r="G82" s="119">
        <v>293</v>
      </c>
      <c r="H82" s="119">
        <v>309</v>
      </c>
      <c r="I82" s="119">
        <v>325</v>
      </c>
      <c r="J82" s="120"/>
      <c r="K82" s="121" t="str">
        <f t="shared" si="2"/>
        <v>-</v>
      </c>
      <c r="L82" s="122">
        <f t="shared" si="3"/>
        <v>0</v>
      </c>
      <c r="M82" s="123" t="s">
        <v>47</v>
      </c>
      <c r="N82" s="123" t="s">
        <v>65</v>
      </c>
      <c r="O82" s="124"/>
      <c r="P82" s="123" t="s">
        <v>43</v>
      </c>
      <c r="Q82" s="125"/>
    </row>
    <row r="83" spans="1:17" s="125" customFormat="1" ht="15" hidden="1" customHeight="1" x14ac:dyDescent="0.3">
      <c r="A83" s="114"/>
      <c r="B83" s="115" t="s">
        <v>174</v>
      </c>
      <c r="C83" s="116"/>
      <c r="D83" s="117" t="s">
        <v>45</v>
      </c>
      <c r="E83" s="118" t="s">
        <v>175</v>
      </c>
      <c r="F83" s="119">
        <v>319</v>
      </c>
      <c r="G83" s="119">
        <v>339</v>
      </c>
      <c r="H83" s="119">
        <v>357</v>
      </c>
      <c r="I83" s="119">
        <v>375</v>
      </c>
      <c r="J83" s="120"/>
      <c r="K83" s="121" t="str">
        <f t="shared" si="2"/>
        <v>-</v>
      </c>
      <c r="L83" s="122">
        <f t="shared" si="3"/>
        <v>0</v>
      </c>
      <c r="M83" s="123" t="s">
        <v>83</v>
      </c>
      <c r="N83" s="123" t="s">
        <v>65</v>
      </c>
      <c r="O83" s="124"/>
      <c r="P83" s="123" t="s">
        <v>43</v>
      </c>
    </row>
    <row r="84" spans="1:17" s="62" customFormat="1" ht="15" customHeight="1" x14ac:dyDescent="0.3">
      <c r="A84" s="46"/>
      <c r="B84" s="52" t="s">
        <v>290</v>
      </c>
      <c r="C84" s="53"/>
      <c r="D84" s="54" t="s">
        <v>45</v>
      </c>
      <c r="E84" s="55" t="s">
        <v>264</v>
      </c>
      <c r="F84" s="56">
        <v>277</v>
      </c>
      <c r="G84" s="56">
        <v>293</v>
      </c>
      <c r="H84" s="56">
        <v>309</v>
      </c>
      <c r="I84" s="56">
        <v>325</v>
      </c>
      <c r="J84" s="57"/>
      <c r="K84" s="58" t="str">
        <f t="shared" si="2"/>
        <v>-</v>
      </c>
      <c r="L84" s="59">
        <f t="shared" si="3"/>
        <v>0</v>
      </c>
      <c r="M84" s="60"/>
      <c r="N84" s="126"/>
      <c r="O84" s="61"/>
      <c r="P84" s="60" t="s">
        <v>43</v>
      </c>
    </row>
    <row r="85" spans="1:17" s="125" customFormat="1" ht="15" customHeight="1" x14ac:dyDescent="0.3">
      <c r="A85" s="114"/>
      <c r="B85" s="52" t="s">
        <v>296</v>
      </c>
      <c r="C85" s="53"/>
      <c r="D85" s="54"/>
      <c r="E85" s="55" t="s">
        <v>270</v>
      </c>
      <c r="F85" s="56">
        <v>247</v>
      </c>
      <c r="G85" s="56">
        <v>261</v>
      </c>
      <c r="H85" s="56">
        <v>275</v>
      </c>
      <c r="I85" s="56">
        <v>289</v>
      </c>
      <c r="J85" s="57"/>
      <c r="K85" s="58" t="str">
        <f t="shared" si="2"/>
        <v>-</v>
      </c>
      <c r="L85" s="59">
        <f t="shared" si="3"/>
        <v>0</v>
      </c>
      <c r="M85" s="60"/>
      <c r="N85" s="60"/>
      <c r="O85" s="61"/>
      <c r="P85" s="60"/>
      <c r="Q85" s="62"/>
    </row>
    <row r="86" spans="1:17" s="62" customFormat="1" ht="15" hidden="1" customHeight="1" x14ac:dyDescent="0.3">
      <c r="A86" s="46"/>
      <c r="B86" s="115" t="s">
        <v>176</v>
      </c>
      <c r="C86" s="116"/>
      <c r="D86" s="117" t="s">
        <v>45</v>
      </c>
      <c r="E86" s="118" t="s">
        <v>177</v>
      </c>
      <c r="F86" s="119">
        <v>319</v>
      </c>
      <c r="G86" s="119">
        <v>339</v>
      </c>
      <c r="H86" s="119">
        <v>357</v>
      </c>
      <c r="I86" s="119">
        <v>375</v>
      </c>
      <c r="J86" s="120"/>
      <c r="K86" s="121" t="str">
        <f t="shared" si="2"/>
        <v>-</v>
      </c>
      <c r="L86" s="122">
        <f t="shared" si="3"/>
        <v>0</v>
      </c>
      <c r="M86" s="123" t="s">
        <v>83</v>
      </c>
      <c r="N86" s="123" t="s">
        <v>60</v>
      </c>
      <c r="O86" s="124" t="s">
        <v>61</v>
      </c>
      <c r="P86" s="123" t="s">
        <v>43</v>
      </c>
      <c r="Q86" s="125"/>
    </row>
    <row r="87" spans="1:17" s="125" customFormat="1" ht="15" customHeight="1" x14ac:dyDescent="0.3">
      <c r="A87" s="114"/>
      <c r="B87" s="52" t="s">
        <v>304</v>
      </c>
      <c r="C87" s="53"/>
      <c r="D87" s="54" t="s">
        <v>315</v>
      </c>
      <c r="E87" s="55" t="s">
        <v>278</v>
      </c>
      <c r="F87" s="56">
        <v>247</v>
      </c>
      <c r="G87" s="56">
        <v>261</v>
      </c>
      <c r="H87" s="56">
        <v>275</v>
      </c>
      <c r="I87" s="56">
        <v>289</v>
      </c>
      <c r="J87" s="57"/>
      <c r="K87" s="58" t="str">
        <f t="shared" ref="K87:K93" si="4">IF(J87/50=0,"-",J87/50)</f>
        <v>-</v>
      </c>
      <c r="L87" s="59">
        <f t="shared" ref="L87:L93" si="5">IF(J87&lt;10,I87*J87,IF(J87&lt;15,H87*J87,IF(J87&lt;50,G87*J87,F87*J87)))</f>
        <v>0</v>
      </c>
      <c r="M87" s="60"/>
      <c r="N87" s="60"/>
      <c r="O87" s="61"/>
      <c r="P87" s="60"/>
      <c r="Q87" s="62"/>
    </row>
    <row r="88" spans="1:17" s="62" customFormat="1" ht="15" customHeight="1" x14ac:dyDescent="0.3">
      <c r="A88" s="46"/>
      <c r="B88" s="52" t="s">
        <v>312</v>
      </c>
      <c r="C88" s="53"/>
      <c r="D88" s="54" t="s">
        <v>45</v>
      </c>
      <c r="E88" s="55" t="s">
        <v>286</v>
      </c>
      <c r="F88" s="56">
        <v>261</v>
      </c>
      <c r="G88" s="56">
        <v>277</v>
      </c>
      <c r="H88" s="56">
        <v>293</v>
      </c>
      <c r="I88" s="56">
        <v>307</v>
      </c>
      <c r="J88" s="57"/>
      <c r="K88" s="58" t="str">
        <f t="shared" si="4"/>
        <v>-</v>
      </c>
      <c r="L88" s="59">
        <f t="shared" si="5"/>
        <v>0</v>
      </c>
      <c r="M88" s="60"/>
      <c r="N88" s="60"/>
      <c r="O88" s="61"/>
      <c r="P88" s="60"/>
    </row>
    <row r="89" spans="1:17" s="125" customFormat="1" ht="15" customHeight="1" x14ac:dyDescent="0.3">
      <c r="A89" s="114"/>
      <c r="B89" s="52" t="s">
        <v>308</v>
      </c>
      <c r="C89" s="53"/>
      <c r="D89" s="54" t="s">
        <v>51</v>
      </c>
      <c r="E89" s="55" t="s">
        <v>282</v>
      </c>
      <c r="F89" s="56">
        <v>247</v>
      </c>
      <c r="G89" s="56">
        <v>261</v>
      </c>
      <c r="H89" s="56">
        <v>275</v>
      </c>
      <c r="I89" s="56">
        <v>289</v>
      </c>
      <c r="J89" s="57"/>
      <c r="K89" s="58" t="str">
        <f t="shared" si="4"/>
        <v>-</v>
      </c>
      <c r="L89" s="59">
        <f t="shared" si="5"/>
        <v>0</v>
      </c>
      <c r="M89" s="60"/>
      <c r="N89" s="60"/>
      <c r="O89" s="61"/>
      <c r="P89" s="60"/>
      <c r="Q89" s="62"/>
    </row>
    <row r="90" spans="1:17" s="125" customFormat="1" ht="15" customHeight="1" x14ac:dyDescent="0.3">
      <c r="A90" s="114"/>
      <c r="B90" s="52" t="s">
        <v>178</v>
      </c>
      <c r="C90" s="53"/>
      <c r="D90" s="54" t="s">
        <v>115</v>
      </c>
      <c r="E90" s="55" t="s">
        <v>179</v>
      </c>
      <c r="F90" s="56">
        <v>299</v>
      </c>
      <c r="G90" s="56">
        <v>317</v>
      </c>
      <c r="H90" s="56">
        <v>335</v>
      </c>
      <c r="I90" s="56">
        <v>351</v>
      </c>
      <c r="J90" s="57"/>
      <c r="K90" s="58" t="str">
        <f t="shared" si="4"/>
        <v>-</v>
      </c>
      <c r="L90" s="59">
        <f t="shared" si="5"/>
        <v>0</v>
      </c>
      <c r="M90" s="60" t="s">
        <v>83</v>
      </c>
      <c r="N90" s="60" t="s">
        <v>60</v>
      </c>
      <c r="O90" s="61" t="s">
        <v>180</v>
      </c>
      <c r="P90" s="60" t="s">
        <v>43</v>
      </c>
      <c r="Q90" s="62"/>
    </row>
    <row r="91" spans="1:17" s="125" customFormat="1" ht="15" customHeight="1" x14ac:dyDescent="0.3">
      <c r="A91" s="114"/>
      <c r="B91" s="52" t="s">
        <v>181</v>
      </c>
      <c r="C91" s="53"/>
      <c r="D91" s="54" t="s">
        <v>63</v>
      </c>
      <c r="E91" s="55" t="s">
        <v>182</v>
      </c>
      <c r="F91" s="56">
        <v>299</v>
      </c>
      <c r="G91" s="56">
        <v>317</v>
      </c>
      <c r="H91" s="56">
        <v>335</v>
      </c>
      <c r="I91" s="56">
        <v>351</v>
      </c>
      <c r="J91" s="57"/>
      <c r="K91" s="58" t="str">
        <f t="shared" si="4"/>
        <v>-</v>
      </c>
      <c r="L91" s="59">
        <f t="shared" si="5"/>
        <v>0</v>
      </c>
      <c r="M91" s="60" t="s">
        <v>40</v>
      </c>
      <c r="N91" s="60" t="s">
        <v>65</v>
      </c>
      <c r="O91" s="61" t="s">
        <v>183</v>
      </c>
      <c r="P91" s="60" t="s">
        <v>43</v>
      </c>
      <c r="Q91" s="62"/>
    </row>
    <row r="92" spans="1:17" s="125" customFormat="1" ht="15" customHeight="1" x14ac:dyDescent="0.3">
      <c r="A92" s="114"/>
      <c r="B92" s="52" t="s">
        <v>303</v>
      </c>
      <c r="C92" s="53"/>
      <c r="D92" s="54" t="s">
        <v>45</v>
      </c>
      <c r="E92" s="55" t="s">
        <v>277</v>
      </c>
      <c r="F92" s="56">
        <v>277</v>
      </c>
      <c r="G92" s="56">
        <v>293</v>
      </c>
      <c r="H92" s="56">
        <v>309</v>
      </c>
      <c r="I92" s="56">
        <v>325</v>
      </c>
      <c r="J92" s="57"/>
      <c r="K92" s="58" t="str">
        <f t="shared" si="4"/>
        <v>-</v>
      </c>
      <c r="L92" s="59">
        <f t="shared" si="5"/>
        <v>0</v>
      </c>
      <c r="M92" s="60"/>
      <c r="N92" s="60"/>
      <c r="O92" s="61"/>
      <c r="P92" s="60"/>
      <c r="Q92" s="62"/>
    </row>
    <row r="93" spans="1:17" s="62" customFormat="1" ht="15" customHeight="1" x14ac:dyDescent="0.3">
      <c r="A93" s="46"/>
      <c r="B93" s="52" t="s">
        <v>184</v>
      </c>
      <c r="C93" s="53"/>
      <c r="D93" s="54" t="s">
        <v>93</v>
      </c>
      <c r="E93" s="55" t="s">
        <v>185</v>
      </c>
      <c r="F93" s="56">
        <v>235</v>
      </c>
      <c r="G93" s="56">
        <v>249</v>
      </c>
      <c r="H93" s="56">
        <v>263</v>
      </c>
      <c r="I93" s="56">
        <v>275</v>
      </c>
      <c r="J93" s="57"/>
      <c r="K93" s="58" t="str">
        <f t="shared" si="4"/>
        <v>-</v>
      </c>
      <c r="L93" s="59">
        <f t="shared" si="5"/>
        <v>0</v>
      </c>
      <c r="M93" s="60"/>
      <c r="N93" s="60"/>
      <c r="O93" s="61"/>
      <c r="P93" s="60" t="s">
        <v>43</v>
      </c>
    </row>
    <row r="94" spans="1:17" s="62" customFormat="1" ht="15" customHeight="1" x14ac:dyDescent="0.3">
      <c r="A94" s="46"/>
      <c r="B94" s="63" t="s">
        <v>186</v>
      </c>
      <c r="C94" s="63"/>
      <c r="D94" s="63"/>
      <c r="E94" s="127" t="s">
        <v>187</v>
      </c>
      <c r="F94" s="63"/>
      <c r="G94" s="63"/>
      <c r="H94" s="63"/>
      <c r="I94" s="63"/>
      <c r="J94" s="64">
        <f>L9</f>
        <v>0</v>
      </c>
      <c r="K94" s="63"/>
      <c r="L94" s="63"/>
      <c r="M94" s="63"/>
      <c r="N94" s="63"/>
      <c r="O94" s="63"/>
      <c r="P94" s="64"/>
      <c r="Q94" s="65"/>
    </row>
    <row r="95" spans="1:17" s="62" customFormat="1" ht="15" customHeight="1" x14ac:dyDescent="0.3">
      <c r="A95" s="46"/>
      <c r="B95" s="63" t="s">
        <v>188</v>
      </c>
      <c r="C95" s="63"/>
      <c r="D95" s="63"/>
      <c r="E95" s="127" t="s">
        <v>189</v>
      </c>
      <c r="F95" s="63"/>
      <c r="G95" s="63"/>
      <c r="H95" s="63"/>
      <c r="I95" s="63"/>
      <c r="J95" s="64" t="str">
        <f>IF(J94&gt;5,ROUNDUP(J94/35,0),"")</f>
        <v/>
      </c>
      <c r="K95" s="63"/>
      <c r="L95" s="63"/>
      <c r="M95" s="63"/>
      <c r="N95" s="63"/>
      <c r="O95" s="63"/>
      <c r="P95" s="64"/>
      <c r="Q95" s="65"/>
    </row>
    <row r="97" spans="1:27" s="68" customFormat="1" x14ac:dyDescent="0.3">
      <c r="A97" s="46"/>
      <c r="B97" s="46"/>
      <c r="C97" s="66" t="s">
        <v>190</v>
      </c>
      <c r="D97" s="46"/>
      <c r="E97" s="67"/>
      <c r="F97" s="66"/>
      <c r="H97" s="67"/>
      <c r="I97" s="69"/>
      <c r="J97" s="69"/>
      <c r="K97" s="69"/>
      <c r="L97" s="67"/>
      <c r="M97" s="67"/>
      <c r="N97" s="70"/>
      <c r="O97" s="70"/>
      <c r="P97" s="67"/>
      <c r="Q97" s="67"/>
      <c r="R97" s="69"/>
      <c r="S97" s="67"/>
      <c r="T97" s="67"/>
      <c r="U97" s="67"/>
      <c r="V97" s="67"/>
      <c r="W97" s="67"/>
      <c r="X97" s="67"/>
      <c r="Y97" s="67"/>
      <c r="Z97" s="67"/>
      <c r="AA97" s="67"/>
    </row>
    <row r="98" spans="1:27" s="68" customFormat="1" x14ac:dyDescent="0.3">
      <c r="A98" s="46"/>
      <c r="B98" s="46"/>
      <c r="C98" s="66" t="s">
        <v>191</v>
      </c>
      <c r="D98" s="46"/>
      <c r="E98" s="67"/>
      <c r="F98" s="66"/>
      <c r="H98" s="67"/>
      <c r="I98" s="69"/>
      <c r="J98" s="69"/>
      <c r="K98" s="69"/>
      <c r="L98" s="67"/>
      <c r="M98" s="67"/>
      <c r="N98" s="70"/>
      <c r="O98" s="70"/>
      <c r="P98" s="67"/>
      <c r="Q98" s="67"/>
      <c r="R98" s="69"/>
      <c r="S98" s="67"/>
      <c r="T98" s="67"/>
      <c r="U98" s="67"/>
      <c r="V98" s="67"/>
      <c r="W98" s="67"/>
      <c r="X98" s="67"/>
      <c r="Y98" s="67"/>
      <c r="Z98" s="67"/>
      <c r="AA98" s="67"/>
    </row>
  </sheetData>
  <autoFilter ref="B22:Q95" xr:uid="{1E0DEA71-B785-493B-BFF1-AB649936FCD1}">
    <filterColumn colId="0">
      <colorFilter dxfId="0" cellColor="0"/>
    </filterColumn>
    <sortState xmlns:xlrd2="http://schemas.microsoft.com/office/spreadsheetml/2017/richdata2" ref="B23:Q95">
      <sortCondition ref="E22:E95"/>
    </sortState>
  </autoFilter>
  <mergeCells count="8">
    <mergeCell ref="L11:M11"/>
    <mergeCell ref="L12:M12"/>
    <mergeCell ref="O2:O3"/>
    <mergeCell ref="G4:I4"/>
    <mergeCell ref="L7:M7"/>
    <mergeCell ref="L8:M8"/>
    <mergeCell ref="L9:M9"/>
    <mergeCell ref="L10:M10"/>
  </mergeCells>
  <conditionalFormatting sqref="A23:A97">
    <cfRule type="duplicateValues" dxfId="36" priority="168"/>
    <cfRule type="duplicateValues" dxfId="35" priority="169"/>
    <cfRule type="duplicateValues" dxfId="34" priority="170"/>
    <cfRule type="duplicateValues" dxfId="33" priority="171"/>
    <cfRule type="duplicateValues" dxfId="32" priority="172"/>
    <cfRule type="duplicateValues" dxfId="31" priority="173"/>
    <cfRule type="duplicateValues" dxfId="30" priority="174"/>
    <cfRule type="duplicateValues" dxfId="29" priority="175"/>
  </conditionalFormatting>
  <conditionalFormatting sqref="A96:A98">
    <cfRule type="duplicateValues" dxfId="28" priority="116"/>
  </conditionalFormatting>
  <conditionalFormatting sqref="A1:B1048576">
    <cfRule type="duplicateValues" dxfId="27" priority="17"/>
    <cfRule type="duplicateValues" dxfId="26" priority="18"/>
    <cfRule type="duplicateValues" dxfId="25" priority="19"/>
    <cfRule type="duplicateValues" dxfId="24" priority="20"/>
  </conditionalFormatting>
  <conditionalFormatting sqref="A96:B98">
    <cfRule type="duplicateValues" dxfId="23" priority="10"/>
    <cfRule type="duplicateValues" dxfId="22" priority="11"/>
    <cfRule type="duplicateValues" dxfId="21" priority="12"/>
    <cfRule type="duplicateValues" dxfId="20" priority="13"/>
  </conditionalFormatting>
  <conditionalFormatting sqref="B1:B1048576">
    <cfRule type="duplicateValues" dxfId="19" priority="21"/>
  </conditionalFormatting>
  <conditionalFormatting sqref="B23:B95">
    <cfRule type="duplicateValues" dxfId="18" priority="108"/>
    <cfRule type="duplicateValues" dxfId="17" priority="109"/>
    <cfRule type="duplicateValues" dxfId="16" priority="110"/>
    <cfRule type="duplicateValues" dxfId="15" priority="111"/>
    <cfRule type="duplicateValues" dxfId="14" priority="112"/>
    <cfRule type="duplicateValues" dxfId="13" priority="113"/>
    <cfRule type="duplicateValues" dxfId="12" priority="114"/>
    <cfRule type="duplicateValues" dxfId="11" priority="115"/>
  </conditionalFormatting>
  <conditionalFormatting sqref="B96:B1048576 B1:B22 A1:A1048576">
    <cfRule type="duplicateValues" dxfId="10" priority="22"/>
    <cfRule type="duplicateValues" dxfId="9" priority="23"/>
    <cfRule type="duplicateValues" dxfId="8" priority="24"/>
    <cfRule type="duplicateValues" dxfId="7" priority="25"/>
  </conditionalFormatting>
  <conditionalFormatting sqref="B99:B1048576 B1:B22 A1:A1048576">
    <cfRule type="duplicateValues" dxfId="6" priority="26"/>
    <cfRule type="duplicateValues" dxfId="5" priority="27"/>
    <cfRule type="duplicateValues" dxfId="4" priority="28"/>
    <cfRule type="duplicateValues" dxfId="3" priority="29"/>
  </conditionalFormatting>
  <conditionalFormatting sqref="B99:B1048576">
    <cfRule type="duplicateValues" dxfId="2" priority="14"/>
  </conditionalFormatting>
  <conditionalFormatting sqref="J5">
    <cfRule type="containsText" dxfId="1" priority="15" operator="containsText" text="нет">
      <formula>NOT(ISERROR(SEARCH("нет",J5)))</formula>
    </cfRule>
    <cfRule type="iconSet" priority="16">
      <iconSet iconSet="3Symbols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J5" xr:uid="{4B235E72-FE00-4F97-9D40-0122CA50781E}">
      <formula1>"да,нет"</formula1>
    </dataValidation>
    <dataValidation type="list" allowBlank="1" showInputMessage="1" showErrorMessage="1" sqref="L7:M7" xr:uid="{77870EC7-9AB7-494D-854F-6462F2F2F336}">
      <formula1>"не выбрано, 16 неделя 2026 (13-17 апреля),"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23:J95" xr:uid="{B4E01ECC-714E-4D52-A721-D0531C8C44BD}">
      <formula1>$J$5&lt;&gt;"нет"</formula1>
    </dataValidation>
  </dataValidations>
  <hyperlinks>
    <hyperlink ref="G4" location="'Условия работы'!A1" display="&gt;&gt;&gt; Условия работы &lt;&lt;&lt;" xr:uid="{2FEB8CAE-796B-4B67-9B4B-015D3056FBD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31E7-3EA6-47DA-99E7-293697290548}">
  <dimension ref="B1:BH112"/>
  <sheetViews>
    <sheetView showGridLines="0" zoomScaleNormal="100" workbookViewId="0">
      <selection activeCell="J29" sqref="J29"/>
    </sheetView>
  </sheetViews>
  <sheetFormatPr defaultColWidth="9.21875" defaultRowHeight="14.4" x14ac:dyDescent="0.3"/>
  <cols>
    <col min="1" max="1" width="3.33203125" style="74" customWidth="1"/>
    <col min="2" max="2" width="5.88671875" style="74" customWidth="1"/>
    <col min="3" max="15" width="9.21875" style="74"/>
    <col min="16" max="16" width="10" style="74" customWidth="1"/>
    <col min="17" max="16384" width="9.21875" style="74"/>
  </cols>
  <sheetData>
    <row r="1" spans="2:16" ht="15" thickTop="1" x14ac:dyDescent="0.3"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2:16" x14ac:dyDescent="0.3">
      <c r="B2" s="75"/>
      <c r="P2" s="76"/>
    </row>
    <row r="3" spans="2:16" x14ac:dyDescent="0.3">
      <c r="B3" s="75"/>
      <c r="P3" s="76"/>
    </row>
    <row r="4" spans="2:16" x14ac:dyDescent="0.3">
      <c r="B4" s="75"/>
      <c r="P4" s="76"/>
    </row>
    <row r="5" spans="2:16" x14ac:dyDescent="0.3">
      <c r="B5" s="75"/>
      <c r="P5" s="76"/>
    </row>
    <row r="6" spans="2:16" s="79" customFormat="1" ht="16.5" customHeight="1" x14ac:dyDescent="0.25">
      <c r="B6" s="77"/>
      <c r="C6" s="78"/>
      <c r="P6" s="80"/>
    </row>
    <row r="7" spans="2:16" s="81" customFormat="1" ht="12" customHeight="1" x14ac:dyDescent="0.25">
      <c r="B7" s="77"/>
      <c r="C7" s="78"/>
      <c r="P7" s="82"/>
    </row>
    <row r="8" spans="2:16" ht="12" customHeight="1" x14ac:dyDescent="0.3">
      <c r="B8" s="75"/>
      <c r="C8" s="78"/>
      <c r="P8" s="76"/>
    </row>
    <row r="9" spans="2:16" ht="12" customHeight="1" x14ac:dyDescent="0.4">
      <c r="B9" s="83"/>
      <c r="C9" s="78"/>
      <c r="P9" s="76"/>
    </row>
    <row r="10" spans="2:16" ht="12" customHeight="1" x14ac:dyDescent="0.4">
      <c r="B10" s="83"/>
      <c r="C10" s="78"/>
      <c r="P10" s="76"/>
    </row>
    <row r="11" spans="2:16" ht="16.5" customHeight="1" x14ac:dyDescent="0.3">
      <c r="B11" s="75"/>
      <c r="P11" s="76"/>
    </row>
    <row r="12" spans="2:16" ht="20.25" customHeight="1" x14ac:dyDescent="0.3">
      <c r="B12" s="75"/>
      <c r="P12" s="76"/>
    </row>
    <row r="13" spans="2:16" s="86" customFormat="1" ht="17.25" customHeight="1" x14ac:dyDescent="0.25">
      <c r="B13" s="84" t="s">
        <v>192</v>
      </c>
      <c r="C13" s="85" t="s">
        <v>193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P13" s="87"/>
    </row>
    <row r="14" spans="2:16" s="92" customFormat="1" ht="15.6" x14ac:dyDescent="0.3">
      <c r="B14" s="88" t="s">
        <v>194</v>
      </c>
      <c r="C14" s="89"/>
      <c r="D14" s="90"/>
      <c r="E14" s="90"/>
      <c r="F14" s="90"/>
      <c r="G14" s="90"/>
      <c r="H14" s="91" t="s">
        <v>195</v>
      </c>
      <c r="I14" s="89"/>
      <c r="J14" s="90"/>
      <c r="K14" s="90"/>
      <c r="L14" s="90"/>
      <c r="M14" s="90"/>
      <c r="N14" s="90"/>
      <c r="P14" s="93"/>
    </row>
    <row r="15" spans="2:16" s="92" customFormat="1" x14ac:dyDescent="0.3">
      <c r="B15" s="94"/>
      <c r="C15" s="95" t="s">
        <v>196</v>
      </c>
      <c r="D15" s="90"/>
      <c r="E15" s="90"/>
      <c r="F15" s="90"/>
      <c r="G15" s="90"/>
      <c r="H15" s="96" t="s">
        <v>197</v>
      </c>
      <c r="I15" s="97" t="s">
        <v>198</v>
      </c>
      <c r="J15" s="90"/>
      <c r="K15" s="90"/>
      <c r="L15" s="90"/>
      <c r="M15" s="90"/>
      <c r="N15" s="90"/>
      <c r="P15" s="93"/>
    </row>
    <row r="16" spans="2:16" s="92" customFormat="1" x14ac:dyDescent="0.3">
      <c r="B16" s="94"/>
      <c r="C16" s="95" t="s">
        <v>199</v>
      </c>
      <c r="D16" s="90"/>
      <c r="E16" s="90"/>
      <c r="F16" s="90"/>
      <c r="G16" s="90"/>
      <c r="H16" s="96" t="s">
        <v>197</v>
      </c>
      <c r="I16" s="97" t="s">
        <v>200</v>
      </c>
      <c r="J16" s="90"/>
      <c r="K16" s="90"/>
      <c r="L16" s="90"/>
      <c r="M16" s="90"/>
      <c r="N16" s="90"/>
      <c r="P16" s="93"/>
    </row>
    <row r="17" spans="2:22" s="92" customFormat="1" x14ac:dyDescent="0.3">
      <c r="B17" s="94"/>
      <c r="C17" s="95" t="s">
        <v>201</v>
      </c>
      <c r="D17" s="90"/>
      <c r="E17" s="90"/>
      <c r="F17" s="90"/>
      <c r="G17" s="90"/>
      <c r="H17" s="96" t="s">
        <v>197</v>
      </c>
      <c r="I17" s="97" t="s">
        <v>202</v>
      </c>
      <c r="J17" s="90"/>
      <c r="K17" s="90"/>
      <c r="L17" s="90"/>
      <c r="M17" s="90"/>
      <c r="N17" s="90"/>
      <c r="P17" s="93"/>
    </row>
    <row r="18" spans="2:22" s="92" customFormat="1" x14ac:dyDescent="0.3">
      <c r="B18" s="94"/>
      <c r="C18" s="95" t="s">
        <v>203</v>
      </c>
      <c r="D18" s="90"/>
      <c r="E18" s="90"/>
      <c r="F18" s="90"/>
      <c r="G18" s="90"/>
      <c r="H18" s="96" t="s">
        <v>197</v>
      </c>
      <c r="I18" s="97" t="s">
        <v>204</v>
      </c>
      <c r="J18" s="90"/>
      <c r="K18" s="90"/>
      <c r="L18" s="90"/>
      <c r="M18" s="90"/>
      <c r="N18" s="90"/>
      <c r="P18" s="93"/>
      <c r="V18" s="98"/>
    </row>
    <row r="19" spans="2:22" x14ac:dyDescent="0.3"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P19" s="76"/>
    </row>
    <row r="20" spans="2:22" ht="15.6" x14ac:dyDescent="0.3">
      <c r="B20" s="84" t="s">
        <v>192</v>
      </c>
      <c r="C20" s="85" t="s">
        <v>205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P20" s="76"/>
    </row>
    <row r="21" spans="2:22" s="92" customFormat="1" x14ac:dyDescent="0.3">
      <c r="B21" s="94"/>
      <c r="C21" s="95" t="s">
        <v>206</v>
      </c>
      <c r="D21" s="90"/>
      <c r="E21" s="90"/>
      <c r="F21" s="90"/>
      <c r="G21" s="90"/>
      <c r="H21" s="96"/>
      <c r="I21" s="97"/>
      <c r="J21" s="90"/>
      <c r="K21" s="90"/>
      <c r="L21" s="90"/>
      <c r="M21" s="90"/>
      <c r="N21" s="90"/>
      <c r="P21" s="93"/>
    </row>
    <row r="22" spans="2:22" x14ac:dyDescent="0.3"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P22" s="76"/>
    </row>
    <row r="23" spans="2:22" x14ac:dyDescent="0.3">
      <c r="B23" s="101"/>
      <c r="P23" s="76"/>
    </row>
    <row r="24" spans="2:22" x14ac:dyDescent="0.3">
      <c r="B24" s="101"/>
      <c r="P24" s="76"/>
    </row>
    <row r="25" spans="2:22" x14ac:dyDescent="0.3">
      <c r="B25" s="101"/>
      <c r="P25" s="76"/>
    </row>
    <row r="26" spans="2:22" s="104" customFormat="1" ht="15.6" x14ac:dyDescent="0.3">
      <c r="B26" s="102" t="s">
        <v>192</v>
      </c>
      <c r="C26" s="103" t="s">
        <v>207</v>
      </c>
      <c r="P26" s="105"/>
    </row>
    <row r="27" spans="2:22" x14ac:dyDescent="0.3">
      <c r="B27" s="101"/>
      <c r="C27" s="95" t="s">
        <v>208</v>
      </c>
      <c r="P27" s="76"/>
    </row>
    <row r="28" spans="2:22" x14ac:dyDescent="0.3">
      <c r="B28" s="101"/>
      <c r="C28" s="95" t="s">
        <v>209</v>
      </c>
      <c r="P28" s="76"/>
    </row>
    <row r="29" spans="2:22" s="104" customFormat="1" ht="15.6" x14ac:dyDescent="0.3">
      <c r="B29" s="102" t="s">
        <v>192</v>
      </c>
      <c r="C29" s="103" t="s">
        <v>210</v>
      </c>
      <c r="P29" s="105"/>
    </row>
    <row r="30" spans="2:22" s="108" customFormat="1" ht="45" customHeight="1" x14ac:dyDescent="0.3">
      <c r="B30" s="106" t="s">
        <v>192</v>
      </c>
      <c r="C30" s="140" t="s">
        <v>211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07"/>
    </row>
    <row r="31" spans="2:22" x14ac:dyDescent="0.3">
      <c r="B31" s="101"/>
      <c r="C31" s="144" t="s">
        <v>212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76"/>
    </row>
    <row r="32" spans="2:22" ht="29.25" customHeight="1" x14ac:dyDescent="0.3">
      <c r="B32" s="101"/>
      <c r="C32" s="141" t="s">
        <v>213</v>
      </c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76"/>
    </row>
    <row r="33" spans="2:16" ht="30" customHeight="1" x14ac:dyDescent="0.3">
      <c r="B33" s="101"/>
      <c r="C33" s="141" t="s">
        <v>214</v>
      </c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76"/>
    </row>
    <row r="34" spans="2:16" ht="29.25" customHeight="1" x14ac:dyDescent="0.3">
      <c r="B34" s="101"/>
      <c r="C34" s="144" t="s">
        <v>215</v>
      </c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76"/>
    </row>
    <row r="35" spans="2:16" s="104" customFormat="1" ht="30.75" customHeight="1" x14ac:dyDescent="0.3">
      <c r="B35" s="106" t="s">
        <v>192</v>
      </c>
      <c r="C35" s="140" t="s">
        <v>216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05"/>
    </row>
    <row r="36" spans="2:16" ht="29.25" customHeight="1" x14ac:dyDescent="0.3">
      <c r="B36" s="101"/>
      <c r="C36" s="144" t="s">
        <v>217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76"/>
    </row>
    <row r="37" spans="2:16" ht="29.25" customHeight="1" x14ac:dyDescent="0.3">
      <c r="B37" s="101"/>
      <c r="C37" s="144" t="s">
        <v>218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76"/>
    </row>
    <row r="38" spans="2:16" s="104" customFormat="1" ht="30.75" customHeight="1" x14ac:dyDescent="0.3">
      <c r="B38" s="106" t="s">
        <v>192</v>
      </c>
      <c r="C38" s="140" t="s">
        <v>219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05"/>
    </row>
    <row r="39" spans="2:16" x14ac:dyDescent="0.3">
      <c r="B39" s="101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76"/>
    </row>
    <row r="40" spans="2:16" x14ac:dyDescent="0.3">
      <c r="B40" s="101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76"/>
    </row>
    <row r="41" spans="2:16" x14ac:dyDescent="0.3">
      <c r="B41" s="101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76"/>
    </row>
    <row r="42" spans="2:16" ht="28.5" customHeight="1" x14ac:dyDescent="0.3">
      <c r="B42" s="106" t="s">
        <v>192</v>
      </c>
      <c r="C42" s="140" t="s">
        <v>220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76"/>
    </row>
    <row r="43" spans="2:16" s="108" customFormat="1" ht="30" customHeight="1" x14ac:dyDescent="0.3">
      <c r="B43" s="106" t="s">
        <v>192</v>
      </c>
      <c r="C43" s="140" t="s">
        <v>221</v>
      </c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07"/>
    </row>
    <row r="44" spans="2:16" ht="30" customHeight="1" x14ac:dyDescent="0.3">
      <c r="B44" s="101"/>
      <c r="C44" s="144" t="s">
        <v>222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76"/>
    </row>
    <row r="45" spans="2:16" ht="29.25" customHeight="1" x14ac:dyDescent="0.3">
      <c r="B45" s="101"/>
      <c r="C45" s="144" t="s">
        <v>223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76"/>
    </row>
    <row r="46" spans="2:16" s="108" customFormat="1" ht="15" x14ac:dyDescent="0.3">
      <c r="B46" s="106" t="s">
        <v>192</v>
      </c>
      <c r="C46" s="140" t="s">
        <v>224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07"/>
    </row>
    <row r="47" spans="2:16" ht="44.25" customHeight="1" x14ac:dyDescent="0.3">
      <c r="B47" s="101"/>
      <c r="C47" s="144" t="s">
        <v>225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76"/>
    </row>
    <row r="48" spans="2:16" s="108" customFormat="1" ht="15" x14ac:dyDescent="0.3">
      <c r="B48" s="106" t="s">
        <v>192</v>
      </c>
      <c r="C48" s="140" t="s">
        <v>226</v>
      </c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07"/>
    </row>
    <row r="49" spans="2:16" ht="29.25" customHeight="1" x14ac:dyDescent="0.3">
      <c r="B49" s="101"/>
      <c r="C49" s="144" t="s">
        <v>227</v>
      </c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76"/>
    </row>
    <row r="50" spans="2:16" s="108" customFormat="1" ht="34.35" customHeight="1" x14ac:dyDescent="0.3">
      <c r="B50" s="106" t="s">
        <v>192</v>
      </c>
      <c r="C50" s="146" t="s">
        <v>228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07"/>
    </row>
    <row r="51" spans="2:16" ht="30.75" customHeight="1" x14ac:dyDescent="0.3">
      <c r="B51" s="101"/>
      <c r="C51" s="144" t="s">
        <v>229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76"/>
    </row>
    <row r="52" spans="2:16" ht="30.75" customHeight="1" x14ac:dyDescent="0.3">
      <c r="B52" s="101"/>
      <c r="C52" s="144" t="s">
        <v>230</v>
      </c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76"/>
    </row>
    <row r="53" spans="2:16" ht="30.75" customHeight="1" x14ac:dyDescent="0.3">
      <c r="B53" s="101"/>
      <c r="C53" s="144" t="s">
        <v>231</v>
      </c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76"/>
    </row>
    <row r="54" spans="2:16" ht="42" customHeight="1" x14ac:dyDescent="0.3">
      <c r="B54" s="106" t="s">
        <v>192</v>
      </c>
      <c r="C54" s="140" t="s">
        <v>232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76"/>
    </row>
    <row r="55" spans="2:16" ht="33.9" customHeight="1" x14ac:dyDescent="0.3">
      <c r="B55" s="101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76"/>
    </row>
    <row r="56" spans="2:16" x14ac:dyDescent="0.3">
      <c r="B56" s="101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76"/>
    </row>
    <row r="57" spans="2:16" x14ac:dyDescent="0.3">
      <c r="B57" s="101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76"/>
    </row>
    <row r="58" spans="2:16" ht="15" customHeight="1" x14ac:dyDescent="0.3">
      <c r="B58" s="106" t="s">
        <v>192</v>
      </c>
      <c r="C58" s="140" t="s">
        <v>20</v>
      </c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76"/>
    </row>
    <row r="59" spans="2:16" ht="12.75" customHeight="1" x14ac:dyDescent="0.3">
      <c r="B59" s="101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76"/>
    </row>
    <row r="60" spans="2:16" x14ac:dyDescent="0.3">
      <c r="B60" s="101"/>
      <c r="P60" s="76"/>
    </row>
    <row r="61" spans="2:16" x14ac:dyDescent="0.3">
      <c r="B61" s="101"/>
      <c r="P61" s="76"/>
    </row>
    <row r="62" spans="2:16" x14ac:dyDescent="0.3">
      <c r="B62" s="101"/>
      <c r="P62" s="76"/>
    </row>
    <row r="63" spans="2:16" ht="17.25" customHeight="1" x14ac:dyDescent="0.3">
      <c r="B63" s="106" t="s">
        <v>192</v>
      </c>
      <c r="C63" s="146" t="s">
        <v>233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76"/>
    </row>
    <row r="64" spans="2:16" ht="15" customHeight="1" x14ac:dyDescent="0.3">
      <c r="B64" s="101"/>
      <c r="C64" s="147" t="s">
        <v>234</v>
      </c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76"/>
    </row>
    <row r="65" spans="2:60" ht="15" customHeight="1" x14ac:dyDescent="0.3">
      <c r="B65" s="101"/>
      <c r="C65" s="147" t="s">
        <v>235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76"/>
    </row>
    <row r="66" spans="2:60" ht="15" customHeight="1" x14ac:dyDescent="0.3">
      <c r="B66" s="101"/>
      <c r="C66" s="147" t="s">
        <v>236</v>
      </c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76"/>
    </row>
    <row r="67" spans="2:60" ht="31.5" customHeight="1" x14ac:dyDescent="0.3">
      <c r="B67" s="106" t="s">
        <v>192</v>
      </c>
      <c r="C67" s="140" t="s">
        <v>237</v>
      </c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76"/>
    </row>
    <row r="68" spans="2:60" ht="31.5" customHeight="1" x14ac:dyDescent="0.3">
      <c r="B68" s="106"/>
      <c r="C68" s="144" t="s">
        <v>238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76"/>
    </row>
    <row r="69" spans="2:60" ht="29.25" customHeight="1" x14ac:dyDescent="0.3">
      <c r="B69" s="106"/>
      <c r="C69" s="144" t="s">
        <v>239</v>
      </c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76"/>
    </row>
    <row r="70" spans="2:60" x14ac:dyDescent="0.3">
      <c r="B70" s="101"/>
      <c r="C70" s="144" t="s">
        <v>240</v>
      </c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76"/>
    </row>
    <row r="71" spans="2:60" x14ac:dyDescent="0.3">
      <c r="B71" s="101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76"/>
    </row>
    <row r="72" spans="2:60" x14ac:dyDescent="0.3">
      <c r="B72" s="101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76"/>
    </row>
    <row r="73" spans="2:60" x14ac:dyDescent="0.3">
      <c r="B73" s="101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76"/>
    </row>
    <row r="74" spans="2:60" x14ac:dyDescent="0.3">
      <c r="B74" s="101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76"/>
    </row>
    <row r="75" spans="2:60" ht="45" customHeight="1" x14ac:dyDescent="0.3">
      <c r="B75" s="106" t="s">
        <v>192</v>
      </c>
      <c r="C75" s="140" t="s">
        <v>241</v>
      </c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76"/>
    </row>
    <row r="76" spans="2:60" ht="29.25" customHeight="1" x14ac:dyDescent="0.3">
      <c r="B76" s="106"/>
      <c r="C76" s="144" t="s">
        <v>242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76"/>
    </row>
    <row r="77" spans="2:60" ht="15" x14ac:dyDescent="0.3">
      <c r="B77" s="106" t="s">
        <v>192</v>
      </c>
      <c r="C77" s="140" t="s">
        <v>243</v>
      </c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76"/>
    </row>
    <row r="78" spans="2:60" ht="15" x14ac:dyDescent="0.3">
      <c r="B78" s="106"/>
      <c r="C78" s="144" t="s">
        <v>244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76"/>
    </row>
    <row r="79" spans="2:60" ht="59.25" customHeight="1" x14ac:dyDescent="0.3">
      <c r="B79" s="106"/>
      <c r="C79" s="144" t="s">
        <v>245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76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</row>
    <row r="80" spans="2:60" x14ac:dyDescent="0.3">
      <c r="B80" s="101"/>
      <c r="C80" s="144" t="s">
        <v>246</v>
      </c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76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</row>
    <row r="81" spans="2:60" x14ac:dyDescent="0.3">
      <c r="B81" s="101"/>
      <c r="C81" s="145" t="s">
        <v>247</v>
      </c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76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</row>
    <row r="82" spans="2:60" x14ac:dyDescent="0.3">
      <c r="B82" s="101"/>
      <c r="C82" s="145" t="s">
        <v>248</v>
      </c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76"/>
      <c r="S82" s="143" t="s">
        <v>249</v>
      </c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</row>
    <row r="83" spans="2:60" x14ac:dyDescent="0.3">
      <c r="B83" s="101"/>
      <c r="C83" s="141" t="s">
        <v>250</v>
      </c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76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</row>
    <row r="84" spans="2:60" ht="30.75" customHeight="1" x14ac:dyDescent="0.3">
      <c r="B84" s="101"/>
      <c r="C84" s="144" t="s">
        <v>251</v>
      </c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76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</row>
    <row r="85" spans="2:60" x14ac:dyDescent="0.3">
      <c r="B85" s="101"/>
      <c r="C85" s="144" t="s">
        <v>252</v>
      </c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76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</row>
    <row r="86" spans="2:60" ht="45" customHeight="1" x14ac:dyDescent="0.3">
      <c r="B86" s="106" t="s">
        <v>192</v>
      </c>
      <c r="C86" s="140" t="s">
        <v>253</v>
      </c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76"/>
    </row>
    <row r="87" spans="2:60" ht="30" customHeight="1" x14ac:dyDescent="0.3">
      <c r="B87" s="101"/>
      <c r="C87" s="144" t="s">
        <v>254</v>
      </c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76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</row>
    <row r="88" spans="2:60" ht="45" customHeight="1" x14ac:dyDescent="0.3">
      <c r="B88" s="101"/>
      <c r="C88" s="144" t="s">
        <v>255</v>
      </c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76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</row>
    <row r="89" spans="2:60" x14ac:dyDescent="0.3">
      <c r="B89" s="101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76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</row>
    <row r="90" spans="2:60" x14ac:dyDescent="0.3">
      <c r="B90" s="101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76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</row>
    <row r="91" spans="2:60" x14ac:dyDescent="0.3">
      <c r="B91" s="101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76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</row>
    <row r="92" spans="2:60" x14ac:dyDescent="0.3">
      <c r="B92" s="101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76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</row>
    <row r="93" spans="2:60" ht="15" x14ac:dyDescent="0.3">
      <c r="B93" s="106" t="s">
        <v>192</v>
      </c>
      <c r="C93" s="140" t="s">
        <v>256</v>
      </c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76"/>
    </row>
    <row r="94" spans="2:60" x14ac:dyDescent="0.3">
      <c r="B94" s="75"/>
      <c r="P94" s="76"/>
    </row>
    <row r="95" spans="2:60" x14ac:dyDescent="0.3">
      <c r="B95" s="75"/>
      <c r="P95" s="76"/>
    </row>
    <row r="96" spans="2:60" x14ac:dyDescent="0.3">
      <c r="B96" s="75"/>
      <c r="P96" s="76"/>
    </row>
    <row r="97" spans="2:16" x14ac:dyDescent="0.3">
      <c r="B97" s="75"/>
      <c r="P97" s="76"/>
    </row>
    <row r="98" spans="2:16" x14ac:dyDescent="0.3">
      <c r="B98" s="75"/>
      <c r="P98" s="76"/>
    </row>
    <row r="99" spans="2:16" x14ac:dyDescent="0.3">
      <c r="B99" s="75"/>
      <c r="P99" s="76"/>
    </row>
    <row r="100" spans="2:16" x14ac:dyDescent="0.3">
      <c r="B100" s="75"/>
      <c r="P100" s="76"/>
    </row>
    <row r="101" spans="2:16" x14ac:dyDescent="0.3">
      <c r="B101" s="75"/>
      <c r="P101" s="76"/>
    </row>
    <row r="102" spans="2:16" x14ac:dyDescent="0.3">
      <c r="B102" s="75"/>
      <c r="P102" s="76"/>
    </row>
    <row r="103" spans="2:16" x14ac:dyDescent="0.3">
      <c r="B103" s="75"/>
      <c r="P103" s="76"/>
    </row>
    <row r="104" spans="2:16" x14ac:dyDescent="0.3">
      <c r="B104" s="75"/>
      <c r="P104" s="76"/>
    </row>
    <row r="105" spans="2:16" x14ac:dyDescent="0.3">
      <c r="B105" s="75"/>
      <c r="P105" s="76"/>
    </row>
    <row r="106" spans="2:16" x14ac:dyDescent="0.3">
      <c r="B106" s="75"/>
      <c r="P106" s="76"/>
    </row>
    <row r="107" spans="2:16" x14ac:dyDescent="0.3">
      <c r="B107" s="75"/>
      <c r="P107" s="76"/>
    </row>
    <row r="108" spans="2:16" x14ac:dyDescent="0.3">
      <c r="B108" s="75"/>
      <c r="P108" s="76"/>
    </row>
    <row r="109" spans="2:16" x14ac:dyDescent="0.3">
      <c r="B109" s="75"/>
      <c r="P109" s="76"/>
    </row>
    <row r="110" spans="2:16" x14ac:dyDescent="0.3">
      <c r="B110" s="75"/>
      <c r="P110" s="76"/>
    </row>
    <row r="111" spans="2:16" ht="15" thickBot="1" x14ac:dyDescent="0.35">
      <c r="B111" s="111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3"/>
    </row>
    <row r="112" spans="2:16" ht="15" thickTop="1" x14ac:dyDescent="0.3"/>
  </sheetData>
  <mergeCells count="55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8:O58"/>
    <mergeCell ref="C63:O63"/>
    <mergeCell ref="C64:O64"/>
    <mergeCell ref="C65:O65"/>
    <mergeCell ref="C66:O66"/>
    <mergeCell ref="C67:O67"/>
    <mergeCell ref="C68:O68"/>
    <mergeCell ref="C82:O82"/>
    <mergeCell ref="S82:BH82"/>
    <mergeCell ref="C70:O70"/>
    <mergeCell ref="C75:O75"/>
    <mergeCell ref="C76:O76"/>
    <mergeCell ref="C77:O77"/>
    <mergeCell ref="C78:O78"/>
    <mergeCell ref="C79:O79"/>
    <mergeCell ref="S79:BH79"/>
    <mergeCell ref="C80:O80"/>
    <mergeCell ref="S80:BH80"/>
    <mergeCell ref="C81:O81"/>
    <mergeCell ref="S81:BH81"/>
    <mergeCell ref="C93:O93"/>
    <mergeCell ref="C83:O83"/>
    <mergeCell ref="S83:BH83"/>
    <mergeCell ref="C84:O84"/>
    <mergeCell ref="S84:BH84"/>
    <mergeCell ref="C85:O85"/>
    <mergeCell ref="S85:BH85"/>
    <mergeCell ref="C86:O86"/>
    <mergeCell ref="C87:O87"/>
    <mergeCell ref="S87:BH87"/>
    <mergeCell ref="C88:O88"/>
    <mergeCell ref="S88:BH8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'2026'!peon2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2025-10-13T09:47:19Z</dcterms:created>
  <dcterms:modified xsi:type="dcterms:W3CDTF">2026-03-02T13:46:04Z</dcterms:modified>
</cp:coreProperties>
</file>