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dasha\Работа\Все прайс-листы\"/>
    </mc:Choice>
  </mc:AlternateContent>
  <bookViews>
    <workbookView xWindow="0" yWindow="0" windowWidth="20494" windowHeight="7097"/>
  </bookViews>
  <sheets>
    <sheet name="земл р9 2022" sheetId="6" r:id="rId1"/>
    <sheet name="Условия работы" sheetId="5" r:id="rId2"/>
  </sheets>
  <definedNames>
    <definedName name="_xlnm._FilterDatabase" localSheetId="0" hidden="1">'земл р9 2022'!$B$19:$O$70</definedName>
    <definedName name="Склады" localSheetId="0">#REF!</definedName>
    <definedName name="Склады" localSheetId="1">#REF!</definedName>
    <definedName name="Склады">#REF!</definedName>
    <definedName name="условия" localSheetId="0">#REF!</definedName>
    <definedName name="условия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6" l="1"/>
  <c r="J20" i="6" l="1"/>
  <c r="M70" i="6" l="1"/>
  <c r="K70" i="6"/>
  <c r="N70" i="6" s="1"/>
  <c r="J70" i="6"/>
  <c r="M69" i="6"/>
  <c r="K69" i="6"/>
  <c r="N69" i="6" s="1"/>
  <c r="J69" i="6"/>
  <c r="M68" i="6"/>
  <c r="K68" i="6"/>
  <c r="N68" i="6" s="1"/>
  <c r="J68" i="6"/>
  <c r="M67" i="6"/>
  <c r="K67" i="6"/>
  <c r="N67" i="6" s="1"/>
  <c r="J67" i="6"/>
  <c r="M66" i="6"/>
  <c r="K66" i="6"/>
  <c r="N66" i="6" s="1"/>
  <c r="J66" i="6"/>
  <c r="M65" i="6"/>
  <c r="K65" i="6"/>
  <c r="N65" i="6" s="1"/>
  <c r="J65" i="6"/>
  <c r="M64" i="6"/>
  <c r="K64" i="6"/>
  <c r="N64" i="6" s="1"/>
  <c r="J64" i="6"/>
  <c r="M63" i="6"/>
  <c r="K63" i="6"/>
  <c r="N63" i="6" s="1"/>
  <c r="J63" i="6"/>
  <c r="M62" i="6"/>
  <c r="K62" i="6"/>
  <c r="N62" i="6" s="1"/>
  <c r="J62" i="6"/>
  <c r="M61" i="6"/>
  <c r="K61" i="6"/>
  <c r="N61" i="6" s="1"/>
  <c r="J61" i="6"/>
  <c r="M60" i="6"/>
  <c r="K60" i="6"/>
  <c r="N60" i="6" s="1"/>
  <c r="J60" i="6"/>
  <c r="M59" i="6"/>
  <c r="K59" i="6"/>
  <c r="N59" i="6" s="1"/>
  <c r="J59" i="6"/>
  <c r="M58" i="6"/>
  <c r="K58" i="6"/>
  <c r="N58" i="6" s="1"/>
  <c r="J58" i="6"/>
  <c r="M57" i="6"/>
  <c r="K57" i="6"/>
  <c r="N57" i="6" s="1"/>
  <c r="J57" i="6"/>
  <c r="M56" i="6"/>
  <c r="K56" i="6"/>
  <c r="N56" i="6" s="1"/>
  <c r="J56" i="6"/>
  <c r="M55" i="6"/>
  <c r="K55" i="6"/>
  <c r="N55" i="6" s="1"/>
  <c r="J55" i="6"/>
  <c r="M54" i="6"/>
  <c r="K54" i="6"/>
  <c r="N54" i="6" s="1"/>
  <c r="J54" i="6"/>
  <c r="M53" i="6"/>
  <c r="K53" i="6"/>
  <c r="N53" i="6" s="1"/>
  <c r="J53" i="6"/>
  <c r="M52" i="6"/>
  <c r="K52" i="6"/>
  <c r="N52" i="6" s="1"/>
  <c r="J52" i="6"/>
  <c r="M51" i="6"/>
  <c r="K51" i="6"/>
  <c r="N51" i="6" s="1"/>
  <c r="J51" i="6"/>
  <c r="M50" i="6"/>
  <c r="K50" i="6"/>
  <c r="N50" i="6" s="1"/>
  <c r="J50" i="6"/>
  <c r="M49" i="6"/>
  <c r="K49" i="6"/>
  <c r="N49" i="6" s="1"/>
  <c r="J49" i="6"/>
  <c r="M48" i="6"/>
  <c r="K48" i="6"/>
  <c r="N48" i="6" s="1"/>
  <c r="J48" i="6"/>
  <c r="M47" i="6"/>
  <c r="K47" i="6"/>
  <c r="N47" i="6" s="1"/>
  <c r="J47" i="6"/>
  <c r="M46" i="6"/>
  <c r="K46" i="6"/>
  <c r="N46" i="6" s="1"/>
  <c r="J46" i="6"/>
  <c r="M45" i="6"/>
  <c r="K45" i="6"/>
  <c r="N45" i="6" s="1"/>
  <c r="J45" i="6"/>
  <c r="M44" i="6"/>
  <c r="K44" i="6"/>
  <c r="N44" i="6" s="1"/>
  <c r="J44" i="6"/>
  <c r="M43" i="6"/>
  <c r="K43" i="6"/>
  <c r="N43" i="6" s="1"/>
  <c r="J43" i="6"/>
  <c r="M42" i="6"/>
  <c r="K42" i="6"/>
  <c r="N42" i="6" s="1"/>
  <c r="J42" i="6"/>
  <c r="M41" i="6"/>
  <c r="K41" i="6"/>
  <c r="N41" i="6" s="1"/>
  <c r="J41" i="6"/>
  <c r="M40" i="6"/>
  <c r="K40" i="6"/>
  <c r="N40" i="6" s="1"/>
  <c r="J40" i="6"/>
  <c r="M39" i="6"/>
  <c r="K39" i="6"/>
  <c r="N39" i="6" s="1"/>
  <c r="J39" i="6"/>
  <c r="M38" i="6"/>
  <c r="K38" i="6"/>
  <c r="N38" i="6" s="1"/>
  <c r="J38" i="6"/>
  <c r="M37" i="6"/>
  <c r="K37" i="6"/>
  <c r="N37" i="6" s="1"/>
  <c r="J37" i="6"/>
  <c r="M36" i="6"/>
  <c r="K36" i="6"/>
  <c r="N36" i="6" s="1"/>
  <c r="J36" i="6"/>
  <c r="M35" i="6"/>
  <c r="K35" i="6"/>
  <c r="N35" i="6" s="1"/>
  <c r="J35" i="6"/>
  <c r="M34" i="6"/>
  <c r="K34" i="6"/>
  <c r="N34" i="6" s="1"/>
  <c r="J34" i="6"/>
  <c r="M33" i="6"/>
  <c r="K33" i="6"/>
  <c r="N33" i="6" s="1"/>
  <c r="J33" i="6"/>
  <c r="M32" i="6"/>
  <c r="K32" i="6"/>
  <c r="N32" i="6" s="1"/>
  <c r="J32" i="6"/>
  <c r="M31" i="6"/>
  <c r="K31" i="6"/>
  <c r="N31" i="6" s="1"/>
  <c r="J31" i="6"/>
  <c r="M30" i="6"/>
  <c r="K30" i="6"/>
  <c r="N30" i="6" s="1"/>
  <c r="J30" i="6"/>
  <c r="M29" i="6"/>
  <c r="K29" i="6"/>
  <c r="N29" i="6" s="1"/>
  <c r="J29" i="6"/>
  <c r="M28" i="6"/>
  <c r="K28" i="6"/>
  <c r="N28" i="6" s="1"/>
  <c r="J28" i="6"/>
  <c r="M27" i="6"/>
  <c r="K27" i="6"/>
  <c r="N27" i="6" s="1"/>
  <c r="J27" i="6"/>
  <c r="M26" i="6"/>
  <c r="K26" i="6"/>
  <c r="N26" i="6" s="1"/>
  <c r="J26" i="6"/>
  <c r="M25" i="6"/>
  <c r="K25" i="6"/>
  <c r="N25" i="6" s="1"/>
  <c r="J25" i="6"/>
  <c r="M24" i="6"/>
  <c r="K24" i="6"/>
  <c r="N24" i="6" s="1"/>
  <c r="J24" i="6"/>
  <c r="M23" i="6"/>
  <c r="K23" i="6"/>
  <c r="N23" i="6" s="1"/>
  <c r="J23" i="6"/>
  <c r="M22" i="6"/>
  <c r="K22" i="6"/>
  <c r="N22" i="6" s="1"/>
  <c r="J22" i="6"/>
  <c r="M21" i="6"/>
  <c r="K21" i="6"/>
  <c r="N21" i="6" s="1"/>
  <c r="J21" i="6"/>
  <c r="M20" i="6"/>
  <c r="K20" i="6"/>
  <c r="N20" i="6" s="1"/>
  <c r="L18" i="6"/>
  <c r="L10" i="6"/>
  <c r="L11" i="6" l="1"/>
  <c r="L12" i="6"/>
  <c r="L15" i="6" l="1"/>
  <c r="L13" i="6"/>
</calcChain>
</file>

<file path=xl/sharedStrings.xml><?xml version="1.0" encoding="utf-8"?>
<sst xmlns="http://schemas.openxmlformats.org/spreadsheetml/2006/main" count="533" uniqueCount="266">
  <si>
    <t>Заказ, шт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</si>
  <si>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</si>
  <si>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</si>
  <si>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</si>
  <si>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</si>
  <si>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</si>
  <si>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</si>
  <si>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</si>
  <si>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</si>
  <si>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</si>
  <si>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</si>
  <si>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</si>
  <si>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</si>
  <si>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</si>
  <si>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</si>
  <si>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</si>
  <si>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</si>
  <si>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</si>
  <si>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</si>
  <si>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</si>
  <si>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</si>
  <si>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</si>
  <si>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</si>
  <si>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</si>
  <si>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</si>
  <si>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</si>
  <si>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</si>
  <si>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</si>
  <si>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</si>
  <si>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</si>
  <si>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</si>
  <si>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</si>
  <si>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</si>
  <si>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</si>
  <si>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</si>
  <si>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</si>
  <si>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</si>
  <si>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организации доставки нашими силами, но за Ваш счет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</si>
  <si>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</si>
  <si>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</si>
  <si>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</si>
  <si>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</si>
  <si>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</si>
  <si>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</si>
  <si>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 в г. Москве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</si>
  <si>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</si>
  <si>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</si>
  <si>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</si>
  <si>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</si>
  <si>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</si>
  <si>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</si>
  <si>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</si>
  <si>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</si>
  <si>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</si>
  <si>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</si>
  <si>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</si>
  <si>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</si>
  <si>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</si>
  <si>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</si>
  <si>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</si>
  <si>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</si>
  <si>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</si>
  <si>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Понедельник - пятница   с 9:00 до 18:00</t>
  </si>
  <si>
    <t>Перед оформлением заказа, пожалуйста, ознакомьтесь с условиями работы и подтвердите своё согласие с ними:</t>
  </si>
  <si>
    <t>&gt;&gt;&gt; Условия работы &lt;&lt;&lt;</t>
  </si>
  <si>
    <t>с условиями работы ознакомлен</t>
  </si>
  <si>
    <t>-</t>
  </si>
  <si>
    <t>Мы передаем Товар, собранный в закрытую тару (в упаковке Производителя) и не производим внутритарную проверку по количеству и качеству растений. Поэтому Вы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</si>
  <si>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в случае удовлетворения претензии производителем на Товар мы произведем компенсацию только стоимости растений, без учёта доставки и прочих накладных расходов</t>
  </si>
  <si>
    <t>Адрес склада: Московская область, Каширский район, дер. Барабаново</t>
  </si>
  <si>
    <t>46-38-4969</t>
  </si>
  <si>
    <t>46-38-6471</t>
  </si>
  <si>
    <t>46-38-4970</t>
  </si>
  <si>
    <t>46-38-4972</t>
  </si>
  <si>
    <t>46-38-4995</t>
  </si>
  <si>
    <t>46-38-4973</t>
  </si>
  <si>
    <t>46-38-4975</t>
  </si>
  <si>
    <t>46-38-4976</t>
  </si>
  <si>
    <t>46-38-4978</t>
  </si>
  <si>
    <t>46-38-6474</t>
  </si>
  <si>
    <t>46-38-4979</t>
  </si>
  <si>
    <t>46-38-4091</t>
  </si>
  <si>
    <t>46-38-4092</t>
  </si>
  <si>
    <t>46-38-4982</t>
  </si>
  <si>
    <t>46-38-6475</t>
  </si>
  <si>
    <t>46-38-6476</t>
  </si>
  <si>
    <t>46-38-4983</t>
  </si>
  <si>
    <t>46-38-4985</t>
  </si>
  <si>
    <t>46-38-4986</t>
  </si>
  <si>
    <t>46-38-4997</t>
  </si>
  <si>
    <t>46-38-4098</t>
  </si>
  <si>
    <t>46-38-4989</t>
  </si>
  <si>
    <t>46-38-6479</t>
  </si>
  <si>
    <t>46-38-4993</t>
  </si>
  <si>
    <t>46-38-7951</t>
  </si>
  <si>
    <t>Общий минимальный заказ: 25 тыс. ₽</t>
  </si>
  <si>
    <t>Описание сорта</t>
  </si>
  <si>
    <t>Минимальный заказ на сорт 24 шт. - 1 ящик</t>
  </si>
  <si>
    <t>Количество ящиков по заказу</t>
  </si>
  <si>
    <t>Вместимость в ящик, шт</t>
  </si>
  <si>
    <t>нет</t>
  </si>
  <si>
    <t>Транспортабельная, сладкая, с легким земляничном ароматом</t>
  </si>
  <si>
    <t>Плоды сладкие, блестящие и ароматные. Подходит для открытого грунта, для районов с возвратными заморозками.</t>
  </si>
  <si>
    <t>Идеальный баланс  сахара и уместной кислинки</t>
  </si>
  <si>
    <t>Плотные плоды с выдающимся вкусом, пригодна для свежего рынка и переработки</t>
  </si>
  <si>
    <t>Сладкая с небольшой кислинкой и сильным ароматом.</t>
  </si>
  <si>
    <t>Красивые душистые сладкие ягоды с плотной мякотью</t>
  </si>
  <si>
    <t>Конические ягоды, хорошо транспортируются</t>
  </si>
  <si>
    <t>Высокоурожайная, крупноплодная, быстро адаптируется к климатическим условиям</t>
  </si>
  <si>
    <t>Ягоды крупные, очень плотные, с оранжевым оттенком  и нежнейшей розовой мякотью. Благодаря длинным плодоножкам их очень удобно собирать</t>
  </si>
  <si>
    <t>Аристократка грядки, сладкая даже в дождливое лето</t>
  </si>
  <si>
    <t>Ягода с упругой розовой мякотью, хорошо транспортируется</t>
  </si>
  <si>
    <t>Очень сладкая, отлично хранится и транспортируется</t>
  </si>
  <si>
    <t>Неприхотлива, хорошо растет  как в открытом грунте, так и в теплице</t>
  </si>
  <si>
    <t>Крупные сладкие ягоды с плотной мякотью и гармоничным ароматом земляники.</t>
  </si>
  <si>
    <t>Вкус истинно десертный.  Мякоть плотная и  достаточно сочная</t>
  </si>
  <si>
    <t>Сладкая, сочная, темно-красная с высокой зимостойкостью</t>
  </si>
  <si>
    <t>Плодоносит до заморозков, ягоды сладкие с приятной кислинкой</t>
  </si>
  <si>
    <t>Высокая урожайность и транспортабельность. Ягоды отличаются большими размерами. По вкусу они сладкие с небольшими нотками кислоты.</t>
  </si>
  <si>
    <t>Сверхурожайная, неприхотливая и зимостойкая</t>
  </si>
  <si>
    <t>Десертный вкус, высокая урожайность и хорошая транспортабельность</t>
  </si>
  <si>
    <t>Очень сладкая, с легким земляничным ароматом</t>
  </si>
  <si>
    <t>Вкус десертный, яркий - сладкий, с душистым ароматом</t>
  </si>
  <si>
    <t>Италия</t>
  </si>
  <si>
    <t>США</t>
  </si>
  <si>
    <t>Нидерланды</t>
  </si>
  <si>
    <t>Франция</t>
  </si>
  <si>
    <t>Англия</t>
  </si>
  <si>
    <t>Канада</t>
  </si>
  <si>
    <t>Шотландия</t>
  </si>
  <si>
    <t>Германия</t>
  </si>
  <si>
    <t>ранний</t>
  </si>
  <si>
    <t>средне-ранний</t>
  </si>
  <si>
    <t>средний</t>
  </si>
  <si>
    <t>поздний</t>
  </si>
  <si>
    <t>cредне-поздний</t>
  </si>
  <si>
    <t>Страна селекции</t>
  </si>
  <si>
    <t>Срок созревания (тип плодоношения)</t>
  </si>
  <si>
    <t>Собсвенное производство из корней ФРИГО</t>
  </si>
  <si>
    <t>Саженцы упаковываем в фанерные ящики (60 х 40 х 30 см) для удобства транспортировки.</t>
  </si>
  <si>
    <t>Минимальный заказ на сорт 24 шт</t>
  </si>
  <si>
    <t>Аванс при бронировании: 30%, доплата перед отгрузкой 70%</t>
  </si>
  <si>
    <r>
      <t>Рассада земляники садовой в Р9</t>
    </r>
    <r>
      <rPr>
        <sz val="18"/>
        <color theme="1"/>
        <rFont val="Agency FB"/>
        <family val="2"/>
      </rPr>
      <t xml:space="preserve"> (из корней ФРИГО)</t>
    </r>
  </si>
  <si>
    <t>← Выберите способ оплаты</t>
  </si>
  <si>
    <t>Количество растений</t>
  </si>
  <si>
    <t>Упаковка: Фанерный ящик  (60 х 40 х 30 см) - 85 руб, вместимость в ящик 24 шт.</t>
  </si>
  <si>
    <t>Количество ящиков</t>
  </si>
  <si>
    <t>Cумма заказа без скидки</t>
  </si>
  <si>
    <t>Скидка за объем</t>
  </si>
  <si>
    <t>Для заказов от 10 до 25 тыс. ₽ применяется торговая надбавка 10%</t>
  </si>
  <si>
    <t>Сумма за ящики</t>
  </si>
  <si>
    <t>Система скидок: свыше 40 тыс. руб. - 2%, свыше 60 тыс. руб. - 4%, свыше 80 тыс. руб. - 5%</t>
  </si>
  <si>
    <t>Итоговая сумма заказа</t>
  </si>
  <si>
    <t>Сорт</t>
  </si>
  <si>
    <t>Цена от 96 шт, ₽</t>
  </si>
  <si>
    <t>Цена 24-72 шт</t>
  </si>
  <si>
    <t>Общая сумма заказа без скидки</t>
  </si>
  <si>
    <t>Albion</t>
  </si>
  <si>
    <t>P9</t>
  </si>
  <si>
    <t>✓ ремонтантный</t>
  </si>
  <si>
    <t>24</t>
  </si>
  <si>
    <t xml:space="preserve"> </t>
  </si>
  <si>
    <t>Allegro</t>
  </si>
  <si>
    <t>46-38-7942</t>
  </si>
  <si>
    <t>Anabelle</t>
  </si>
  <si>
    <t>Гармоничный, сладкий вкус, аромат напоминает лесную землянику</t>
  </si>
  <si>
    <t>46-38-9433</t>
  </si>
  <si>
    <t>Aprica</t>
  </si>
  <si>
    <t>Ягоды ярко-красные, сладкие, весом до 30г.</t>
  </si>
  <si>
    <t>Asia</t>
  </si>
  <si>
    <t>Cabrillo</t>
  </si>
  <si>
    <t>Charlotte</t>
  </si>
  <si>
    <t>Christine</t>
  </si>
  <si>
    <t>Крупные ягоды красивой формы. Хорошая урожайность и вкусовые качества.</t>
  </si>
  <si>
    <t>46-38-7947</t>
  </si>
  <si>
    <t>Clery</t>
  </si>
  <si>
    <t xml:space="preserve">Ягоды крупные, весом до 40 г, сладкие почти без кислинки, с ароматом </t>
  </si>
  <si>
    <t>46-38-9430</t>
  </si>
  <si>
    <t>Dahli</t>
  </si>
  <si>
    <t>Вкус сладкий,выраженным земляничным ароматом и мускатными нотками</t>
  </si>
  <si>
    <t>46-38-4974/1</t>
  </si>
  <si>
    <t>Daroyal</t>
  </si>
  <si>
    <t>Darselect</t>
  </si>
  <si>
    <t>46-38-4975/1</t>
  </si>
  <si>
    <t>46-38-9432</t>
  </si>
  <si>
    <t>Dely</t>
  </si>
  <si>
    <t>Ягоды ярко-красного цвета, мясистые, сладкие. Вес 30-45г.</t>
  </si>
  <si>
    <t>Diamante</t>
  </si>
  <si>
    <t>46-38-10136</t>
  </si>
  <si>
    <t>Elegance</t>
  </si>
  <si>
    <t>средне-поздний</t>
  </si>
  <si>
    <t>Промышленный сорт, имеет высокую урожайность, хорошее качество ягоды. Вкус сладкий, мякоть приятная и сочная. Плоды легко собирать, они не повреждаются при сборе и имеют  хорошую лежкось.</t>
  </si>
  <si>
    <t>46-38-4977</t>
  </si>
  <si>
    <t>Elianny</t>
  </si>
  <si>
    <t>Elvira</t>
  </si>
  <si>
    <t xml:space="preserve">Мякоть плотная, очень сладкая, с  земляничным ароматом. С отсутствием кислинки во вкусе
</t>
  </si>
  <si>
    <t>46-38-10137</t>
  </si>
  <si>
    <t>Favori</t>
  </si>
  <si>
    <t xml:space="preserve">Урожайность выше средней, отличные вкусовые качества даже в дождливый период. Куст земляники компактный, ягоды крупные, ароматные и очень вкусные. </t>
  </si>
  <si>
    <t>46-38-10138</t>
  </si>
  <si>
    <t>Fe 1711</t>
  </si>
  <si>
    <t>Сорт выведен в 2020 году селекционной компанией в Нидерландах. По Вкусовым характеристикам схожа с Дарселект.</t>
  </si>
  <si>
    <t>Figaro</t>
  </si>
  <si>
    <t>Florence</t>
  </si>
  <si>
    <t>46-38-7948</t>
  </si>
  <si>
    <t>Florida beauty</t>
  </si>
  <si>
    <t>Ягоды светло-малинового цвета с привлекательным блеском. Крупные до 50г.</t>
  </si>
  <si>
    <t>Honeoye</t>
  </si>
  <si>
    <t>46-38-4091/1</t>
  </si>
  <si>
    <t>46-38-10139</t>
  </si>
  <si>
    <t>Joly</t>
  </si>
  <si>
    <t>Имеет многогранный и очень приятный вкус. Ягоды крупные, 20-35 г. Мякоть сочная и плотная одновременно. Урожайность высокая.</t>
  </si>
  <si>
    <t>Kent</t>
  </si>
  <si>
    <t>Lambada</t>
  </si>
  <si>
    <t>46-38-9426</t>
  </si>
  <si>
    <t>Limalexia</t>
  </si>
  <si>
    <t>Ягоды очень крупные, десертного вкуса. Обладает редким сочетанием - плотности и насыщенного сладкого аромата</t>
  </si>
  <si>
    <t>46-38-9434</t>
  </si>
  <si>
    <t>Lycia</t>
  </si>
  <si>
    <t>Ягоды правильной формы, крупные. Вес 35-40г. Плоды очень сладкие с интенсивным вкусом и ароматом, с низкой кислотностью.</t>
  </si>
  <si>
    <t>Magnus</t>
  </si>
  <si>
    <t>Устойчив почти ко всем заболеваниям, хорошо переносит российские зимы. Ягоды без кислинки, правильной конической формы с приятным сладким вкусом, мякоть плотная и очень ароматная. Хорошо переносит транспортировку, пригоден к любому виду переработки, в том числе и для приготовления варенья.</t>
  </si>
  <si>
    <t>Malling Centenary</t>
  </si>
  <si>
    <t>Malwina</t>
  </si>
  <si>
    <t>46-38-10140</t>
  </si>
  <si>
    <t>Manon des Fraises</t>
  </si>
  <si>
    <t>Отличные вкусовые качества. Высокая урожайность. Не подвержен болезням и вредителям, не требует особого ухода. Плоды удлиненно-конической формы, прекрасный товарный вид.</t>
  </si>
  <si>
    <t>46-38-10141</t>
  </si>
  <si>
    <t>Musica</t>
  </si>
  <si>
    <t>Плоды – крупные, блестящие, довольно прочные, с характерным клубничным ароматом</t>
  </si>
  <si>
    <t>Olympia</t>
  </si>
  <si>
    <t>Ostara</t>
  </si>
  <si>
    <t>46-38-4987</t>
  </si>
  <si>
    <t>Roxana</t>
  </si>
  <si>
    <t>Созревает одновременно, удобен для сбора и сортировки</t>
  </si>
  <si>
    <t>46-38-7949</t>
  </si>
  <si>
    <t>Rubis des Jardins</t>
  </si>
  <si>
    <t>Хороший вкус, сладкий, ароматный. Хорошая лежкость.</t>
  </si>
  <si>
    <t>46-38-9427</t>
  </si>
  <si>
    <t>Rumba</t>
  </si>
  <si>
    <t>Урожайный сорт, хорошо для коммерческого производства ягод</t>
  </si>
  <si>
    <t>San Andreas</t>
  </si>
  <si>
    <t>46-38-10142</t>
  </si>
  <si>
    <t>Scala</t>
  </si>
  <si>
    <t>Очень сладкий, вкусный сорт, рекомендован для выращивания в теплице</t>
  </si>
  <si>
    <t>Senga Sengana</t>
  </si>
  <si>
    <t>Крупые ширококонические угловаты ягодки, ароматные</t>
  </si>
  <si>
    <t>46-38-10143</t>
  </si>
  <si>
    <t>Sibilla</t>
  </si>
  <si>
    <t>Плоды ярко-красные, мякоть плотная и сочная. Вкус прекрасный – сладкий, с земляничным насыщенным ароматом.</t>
  </si>
  <si>
    <t>Sonata</t>
  </si>
  <si>
    <t>Symphony</t>
  </si>
  <si>
    <t>46-38-6491</t>
  </si>
  <si>
    <t>Talia</t>
  </si>
  <si>
    <t>Неприхотливый сорт, устойчивый к болезням корней. Высокопродуктваный. Хорошо растет в резкоконтинентальном климате. Красивые транспортабельные  ярко-красные упругие ягоды конической формы. Подходит для выращивания  в теплице и открытом  грунте.</t>
  </si>
  <si>
    <t>46-38-9428</t>
  </si>
  <si>
    <t>Tenira</t>
  </si>
  <si>
    <t>Плоды  привлекательные, плотные, созревают почти одновременно, хорошо переносят транспортировку, десертного назначения</t>
  </si>
  <si>
    <t>46-38-9425</t>
  </si>
  <si>
    <t>Verdi</t>
  </si>
  <si>
    <t xml:space="preserve">Сорт с крупными, коническими плодами. Красивый, вкусный и урожайный. Зимостойкость высокая, устойчив к болезням. </t>
  </si>
  <si>
    <t>Vima Xima</t>
  </si>
  <si>
    <t>Vima Zanta</t>
  </si>
  <si>
    <t xml:space="preserve">Сорт среднераннего срока созревания.
Получен от скрещивания самых популярных в Европе сортов: Эльсанта и Корона. Отличные вкусовые характеристики и повышенная морозостойкость - далеко не полный список преимуществ этого сорта.
Признаком сорта являются свёрнутые листья. Начинает плодоносить в конце мая — начале июня. Куст отличается крепкой структурой, листья имеют характерную форму «лодочкой».
Ягода отличается крупными размерами. Вкус плодов очень насыщенный и сладкий, по вкусовым характеристикам не имеет конкурентов даже среди знаменитых элитных сортов. Форма ягод шарообразная, последующие урожаи дают плоды немного вытянутой конфигурации. </t>
  </si>
  <si>
    <t>cashandcarry@plantmarket.ru</t>
  </si>
  <si>
    <t>Сроки выдачи заказов: с 15 апреля по 15 мая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</si>
</sst>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₽&quot;;\-#,##0.00\ &quot;₽&quot;"/>
    <numFmt numFmtId="44" formatCode="_-* #,##0.00\ &quot;₽&quot;_-;\-* #,##0.00\ &quot;₽&quot;_-;_-* &quot;-&quot;??\ &quot;₽&quot;_-;_-@_-"/>
  </numFmts>
  <fonts count="4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Arial"/>
      <family val="2"/>
    </font>
    <font>
      <b/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30"/>
      <color theme="1"/>
      <name val="Agency FB"/>
      <family val="2"/>
    </font>
    <font>
      <sz val="18"/>
      <color theme="1"/>
      <name val="Agency FB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FF000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8"/>
      <name val="Arial"/>
      <family val="2"/>
    </font>
    <font>
      <b/>
      <sz val="11"/>
      <color theme="0" tint="-0.499984740745262"/>
      <name val="Calibri"/>
      <family val="2"/>
      <scheme val="minor"/>
    </font>
    <font>
      <sz val="11"/>
      <color theme="0" tint="-0.499984740745262"/>
      <name val="Calibri"/>
      <family val="2"/>
      <charset val="204"/>
      <scheme val="minor"/>
    </font>
    <font>
      <b/>
      <sz val="11"/>
      <color theme="0" tint="-0.499984740745262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0" fontId="23" fillId="0" borderId="0"/>
    <xf numFmtId="0" fontId="1" fillId="0" borderId="0"/>
    <xf numFmtId="0" fontId="1" fillId="0" borderId="0"/>
    <xf numFmtId="0" fontId="23" fillId="0" borderId="0"/>
    <xf numFmtId="0" fontId="32" fillId="0" borderId="0" applyNumberFormat="0" applyFill="0" applyBorder="0" applyAlignment="0" applyProtection="0"/>
    <xf numFmtId="0" fontId="23" fillId="0" borderId="0"/>
    <xf numFmtId="0" fontId="35" fillId="0" borderId="0"/>
  </cellStyleXfs>
  <cellXfs count="133">
    <xf numFmtId="0" fontId="0" fillId="0" borderId="0" xfId="0"/>
    <xf numFmtId="0" fontId="0" fillId="0" borderId="0" xfId="0" applyFill="1"/>
    <xf numFmtId="0" fontId="0" fillId="0" borderId="3" xfId="0" applyFill="1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6" xfId="0" applyFill="1" applyBorder="1"/>
    <xf numFmtId="0" fontId="0" fillId="0" borderId="7" xfId="0" applyBorder="1"/>
    <xf numFmtId="0" fontId="7" fillId="0" borderId="6" xfId="0" applyFont="1" applyFill="1" applyBorder="1"/>
    <xf numFmtId="0" fontId="7" fillId="0" borderId="0" xfId="0" applyFont="1" applyFill="1" applyBorder="1"/>
    <xf numFmtId="0" fontId="8" fillId="0" borderId="0" xfId="0" applyFont="1" applyBorder="1"/>
    <xf numFmtId="0" fontId="8" fillId="0" borderId="7" xfId="0" applyFont="1" applyBorder="1"/>
    <xf numFmtId="0" fontId="9" fillId="0" borderId="0" xfId="0" applyFont="1" applyBorder="1"/>
    <xf numFmtId="0" fontId="9" fillId="0" borderId="7" xfId="0" applyFont="1" applyBorder="1"/>
    <xf numFmtId="0" fontId="10" fillId="0" borderId="6" xfId="0" applyFont="1" applyFill="1" applyBorder="1"/>
    <xf numFmtId="0" fontId="11" fillId="2" borderId="6" xfId="0" applyFont="1" applyFill="1" applyBorder="1" applyAlignment="1">
      <alignment horizontal="right"/>
    </xf>
    <xf numFmtId="0" fontId="11" fillId="0" borderId="0" xfId="0" applyFont="1" applyBorder="1"/>
    <xf numFmtId="0" fontId="12" fillId="0" borderId="0" xfId="0" applyFont="1" applyBorder="1"/>
    <xf numFmtId="0" fontId="12" fillId="0" borderId="7" xfId="0" applyFont="1" applyBorder="1"/>
    <xf numFmtId="0" fontId="13" fillId="2" borderId="6" xfId="0" applyFont="1" applyFill="1" applyBorder="1" applyAlignment="1">
      <alignment horizontal="left"/>
    </xf>
    <xf numFmtId="0" fontId="15" fillId="0" borderId="0" xfId="0" applyFont="1" applyBorder="1"/>
    <xf numFmtId="0" fontId="16" fillId="0" borderId="0" xfId="0" applyFont="1" applyBorder="1"/>
    <xf numFmtId="0" fontId="13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7" xfId="0" applyFont="1" applyBorder="1"/>
    <xf numFmtId="0" fontId="16" fillId="2" borderId="6" xfId="0" applyFont="1" applyFill="1" applyBorder="1" applyAlignment="1"/>
    <xf numFmtId="0" fontId="18" fillId="0" borderId="0" xfId="0" applyFont="1" applyBorder="1" applyAlignment="1">
      <alignment horizontal="left" indent="2"/>
    </xf>
    <xf numFmtId="0" fontId="16" fillId="0" borderId="0" xfId="0" applyFont="1" applyBorder="1" applyAlignment="1"/>
    <xf numFmtId="0" fontId="19" fillId="0" borderId="0" xfId="0" applyFont="1" applyBorder="1" applyAlignment="1">
      <alignment horizontal="right"/>
    </xf>
    <xf numFmtId="0" fontId="18" fillId="0" borderId="0" xfId="0" applyFont="1" applyBorder="1" applyAlignment="1">
      <alignment horizontal="left"/>
    </xf>
    <xf numFmtId="0" fontId="17" fillId="0" borderId="0" xfId="0" applyFont="1" applyBorder="1" applyAlignment="1"/>
    <xf numFmtId="0" fontId="17" fillId="0" borderId="7" xfId="0" applyFont="1" applyBorder="1" applyAlignment="1"/>
    <xf numFmtId="0" fontId="20" fillId="0" borderId="0" xfId="0" applyFont="1" applyBorder="1" applyAlignment="1">
      <alignment vertical="center"/>
    </xf>
    <xf numFmtId="0" fontId="21" fillId="2" borderId="6" xfId="0" applyFont="1" applyFill="1" applyBorder="1"/>
    <xf numFmtId="0" fontId="21" fillId="0" borderId="0" xfId="0" applyFont="1" applyBorder="1"/>
    <xf numFmtId="0" fontId="0" fillId="0" borderId="0" xfId="0" applyFont="1" applyBorder="1"/>
    <xf numFmtId="0" fontId="0" fillId="0" borderId="7" xfId="0" applyFont="1" applyBorder="1"/>
    <xf numFmtId="0" fontId="0" fillId="0" borderId="0" xfId="0" applyBorder="1" applyAlignment="1"/>
    <xf numFmtId="0" fontId="0" fillId="2" borderId="6" xfId="0" applyFill="1" applyBorder="1"/>
    <xf numFmtId="0" fontId="12" fillId="2" borderId="6" xfId="0" applyFont="1" applyFill="1" applyBorder="1" applyAlignment="1">
      <alignment horizontal="right"/>
    </xf>
    <xf numFmtId="0" fontId="22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7" xfId="0" applyFont="1" applyBorder="1"/>
    <xf numFmtId="0" fontId="12" fillId="2" borderId="6" xfId="0" applyFont="1" applyFill="1" applyBorder="1" applyAlignment="1">
      <alignment horizontal="right" vertical="top"/>
    </xf>
    <xf numFmtId="0" fontId="6" fillId="0" borderId="7" xfId="0" applyFont="1" applyBorder="1" applyAlignment="1">
      <alignment vertical="top"/>
    </xf>
    <xf numFmtId="0" fontId="6" fillId="0" borderId="0" xfId="0" applyFont="1" applyBorder="1" applyAlignment="1">
      <alignment vertical="top"/>
    </xf>
    <xf numFmtId="0" fontId="18" fillId="0" borderId="0" xfId="0" applyFont="1" applyBorder="1" applyAlignment="1">
      <alignment horizontal="left" vertical="top" wrapText="1" indent="2"/>
    </xf>
    <xf numFmtId="0" fontId="24" fillId="0" borderId="0" xfId="4" applyFont="1" applyBorder="1" applyAlignment="1">
      <alignment horizontal="left" vertical="top" wrapText="1"/>
    </xf>
    <xf numFmtId="0" fontId="0" fillId="0" borderId="8" xfId="0" applyFill="1" applyBorder="1"/>
    <xf numFmtId="0" fontId="0" fillId="0" borderId="9" xfId="0" applyBorder="1"/>
    <xf numFmtId="0" fontId="0" fillId="0" borderId="10" xfId="0" applyBorder="1"/>
    <xf numFmtId="0" fontId="1" fillId="0" borderId="0" xfId="6" applyBorder="1"/>
    <xf numFmtId="0" fontId="12" fillId="2" borderId="6" xfId="6" applyFont="1" applyFill="1" applyBorder="1" applyAlignment="1">
      <alignment horizontal="right" vertical="top"/>
    </xf>
    <xf numFmtId="0" fontId="1" fillId="0" borderId="7" xfId="6" applyBorder="1"/>
    <xf numFmtId="0" fontId="1" fillId="0" borderId="0" xfId="6" applyFont="1" applyBorder="1"/>
    <xf numFmtId="0" fontId="1" fillId="2" borderId="6" xfId="6" applyFill="1" applyBorder="1"/>
    <xf numFmtId="0" fontId="0" fillId="0" borderId="0" xfId="0" applyFont="1" applyFill="1" applyAlignment="1" applyProtection="1">
      <alignment horizontal="left" indent="1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left" vertical="center" indent="1"/>
      <protection locked="0"/>
    </xf>
    <xf numFmtId="0" fontId="3" fillId="0" borderId="0" xfId="0" applyFont="1" applyFill="1" applyBorder="1" applyAlignment="1" applyProtection="1">
      <alignment horizontal="left" vertical="center" indent="1"/>
      <protection locked="0"/>
    </xf>
    <xf numFmtId="0" fontId="0" fillId="0" borderId="0" xfId="0" applyNumberFormat="1"/>
    <xf numFmtId="0" fontId="28" fillId="0" borderId="0" xfId="0" applyFont="1" applyAlignment="1" applyProtection="1">
      <alignment horizontal="left" vertical="center"/>
      <protection locked="0"/>
    </xf>
    <xf numFmtId="0" fontId="0" fillId="0" borderId="0" xfId="0" applyNumberFormat="1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/>
      <protection locked="0"/>
    </xf>
    <xf numFmtId="0" fontId="31" fillId="0" borderId="0" xfId="0" applyFont="1" applyProtection="1"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33" fillId="0" borderId="0" xfId="8" applyFont="1" applyFill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right" vertical="center" indent="1"/>
      <protection locked="0"/>
    </xf>
    <xf numFmtId="44" fontId="0" fillId="0" borderId="0" xfId="0" applyNumberFormat="1"/>
    <xf numFmtId="0" fontId="27" fillId="0" borderId="0" xfId="9" applyFont="1" applyProtection="1">
      <protection locked="0"/>
    </xf>
    <xf numFmtId="0" fontId="34" fillId="0" borderId="0" xfId="9" applyFont="1" applyAlignment="1" applyProtection="1">
      <alignment horizontal="center" vertical="center"/>
      <protection locked="0"/>
    </xf>
    <xf numFmtId="0" fontId="4" fillId="0" borderId="0" xfId="9" applyFont="1" applyFill="1" applyBorder="1" applyAlignment="1" applyProtection="1">
      <alignment horizontal="left" vertical="center" indent="1"/>
      <protection locked="0"/>
    </xf>
    <xf numFmtId="0" fontId="25" fillId="0" borderId="12" xfId="0" applyFont="1" applyBorder="1" applyAlignment="1" applyProtection="1">
      <alignment horizontal="left" vertical="center"/>
      <protection locked="0"/>
    </xf>
    <xf numFmtId="0" fontId="5" fillId="0" borderId="0" xfId="9" applyFont="1" applyFill="1" applyBorder="1" applyAlignment="1" applyProtection="1">
      <alignment horizontal="left" vertical="center" indent="1"/>
      <protection locked="0"/>
    </xf>
    <xf numFmtId="0" fontId="31" fillId="0" borderId="2" xfId="10" applyFont="1" applyBorder="1" applyAlignment="1" applyProtection="1">
      <alignment horizontal="left" vertical="center" indent="1"/>
      <protection locked="0"/>
    </xf>
    <xf numFmtId="0" fontId="31" fillId="0" borderId="12" xfId="0" applyFont="1" applyBorder="1" applyAlignment="1" applyProtection="1">
      <alignment horizontal="left" vertical="center" indent="1"/>
      <protection locked="0"/>
    </xf>
    <xf numFmtId="0" fontId="25" fillId="0" borderId="12" xfId="0" applyFont="1" applyBorder="1" applyAlignment="1" applyProtection="1">
      <alignment horizontal="left" vertical="center" indent="1"/>
      <protection locked="0"/>
    </xf>
    <xf numFmtId="0" fontId="24" fillId="0" borderId="0" xfId="9" applyFont="1" applyFill="1" applyBorder="1" applyAlignment="1" applyProtection="1">
      <alignment horizontal="left" vertical="center" inden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26" fillId="0" borderId="0" xfId="0" applyFont="1"/>
    <xf numFmtId="20" fontId="0" fillId="0" borderId="0" xfId="0" applyNumberFormat="1"/>
    <xf numFmtId="0" fontId="25" fillId="5" borderId="13" xfId="9" applyNumberFormat="1" applyFont="1" applyFill="1" applyBorder="1" applyAlignment="1" applyProtection="1">
      <alignment horizontal="left" vertical="top" wrapText="1"/>
      <protection locked="0"/>
    </xf>
    <xf numFmtId="0" fontId="25" fillId="5" borderId="13" xfId="9" applyFont="1" applyFill="1" applyBorder="1" applyAlignment="1" applyProtection="1">
      <alignment horizontal="center" vertical="top" wrapText="1"/>
      <protection locked="0"/>
    </xf>
    <xf numFmtId="0" fontId="31" fillId="0" borderId="1" xfId="0" applyNumberFormat="1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left" vertical="center"/>
    </xf>
    <xf numFmtId="49" fontId="31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0" fontId="31" fillId="6" borderId="1" xfId="0" applyFont="1" applyFill="1" applyBorder="1" applyAlignment="1" applyProtection="1">
      <alignment horizontal="center"/>
      <protection locked="0"/>
    </xf>
    <xf numFmtId="2" fontId="31" fillId="0" borderId="1" xfId="0" applyNumberFormat="1" applyFont="1" applyBorder="1" applyAlignment="1" applyProtection="1">
      <alignment horizontal="center" vertical="center"/>
      <protection hidden="1"/>
    </xf>
    <xf numFmtId="44" fontId="31" fillId="0" borderId="1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/>
    <xf numFmtId="0" fontId="25" fillId="0" borderId="1" xfId="0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37" fillId="0" borderId="0" xfId="0" applyFont="1"/>
    <xf numFmtId="49" fontId="38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37" fillId="0" borderId="0" xfId="0" applyFont="1" applyAlignment="1"/>
    <xf numFmtId="44" fontId="31" fillId="0" borderId="2" xfId="0" applyNumberFormat="1" applyFont="1" applyBorder="1" applyAlignment="1">
      <alignment horizontal="right" vertical="center"/>
    </xf>
    <xf numFmtId="7" fontId="31" fillId="0" borderId="11" xfId="0" applyNumberFormat="1" applyFont="1" applyBorder="1" applyAlignment="1">
      <alignment horizontal="right" vertical="center"/>
    </xf>
    <xf numFmtId="0" fontId="28" fillId="0" borderId="0" xfId="0" applyFont="1" applyAlignment="1" applyProtection="1">
      <alignment horizontal="left" vertical="center"/>
      <protection locked="0"/>
    </xf>
    <xf numFmtId="0" fontId="25" fillId="4" borderId="2" xfId="0" applyFont="1" applyFill="1" applyBorder="1" applyAlignment="1" applyProtection="1">
      <alignment horizontal="right" vertical="center"/>
      <protection locked="0"/>
    </xf>
    <xf numFmtId="0" fontId="25" fillId="4" borderId="11" xfId="0" applyFont="1" applyFill="1" applyBorder="1" applyAlignment="1" applyProtection="1">
      <alignment horizontal="right" vertical="center"/>
      <protection locked="0"/>
    </xf>
    <xf numFmtId="1" fontId="31" fillId="0" borderId="2" xfId="0" applyNumberFormat="1" applyFont="1" applyBorder="1" applyAlignment="1">
      <alignment horizontal="right" vertical="center"/>
    </xf>
    <xf numFmtId="1" fontId="31" fillId="0" borderId="11" xfId="0" applyNumberFormat="1" applyFont="1" applyBorder="1" applyAlignment="1">
      <alignment horizontal="right" vertical="center"/>
    </xf>
    <xf numFmtId="2" fontId="31" fillId="0" borderId="2" xfId="0" applyNumberFormat="1" applyFont="1" applyBorder="1" applyAlignment="1">
      <alignment horizontal="right" vertical="center"/>
    </xf>
    <xf numFmtId="2" fontId="31" fillId="0" borderId="11" xfId="0" applyNumberFormat="1" applyFont="1" applyBorder="1" applyAlignment="1">
      <alignment horizontal="right" vertical="center"/>
    </xf>
    <xf numFmtId="1" fontId="24" fillId="0" borderId="2" xfId="1" applyNumberFormat="1" applyFont="1" applyFill="1" applyBorder="1" applyAlignment="1" applyProtection="1">
      <alignment horizontal="right"/>
    </xf>
    <xf numFmtId="0" fontId="24" fillId="0" borderId="0" xfId="7" applyFont="1" applyBorder="1" applyAlignment="1">
      <alignment horizontal="left" vertical="top" wrapText="1"/>
    </xf>
    <xf numFmtId="0" fontId="18" fillId="0" borderId="0" xfId="6" applyFont="1" applyBorder="1" applyAlignment="1">
      <alignment horizontal="left" vertical="top" wrapText="1" indent="2"/>
    </xf>
    <xf numFmtId="0" fontId="22" fillId="0" borderId="0" xfId="0" applyFont="1" applyBorder="1" applyAlignment="1">
      <alignment horizontal="left" vertical="top" wrapText="1"/>
    </xf>
    <xf numFmtId="0" fontId="22" fillId="0" borderId="0" xfId="6" applyFont="1" applyBorder="1" applyAlignment="1">
      <alignment horizontal="left" vertical="top" wrapText="1"/>
    </xf>
    <xf numFmtId="0" fontId="18" fillId="0" borderId="0" xfId="0" applyFont="1" applyBorder="1" applyAlignment="1">
      <alignment horizontal="left" vertical="top" wrapText="1" indent="2"/>
    </xf>
    <xf numFmtId="0" fontId="18" fillId="0" borderId="0" xfId="0" quotePrefix="1" applyFont="1" applyBorder="1" applyAlignment="1">
      <alignment horizontal="left" vertical="top" wrapText="1" indent="4"/>
    </xf>
    <xf numFmtId="0" fontId="18" fillId="0" borderId="0" xfId="0" applyFont="1" applyBorder="1" applyAlignment="1">
      <alignment horizontal="left" vertical="top" wrapText="1" indent="4"/>
    </xf>
    <xf numFmtId="0" fontId="39" fillId="0" borderId="1" xfId="0" applyNumberFormat="1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left" vertical="center"/>
    </xf>
    <xf numFmtId="49" fontId="39" fillId="0" borderId="1" xfId="0" applyNumberFormat="1" applyFont="1" applyBorder="1" applyAlignment="1">
      <alignment horizontal="center" vertical="center"/>
    </xf>
    <xf numFmtId="1" fontId="40" fillId="0" borderId="1" xfId="0" applyNumberFormat="1" applyFont="1" applyBorder="1" applyAlignment="1">
      <alignment horizontal="center" vertical="center"/>
    </xf>
    <xf numFmtId="0" fontId="39" fillId="6" borderId="1" xfId="0" applyFont="1" applyFill="1" applyBorder="1" applyAlignment="1" applyProtection="1">
      <alignment horizontal="center"/>
      <protection locked="0"/>
    </xf>
    <xf numFmtId="2" fontId="39" fillId="0" borderId="1" xfId="0" applyNumberFormat="1" applyFont="1" applyBorder="1" applyAlignment="1" applyProtection="1">
      <alignment horizontal="center" vertical="center"/>
      <protection hidden="1"/>
    </xf>
    <xf numFmtId="44" fontId="39" fillId="0" borderId="1" xfId="0" applyNumberFormat="1" applyFont="1" applyBorder="1" applyAlignment="1" applyProtection="1">
      <alignment horizontal="center" vertical="center"/>
      <protection hidden="1"/>
    </xf>
    <xf numFmtId="0" fontId="41" fillId="0" borderId="1" xfId="0" applyFont="1" applyBorder="1" applyAlignment="1">
      <alignment horizontal="left" vertical="center"/>
    </xf>
    <xf numFmtId="1" fontId="41" fillId="0" borderId="1" xfId="0" applyNumberFormat="1" applyFont="1" applyBorder="1" applyAlignment="1">
      <alignment horizontal="center" vertical="center"/>
    </xf>
  </cellXfs>
  <cellStyles count="11">
    <cellStyle name="Гиперссылка 2" xfId="8"/>
    <cellStyle name="Обычный" xfId="0" builtinId="0"/>
    <cellStyle name="Обычный 2" xfId="2"/>
    <cellStyle name="Обычный 2 2" xfId="5"/>
    <cellStyle name="Обычный 2 2 2" xfId="9"/>
    <cellStyle name="Обычный 3" xfId="4"/>
    <cellStyle name="Обычный 3 2" xfId="7"/>
    <cellStyle name="Обычный 3 3" xfId="6"/>
    <cellStyle name="Обычный 5" xfId="3"/>
    <cellStyle name="Обычный_Лист1 2" xfId="10"/>
    <cellStyle name="Процентный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b/>
        <i val="0"/>
        <strike val="0"/>
      </font>
      <fill>
        <patternFill>
          <bgColor rgb="FF92D050"/>
        </patternFill>
      </fill>
    </dxf>
    <dxf>
      <font>
        <b/>
        <i val="0"/>
        <strike val="0"/>
      </font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1.png"/><Relationship Id="rId3" Type="http://schemas.openxmlformats.org/officeDocument/2006/relationships/image" Target="../media/image6.png"/><Relationship Id="rId7" Type="http://schemas.openxmlformats.org/officeDocument/2006/relationships/image" Target="../media/image10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image" Target="../media/image9.png"/><Relationship Id="rId5" Type="http://schemas.openxmlformats.org/officeDocument/2006/relationships/image" Target="../media/image8.png"/><Relationship Id="rId4" Type="http://schemas.openxmlformats.org/officeDocument/2006/relationships/image" Target="../media/image7.png"/><Relationship Id="rId9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123825</xdr:rowOff>
    </xdr:from>
    <xdr:to>
      <xdr:col>3</xdr:col>
      <xdr:colOff>65519</xdr:colOff>
      <xdr:row>3</xdr:row>
      <xdr:rowOff>116100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23825"/>
          <a:ext cx="1809954" cy="849525"/>
        </a:xfrm>
        <a:prstGeom prst="rect">
          <a:avLst/>
        </a:prstGeom>
      </xdr:spPr>
    </xdr:pic>
    <xdr:clientData/>
  </xdr:twoCellAnchor>
  <xdr:twoCellAnchor editAs="oneCell">
    <xdr:from>
      <xdr:col>14</xdr:col>
      <xdr:colOff>513292</xdr:colOff>
      <xdr:row>0</xdr:row>
      <xdr:rowOff>134409</xdr:rowOff>
    </xdr:from>
    <xdr:to>
      <xdr:col>14</xdr:col>
      <xdr:colOff>1299326</xdr:colOff>
      <xdr:row>3</xdr:row>
      <xdr:rowOff>44451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1642" y="134409"/>
          <a:ext cx="786034" cy="767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1365250</xdr:colOff>
      <xdr:row>1</xdr:row>
      <xdr:rowOff>44451</xdr:rowOff>
    </xdr:from>
    <xdr:to>
      <xdr:col>14</xdr:col>
      <xdr:colOff>2005542</xdr:colOff>
      <xdr:row>3</xdr:row>
      <xdr:rowOff>75713</xdr:rowOff>
    </xdr:to>
    <xdr:pic>
      <xdr:nvPicPr>
        <xdr:cNvPr id="4" name="Изображение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23600" y="234951"/>
          <a:ext cx="640292" cy="698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55270" y="22151"/>
          <a:ext cx="8966835" cy="1532241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Московская область, Каширский район, дер. Барабаново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/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30125</xdr:colOff>
      <xdr:row>10</xdr:row>
      <xdr:rowOff>12847</xdr:rowOff>
    </xdr:from>
    <xdr:to>
      <xdr:col>12</xdr:col>
      <xdr:colOff>593084</xdr:colOff>
      <xdr:row>11</xdr:row>
      <xdr:rowOff>248597</xdr:rowOff>
    </xdr:to>
    <xdr:pic>
      <xdr:nvPicPr>
        <xdr:cNvPr id="3" name="Рисунок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345" y="1750207"/>
          <a:ext cx="7062819" cy="44149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61</xdr:row>
      <xdr:rowOff>0</xdr:rowOff>
    </xdr:from>
    <xdr:to>
      <xdr:col>5</xdr:col>
      <xdr:colOff>171781</xdr:colOff>
      <xdr:row>63</xdr:row>
      <xdr:rowOff>123895</xdr:rowOff>
    </xdr:to>
    <xdr:pic>
      <xdr:nvPicPr>
        <xdr:cNvPr id="4" name="Рисунок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5270" y="16200120"/>
          <a:ext cx="2385391" cy="48965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72</xdr:row>
      <xdr:rowOff>0</xdr:rowOff>
    </xdr:from>
    <xdr:to>
      <xdr:col>6</xdr:col>
      <xdr:colOff>152813</xdr:colOff>
      <xdr:row>74</xdr:row>
      <xdr:rowOff>104843</xdr:rowOff>
    </xdr:to>
    <xdr:pic>
      <xdr:nvPicPr>
        <xdr:cNvPr id="5" name="Рисунок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5270" y="18851880"/>
          <a:ext cx="2976023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22</xdr:row>
      <xdr:rowOff>44302</xdr:rowOff>
    </xdr:from>
    <xdr:to>
      <xdr:col>13</xdr:col>
      <xdr:colOff>153409</xdr:colOff>
      <xdr:row>25</xdr:row>
      <xdr:rowOff>8491</xdr:rowOff>
    </xdr:to>
    <xdr:pic>
      <xdr:nvPicPr>
        <xdr:cNvPr id="6" name="Рисунок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5270" y="4128622"/>
          <a:ext cx="7243819" cy="512829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38</xdr:row>
      <xdr:rowOff>11076</xdr:rowOff>
    </xdr:from>
    <xdr:to>
      <xdr:col>11</xdr:col>
      <xdr:colOff>458081</xdr:colOff>
      <xdr:row>40</xdr:row>
      <xdr:rowOff>163550</xdr:rowOff>
    </xdr:to>
    <xdr:pic>
      <xdr:nvPicPr>
        <xdr:cNvPr id="7" name="Рисунок 6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5270" y="8781696"/>
          <a:ext cx="6329291" cy="51823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</xdr:colOff>
      <xdr:row>89</xdr:row>
      <xdr:rowOff>0</xdr:rowOff>
    </xdr:from>
    <xdr:to>
      <xdr:col>9</xdr:col>
      <xdr:colOff>172121</xdr:colOff>
      <xdr:row>91</xdr:row>
      <xdr:rowOff>104843</xdr:rowOff>
    </xdr:to>
    <xdr:pic>
      <xdr:nvPicPr>
        <xdr:cNvPr id="8" name="Рисунок 7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5270" y="25839420"/>
          <a:ext cx="4824131" cy="470603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94</xdr:row>
      <xdr:rowOff>161925</xdr:rowOff>
    </xdr:from>
    <xdr:to>
      <xdr:col>15</xdr:col>
      <xdr:colOff>647700</xdr:colOff>
      <xdr:row>110</xdr:row>
      <xdr:rowOff>95250</xdr:rowOff>
    </xdr:to>
    <xdr:pic>
      <xdr:nvPicPr>
        <xdr:cNvPr id="9" name="Рисунок 8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4320" y="25559385"/>
          <a:ext cx="8938260" cy="2859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28575</xdr:colOff>
      <xdr:row>55</xdr:row>
      <xdr:rowOff>9525</xdr:rowOff>
    </xdr:from>
    <xdr:to>
      <xdr:col>10</xdr:col>
      <xdr:colOff>29310</xdr:colOff>
      <xdr:row>57</xdr:row>
      <xdr:rowOff>114368</xdr:rowOff>
    </xdr:to>
    <xdr:pic>
      <xdr:nvPicPr>
        <xdr:cNvPr id="11" name="Рисунок 10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4795" y="14380845"/>
          <a:ext cx="5281395" cy="470603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5</xdr:col>
      <xdr:colOff>49530</xdr:colOff>
      <xdr:row>5</xdr:row>
      <xdr:rowOff>132707</xdr:rowOff>
    </xdr:to>
    <xdr:pic>
      <xdr:nvPicPr>
        <xdr:cNvPr id="12" name="Рисунок 11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0"/>
          <a:ext cx="2364105" cy="1094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72"/>
  <sheetViews>
    <sheetView showGridLines="0" tabSelected="1" zoomScaleNormal="100" workbookViewId="0">
      <selection activeCell="L21" sqref="L21"/>
    </sheetView>
  </sheetViews>
  <sheetFormatPr defaultRowHeight="14.6" x14ac:dyDescent="0.4"/>
  <cols>
    <col min="1" max="1" width="7.921875" customWidth="1"/>
    <col min="2" max="2" width="12.4609375" style="60" hidden="1" customWidth="1"/>
    <col min="3" max="3" width="22" customWidth="1"/>
    <col min="4" max="4" width="6.84375" customWidth="1"/>
    <col min="5" max="5" width="20.53515625" customWidth="1"/>
    <col min="6" max="6" width="21.3828125" customWidth="1"/>
    <col min="7" max="7" width="9.53515625" customWidth="1"/>
    <col min="8" max="8" width="9.3046875" hidden="1" customWidth="1"/>
    <col min="9" max="9" width="5.84375" hidden="1" customWidth="1"/>
    <col min="10" max="10" width="10.3828125" customWidth="1"/>
    <col min="11" max="11" width="10" customWidth="1"/>
    <col min="12" max="13" width="10.69140625" customWidth="1"/>
    <col min="14" max="14" width="16.3828125" customWidth="1"/>
    <col min="15" max="15" width="35.53515625" customWidth="1"/>
    <col min="16" max="16" width="14.3828125" customWidth="1"/>
    <col min="18" max="18" width="17.3828125" customWidth="1"/>
  </cols>
  <sheetData>
    <row r="1" spans="2:20" x14ac:dyDescent="0.4">
      <c r="L1" s="107"/>
      <c r="M1" s="107"/>
      <c r="N1" s="107"/>
      <c r="O1" s="107"/>
      <c r="P1" s="61"/>
      <c r="Q1" s="61"/>
      <c r="R1" s="61"/>
    </row>
    <row r="3" spans="2:20" ht="37.75" x14ac:dyDescent="0.4">
      <c r="B3" s="62"/>
      <c r="C3" s="63"/>
      <c r="D3" s="64"/>
      <c r="E3" s="65"/>
      <c r="J3" s="66" t="s">
        <v>142</v>
      </c>
      <c r="K3" s="67"/>
      <c r="L3" s="68"/>
      <c r="M3" s="68"/>
      <c r="N3" s="69"/>
      <c r="P3" s="69"/>
      <c r="Q3" s="69"/>
      <c r="R3" s="70"/>
      <c r="S3" s="69"/>
    </row>
    <row r="4" spans="2:20" ht="18.75" customHeight="1" x14ac:dyDescent="0.4">
      <c r="B4" s="62"/>
      <c r="C4" s="63"/>
      <c r="D4" s="64"/>
      <c r="E4" s="65"/>
      <c r="F4" s="65"/>
      <c r="G4" s="71" t="s">
        <v>63</v>
      </c>
      <c r="K4" s="67"/>
      <c r="L4" s="67"/>
      <c r="M4" s="67"/>
      <c r="N4" s="69"/>
      <c r="O4" s="69"/>
      <c r="P4" s="69"/>
      <c r="Q4" s="69"/>
      <c r="R4" s="70"/>
      <c r="S4" s="69"/>
    </row>
    <row r="5" spans="2:20" x14ac:dyDescent="0.4">
      <c r="B5" s="62"/>
      <c r="C5" s="63"/>
      <c r="D5" s="64"/>
      <c r="E5" s="64"/>
      <c r="F5" s="65"/>
      <c r="I5" s="67"/>
      <c r="J5" s="72" t="s">
        <v>64</v>
      </c>
      <c r="L5" s="67"/>
      <c r="M5" s="67"/>
      <c r="N5" s="67"/>
      <c r="O5" s="68"/>
      <c r="P5" s="69"/>
      <c r="Q5" s="69"/>
      <c r="R5" s="69"/>
      <c r="S5" s="70"/>
      <c r="T5" s="69"/>
    </row>
    <row r="6" spans="2:20" x14ac:dyDescent="0.4">
      <c r="B6" s="62"/>
      <c r="C6" s="63"/>
      <c r="D6" s="64"/>
      <c r="J6" s="73" t="s">
        <v>65</v>
      </c>
      <c r="K6" s="57" t="s">
        <v>100</v>
      </c>
      <c r="N6" s="69"/>
      <c r="O6" s="74"/>
      <c r="P6" s="69"/>
      <c r="Q6" s="69"/>
      <c r="R6" s="70"/>
      <c r="S6" s="69"/>
    </row>
    <row r="7" spans="2:20" ht="7.5" customHeight="1" x14ac:dyDescent="0.4">
      <c r="B7" s="62"/>
      <c r="D7" s="64"/>
      <c r="E7" s="65"/>
      <c r="F7" s="65"/>
      <c r="G7" s="63"/>
      <c r="H7" s="67"/>
      <c r="I7" s="75"/>
      <c r="J7" s="76"/>
      <c r="K7" s="67"/>
      <c r="L7" s="67"/>
      <c r="M7" s="67"/>
      <c r="P7" s="69"/>
    </row>
    <row r="8" spans="2:20" x14ac:dyDescent="0.4">
      <c r="B8" s="62"/>
      <c r="C8" s="77" t="s">
        <v>69</v>
      </c>
      <c r="D8" s="64"/>
      <c r="E8" s="65"/>
      <c r="F8" s="65"/>
      <c r="G8" s="63"/>
      <c r="H8" s="67"/>
      <c r="I8" s="67"/>
      <c r="J8" s="67"/>
      <c r="K8" s="63"/>
      <c r="L8" s="67"/>
      <c r="M8" s="67"/>
    </row>
    <row r="9" spans="2:20" x14ac:dyDescent="0.4">
      <c r="B9" s="62"/>
      <c r="C9" s="79" t="s">
        <v>265</v>
      </c>
      <c r="D9" s="64"/>
      <c r="E9" s="65"/>
      <c r="F9" s="65"/>
      <c r="G9" s="63"/>
      <c r="H9" s="67"/>
      <c r="I9" s="67"/>
      <c r="J9" s="67"/>
      <c r="K9" s="63"/>
      <c r="L9" s="108" t="s">
        <v>66</v>
      </c>
      <c r="M9" s="109"/>
      <c r="N9" s="78" t="s">
        <v>143</v>
      </c>
    </row>
    <row r="10" spans="2:20" x14ac:dyDescent="0.4">
      <c r="B10" s="62"/>
      <c r="C10" s="59" t="s">
        <v>145</v>
      </c>
      <c r="D10" s="64"/>
      <c r="E10" s="65"/>
      <c r="F10" s="65"/>
      <c r="G10" s="63"/>
      <c r="H10" s="67"/>
      <c r="I10" s="67"/>
      <c r="J10" s="67"/>
      <c r="K10" s="63"/>
      <c r="L10" s="110">
        <f>SUM(L20:L70)</f>
        <v>0</v>
      </c>
      <c r="M10" s="111"/>
      <c r="N10" s="80" t="s">
        <v>144</v>
      </c>
    </row>
    <row r="11" spans="2:20" x14ac:dyDescent="0.4">
      <c r="B11" s="62"/>
      <c r="C11" s="58" t="s">
        <v>97</v>
      </c>
      <c r="D11" s="64"/>
      <c r="E11" s="65"/>
      <c r="F11" s="65"/>
      <c r="G11" s="63"/>
      <c r="H11" s="67"/>
      <c r="I11" s="67"/>
      <c r="J11" s="67"/>
      <c r="K11" s="63"/>
      <c r="L11" s="112">
        <f>SUM(M20:M70)</f>
        <v>0</v>
      </c>
      <c r="M11" s="113"/>
      <c r="N11" s="80" t="s">
        <v>146</v>
      </c>
    </row>
    <row r="12" spans="2:20" x14ac:dyDescent="0.4">
      <c r="B12" s="62"/>
      <c r="C12" s="58" t="s">
        <v>95</v>
      </c>
      <c r="D12" s="64"/>
      <c r="E12" s="65"/>
      <c r="F12" s="65"/>
      <c r="G12" s="63"/>
      <c r="H12" s="67"/>
      <c r="I12" s="67"/>
      <c r="J12" s="67"/>
      <c r="K12" s="63"/>
      <c r="L12" s="105">
        <f>SUM(N20:N70)</f>
        <v>0</v>
      </c>
      <c r="M12" s="106"/>
      <c r="N12" s="80" t="s">
        <v>147</v>
      </c>
    </row>
    <row r="13" spans="2:20" x14ac:dyDescent="0.4">
      <c r="B13" s="62"/>
      <c r="C13" s="56" t="s">
        <v>149</v>
      </c>
      <c r="D13" s="64"/>
      <c r="E13" s="65"/>
      <c r="F13" s="65"/>
      <c r="G13" s="63"/>
      <c r="H13" s="67"/>
      <c r="I13" s="67"/>
      <c r="J13" s="67"/>
      <c r="K13" s="63"/>
      <c r="L13" s="114" t="str">
        <f>IF($L$9="","-",IF(L12=0,"-",IF(L12&lt;25000,"+10%",IF(L12&lt;40000,"-",IF(L12&lt;60000,"-2%",IF(L12&lt;80000,"-4%",IF(L12&gt;=80000,"-5%")))))))</f>
        <v>-</v>
      </c>
      <c r="M13" s="114"/>
      <c r="N13" s="81" t="s">
        <v>148</v>
      </c>
    </row>
    <row r="14" spans="2:20" x14ac:dyDescent="0.4">
      <c r="B14" s="62"/>
      <c r="C14" s="56" t="s">
        <v>151</v>
      </c>
      <c r="D14" s="64"/>
      <c r="E14" s="65"/>
      <c r="F14" s="65"/>
      <c r="G14" s="63"/>
      <c r="H14" s="67"/>
      <c r="I14" s="67"/>
      <c r="J14" s="67"/>
      <c r="K14" s="63"/>
      <c r="L14" s="105" t="str">
        <f>IF($L$9="в кассу предприятия",ROUNDUP(L11,0)*85,IF($L$9="ИП Водакова Т.Ю.",ROUNDUP(L11,0)*85*1.075,"-"))</f>
        <v>-</v>
      </c>
      <c r="M14" s="106"/>
      <c r="N14" s="81" t="s">
        <v>150</v>
      </c>
    </row>
    <row r="15" spans="2:20" ht="15.75" customHeight="1" x14ac:dyDescent="0.4">
      <c r="B15" s="62"/>
      <c r="C15" s="83" t="s">
        <v>141</v>
      </c>
      <c r="D15" s="64"/>
      <c r="E15" s="65"/>
      <c r="F15" s="65"/>
      <c r="G15" s="63"/>
      <c r="I15" s="67"/>
      <c r="J15" s="67"/>
      <c r="K15" s="63"/>
      <c r="L15" s="105" t="str">
        <f>IF(L12=0,"-",IF($L$9="","-",IF(L12=0,"-",IF(L12&lt;25000,L12*1.1,IF(L12&lt;40000,L12,IF(L12&lt;60000,L12*0.98,IF(L12&lt;80000,L12*0.96,IF(L12&gt;=80000,L12*0.95)))))))+L14)</f>
        <v>-</v>
      </c>
      <c r="M15" s="106"/>
      <c r="N15" s="82" t="s">
        <v>152</v>
      </c>
    </row>
    <row r="16" spans="2:20" ht="14.25" hidden="1" customHeight="1" x14ac:dyDescent="0.4">
      <c r="B16" s="62"/>
      <c r="C16" s="67"/>
      <c r="D16" s="64"/>
      <c r="E16" s="65"/>
      <c r="F16" s="65"/>
      <c r="G16" s="63"/>
      <c r="I16" s="67"/>
      <c r="J16" s="67"/>
      <c r="K16" s="63"/>
      <c r="P16" s="69"/>
      <c r="Q16" s="70"/>
      <c r="R16" s="69"/>
    </row>
    <row r="17" spans="1:18" x14ac:dyDescent="0.4">
      <c r="D17" s="65"/>
      <c r="E17" s="65"/>
      <c r="F17" s="63"/>
      <c r="G17" s="67"/>
      <c r="I17" s="63"/>
      <c r="J17" s="63"/>
      <c r="K17" s="67"/>
      <c r="P17" s="70"/>
      <c r="Q17" s="69"/>
    </row>
    <row r="18" spans="1:18" ht="24" customHeight="1" x14ac:dyDescent="0.4">
      <c r="C18" s="84"/>
      <c r="D18" s="65"/>
      <c r="E18" s="65"/>
      <c r="F18" s="63"/>
      <c r="G18" s="67"/>
      <c r="I18" s="63"/>
      <c r="J18" s="67"/>
      <c r="L18" s="85" t="str">
        <f>IF($L$9="-","Пожалуйста, выберите способ оплаты!","")</f>
        <v>Пожалуйста, выберите способ оплаты!</v>
      </c>
      <c r="M18" s="85"/>
      <c r="N18" s="74"/>
      <c r="O18" s="69"/>
      <c r="P18" s="69"/>
      <c r="Q18" s="70"/>
      <c r="R18" s="69"/>
    </row>
    <row r="19" spans="1:18" ht="79.5" customHeight="1" x14ac:dyDescent="0.4">
      <c r="A19" s="86"/>
      <c r="B19" s="87"/>
      <c r="C19" s="88" t="s">
        <v>153</v>
      </c>
      <c r="D19" s="88"/>
      <c r="E19" s="88" t="s">
        <v>136</v>
      </c>
      <c r="F19" s="88" t="s">
        <v>137</v>
      </c>
      <c r="G19" s="88" t="s">
        <v>99</v>
      </c>
      <c r="H19" s="88" t="s">
        <v>154</v>
      </c>
      <c r="I19" s="88" t="s">
        <v>155</v>
      </c>
      <c r="J19" s="88" t="s">
        <v>154</v>
      </c>
      <c r="K19" s="88" t="s">
        <v>155</v>
      </c>
      <c r="L19" s="88" t="s">
        <v>0</v>
      </c>
      <c r="M19" s="88" t="s">
        <v>98</v>
      </c>
      <c r="N19" s="88" t="s">
        <v>156</v>
      </c>
      <c r="O19" s="88" t="s">
        <v>96</v>
      </c>
      <c r="P19" s="86"/>
    </row>
    <row r="20" spans="1:18" s="97" customFormat="1" hidden="1" x14ac:dyDescent="0.4">
      <c r="A20"/>
      <c r="B20" s="122" t="s">
        <v>70</v>
      </c>
      <c r="C20" s="123" t="s">
        <v>157</v>
      </c>
      <c r="D20" s="124" t="s">
        <v>158</v>
      </c>
      <c r="E20" s="125" t="s">
        <v>124</v>
      </c>
      <c r="F20" s="125" t="s">
        <v>159</v>
      </c>
      <c r="G20" s="126" t="s">
        <v>160</v>
      </c>
      <c r="H20" s="93">
        <v>59</v>
      </c>
      <c r="I20" s="93">
        <v>64</v>
      </c>
      <c r="J20" s="127">
        <f>IF($L$9="-",H20,IF($L$9="в кассу предприятия",H20,IF($L$9="ИП Водакова Т.Ю.",H20*1.075,"-")))</f>
        <v>59</v>
      </c>
      <c r="K20" s="127">
        <f>IF($L$9="-",I20,IF($L$9="в кассу предприятия",I20,IF($L$9="ИП Водакова Т.Ю.",I20*1.075,"-")))</f>
        <v>64</v>
      </c>
      <c r="L20" s="128"/>
      <c r="M20" s="129" t="str">
        <f>IF(L20="","-",L20/G20)</f>
        <v>-</v>
      </c>
      <c r="N20" s="130">
        <f>IF(L20&lt;96,K20*L20,J20*L20)</f>
        <v>0</v>
      </c>
      <c r="O20" s="125" t="s">
        <v>101</v>
      </c>
      <c r="P20" t="s">
        <v>161</v>
      </c>
    </row>
    <row r="21" spans="1:18" s="97" customFormat="1" x14ac:dyDescent="0.4">
      <c r="A21"/>
      <c r="B21" s="89" t="s">
        <v>71</v>
      </c>
      <c r="C21" s="131" t="s">
        <v>162</v>
      </c>
      <c r="D21" s="90" t="s">
        <v>158</v>
      </c>
      <c r="E21" s="91" t="s">
        <v>125</v>
      </c>
      <c r="F21" s="91" t="s">
        <v>131</v>
      </c>
      <c r="G21" s="92" t="s">
        <v>160</v>
      </c>
      <c r="H21" s="93">
        <v>53</v>
      </c>
      <c r="I21" s="98">
        <v>57</v>
      </c>
      <c r="J21" s="132">
        <f t="shared" ref="J21:K70" si="0">IF($L$9="-",H21,IF($L$9="в кассу предприятия",H21,IF($L$9="ИП Водакова Т.Ю.",H21*1.075,"-")))</f>
        <v>53</v>
      </c>
      <c r="K21" s="132">
        <f t="shared" si="0"/>
        <v>57</v>
      </c>
      <c r="L21" s="94"/>
      <c r="M21" s="95" t="str">
        <f t="shared" ref="M21:M70" si="1">IF(L21="","-",L21/G21)</f>
        <v>-</v>
      </c>
      <c r="N21" s="96">
        <f t="shared" ref="N21:N70" si="2">IF(L21&lt;96,K21*L21,J21*L21)</f>
        <v>0</v>
      </c>
      <c r="O21" s="91" t="s">
        <v>102</v>
      </c>
      <c r="P21" t="s">
        <v>161</v>
      </c>
    </row>
    <row r="22" spans="1:18" s="97" customFormat="1" hidden="1" x14ac:dyDescent="0.4">
      <c r="A22"/>
      <c r="B22" s="122" t="s">
        <v>163</v>
      </c>
      <c r="C22" s="123" t="s">
        <v>164</v>
      </c>
      <c r="D22" s="124" t="s">
        <v>158</v>
      </c>
      <c r="E22" s="125" t="s">
        <v>126</v>
      </c>
      <c r="F22" s="125" t="s">
        <v>159</v>
      </c>
      <c r="G22" s="126" t="s">
        <v>160</v>
      </c>
      <c r="H22" s="93">
        <v>55</v>
      </c>
      <c r="I22" s="98">
        <v>60</v>
      </c>
      <c r="J22" s="127">
        <f t="shared" si="0"/>
        <v>55</v>
      </c>
      <c r="K22" s="127">
        <f t="shared" si="0"/>
        <v>60</v>
      </c>
      <c r="L22" s="128"/>
      <c r="M22" s="129" t="str">
        <f t="shared" si="1"/>
        <v>-</v>
      </c>
      <c r="N22" s="130">
        <f t="shared" si="2"/>
        <v>0</v>
      </c>
      <c r="O22" s="125" t="s">
        <v>165</v>
      </c>
      <c r="P22" t="s">
        <v>161</v>
      </c>
    </row>
    <row r="23" spans="1:18" s="97" customFormat="1" x14ac:dyDescent="0.4">
      <c r="A23"/>
      <c r="B23" s="89" t="s">
        <v>166</v>
      </c>
      <c r="C23" s="131" t="s">
        <v>167</v>
      </c>
      <c r="D23" s="90" t="s">
        <v>158</v>
      </c>
      <c r="E23" s="91" t="s">
        <v>123</v>
      </c>
      <c r="F23" s="91" t="s">
        <v>132</v>
      </c>
      <c r="G23" s="92" t="s">
        <v>160</v>
      </c>
      <c r="H23" s="93">
        <v>55</v>
      </c>
      <c r="I23" s="98">
        <v>60</v>
      </c>
      <c r="J23" s="132">
        <f t="shared" si="0"/>
        <v>55</v>
      </c>
      <c r="K23" s="132">
        <f t="shared" si="0"/>
        <v>60</v>
      </c>
      <c r="L23" s="94"/>
      <c r="M23" s="95" t="str">
        <f t="shared" si="1"/>
        <v>-</v>
      </c>
      <c r="N23" s="96">
        <f t="shared" si="2"/>
        <v>0</v>
      </c>
      <c r="O23" s="91" t="s">
        <v>168</v>
      </c>
      <c r="P23" t="s">
        <v>161</v>
      </c>
    </row>
    <row r="24" spans="1:18" s="97" customFormat="1" hidden="1" x14ac:dyDescent="0.4">
      <c r="A24"/>
      <c r="B24" s="122" t="s">
        <v>72</v>
      </c>
      <c r="C24" s="123" t="s">
        <v>169</v>
      </c>
      <c r="D24" s="124" t="s">
        <v>158</v>
      </c>
      <c r="E24" s="125" t="s">
        <v>123</v>
      </c>
      <c r="F24" s="125" t="s">
        <v>132</v>
      </c>
      <c r="G24" s="126" t="s">
        <v>160</v>
      </c>
      <c r="H24" s="99">
        <v>48</v>
      </c>
      <c r="I24" s="100">
        <v>52</v>
      </c>
      <c r="J24" s="127">
        <f t="shared" si="0"/>
        <v>48</v>
      </c>
      <c r="K24" s="127">
        <f t="shared" si="0"/>
        <v>52</v>
      </c>
      <c r="L24" s="128"/>
      <c r="M24" s="129" t="str">
        <f t="shared" si="1"/>
        <v>-</v>
      </c>
      <c r="N24" s="130">
        <f t="shared" si="2"/>
        <v>0</v>
      </c>
      <c r="O24" s="125" t="s">
        <v>103</v>
      </c>
      <c r="P24" t="s">
        <v>161</v>
      </c>
    </row>
    <row r="25" spans="1:18" s="97" customFormat="1" hidden="1" x14ac:dyDescent="0.4">
      <c r="A25"/>
      <c r="B25" s="122" t="s">
        <v>73</v>
      </c>
      <c r="C25" s="123" t="s">
        <v>170</v>
      </c>
      <c r="D25" s="124" t="s">
        <v>158</v>
      </c>
      <c r="E25" s="125" t="s">
        <v>124</v>
      </c>
      <c r="F25" s="125" t="s">
        <v>159</v>
      </c>
      <c r="G25" s="126" t="s">
        <v>160</v>
      </c>
      <c r="H25" s="93">
        <v>68</v>
      </c>
      <c r="I25" s="98">
        <v>73</v>
      </c>
      <c r="J25" s="127">
        <f t="shared" si="0"/>
        <v>68</v>
      </c>
      <c r="K25" s="127">
        <f t="shared" si="0"/>
        <v>73</v>
      </c>
      <c r="L25" s="128"/>
      <c r="M25" s="129" t="str">
        <f t="shared" si="1"/>
        <v>-</v>
      </c>
      <c r="N25" s="130">
        <f t="shared" si="2"/>
        <v>0</v>
      </c>
      <c r="O25" s="125" t="s">
        <v>104</v>
      </c>
      <c r="P25" t="s">
        <v>161</v>
      </c>
    </row>
    <row r="26" spans="1:18" s="97" customFormat="1" hidden="1" x14ac:dyDescent="0.4">
      <c r="A26"/>
      <c r="B26" s="122" t="s">
        <v>74</v>
      </c>
      <c r="C26" s="123" t="s">
        <v>171</v>
      </c>
      <c r="D26" s="124" t="s">
        <v>158</v>
      </c>
      <c r="E26" s="125" t="s">
        <v>126</v>
      </c>
      <c r="F26" s="125" t="s">
        <v>159</v>
      </c>
      <c r="G26" s="126" t="s">
        <v>160</v>
      </c>
      <c r="H26" s="93">
        <v>60</v>
      </c>
      <c r="I26" s="98">
        <v>65</v>
      </c>
      <c r="J26" s="127">
        <f t="shared" si="0"/>
        <v>60</v>
      </c>
      <c r="K26" s="127">
        <f t="shared" si="0"/>
        <v>65</v>
      </c>
      <c r="L26" s="128"/>
      <c r="M26" s="129" t="str">
        <f t="shared" si="1"/>
        <v>-</v>
      </c>
      <c r="N26" s="130">
        <f t="shared" si="2"/>
        <v>0</v>
      </c>
      <c r="O26" s="125" t="s">
        <v>105</v>
      </c>
      <c r="P26" t="s">
        <v>161</v>
      </c>
    </row>
    <row r="27" spans="1:18" s="97" customFormat="1" x14ac:dyDescent="0.4">
      <c r="A27"/>
      <c r="B27" s="89" t="s">
        <v>75</v>
      </c>
      <c r="C27" s="131" t="s">
        <v>172</v>
      </c>
      <c r="D27" s="90" t="s">
        <v>158</v>
      </c>
      <c r="E27" s="91" t="s">
        <v>123</v>
      </c>
      <c r="F27" s="91" t="s">
        <v>134</v>
      </c>
      <c r="G27" s="92" t="s">
        <v>160</v>
      </c>
      <c r="H27" s="93">
        <v>52</v>
      </c>
      <c r="I27" s="98">
        <v>56</v>
      </c>
      <c r="J27" s="132">
        <f t="shared" si="0"/>
        <v>52</v>
      </c>
      <c r="K27" s="132">
        <f t="shared" si="0"/>
        <v>56</v>
      </c>
      <c r="L27" s="94"/>
      <c r="M27" s="95" t="str">
        <f t="shared" si="1"/>
        <v>-</v>
      </c>
      <c r="N27" s="96">
        <f t="shared" si="2"/>
        <v>0</v>
      </c>
      <c r="O27" s="91" t="s">
        <v>173</v>
      </c>
      <c r="P27" t="s">
        <v>161</v>
      </c>
    </row>
    <row r="28" spans="1:18" s="97" customFormat="1" x14ac:dyDescent="0.4">
      <c r="A28"/>
      <c r="B28" s="89" t="s">
        <v>174</v>
      </c>
      <c r="C28" s="131" t="s">
        <v>175</v>
      </c>
      <c r="D28" s="90" t="s">
        <v>158</v>
      </c>
      <c r="E28" s="91" t="s">
        <v>123</v>
      </c>
      <c r="F28" s="91" t="s">
        <v>131</v>
      </c>
      <c r="G28" s="92" t="s">
        <v>160</v>
      </c>
      <c r="H28" s="93">
        <v>48</v>
      </c>
      <c r="I28" s="98">
        <v>52</v>
      </c>
      <c r="J28" s="132">
        <f t="shared" si="0"/>
        <v>48</v>
      </c>
      <c r="K28" s="132">
        <f t="shared" si="0"/>
        <v>52</v>
      </c>
      <c r="L28" s="94"/>
      <c r="M28" s="95" t="str">
        <f t="shared" si="1"/>
        <v>-</v>
      </c>
      <c r="N28" s="96">
        <f t="shared" si="2"/>
        <v>0</v>
      </c>
      <c r="O28" s="91" t="s">
        <v>176</v>
      </c>
      <c r="P28" t="s">
        <v>161</v>
      </c>
    </row>
    <row r="29" spans="1:18" s="97" customFormat="1" x14ac:dyDescent="0.4">
      <c r="A29"/>
      <c r="B29" s="89" t="s">
        <v>177</v>
      </c>
      <c r="C29" s="131" t="s">
        <v>178</v>
      </c>
      <c r="D29" s="90" t="s">
        <v>158</v>
      </c>
      <c r="E29" s="91" t="s">
        <v>125</v>
      </c>
      <c r="F29" s="91" t="s">
        <v>131</v>
      </c>
      <c r="G29" s="92" t="s">
        <v>160</v>
      </c>
      <c r="H29" s="93">
        <v>52</v>
      </c>
      <c r="I29" s="98">
        <v>56</v>
      </c>
      <c r="J29" s="132">
        <f t="shared" si="0"/>
        <v>52</v>
      </c>
      <c r="K29" s="132">
        <f t="shared" si="0"/>
        <v>56</v>
      </c>
      <c r="L29" s="94"/>
      <c r="M29" s="95" t="str">
        <f t="shared" si="1"/>
        <v>-</v>
      </c>
      <c r="N29" s="96">
        <f t="shared" si="2"/>
        <v>0</v>
      </c>
      <c r="O29" s="91" t="s">
        <v>179</v>
      </c>
      <c r="P29" t="s">
        <v>161</v>
      </c>
    </row>
    <row r="30" spans="1:18" s="97" customFormat="1" x14ac:dyDescent="0.4">
      <c r="A30"/>
      <c r="B30" s="89" t="s">
        <v>180</v>
      </c>
      <c r="C30" s="131" t="s">
        <v>181</v>
      </c>
      <c r="D30" s="90" t="s">
        <v>158</v>
      </c>
      <c r="E30" s="91" t="s">
        <v>126</v>
      </c>
      <c r="F30" s="91" t="s">
        <v>131</v>
      </c>
      <c r="G30" s="92" t="s">
        <v>160</v>
      </c>
      <c r="H30" s="93">
        <v>42</v>
      </c>
      <c r="I30" s="98">
        <v>45</v>
      </c>
      <c r="J30" s="132">
        <f t="shared" si="0"/>
        <v>42</v>
      </c>
      <c r="K30" s="132">
        <f t="shared" si="0"/>
        <v>45</v>
      </c>
      <c r="L30" s="94"/>
      <c r="M30" s="95" t="str">
        <f t="shared" si="1"/>
        <v>-</v>
      </c>
      <c r="N30" s="96">
        <f t="shared" si="2"/>
        <v>0</v>
      </c>
      <c r="O30" s="91" t="s">
        <v>106</v>
      </c>
      <c r="P30" t="s">
        <v>161</v>
      </c>
    </row>
    <row r="31" spans="1:18" s="97" customFormat="1" x14ac:dyDescent="0.4">
      <c r="A31"/>
      <c r="B31" s="89" t="s">
        <v>76</v>
      </c>
      <c r="C31" s="131" t="s">
        <v>182</v>
      </c>
      <c r="D31" s="90" t="s">
        <v>158</v>
      </c>
      <c r="E31" s="91" t="s">
        <v>126</v>
      </c>
      <c r="F31" s="91" t="s">
        <v>131</v>
      </c>
      <c r="G31" s="92" t="s">
        <v>160</v>
      </c>
      <c r="H31" s="93">
        <v>44</v>
      </c>
      <c r="I31" s="98">
        <v>48</v>
      </c>
      <c r="J31" s="132">
        <f t="shared" si="0"/>
        <v>44</v>
      </c>
      <c r="K31" s="132">
        <f t="shared" si="0"/>
        <v>48</v>
      </c>
      <c r="L31" s="94"/>
      <c r="M31" s="95" t="str">
        <f t="shared" si="1"/>
        <v>-</v>
      </c>
      <c r="N31" s="96">
        <f t="shared" si="2"/>
        <v>0</v>
      </c>
      <c r="O31" s="91" t="s">
        <v>107</v>
      </c>
      <c r="P31" t="s">
        <v>161</v>
      </c>
    </row>
    <row r="32" spans="1:18" s="97" customFormat="1" x14ac:dyDescent="0.4">
      <c r="A32"/>
      <c r="B32" s="89" t="s">
        <v>183</v>
      </c>
      <c r="C32" s="131" t="s">
        <v>182</v>
      </c>
      <c r="D32" s="90" t="s">
        <v>158</v>
      </c>
      <c r="E32" s="91" t="s">
        <v>126</v>
      </c>
      <c r="F32" s="91" t="s">
        <v>131</v>
      </c>
      <c r="G32" s="92" t="s">
        <v>160</v>
      </c>
      <c r="H32" s="93">
        <v>42</v>
      </c>
      <c r="I32" s="98">
        <v>45</v>
      </c>
      <c r="J32" s="132">
        <f t="shared" si="0"/>
        <v>42</v>
      </c>
      <c r="K32" s="132">
        <f t="shared" si="0"/>
        <v>45</v>
      </c>
      <c r="L32" s="94"/>
      <c r="M32" s="95" t="str">
        <f t="shared" si="1"/>
        <v>-</v>
      </c>
      <c r="N32" s="96">
        <f t="shared" si="2"/>
        <v>0</v>
      </c>
      <c r="O32" s="91" t="s">
        <v>107</v>
      </c>
      <c r="P32" t="s">
        <v>161</v>
      </c>
    </row>
    <row r="33" spans="1:16" s="97" customFormat="1" x14ac:dyDescent="0.4">
      <c r="A33"/>
      <c r="B33" s="89" t="s">
        <v>184</v>
      </c>
      <c r="C33" s="131" t="s">
        <v>185</v>
      </c>
      <c r="D33" s="90" t="s">
        <v>158</v>
      </c>
      <c r="E33" s="91" t="s">
        <v>123</v>
      </c>
      <c r="F33" s="91" t="s">
        <v>131</v>
      </c>
      <c r="G33" s="92" t="s">
        <v>160</v>
      </c>
      <c r="H33" s="93">
        <v>55</v>
      </c>
      <c r="I33" s="98">
        <v>60</v>
      </c>
      <c r="J33" s="132">
        <f t="shared" si="0"/>
        <v>55</v>
      </c>
      <c r="K33" s="132">
        <f t="shared" si="0"/>
        <v>60</v>
      </c>
      <c r="L33" s="94"/>
      <c r="M33" s="95" t="str">
        <f t="shared" si="1"/>
        <v>-</v>
      </c>
      <c r="N33" s="96">
        <f t="shared" si="2"/>
        <v>0</v>
      </c>
      <c r="O33" s="91" t="s">
        <v>186</v>
      </c>
      <c r="P33" t="s">
        <v>161</v>
      </c>
    </row>
    <row r="34" spans="1:16" s="97" customFormat="1" x14ac:dyDescent="0.4">
      <c r="A34"/>
      <c r="B34" s="89" t="s">
        <v>77</v>
      </c>
      <c r="C34" s="131" t="s">
        <v>187</v>
      </c>
      <c r="D34" s="90" t="s">
        <v>158</v>
      </c>
      <c r="E34" s="91" t="s">
        <v>124</v>
      </c>
      <c r="F34" s="91" t="s">
        <v>159</v>
      </c>
      <c r="G34" s="92" t="s">
        <v>160</v>
      </c>
      <c r="H34" s="93">
        <v>45</v>
      </c>
      <c r="I34" s="98">
        <v>49</v>
      </c>
      <c r="J34" s="132">
        <f t="shared" si="0"/>
        <v>45</v>
      </c>
      <c r="K34" s="132">
        <f t="shared" si="0"/>
        <v>49</v>
      </c>
      <c r="L34" s="94"/>
      <c r="M34" s="95" t="str">
        <f t="shared" si="1"/>
        <v>-</v>
      </c>
      <c r="N34" s="96">
        <f t="shared" si="2"/>
        <v>0</v>
      </c>
      <c r="O34" s="91" t="s">
        <v>108</v>
      </c>
      <c r="P34" t="s">
        <v>161</v>
      </c>
    </row>
    <row r="35" spans="1:16" s="97" customFormat="1" x14ac:dyDescent="0.4">
      <c r="A35"/>
      <c r="B35" s="89" t="s">
        <v>188</v>
      </c>
      <c r="C35" s="131" t="s">
        <v>189</v>
      </c>
      <c r="D35" s="90" t="s">
        <v>158</v>
      </c>
      <c r="E35" s="91" t="s">
        <v>127</v>
      </c>
      <c r="F35" s="91" t="s">
        <v>190</v>
      </c>
      <c r="G35" s="92" t="s">
        <v>160</v>
      </c>
      <c r="H35" s="93">
        <v>53</v>
      </c>
      <c r="I35" s="98">
        <v>57</v>
      </c>
      <c r="J35" s="132">
        <f t="shared" si="0"/>
        <v>53</v>
      </c>
      <c r="K35" s="132">
        <f t="shared" si="0"/>
        <v>57</v>
      </c>
      <c r="L35" s="94"/>
      <c r="M35" s="95" t="str">
        <f t="shared" si="1"/>
        <v>-</v>
      </c>
      <c r="N35" s="96">
        <f t="shared" si="2"/>
        <v>0</v>
      </c>
      <c r="O35" s="91" t="s">
        <v>191</v>
      </c>
      <c r="P35" t="s">
        <v>161</v>
      </c>
    </row>
    <row r="36" spans="1:16" s="97" customFormat="1" x14ac:dyDescent="0.4">
      <c r="A36"/>
      <c r="B36" s="89" t="s">
        <v>192</v>
      </c>
      <c r="C36" s="131" t="s">
        <v>193</v>
      </c>
      <c r="D36" s="90" t="s">
        <v>158</v>
      </c>
      <c r="E36" s="91" t="s">
        <v>125</v>
      </c>
      <c r="F36" s="91" t="s">
        <v>132</v>
      </c>
      <c r="G36" s="92" t="s">
        <v>160</v>
      </c>
      <c r="H36" s="93">
        <v>48</v>
      </c>
      <c r="I36" s="98">
        <v>52</v>
      </c>
      <c r="J36" s="132">
        <f t="shared" si="0"/>
        <v>48</v>
      </c>
      <c r="K36" s="132">
        <f t="shared" si="0"/>
        <v>52</v>
      </c>
      <c r="L36" s="94"/>
      <c r="M36" s="95" t="str">
        <f t="shared" si="1"/>
        <v>-</v>
      </c>
      <c r="N36" s="96">
        <f t="shared" si="2"/>
        <v>0</v>
      </c>
      <c r="O36" s="91" t="s">
        <v>122</v>
      </c>
      <c r="P36" t="s">
        <v>161</v>
      </c>
    </row>
    <row r="37" spans="1:16" s="97" customFormat="1" x14ac:dyDescent="0.4">
      <c r="A37"/>
      <c r="B37" s="89" t="s">
        <v>78</v>
      </c>
      <c r="C37" s="131" t="s">
        <v>194</v>
      </c>
      <c r="D37" s="90" t="s">
        <v>158</v>
      </c>
      <c r="E37" s="91" t="s">
        <v>125</v>
      </c>
      <c r="F37" s="91" t="s">
        <v>131</v>
      </c>
      <c r="G37" s="92" t="s">
        <v>160</v>
      </c>
      <c r="H37" s="93">
        <v>40</v>
      </c>
      <c r="I37" s="98">
        <v>44</v>
      </c>
      <c r="J37" s="132">
        <f t="shared" si="0"/>
        <v>40</v>
      </c>
      <c r="K37" s="132">
        <f t="shared" si="0"/>
        <v>44</v>
      </c>
      <c r="L37" s="94"/>
      <c r="M37" s="95" t="str">
        <f t="shared" si="1"/>
        <v>-</v>
      </c>
      <c r="N37" s="96">
        <f t="shared" si="2"/>
        <v>0</v>
      </c>
      <c r="O37" s="91" t="s">
        <v>195</v>
      </c>
      <c r="P37" t="s">
        <v>161</v>
      </c>
    </row>
    <row r="38" spans="1:16" s="97" customFormat="1" x14ac:dyDescent="0.4">
      <c r="A38"/>
      <c r="B38" s="89" t="s">
        <v>196</v>
      </c>
      <c r="C38" s="131" t="s">
        <v>197</v>
      </c>
      <c r="D38" s="90" t="s">
        <v>158</v>
      </c>
      <c r="E38" s="91" t="s">
        <v>125</v>
      </c>
      <c r="F38" s="91" t="s">
        <v>159</v>
      </c>
      <c r="G38" s="92" t="s">
        <v>160</v>
      </c>
      <c r="H38" s="93">
        <v>63</v>
      </c>
      <c r="I38" s="98">
        <v>68</v>
      </c>
      <c r="J38" s="132">
        <f t="shared" si="0"/>
        <v>63</v>
      </c>
      <c r="K38" s="132">
        <f t="shared" si="0"/>
        <v>68</v>
      </c>
      <c r="L38" s="94"/>
      <c r="M38" s="95" t="str">
        <f t="shared" si="1"/>
        <v>-</v>
      </c>
      <c r="N38" s="96">
        <f t="shared" si="2"/>
        <v>0</v>
      </c>
      <c r="O38" s="91" t="s">
        <v>198</v>
      </c>
      <c r="P38" t="s">
        <v>161</v>
      </c>
    </row>
    <row r="39" spans="1:16" s="97" customFormat="1" x14ac:dyDescent="0.4">
      <c r="A39"/>
      <c r="B39" s="89" t="s">
        <v>199</v>
      </c>
      <c r="C39" s="131" t="s">
        <v>200</v>
      </c>
      <c r="D39" s="90" t="s">
        <v>158</v>
      </c>
      <c r="E39" s="91" t="s">
        <v>125</v>
      </c>
      <c r="F39" s="91" t="s">
        <v>131</v>
      </c>
      <c r="G39" s="92" t="s">
        <v>160</v>
      </c>
      <c r="H39" s="93">
        <v>53</v>
      </c>
      <c r="I39" s="98">
        <v>57</v>
      </c>
      <c r="J39" s="132">
        <f t="shared" si="0"/>
        <v>53</v>
      </c>
      <c r="K39" s="132">
        <f t="shared" si="0"/>
        <v>57</v>
      </c>
      <c r="L39" s="94"/>
      <c r="M39" s="95" t="str">
        <f t="shared" si="1"/>
        <v>-</v>
      </c>
      <c r="N39" s="96">
        <f t="shared" si="2"/>
        <v>0</v>
      </c>
      <c r="O39" s="91" t="s">
        <v>201</v>
      </c>
      <c r="P39" t="s">
        <v>161</v>
      </c>
    </row>
    <row r="40" spans="1:16" s="97" customFormat="1" hidden="1" x14ac:dyDescent="0.4">
      <c r="A40"/>
      <c r="B40" s="122" t="s">
        <v>79</v>
      </c>
      <c r="C40" s="123" t="s">
        <v>202</v>
      </c>
      <c r="D40" s="124" t="s">
        <v>158</v>
      </c>
      <c r="E40" s="125" t="s">
        <v>125</v>
      </c>
      <c r="F40" s="125" t="s">
        <v>133</v>
      </c>
      <c r="G40" s="126" t="s">
        <v>160</v>
      </c>
      <c r="H40" s="93">
        <v>48</v>
      </c>
      <c r="I40" s="98">
        <v>52</v>
      </c>
      <c r="J40" s="127">
        <f t="shared" si="0"/>
        <v>48</v>
      </c>
      <c r="K40" s="127">
        <f t="shared" si="0"/>
        <v>52</v>
      </c>
      <c r="L40" s="128"/>
      <c r="M40" s="129" t="str">
        <f t="shared" si="1"/>
        <v>-</v>
      </c>
      <c r="N40" s="130">
        <f t="shared" si="2"/>
        <v>0</v>
      </c>
      <c r="O40" s="125" t="s">
        <v>109</v>
      </c>
      <c r="P40" t="s">
        <v>161</v>
      </c>
    </row>
    <row r="41" spans="1:16" s="97" customFormat="1" x14ac:dyDescent="0.4">
      <c r="A41"/>
      <c r="B41" s="89" t="s">
        <v>80</v>
      </c>
      <c r="C41" s="131" t="s">
        <v>203</v>
      </c>
      <c r="D41" s="90" t="s">
        <v>158</v>
      </c>
      <c r="E41" s="91" t="s">
        <v>127</v>
      </c>
      <c r="F41" s="91" t="s">
        <v>134</v>
      </c>
      <c r="G41" s="92" t="s">
        <v>160</v>
      </c>
      <c r="H41" s="93">
        <v>50</v>
      </c>
      <c r="I41" s="98">
        <v>54</v>
      </c>
      <c r="J41" s="132">
        <f t="shared" si="0"/>
        <v>50</v>
      </c>
      <c r="K41" s="132">
        <f t="shared" si="0"/>
        <v>54</v>
      </c>
      <c r="L41" s="94"/>
      <c r="M41" s="95" t="str">
        <f t="shared" si="1"/>
        <v>-</v>
      </c>
      <c r="N41" s="96">
        <f t="shared" si="2"/>
        <v>0</v>
      </c>
      <c r="O41" s="91" t="s">
        <v>110</v>
      </c>
      <c r="P41" t="s">
        <v>161</v>
      </c>
    </row>
    <row r="42" spans="1:16" s="97" customFormat="1" hidden="1" x14ac:dyDescent="0.4">
      <c r="A42"/>
      <c r="B42" s="122" t="s">
        <v>204</v>
      </c>
      <c r="C42" s="123" t="s">
        <v>205</v>
      </c>
      <c r="D42" s="124" t="s">
        <v>158</v>
      </c>
      <c r="E42" s="125" t="s">
        <v>124</v>
      </c>
      <c r="F42" s="125" t="s">
        <v>159</v>
      </c>
      <c r="G42" s="126" t="s">
        <v>160</v>
      </c>
      <c r="H42" s="93">
        <v>53</v>
      </c>
      <c r="I42" s="98">
        <v>57</v>
      </c>
      <c r="J42" s="127">
        <f t="shared" si="0"/>
        <v>53</v>
      </c>
      <c r="K42" s="127">
        <f t="shared" si="0"/>
        <v>57</v>
      </c>
      <c r="L42" s="128"/>
      <c r="M42" s="129" t="str">
        <f t="shared" si="1"/>
        <v>-</v>
      </c>
      <c r="N42" s="130">
        <f t="shared" si="2"/>
        <v>0</v>
      </c>
      <c r="O42" s="125" t="s">
        <v>206</v>
      </c>
      <c r="P42" t="s">
        <v>161</v>
      </c>
    </row>
    <row r="43" spans="1:16" s="97" customFormat="1" x14ac:dyDescent="0.4">
      <c r="A43"/>
      <c r="B43" s="89" t="s">
        <v>81</v>
      </c>
      <c r="C43" s="131" t="s">
        <v>207</v>
      </c>
      <c r="D43" s="90" t="s">
        <v>158</v>
      </c>
      <c r="E43" s="91" t="s">
        <v>124</v>
      </c>
      <c r="F43" s="91" t="s">
        <v>131</v>
      </c>
      <c r="G43" s="92" t="s">
        <v>160</v>
      </c>
      <c r="H43" s="93">
        <v>40</v>
      </c>
      <c r="I43" s="98">
        <v>44</v>
      </c>
      <c r="J43" s="132">
        <f t="shared" si="0"/>
        <v>40</v>
      </c>
      <c r="K43" s="132">
        <f t="shared" si="0"/>
        <v>44</v>
      </c>
      <c r="L43" s="94"/>
      <c r="M43" s="95" t="str">
        <f t="shared" si="1"/>
        <v>-</v>
      </c>
      <c r="N43" s="96">
        <f t="shared" si="2"/>
        <v>0</v>
      </c>
      <c r="O43" s="91" t="s">
        <v>111</v>
      </c>
      <c r="P43" t="s">
        <v>161</v>
      </c>
    </row>
    <row r="44" spans="1:16" s="97" customFormat="1" x14ac:dyDescent="0.4">
      <c r="A44"/>
      <c r="B44" s="89" t="s">
        <v>208</v>
      </c>
      <c r="C44" s="131" t="s">
        <v>207</v>
      </c>
      <c r="D44" s="90" t="s">
        <v>158</v>
      </c>
      <c r="E44" s="91" t="s">
        <v>124</v>
      </c>
      <c r="F44" s="91" t="s">
        <v>131</v>
      </c>
      <c r="G44" s="92" t="s">
        <v>160</v>
      </c>
      <c r="H44" s="93">
        <v>38</v>
      </c>
      <c r="I44" s="98">
        <v>41</v>
      </c>
      <c r="J44" s="132">
        <f t="shared" si="0"/>
        <v>38</v>
      </c>
      <c r="K44" s="132">
        <f t="shared" si="0"/>
        <v>41</v>
      </c>
      <c r="L44" s="94"/>
      <c r="M44" s="95" t="str">
        <f t="shared" si="1"/>
        <v>-</v>
      </c>
      <c r="N44" s="96">
        <f t="shared" si="2"/>
        <v>0</v>
      </c>
      <c r="O44" s="91" t="s">
        <v>111</v>
      </c>
      <c r="P44" t="s">
        <v>161</v>
      </c>
    </row>
    <row r="45" spans="1:16" s="97" customFormat="1" x14ac:dyDescent="0.4">
      <c r="A45"/>
      <c r="B45" s="89" t="s">
        <v>209</v>
      </c>
      <c r="C45" s="131" t="s">
        <v>210</v>
      </c>
      <c r="D45" s="90" t="s">
        <v>158</v>
      </c>
      <c r="E45" s="91" t="s">
        <v>123</v>
      </c>
      <c r="F45" s="91" t="s">
        <v>133</v>
      </c>
      <c r="G45" s="92" t="s">
        <v>160</v>
      </c>
      <c r="H45" s="93">
        <v>55</v>
      </c>
      <c r="I45" s="98">
        <v>60</v>
      </c>
      <c r="J45" s="132">
        <f t="shared" si="0"/>
        <v>55</v>
      </c>
      <c r="K45" s="132">
        <f t="shared" si="0"/>
        <v>60</v>
      </c>
      <c r="L45" s="94"/>
      <c r="M45" s="95" t="str">
        <f t="shared" si="1"/>
        <v>-</v>
      </c>
      <c r="N45" s="96">
        <f t="shared" si="2"/>
        <v>0</v>
      </c>
      <c r="O45" s="91" t="s">
        <v>211</v>
      </c>
      <c r="P45" t="s">
        <v>161</v>
      </c>
    </row>
    <row r="46" spans="1:16" s="97" customFormat="1" hidden="1" x14ac:dyDescent="0.4">
      <c r="A46"/>
      <c r="B46" s="122" t="s">
        <v>82</v>
      </c>
      <c r="C46" s="123" t="s">
        <v>212</v>
      </c>
      <c r="D46" s="124" t="s">
        <v>158</v>
      </c>
      <c r="E46" s="125" t="s">
        <v>128</v>
      </c>
      <c r="F46" s="125" t="s">
        <v>131</v>
      </c>
      <c r="G46" s="126" t="s">
        <v>160</v>
      </c>
      <c r="H46" s="93">
        <v>40</v>
      </c>
      <c r="I46" s="98">
        <v>44</v>
      </c>
      <c r="J46" s="127">
        <f t="shared" si="0"/>
        <v>40</v>
      </c>
      <c r="K46" s="127">
        <f t="shared" si="0"/>
        <v>44</v>
      </c>
      <c r="L46" s="128"/>
      <c r="M46" s="129" t="str">
        <f t="shared" si="1"/>
        <v>-</v>
      </c>
      <c r="N46" s="130">
        <f t="shared" si="2"/>
        <v>0</v>
      </c>
      <c r="O46" s="125" t="s">
        <v>112</v>
      </c>
      <c r="P46" t="s">
        <v>161</v>
      </c>
    </row>
    <row r="47" spans="1:16" s="97" customFormat="1" x14ac:dyDescent="0.4">
      <c r="A47"/>
      <c r="B47" s="89" t="s">
        <v>83</v>
      </c>
      <c r="C47" s="131" t="s">
        <v>213</v>
      </c>
      <c r="D47" s="90" t="s">
        <v>158</v>
      </c>
      <c r="E47" s="91" t="s">
        <v>125</v>
      </c>
      <c r="F47" s="91" t="s">
        <v>131</v>
      </c>
      <c r="G47" s="92" t="s">
        <v>160</v>
      </c>
      <c r="H47" s="93">
        <v>40</v>
      </c>
      <c r="I47" s="98">
        <v>44</v>
      </c>
      <c r="J47" s="132">
        <f t="shared" si="0"/>
        <v>40</v>
      </c>
      <c r="K47" s="132">
        <f t="shared" si="0"/>
        <v>44</v>
      </c>
      <c r="L47" s="94"/>
      <c r="M47" s="95" t="str">
        <f t="shared" si="1"/>
        <v>-</v>
      </c>
      <c r="N47" s="96">
        <f t="shared" si="2"/>
        <v>0</v>
      </c>
      <c r="O47" s="91" t="s">
        <v>113</v>
      </c>
      <c r="P47" t="s">
        <v>161</v>
      </c>
    </row>
    <row r="48" spans="1:16" s="97" customFormat="1" x14ac:dyDescent="0.4">
      <c r="A48"/>
      <c r="B48" s="89" t="s">
        <v>214</v>
      </c>
      <c r="C48" s="131" t="s">
        <v>215</v>
      </c>
      <c r="D48" s="90" t="s">
        <v>158</v>
      </c>
      <c r="E48" s="91" t="s">
        <v>125</v>
      </c>
      <c r="F48" s="91" t="s">
        <v>133</v>
      </c>
      <c r="G48" s="92" t="s">
        <v>160</v>
      </c>
      <c r="H48" s="93">
        <v>52</v>
      </c>
      <c r="I48" s="98">
        <v>56</v>
      </c>
      <c r="J48" s="132">
        <f t="shared" si="0"/>
        <v>52</v>
      </c>
      <c r="K48" s="132">
        <f t="shared" si="0"/>
        <v>56</v>
      </c>
      <c r="L48" s="94"/>
      <c r="M48" s="95" t="str">
        <f t="shared" si="1"/>
        <v>-</v>
      </c>
      <c r="N48" s="96">
        <f t="shared" si="2"/>
        <v>0</v>
      </c>
      <c r="O48" s="91" t="s">
        <v>216</v>
      </c>
      <c r="P48" t="s">
        <v>161</v>
      </c>
    </row>
    <row r="49" spans="1:16" s="97" customFormat="1" x14ac:dyDescent="0.4">
      <c r="A49"/>
      <c r="B49" s="89" t="s">
        <v>217</v>
      </c>
      <c r="C49" s="131" t="s">
        <v>218</v>
      </c>
      <c r="D49" s="90" t="s">
        <v>158</v>
      </c>
      <c r="E49" s="91" t="s">
        <v>123</v>
      </c>
      <c r="F49" s="91" t="s">
        <v>131</v>
      </c>
      <c r="G49" s="92" t="s">
        <v>160</v>
      </c>
      <c r="H49" s="93">
        <v>70</v>
      </c>
      <c r="I49" s="98">
        <v>76</v>
      </c>
      <c r="J49" s="132">
        <f t="shared" si="0"/>
        <v>70</v>
      </c>
      <c r="K49" s="132">
        <f t="shared" si="0"/>
        <v>76</v>
      </c>
      <c r="L49" s="94"/>
      <c r="M49" s="95" t="str">
        <f t="shared" si="1"/>
        <v>-</v>
      </c>
      <c r="N49" s="96">
        <f t="shared" si="2"/>
        <v>0</v>
      </c>
      <c r="O49" s="91" t="s">
        <v>219</v>
      </c>
      <c r="P49" t="s">
        <v>161</v>
      </c>
    </row>
    <row r="50" spans="1:16" s="97" customFormat="1" x14ac:dyDescent="0.4">
      <c r="A50"/>
      <c r="B50" s="89" t="s">
        <v>84</v>
      </c>
      <c r="C50" s="131" t="s">
        <v>220</v>
      </c>
      <c r="D50" s="90" t="s">
        <v>158</v>
      </c>
      <c r="E50" s="91" t="s">
        <v>125</v>
      </c>
      <c r="F50" s="91" t="s">
        <v>134</v>
      </c>
      <c r="G50" s="92" t="s">
        <v>160</v>
      </c>
      <c r="H50" s="93">
        <v>47</v>
      </c>
      <c r="I50" s="98">
        <v>50</v>
      </c>
      <c r="J50" s="132">
        <f t="shared" si="0"/>
        <v>47</v>
      </c>
      <c r="K50" s="132">
        <f t="shared" si="0"/>
        <v>50</v>
      </c>
      <c r="L50" s="94"/>
      <c r="M50" s="95" t="str">
        <f t="shared" si="1"/>
        <v>-</v>
      </c>
      <c r="N50" s="96">
        <f t="shared" si="2"/>
        <v>0</v>
      </c>
      <c r="O50" s="91" t="s">
        <v>221</v>
      </c>
      <c r="P50" t="s">
        <v>161</v>
      </c>
    </row>
    <row r="51" spans="1:16" s="97" customFormat="1" x14ac:dyDescent="0.4">
      <c r="A51"/>
      <c r="B51" s="89" t="s">
        <v>85</v>
      </c>
      <c r="C51" s="131" t="s">
        <v>222</v>
      </c>
      <c r="D51" s="90" t="s">
        <v>158</v>
      </c>
      <c r="E51" s="91" t="s">
        <v>129</v>
      </c>
      <c r="F51" s="91" t="s">
        <v>131</v>
      </c>
      <c r="G51" s="92" t="s">
        <v>160</v>
      </c>
      <c r="H51" s="93">
        <v>62</v>
      </c>
      <c r="I51" s="98">
        <v>67</v>
      </c>
      <c r="J51" s="132">
        <f t="shared" si="0"/>
        <v>62</v>
      </c>
      <c r="K51" s="132">
        <f t="shared" si="0"/>
        <v>67</v>
      </c>
      <c r="L51" s="94"/>
      <c r="M51" s="95" t="str">
        <f t="shared" si="1"/>
        <v>-</v>
      </c>
      <c r="N51" s="96">
        <f t="shared" si="2"/>
        <v>0</v>
      </c>
      <c r="O51" s="91" t="s">
        <v>114</v>
      </c>
      <c r="P51" t="s">
        <v>161</v>
      </c>
    </row>
    <row r="52" spans="1:16" s="104" customFormat="1" hidden="1" x14ac:dyDescent="0.4">
      <c r="A52" s="101"/>
      <c r="B52" s="122" t="s">
        <v>86</v>
      </c>
      <c r="C52" s="123" t="s">
        <v>223</v>
      </c>
      <c r="D52" s="124" t="s">
        <v>158</v>
      </c>
      <c r="E52" s="125" t="s">
        <v>130</v>
      </c>
      <c r="F52" s="125" t="s">
        <v>134</v>
      </c>
      <c r="G52" s="126" t="s">
        <v>160</v>
      </c>
      <c r="H52" s="102">
        <v>47</v>
      </c>
      <c r="I52" s="103">
        <v>50</v>
      </c>
      <c r="J52" s="127">
        <f t="shared" si="0"/>
        <v>47</v>
      </c>
      <c r="K52" s="127">
        <f t="shared" si="0"/>
        <v>50</v>
      </c>
      <c r="L52" s="128"/>
      <c r="M52" s="129" t="str">
        <f t="shared" si="1"/>
        <v>-</v>
      </c>
      <c r="N52" s="130">
        <f t="shared" si="2"/>
        <v>0</v>
      </c>
      <c r="O52" s="125" t="s">
        <v>115</v>
      </c>
      <c r="P52" s="101" t="s">
        <v>161</v>
      </c>
    </row>
    <row r="53" spans="1:16" s="97" customFormat="1" x14ac:dyDescent="0.4">
      <c r="A53"/>
      <c r="B53" s="89" t="s">
        <v>224</v>
      </c>
      <c r="C53" s="131" t="s">
        <v>225</v>
      </c>
      <c r="D53" s="90" t="s">
        <v>158</v>
      </c>
      <c r="E53" s="91" t="s">
        <v>126</v>
      </c>
      <c r="F53" s="91" t="s">
        <v>131</v>
      </c>
      <c r="G53" s="92" t="s">
        <v>160</v>
      </c>
      <c r="H53" s="93">
        <v>53</v>
      </c>
      <c r="I53" s="98">
        <v>57</v>
      </c>
      <c r="J53" s="132">
        <f t="shared" si="0"/>
        <v>53</v>
      </c>
      <c r="K53" s="132">
        <f t="shared" si="0"/>
        <v>57</v>
      </c>
      <c r="L53" s="94"/>
      <c r="M53" s="95" t="str">
        <f t="shared" si="1"/>
        <v>-</v>
      </c>
      <c r="N53" s="96">
        <f t="shared" si="2"/>
        <v>0</v>
      </c>
      <c r="O53" s="91" t="s">
        <v>226</v>
      </c>
      <c r="P53" t="s">
        <v>161</v>
      </c>
    </row>
    <row r="54" spans="1:16" s="97" customFormat="1" x14ac:dyDescent="0.4">
      <c r="A54"/>
      <c r="B54" s="89" t="s">
        <v>227</v>
      </c>
      <c r="C54" s="131" t="s">
        <v>228</v>
      </c>
      <c r="D54" s="90" t="s">
        <v>158</v>
      </c>
      <c r="E54" s="91" t="s">
        <v>125</v>
      </c>
      <c r="F54" s="91" t="s">
        <v>134</v>
      </c>
      <c r="G54" s="92" t="s">
        <v>160</v>
      </c>
      <c r="H54" s="93">
        <v>52</v>
      </c>
      <c r="I54" s="98">
        <v>56</v>
      </c>
      <c r="J54" s="132">
        <f t="shared" si="0"/>
        <v>52</v>
      </c>
      <c r="K54" s="132">
        <f t="shared" si="0"/>
        <v>56</v>
      </c>
      <c r="L54" s="94"/>
      <c r="M54" s="95" t="str">
        <f t="shared" si="1"/>
        <v>-</v>
      </c>
      <c r="N54" s="96">
        <f t="shared" si="2"/>
        <v>0</v>
      </c>
      <c r="O54" s="91" t="s">
        <v>229</v>
      </c>
      <c r="P54" t="s">
        <v>161</v>
      </c>
    </row>
    <row r="55" spans="1:16" s="97" customFormat="1" x14ac:dyDescent="0.4">
      <c r="A55"/>
      <c r="B55" s="89" t="s">
        <v>87</v>
      </c>
      <c r="C55" s="131" t="s">
        <v>230</v>
      </c>
      <c r="D55" s="90" t="s">
        <v>158</v>
      </c>
      <c r="E55" s="91" t="s">
        <v>123</v>
      </c>
      <c r="F55" s="91" t="s">
        <v>133</v>
      </c>
      <c r="G55" s="92" t="s">
        <v>160</v>
      </c>
      <c r="H55" s="93">
        <v>53</v>
      </c>
      <c r="I55" s="98">
        <v>57</v>
      </c>
      <c r="J55" s="132">
        <f t="shared" si="0"/>
        <v>53</v>
      </c>
      <c r="K55" s="132">
        <f t="shared" si="0"/>
        <v>57</v>
      </c>
      <c r="L55" s="94"/>
      <c r="M55" s="95" t="str">
        <f t="shared" si="1"/>
        <v>-</v>
      </c>
      <c r="N55" s="96">
        <f t="shared" si="2"/>
        <v>0</v>
      </c>
      <c r="O55" s="91" t="s">
        <v>116</v>
      </c>
      <c r="P55" t="s">
        <v>161</v>
      </c>
    </row>
    <row r="56" spans="1:16" s="97" customFormat="1" x14ac:dyDescent="0.4">
      <c r="A56"/>
      <c r="B56" s="89" t="s">
        <v>88</v>
      </c>
      <c r="C56" s="131" t="s">
        <v>231</v>
      </c>
      <c r="D56" s="90" t="s">
        <v>158</v>
      </c>
      <c r="E56" s="91" t="s">
        <v>125</v>
      </c>
      <c r="F56" s="91" t="s">
        <v>159</v>
      </c>
      <c r="G56" s="92" t="s">
        <v>160</v>
      </c>
      <c r="H56" s="93">
        <v>43</v>
      </c>
      <c r="I56" s="98">
        <v>46</v>
      </c>
      <c r="J56" s="132">
        <f t="shared" si="0"/>
        <v>43</v>
      </c>
      <c r="K56" s="132">
        <f t="shared" si="0"/>
        <v>46</v>
      </c>
      <c r="L56" s="94"/>
      <c r="M56" s="95" t="str">
        <f t="shared" si="1"/>
        <v>-</v>
      </c>
      <c r="N56" s="96">
        <f t="shared" si="2"/>
        <v>0</v>
      </c>
      <c r="O56" s="91" t="s">
        <v>117</v>
      </c>
      <c r="P56" t="s">
        <v>161</v>
      </c>
    </row>
    <row r="57" spans="1:16" s="97" customFormat="1" x14ac:dyDescent="0.4">
      <c r="A57"/>
      <c r="B57" s="89" t="s">
        <v>232</v>
      </c>
      <c r="C57" s="131" t="s">
        <v>233</v>
      </c>
      <c r="D57" s="90" t="s">
        <v>158</v>
      </c>
      <c r="E57" s="91" t="s">
        <v>123</v>
      </c>
      <c r="F57" s="91" t="s">
        <v>135</v>
      </c>
      <c r="G57" s="92" t="s">
        <v>160</v>
      </c>
      <c r="H57" s="93">
        <v>55</v>
      </c>
      <c r="I57" s="98">
        <v>60</v>
      </c>
      <c r="J57" s="132">
        <f t="shared" si="0"/>
        <v>55</v>
      </c>
      <c r="K57" s="132">
        <f t="shared" si="0"/>
        <v>60</v>
      </c>
      <c r="L57" s="94"/>
      <c r="M57" s="95" t="str">
        <f t="shared" si="1"/>
        <v>-</v>
      </c>
      <c r="N57" s="96">
        <f t="shared" si="2"/>
        <v>0</v>
      </c>
      <c r="O57" s="91" t="s">
        <v>234</v>
      </c>
      <c r="P57" t="s">
        <v>161</v>
      </c>
    </row>
    <row r="58" spans="1:16" s="97" customFormat="1" x14ac:dyDescent="0.4">
      <c r="A58"/>
      <c r="B58" s="89" t="s">
        <v>235</v>
      </c>
      <c r="C58" s="131" t="s">
        <v>236</v>
      </c>
      <c r="D58" s="90" t="s">
        <v>158</v>
      </c>
      <c r="E58" s="91" t="s">
        <v>126</v>
      </c>
      <c r="F58" s="91" t="s">
        <v>133</v>
      </c>
      <c r="G58" s="92" t="s">
        <v>160</v>
      </c>
      <c r="H58" s="93">
        <v>53</v>
      </c>
      <c r="I58" s="98">
        <v>57</v>
      </c>
      <c r="J58" s="132">
        <f t="shared" si="0"/>
        <v>53</v>
      </c>
      <c r="K58" s="132">
        <f t="shared" si="0"/>
        <v>57</v>
      </c>
      <c r="L58" s="94"/>
      <c r="M58" s="95" t="str">
        <f t="shared" si="1"/>
        <v>-</v>
      </c>
      <c r="N58" s="96">
        <f t="shared" si="2"/>
        <v>0</v>
      </c>
      <c r="O58" s="91" t="s">
        <v>237</v>
      </c>
      <c r="P58" t="s">
        <v>161</v>
      </c>
    </row>
    <row r="59" spans="1:16" s="97" customFormat="1" hidden="1" x14ac:dyDescent="0.4">
      <c r="A59"/>
      <c r="B59" s="122" t="s">
        <v>238</v>
      </c>
      <c r="C59" s="123" t="s">
        <v>239</v>
      </c>
      <c r="D59" s="124" t="s">
        <v>158</v>
      </c>
      <c r="E59" s="125" t="s">
        <v>125</v>
      </c>
      <c r="F59" s="125" t="s">
        <v>131</v>
      </c>
      <c r="G59" s="126" t="s">
        <v>160</v>
      </c>
      <c r="H59" s="93">
        <v>62</v>
      </c>
      <c r="I59" s="98">
        <v>67</v>
      </c>
      <c r="J59" s="127">
        <f t="shared" si="0"/>
        <v>62</v>
      </c>
      <c r="K59" s="127">
        <f t="shared" si="0"/>
        <v>67</v>
      </c>
      <c r="L59" s="128"/>
      <c r="M59" s="129" t="str">
        <f t="shared" si="1"/>
        <v>-</v>
      </c>
      <c r="N59" s="130">
        <f t="shared" si="2"/>
        <v>0</v>
      </c>
      <c r="O59" s="125" t="s">
        <v>240</v>
      </c>
      <c r="P59" t="s">
        <v>161</v>
      </c>
    </row>
    <row r="60" spans="1:16" s="97" customFormat="1" x14ac:dyDescent="0.4">
      <c r="A60"/>
      <c r="B60" s="89" t="s">
        <v>89</v>
      </c>
      <c r="C60" s="131" t="s">
        <v>241</v>
      </c>
      <c r="D60" s="90" t="s">
        <v>158</v>
      </c>
      <c r="E60" s="91" t="s">
        <v>124</v>
      </c>
      <c r="F60" s="91" t="s">
        <v>159</v>
      </c>
      <c r="G60" s="92" t="s">
        <v>160</v>
      </c>
      <c r="H60" s="93">
        <v>60</v>
      </c>
      <c r="I60" s="98">
        <v>65</v>
      </c>
      <c r="J60" s="132">
        <f t="shared" si="0"/>
        <v>60</v>
      </c>
      <c r="K60" s="132">
        <f t="shared" si="0"/>
        <v>65</v>
      </c>
      <c r="L60" s="94"/>
      <c r="M60" s="95" t="str">
        <f t="shared" si="1"/>
        <v>-</v>
      </c>
      <c r="N60" s="96">
        <f t="shared" si="2"/>
        <v>0</v>
      </c>
      <c r="O60" s="91" t="s">
        <v>118</v>
      </c>
      <c r="P60" t="s">
        <v>161</v>
      </c>
    </row>
    <row r="61" spans="1:16" s="97" customFormat="1" x14ac:dyDescent="0.4">
      <c r="A61"/>
      <c r="B61" s="89" t="s">
        <v>242</v>
      </c>
      <c r="C61" s="131" t="s">
        <v>243</v>
      </c>
      <c r="D61" s="90" t="s">
        <v>158</v>
      </c>
      <c r="E61" s="91" t="s">
        <v>123</v>
      </c>
      <c r="F61" s="91" t="s">
        <v>134</v>
      </c>
      <c r="G61" s="92" t="s">
        <v>160</v>
      </c>
      <c r="H61" s="93">
        <v>55</v>
      </c>
      <c r="I61" s="98">
        <v>60</v>
      </c>
      <c r="J61" s="132">
        <f t="shared" si="0"/>
        <v>55</v>
      </c>
      <c r="K61" s="132">
        <f t="shared" si="0"/>
        <v>60</v>
      </c>
      <c r="L61" s="94"/>
      <c r="M61" s="95" t="str">
        <f t="shared" si="1"/>
        <v>-</v>
      </c>
      <c r="N61" s="96">
        <f t="shared" si="2"/>
        <v>0</v>
      </c>
      <c r="O61" s="91" t="s">
        <v>244</v>
      </c>
      <c r="P61" t="s">
        <v>161</v>
      </c>
    </row>
    <row r="62" spans="1:16" s="97" customFormat="1" x14ac:dyDescent="0.4">
      <c r="A62"/>
      <c r="B62" s="89" t="s">
        <v>90</v>
      </c>
      <c r="C62" s="131" t="s">
        <v>245</v>
      </c>
      <c r="D62" s="90" t="s">
        <v>158</v>
      </c>
      <c r="E62" s="91" t="s">
        <v>130</v>
      </c>
      <c r="F62" s="91" t="s">
        <v>135</v>
      </c>
      <c r="G62" s="92" t="s">
        <v>160</v>
      </c>
      <c r="H62" s="93">
        <v>40</v>
      </c>
      <c r="I62" s="98">
        <v>44</v>
      </c>
      <c r="J62" s="132">
        <f t="shared" si="0"/>
        <v>40</v>
      </c>
      <c r="K62" s="132">
        <f t="shared" si="0"/>
        <v>44</v>
      </c>
      <c r="L62" s="94"/>
      <c r="M62" s="95" t="str">
        <f t="shared" si="1"/>
        <v>-</v>
      </c>
      <c r="N62" s="96">
        <f t="shared" si="2"/>
        <v>0</v>
      </c>
      <c r="O62" s="91" t="s">
        <v>246</v>
      </c>
      <c r="P62" t="s">
        <v>161</v>
      </c>
    </row>
    <row r="63" spans="1:16" s="97" customFormat="1" x14ac:dyDescent="0.4">
      <c r="A63"/>
      <c r="B63" s="89" t="s">
        <v>247</v>
      </c>
      <c r="C63" s="131" t="s">
        <v>248</v>
      </c>
      <c r="D63" s="90" t="s">
        <v>158</v>
      </c>
      <c r="E63" s="91" t="s">
        <v>123</v>
      </c>
      <c r="F63" s="91" t="s">
        <v>190</v>
      </c>
      <c r="G63" s="92" t="s">
        <v>160</v>
      </c>
      <c r="H63" s="93">
        <v>55</v>
      </c>
      <c r="I63" s="98">
        <v>60</v>
      </c>
      <c r="J63" s="132">
        <f t="shared" si="0"/>
        <v>55</v>
      </c>
      <c r="K63" s="132">
        <f t="shared" si="0"/>
        <v>60</v>
      </c>
      <c r="L63" s="94"/>
      <c r="M63" s="95" t="str">
        <f t="shared" si="1"/>
        <v>-</v>
      </c>
      <c r="N63" s="96">
        <f t="shared" si="2"/>
        <v>0</v>
      </c>
      <c r="O63" s="91" t="s">
        <v>249</v>
      </c>
      <c r="P63" t="s">
        <v>161</v>
      </c>
    </row>
    <row r="64" spans="1:16" s="97" customFormat="1" x14ac:dyDescent="0.4">
      <c r="A64"/>
      <c r="B64" s="89" t="s">
        <v>91</v>
      </c>
      <c r="C64" s="131" t="s">
        <v>250</v>
      </c>
      <c r="D64" s="90" t="s">
        <v>158</v>
      </c>
      <c r="E64" s="91" t="s">
        <v>125</v>
      </c>
      <c r="F64" s="91" t="s">
        <v>133</v>
      </c>
      <c r="G64" s="92" t="s">
        <v>160</v>
      </c>
      <c r="H64" s="93">
        <v>48</v>
      </c>
      <c r="I64" s="98">
        <v>52</v>
      </c>
      <c r="J64" s="132">
        <f t="shared" si="0"/>
        <v>48</v>
      </c>
      <c r="K64" s="132">
        <f t="shared" si="0"/>
        <v>52</v>
      </c>
      <c r="L64" s="94"/>
      <c r="M64" s="95" t="str">
        <f t="shared" si="1"/>
        <v>-</v>
      </c>
      <c r="N64" s="96">
        <f t="shared" si="2"/>
        <v>0</v>
      </c>
      <c r="O64" s="91" t="s">
        <v>119</v>
      </c>
      <c r="P64" t="s">
        <v>161</v>
      </c>
    </row>
    <row r="65" spans="1:16" s="97" customFormat="1" x14ac:dyDescent="0.4">
      <c r="A65"/>
      <c r="B65" s="89" t="s">
        <v>92</v>
      </c>
      <c r="C65" s="131" t="s">
        <v>251</v>
      </c>
      <c r="D65" s="90" t="s">
        <v>158</v>
      </c>
      <c r="E65" s="91" t="s">
        <v>129</v>
      </c>
      <c r="F65" s="91" t="s">
        <v>135</v>
      </c>
      <c r="G65" s="92" t="s">
        <v>160</v>
      </c>
      <c r="H65" s="93">
        <v>54</v>
      </c>
      <c r="I65" s="98">
        <v>59</v>
      </c>
      <c r="J65" s="132">
        <f t="shared" si="0"/>
        <v>54</v>
      </c>
      <c r="K65" s="132">
        <f t="shared" si="0"/>
        <v>59</v>
      </c>
      <c r="L65" s="94"/>
      <c r="M65" s="95" t="str">
        <f t="shared" si="1"/>
        <v>-</v>
      </c>
      <c r="N65" s="96">
        <f t="shared" si="2"/>
        <v>0</v>
      </c>
      <c r="O65" s="91" t="s">
        <v>120</v>
      </c>
      <c r="P65" t="s">
        <v>161</v>
      </c>
    </row>
    <row r="66" spans="1:16" s="97" customFormat="1" x14ac:dyDescent="0.4">
      <c r="A66"/>
      <c r="B66" s="89" t="s">
        <v>252</v>
      </c>
      <c r="C66" s="131" t="s">
        <v>253</v>
      </c>
      <c r="D66" s="90" t="s">
        <v>158</v>
      </c>
      <c r="E66" s="91" t="s">
        <v>123</v>
      </c>
      <c r="F66" s="91" t="s">
        <v>131</v>
      </c>
      <c r="G66" s="92" t="s">
        <v>160</v>
      </c>
      <c r="H66" s="93">
        <v>55</v>
      </c>
      <c r="I66" s="98">
        <v>60</v>
      </c>
      <c r="J66" s="132">
        <f t="shared" si="0"/>
        <v>55</v>
      </c>
      <c r="K66" s="132">
        <f t="shared" si="0"/>
        <v>60</v>
      </c>
      <c r="L66" s="94"/>
      <c r="M66" s="95" t="str">
        <f t="shared" si="1"/>
        <v>-</v>
      </c>
      <c r="N66" s="96">
        <f t="shared" si="2"/>
        <v>0</v>
      </c>
      <c r="O66" s="91" t="s">
        <v>254</v>
      </c>
      <c r="P66" t="s">
        <v>161</v>
      </c>
    </row>
    <row r="67" spans="1:16" s="97" customFormat="1" hidden="1" x14ac:dyDescent="0.4">
      <c r="A67"/>
      <c r="B67" s="122" t="s">
        <v>255</v>
      </c>
      <c r="C67" s="123" t="s">
        <v>256</v>
      </c>
      <c r="D67" s="124" t="s">
        <v>158</v>
      </c>
      <c r="E67" s="125" t="s">
        <v>125</v>
      </c>
      <c r="F67" s="125" t="s">
        <v>135</v>
      </c>
      <c r="G67" s="126" t="s">
        <v>160</v>
      </c>
      <c r="H67" s="93">
        <v>42</v>
      </c>
      <c r="I67" s="98">
        <v>45</v>
      </c>
      <c r="J67" s="127">
        <f t="shared" si="0"/>
        <v>42</v>
      </c>
      <c r="K67" s="127">
        <f t="shared" si="0"/>
        <v>45</v>
      </c>
      <c r="L67" s="128"/>
      <c r="M67" s="129" t="str">
        <f t="shared" si="1"/>
        <v>-</v>
      </c>
      <c r="N67" s="130">
        <f t="shared" si="2"/>
        <v>0</v>
      </c>
      <c r="O67" s="125" t="s">
        <v>257</v>
      </c>
      <c r="P67" t="s">
        <v>161</v>
      </c>
    </row>
    <row r="68" spans="1:16" s="97" customFormat="1" x14ac:dyDescent="0.4">
      <c r="A68"/>
      <c r="B68" s="89" t="s">
        <v>258</v>
      </c>
      <c r="C68" s="131" t="s">
        <v>259</v>
      </c>
      <c r="D68" s="90" t="s">
        <v>158</v>
      </c>
      <c r="E68" s="91" t="s">
        <v>123</v>
      </c>
      <c r="F68" s="91" t="s">
        <v>131</v>
      </c>
      <c r="G68" s="92" t="s">
        <v>160</v>
      </c>
      <c r="H68" s="93">
        <v>52</v>
      </c>
      <c r="I68" s="98">
        <v>56</v>
      </c>
      <c r="J68" s="132">
        <f t="shared" si="0"/>
        <v>52</v>
      </c>
      <c r="K68" s="132">
        <f t="shared" si="0"/>
        <v>56</v>
      </c>
      <c r="L68" s="94"/>
      <c r="M68" s="95" t="str">
        <f t="shared" si="1"/>
        <v>-</v>
      </c>
      <c r="N68" s="96">
        <f t="shared" si="2"/>
        <v>0</v>
      </c>
      <c r="O68" s="91" t="s">
        <v>260</v>
      </c>
      <c r="P68" t="s">
        <v>161</v>
      </c>
    </row>
    <row r="69" spans="1:16" s="97" customFormat="1" hidden="1" x14ac:dyDescent="0.4">
      <c r="A69"/>
      <c r="B69" s="122" t="s">
        <v>93</v>
      </c>
      <c r="C69" s="123" t="s">
        <v>261</v>
      </c>
      <c r="D69" s="124" t="s">
        <v>158</v>
      </c>
      <c r="E69" s="125" t="s">
        <v>125</v>
      </c>
      <c r="F69" s="125" t="s">
        <v>135</v>
      </c>
      <c r="G69" s="126" t="s">
        <v>160</v>
      </c>
      <c r="H69" s="93">
        <v>48</v>
      </c>
      <c r="I69" s="98">
        <v>52</v>
      </c>
      <c r="J69" s="127">
        <f t="shared" si="0"/>
        <v>48</v>
      </c>
      <c r="K69" s="127">
        <f t="shared" si="0"/>
        <v>52</v>
      </c>
      <c r="L69" s="128"/>
      <c r="M69" s="129" t="str">
        <f t="shared" si="1"/>
        <v>-</v>
      </c>
      <c r="N69" s="130">
        <f t="shared" si="2"/>
        <v>0</v>
      </c>
      <c r="O69" s="125" t="s">
        <v>121</v>
      </c>
      <c r="P69" t="s">
        <v>161</v>
      </c>
    </row>
    <row r="70" spans="1:16" s="97" customFormat="1" x14ac:dyDescent="0.4">
      <c r="A70"/>
      <c r="B70" s="89" t="s">
        <v>94</v>
      </c>
      <c r="C70" s="131" t="s">
        <v>262</v>
      </c>
      <c r="D70" s="90" t="s">
        <v>158</v>
      </c>
      <c r="E70" s="91" t="s">
        <v>125</v>
      </c>
      <c r="F70" s="91" t="s">
        <v>132</v>
      </c>
      <c r="G70" s="92" t="s">
        <v>160</v>
      </c>
      <c r="H70" s="93">
        <v>48</v>
      </c>
      <c r="I70" s="98">
        <v>52</v>
      </c>
      <c r="J70" s="132">
        <f t="shared" si="0"/>
        <v>48</v>
      </c>
      <c r="K70" s="132">
        <f t="shared" si="0"/>
        <v>52</v>
      </c>
      <c r="L70" s="94"/>
      <c r="M70" s="95" t="str">
        <f t="shared" si="1"/>
        <v>-</v>
      </c>
      <c r="N70" s="96">
        <f t="shared" si="2"/>
        <v>0</v>
      </c>
      <c r="O70" s="91" t="s">
        <v>263</v>
      </c>
      <c r="P70" t="s">
        <v>161</v>
      </c>
    </row>
    <row r="72" spans="1:16" x14ac:dyDescent="0.4">
      <c r="C72" s="84" t="s">
        <v>264</v>
      </c>
    </row>
  </sheetData>
  <sheetProtection algorithmName="SHA-512" hashValue="wzJMCMnHweYVhaYYSCu1LJlVpdbDdG2wU09Mc51EosMm2f8mZjY4k4iYU/DWzWc4PeHqsbQ90/HWd6HIQI7Nvw==" saltValue="132IodMC/Fb3DWgcO4S3Kg==" spinCount="100000" sheet="1" objects="1" scenarios="1" formatCells="0" formatColumns="0" formatRows="0" autoFilter="0"/>
  <autoFilter ref="B19:O70">
    <filterColumn colId="1">
      <colorFilter dxfId="15" cellColor="0"/>
    </filterColumn>
  </autoFilter>
  <mergeCells count="8">
    <mergeCell ref="L14:M14"/>
    <mergeCell ref="L15:M15"/>
    <mergeCell ref="L1:O1"/>
    <mergeCell ref="L9:M9"/>
    <mergeCell ref="L10:M10"/>
    <mergeCell ref="L11:M11"/>
    <mergeCell ref="L12:M12"/>
    <mergeCell ref="L13:M13"/>
  </mergeCells>
  <conditionalFormatting sqref="K6">
    <cfRule type="containsText" dxfId="14" priority="14" operator="containsText" text="нет">
      <formula>NOT(ISERROR(SEARCH("нет",K6)))</formula>
    </cfRule>
    <cfRule type="iconSet" priority="15">
      <iconSet iconSet="3Symbols">
        <cfvo type="percent" val="0"/>
        <cfvo type="percent" val="33"/>
        <cfvo type="percent" val="67"/>
      </iconSet>
    </cfRule>
  </conditionalFormatting>
  <conditionalFormatting sqref="B71:B1048576 B1:B20">
    <cfRule type="duplicateValues" dxfId="13" priority="16"/>
  </conditionalFormatting>
  <conditionalFormatting sqref="L9:M9">
    <cfRule type="containsText" dxfId="12" priority="10" operator="containsText" text="ИП Водакова Т.Ю.">
      <formula>NOT(ISERROR(SEARCH("ИП Водакова Т.Ю.",L9)))</formula>
    </cfRule>
    <cfRule type="containsText" dxfId="11" priority="11" operator="containsText" text="в кассу предприятия">
      <formula>NOT(ISERROR(SEARCH("в кассу предприятия",L9)))</formula>
    </cfRule>
    <cfRule type="containsText" dxfId="10" priority="12" operator="containsText" text="на счет ООО (КФХ)">
      <formula>NOT(ISERROR(SEARCH("на счет ООО (КФХ)",L9)))</formula>
    </cfRule>
  </conditionalFormatting>
  <conditionalFormatting sqref="C15 C8:C9">
    <cfRule type="duplicateValues" dxfId="9" priority="7" stopIfTrue="1"/>
  </conditionalFormatting>
  <conditionalFormatting sqref="C15">
    <cfRule type="duplicateValues" dxfId="8" priority="8" stopIfTrue="1"/>
  </conditionalFormatting>
  <conditionalFormatting sqref="C15 C8:C9">
    <cfRule type="duplicateValues" dxfId="7" priority="9"/>
  </conditionalFormatting>
  <conditionalFormatting sqref="B21:B29 B31:B70">
    <cfRule type="duplicateValues" dxfId="6" priority="17"/>
  </conditionalFormatting>
  <conditionalFormatting sqref="C72">
    <cfRule type="duplicateValues" dxfId="5" priority="6"/>
  </conditionalFormatting>
  <conditionalFormatting sqref="A1:B29 A31:B1048576">
    <cfRule type="duplicateValues" dxfId="4" priority="5"/>
  </conditionalFormatting>
  <conditionalFormatting sqref="B30">
    <cfRule type="duplicateValues" dxfId="3" priority="4"/>
  </conditionalFormatting>
  <conditionalFormatting sqref="A30:B30">
    <cfRule type="duplicateValues" dxfId="2" priority="3"/>
  </conditionalFormatting>
  <conditionalFormatting sqref="A1:B1048576">
    <cfRule type="duplicateValues" dxfId="1" priority="2"/>
  </conditionalFormatting>
  <dataValidations count="4">
    <dataValidation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M20:M70"/>
    <dataValidation type="list" allowBlank="1" showInputMessage="1" showErrorMessage="1" sqref="L9:M9">
      <formula1>"ИП Водакова Т.Ю., в кассу предприятия,-"</formula1>
    </dataValidation>
    <dataValidation type="custom" allowBlank="1" showInputMessage="1" showErrorMessage="1" errorTitle="PlantMarket Cash&amp;Carry" error="Пожалуйста, ознакомьтесь с условими работы и подтвердите своё согласие с ними в шапке прайс-листа." sqref="L20:L70">
      <formula1>$L$9&lt;&gt;"-"</formula1>
    </dataValidation>
    <dataValidation type="list" allowBlank="1" showInputMessage="1" showErrorMessage="1" sqref="K6">
      <formula1>"да,нет"</formula1>
    </dataValidation>
  </dataValidations>
  <hyperlinks>
    <hyperlink ref="J5" location="'Условия работы'!A1" display="&gt;&gt;&gt; Условия работы &lt;&lt;&lt;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3" operator="containsText" id="{D9F056C2-5DE0-488B-90E3-0F14EBBE2451}">
            <xm:f>NOT(ISERROR(SEARCH("-",L9)))</xm:f>
            <xm:f>"-"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L9:M9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1:BH112"/>
  <sheetViews>
    <sheetView showGridLines="0" zoomScaleNormal="100" workbookViewId="0">
      <selection activeCell="S11" sqref="S11"/>
    </sheetView>
  </sheetViews>
  <sheetFormatPr defaultRowHeight="14.6" x14ac:dyDescent="0.4"/>
  <cols>
    <col min="1" max="1" width="3.3828125" customWidth="1"/>
    <col min="2" max="2" width="5.84375" style="1" customWidth="1"/>
    <col min="16" max="16" width="10" customWidth="1"/>
  </cols>
  <sheetData>
    <row r="1" spans="2:16" s="5" customFormat="1" ht="15" thickTop="1" x14ac:dyDescent="0.4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</row>
    <row r="2" spans="2:16" s="5" customFormat="1" x14ac:dyDescent="0.4">
      <c r="B2" s="6"/>
      <c r="P2" s="7"/>
    </row>
    <row r="3" spans="2:16" s="5" customFormat="1" x14ac:dyDescent="0.4">
      <c r="B3" s="6"/>
      <c r="P3" s="7"/>
    </row>
    <row r="4" spans="2:16" s="5" customFormat="1" x14ac:dyDescent="0.4">
      <c r="B4" s="6"/>
      <c r="P4" s="7"/>
    </row>
    <row r="5" spans="2:16" s="5" customFormat="1" x14ac:dyDescent="0.4">
      <c r="B5" s="6"/>
      <c r="P5" s="7"/>
    </row>
    <row r="6" spans="2:16" s="10" customFormat="1" ht="16.5" customHeight="1" x14ac:dyDescent="0.35">
      <c r="B6" s="8"/>
      <c r="C6" s="9"/>
      <c r="P6" s="11"/>
    </row>
    <row r="7" spans="2:16" s="12" customFormat="1" ht="12" customHeight="1" x14ac:dyDescent="0.35">
      <c r="B7" s="8"/>
      <c r="C7" s="9"/>
      <c r="P7" s="13"/>
    </row>
    <row r="8" spans="2:16" s="5" customFormat="1" ht="12" customHeight="1" x14ac:dyDescent="0.4">
      <c r="B8" s="6"/>
      <c r="C8" s="9"/>
      <c r="P8" s="7"/>
    </row>
    <row r="9" spans="2:16" s="5" customFormat="1" ht="12" customHeight="1" x14ac:dyDescent="0.55000000000000004">
      <c r="B9" s="14"/>
      <c r="C9" s="9"/>
      <c r="P9" s="7"/>
    </row>
    <row r="10" spans="2:16" s="5" customFormat="1" ht="12" customHeight="1" x14ac:dyDescent="0.55000000000000004">
      <c r="B10" s="14"/>
      <c r="C10" s="9"/>
      <c r="P10" s="7"/>
    </row>
    <row r="11" spans="2:16" s="5" customFormat="1" ht="16.5" customHeight="1" x14ac:dyDescent="0.4">
      <c r="B11" s="6"/>
      <c r="P11" s="7"/>
    </row>
    <row r="12" spans="2:16" s="5" customFormat="1" ht="20.25" customHeight="1" x14ac:dyDescent="0.4">
      <c r="B12" s="6"/>
      <c r="P12" s="7"/>
    </row>
    <row r="13" spans="2:16" s="17" customFormat="1" ht="17.25" customHeight="1" x14ac:dyDescent="0.35">
      <c r="B13" s="15" t="s">
        <v>1</v>
      </c>
      <c r="C13" s="16" t="s">
        <v>2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P13" s="18"/>
    </row>
    <row r="14" spans="2:16" s="23" customFormat="1" ht="15.45" x14ac:dyDescent="0.4">
      <c r="B14" s="19" t="s">
        <v>3</v>
      </c>
      <c r="C14" s="20"/>
      <c r="D14" s="21"/>
      <c r="E14" s="21"/>
      <c r="F14" s="21"/>
      <c r="G14" s="21"/>
      <c r="H14" s="22" t="s">
        <v>4</v>
      </c>
      <c r="I14" s="20"/>
      <c r="J14" s="21"/>
      <c r="K14" s="21"/>
      <c r="L14" s="21"/>
      <c r="M14" s="21"/>
      <c r="N14" s="21"/>
      <c r="P14" s="24"/>
    </row>
    <row r="15" spans="2:16" s="30" customFormat="1" x14ac:dyDescent="0.4">
      <c r="B15" s="25"/>
      <c r="C15" s="26" t="s">
        <v>5</v>
      </c>
      <c r="D15" s="27"/>
      <c r="E15" s="27"/>
      <c r="F15" s="27"/>
      <c r="G15" s="27"/>
      <c r="H15" s="28" t="s">
        <v>6</v>
      </c>
      <c r="I15" s="29" t="s">
        <v>7</v>
      </c>
      <c r="J15" s="27"/>
      <c r="K15" s="27"/>
      <c r="L15" s="27"/>
      <c r="M15" s="27"/>
      <c r="N15" s="27"/>
      <c r="P15" s="31"/>
    </row>
    <row r="16" spans="2:16" s="30" customFormat="1" x14ac:dyDescent="0.4">
      <c r="B16" s="25"/>
      <c r="C16" s="26" t="s">
        <v>8</v>
      </c>
      <c r="D16" s="27"/>
      <c r="E16" s="27"/>
      <c r="F16" s="27"/>
      <c r="G16" s="27"/>
      <c r="H16" s="28" t="s">
        <v>6</v>
      </c>
      <c r="I16" s="29" t="s">
        <v>9</v>
      </c>
      <c r="J16" s="27"/>
      <c r="K16" s="27"/>
      <c r="L16" s="27"/>
      <c r="M16" s="27"/>
      <c r="N16" s="27"/>
      <c r="P16" s="31"/>
    </row>
    <row r="17" spans="2:22" s="30" customFormat="1" x14ac:dyDescent="0.4">
      <c r="B17" s="25"/>
      <c r="C17" s="26" t="s">
        <v>10</v>
      </c>
      <c r="D17" s="27"/>
      <c r="E17" s="27"/>
      <c r="F17" s="27"/>
      <c r="G17" s="27"/>
      <c r="H17" s="28" t="s">
        <v>6</v>
      </c>
      <c r="I17" s="29" t="s">
        <v>11</v>
      </c>
      <c r="J17" s="27"/>
      <c r="K17" s="27"/>
      <c r="L17" s="27"/>
      <c r="M17" s="27"/>
      <c r="N17" s="27"/>
      <c r="P17" s="31"/>
    </row>
    <row r="18" spans="2:22" s="30" customFormat="1" x14ac:dyDescent="0.4">
      <c r="B18" s="25"/>
      <c r="C18" s="26" t="s">
        <v>12</v>
      </c>
      <c r="D18" s="27"/>
      <c r="E18" s="27"/>
      <c r="F18" s="27"/>
      <c r="G18" s="27"/>
      <c r="H18" s="28" t="s">
        <v>6</v>
      </c>
      <c r="I18" s="29" t="s">
        <v>13</v>
      </c>
      <c r="J18" s="27"/>
      <c r="K18" s="27"/>
      <c r="L18" s="27"/>
      <c r="M18" s="27"/>
      <c r="N18" s="27"/>
      <c r="P18" s="31"/>
      <c r="V18" s="32"/>
    </row>
    <row r="19" spans="2:22" s="35" customFormat="1" x14ac:dyDescent="0.4">
      <c r="B19" s="33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P19" s="36"/>
      <c r="V19" s="37"/>
    </row>
    <row r="20" spans="2:22" s="5" customFormat="1" ht="15.45" x14ac:dyDescent="0.4">
      <c r="B20" s="15" t="s">
        <v>1</v>
      </c>
      <c r="C20" s="16" t="s">
        <v>14</v>
      </c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P20" s="7"/>
      <c r="V20" s="37"/>
    </row>
    <row r="21" spans="2:22" s="30" customFormat="1" x14ac:dyDescent="0.4">
      <c r="B21" s="25"/>
      <c r="C21" s="26" t="s">
        <v>15</v>
      </c>
      <c r="D21" s="27"/>
      <c r="E21" s="27"/>
      <c r="F21" s="27"/>
      <c r="G21" s="27"/>
      <c r="H21" s="28"/>
      <c r="I21" s="29"/>
      <c r="J21" s="27"/>
      <c r="K21" s="27"/>
      <c r="L21" s="27"/>
      <c r="M21" s="27"/>
      <c r="N21" s="27"/>
      <c r="P21" s="31"/>
    </row>
    <row r="22" spans="2:22" s="5" customFormat="1" x14ac:dyDescent="0.4">
      <c r="B22" s="33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P22" s="7"/>
    </row>
    <row r="23" spans="2:22" s="5" customFormat="1" x14ac:dyDescent="0.4">
      <c r="B23" s="38"/>
      <c r="P23" s="7"/>
    </row>
    <row r="24" spans="2:22" s="5" customFormat="1" x14ac:dyDescent="0.4">
      <c r="B24" s="38"/>
      <c r="P24" s="7"/>
    </row>
    <row r="25" spans="2:22" s="5" customFormat="1" x14ac:dyDescent="0.4">
      <c r="B25" s="38"/>
      <c r="P25" s="7"/>
    </row>
    <row r="26" spans="2:22" s="41" customFormat="1" ht="15.45" x14ac:dyDescent="0.4">
      <c r="B26" s="39" t="s">
        <v>1</v>
      </c>
      <c r="C26" s="40" t="s">
        <v>16</v>
      </c>
      <c r="P26" s="42"/>
    </row>
    <row r="27" spans="2:22" s="5" customFormat="1" x14ac:dyDescent="0.4">
      <c r="B27" s="38"/>
      <c r="C27" s="26" t="s">
        <v>17</v>
      </c>
      <c r="P27" s="7"/>
    </row>
    <row r="28" spans="2:22" s="5" customFormat="1" x14ac:dyDescent="0.4">
      <c r="B28" s="38"/>
      <c r="C28" s="26" t="s">
        <v>18</v>
      </c>
      <c r="P28" s="7"/>
    </row>
    <row r="29" spans="2:22" s="41" customFormat="1" ht="15.45" x14ac:dyDescent="0.4">
      <c r="B29" s="39" t="s">
        <v>1</v>
      </c>
      <c r="C29" s="40" t="s">
        <v>19</v>
      </c>
      <c r="P29" s="42"/>
    </row>
    <row r="30" spans="2:22" s="45" customFormat="1" ht="45" customHeight="1" x14ac:dyDescent="0.4">
      <c r="B30" s="43" t="s">
        <v>1</v>
      </c>
      <c r="C30" s="117" t="s">
        <v>20</v>
      </c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44"/>
    </row>
    <row r="31" spans="2:22" s="5" customFormat="1" x14ac:dyDescent="0.4">
      <c r="B31" s="38"/>
      <c r="C31" s="119" t="s">
        <v>21</v>
      </c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7"/>
    </row>
    <row r="32" spans="2:22" s="5" customFormat="1" ht="29.25" customHeight="1" x14ac:dyDescent="0.4">
      <c r="B32" s="38"/>
      <c r="C32" s="120" t="s">
        <v>22</v>
      </c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7"/>
    </row>
    <row r="33" spans="2:16" s="5" customFormat="1" ht="30" customHeight="1" x14ac:dyDescent="0.4">
      <c r="B33" s="38"/>
      <c r="C33" s="120" t="s">
        <v>23</v>
      </c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7"/>
    </row>
    <row r="34" spans="2:16" s="5" customFormat="1" ht="29.25" customHeight="1" x14ac:dyDescent="0.4">
      <c r="B34" s="38"/>
      <c r="C34" s="119" t="s">
        <v>24</v>
      </c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7"/>
    </row>
    <row r="35" spans="2:16" s="41" customFormat="1" ht="30.75" customHeight="1" x14ac:dyDescent="0.4">
      <c r="B35" s="43" t="s">
        <v>1</v>
      </c>
      <c r="C35" s="117" t="s">
        <v>25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42"/>
    </row>
    <row r="36" spans="2:16" s="5" customFormat="1" ht="29.25" customHeight="1" x14ac:dyDescent="0.4">
      <c r="B36" s="38"/>
      <c r="C36" s="119" t="s">
        <v>26</v>
      </c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7"/>
    </row>
    <row r="37" spans="2:16" s="5" customFormat="1" ht="29.25" customHeight="1" x14ac:dyDescent="0.4">
      <c r="B37" s="38"/>
      <c r="C37" s="119" t="s">
        <v>27</v>
      </c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7"/>
    </row>
    <row r="38" spans="2:16" s="41" customFormat="1" ht="30.75" customHeight="1" x14ac:dyDescent="0.4">
      <c r="B38" s="43" t="s">
        <v>1</v>
      </c>
      <c r="C38" s="117" t="s">
        <v>28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42"/>
    </row>
    <row r="39" spans="2:16" s="5" customFormat="1" x14ac:dyDescent="0.4">
      <c r="B39" s="38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7"/>
    </row>
    <row r="40" spans="2:16" s="5" customFormat="1" x14ac:dyDescent="0.4">
      <c r="B40" s="38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7"/>
    </row>
    <row r="41" spans="2:16" s="5" customFormat="1" x14ac:dyDescent="0.4">
      <c r="B41" s="38"/>
      <c r="C41" s="46"/>
      <c r="D41" s="46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7"/>
    </row>
    <row r="42" spans="2:16" s="5" customFormat="1" ht="28.5" customHeight="1" x14ac:dyDescent="0.4">
      <c r="B42" s="43" t="s">
        <v>1</v>
      </c>
      <c r="C42" s="117" t="s">
        <v>29</v>
      </c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7"/>
    </row>
    <row r="43" spans="2:16" s="45" customFormat="1" ht="30" customHeight="1" x14ac:dyDescent="0.4">
      <c r="B43" s="43" t="s">
        <v>1</v>
      </c>
      <c r="C43" s="117" t="s">
        <v>30</v>
      </c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44"/>
    </row>
    <row r="44" spans="2:16" s="5" customFormat="1" ht="30" customHeight="1" x14ac:dyDescent="0.4">
      <c r="B44" s="38"/>
      <c r="C44" s="119" t="s">
        <v>31</v>
      </c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7"/>
    </row>
    <row r="45" spans="2:16" s="5" customFormat="1" ht="29.25" customHeight="1" x14ac:dyDescent="0.4">
      <c r="B45" s="38"/>
      <c r="C45" s="119" t="s">
        <v>32</v>
      </c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7"/>
    </row>
    <row r="46" spans="2:16" s="45" customFormat="1" ht="15" x14ac:dyDescent="0.4">
      <c r="B46" s="43" t="s">
        <v>1</v>
      </c>
      <c r="C46" s="117" t="s">
        <v>33</v>
      </c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44"/>
    </row>
    <row r="47" spans="2:16" s="5" customFormat="1" ht="44.25" customHeight="1" x14ac:dyDescent="0.4">
      <c r="B47" s="38"/>
      <c r="C47" s="119" t="s">
        <v>34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7"/>
    </row>
    <row r="48" spans="2:16" s="45" customFormat="1" ht="15" x14ac:dyDescent="0.4">
      <c r="B48" s="43" t="s">
        <v>1</v>
      </c>
      <c r="C48" s="117" t="s">
        <v>35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44"/>
    </row>
    <row r="49" spans="2:16" s="5" customFormat="1" ht="29.25" customHeight="1" x14ac:dyDescent="0.4">
      <c r="B49" s="38"/>
      <c r="C49" s="119" t="s">
        <v>36</v>
      </c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7"/>
    </row>
    <row r="50" spans="2:16" s="45" customFormat="1" ht="30" customHeight="1" x14ac:dyDescent="0.4">
      <c r="B50" s="43" t="s">
        <v>1</v>
      </c>
      <c r="C50" s="117" t="s">
        <v>37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44"/>
    </row>
    <row r="51" spans="2:16" s="5" customFormat="1" ht="30.75" customHeight="1" x14ac:dyDescent="0.4">
      <c r="B51" s="38"/>
      <c r="C51" s="119" t="s">
        <v>38</v>
      </c>
      <c r="D51" s="119"/>
      <c r="E51" s="119"/>
      <c r="F51" s="119"/>
      <c r="G51" s="119"/>
      <c r="H51" s="119"/>
      <c r="I51" s="119"/>
      <c r="J51" s="119"/>
      <c r="K51" s="119"/>
      <c r="L51" s="119"/>
      <c r="M51" s="119"/>
      <c r="N51" s="119"/>
      <c r="O51" s="119"/>
      <c r="P51" s="7"/>
    </row>
    <row r="52" spans="2:16" s="5" customFormat="1" ht="30.75" customHeight="1" x14ac:dyDescent="0.4">
      <c r="B52" s="38"/>
      <c r="C52" s="119" t="s">
        <v>39</v>
      </c>
      <c r="D52" s="119"/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7"/>
    </row>
    <row r="53" spans="2:16" s="5" customFormat="1" ht="30.75" customHeight="1" x14ac:dyDescent="0.4">
      <c r="B53" s="38"/>
      <c r="C53" s="119" t="s">
        <v>40</v>
      </c>
      <c r="D53" s="119"/>
      <c r="E53" s="119"/>
      <c r="F53" s="119"/>
      <c r="G53" s="119"/>
      <c r="H53" s="119"/>
      <c r="I53" s="119"/>
      <c r="J53" s="119"/>
      <c r="K53" s="119"/>
      <c r="L53" s="119"/>
      <c r="M53" s="119"/>
      <c r="N53" s="119"/>
      <c r="O53" s="119"/>
      <c r="P53" s="7"/>
    </row>
    <row r="54" spans="2:16" s="5" customFormat="1" ht="42" customHeight="1" x14ac:dyDescent="0.4">
      <c r="B54" s="43" t="s">
        <v>1</v>
      </c>
      <c r="C54" s="117" t="s">
        <v>41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7"/>
    </row>
    <row r="55" spans="2:16" s="5" customFormat="1" x14ac:dyDescent="0.4">
      <c r="B55" s="38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19"/>
      <c r="P55" s="7"/>
    </row>
    <row r="56" spans="2:16" s="5" customFormat="1" x14ac:dyDescent="0.4">
      <c r="B56" s="38"/>
      <c r="C56" s="46"/>
      <c r="D56" s="46"/>
      <c r="E56" s="46"/>
      <c r="F56" s="46"/>
      <c r="G56" s="46"/>
      <c r="H56" s="46"/>
      <c r="I56" s="46"/>
      <c r="J56" s="46"/>
      <c r="K56" s="46"/>
      <c r="L56" s="46"/>
      <c r="M56" s="46"/>
      <c r="N56" s="46"/>
      <c r="O56" s="46"/>
      <c r="P56" s="7"/>
    </row>
    <row r="57" spans="2:16" s="5" customFormat="1" x14ac:dyDescent="0.4">
      <c r="B57" s="38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7"/>
    </row>
    <row r="58" spans="2:16" s="5" customFormat="1" x14ac:dyDescent="0.4">
      <c r="B58" s="38"/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  <c r="O58" s="46"/>
      <c r="P58" s="7"/>
    </row>
    <row r="59" spans="2:16" s="5" customFormat="1" ht="15" x14ac:dyDescent="0.4">
      <c r="B59" s="43" t="s">
        <v>1</v>
      </c>
      <c r="C59" s="117" t="s">
        <v>140</v>
      </c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7"/>
    </row>
    <row r="60" spans="2:16" s="5" customFormat="1" ht="15" x14ac:dyDescent="0.4">
      <c r="B60" s="43" t="s">
        <v>1</v>
      </c>
      <c r="C60" s="117" t="s">
        <v>138</v>
      </c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7"/>
    </row>
    <row r="61" spans="2:16" s="5" customFormat="1" ht="15" x14ac:dyDescent="0.4">
      <c r="B61" s="43" t="s">
        <v>1</v>
      </c>
      <c r="C61" s="117" t="s">
        <v>139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7"/>
    </row>
    <row r="62" spans="2:16" s="5" customFormat="1" x14ac:dyDescent="0.4">
      <c r="B62" s="38"/>
      <c r="P62" s="7"/>
    </row>
    <row r="63" spans="2:16" s="5" customFormat="1" x14ac:dyDescent="0.4">
      <c r="B63" s="38"/>
      <c r="P63" s="7"/>
    </row>
    <row r="64" spans="2:16" s="5" customFormat="1" x14ac:dyDescent="0.4">
      <c r="B64" s="38"/>
      <c r="P64" s="7"/>
    </row>
    <row r="65" spans="2:60" s="5" customFormat="1" ht="17.25" customHeight="1" x14ac:dyDescent="0.4">
      <c r="B65" s="43" t="s">
        <v>1</v>
      </c>
      <c r="C65" s="117" t="s">
        <v>42</v>
      </c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7"/>
    </row>
    <row r="66" spans="2:60" s="5" customFormat="1" x14ac:dyDescent="0.4">
      <c r="B66" s="38"/>
      <c r="C66" s="119" t="s">
        <v>43</v>
      </c>
      <c r="D66" s="119"/>
      <c r="E66" s="119"/>
      <c r="F66" s="119"/>
      <c r="G66" s="119"/>
      <c r="H66" s="119"/>
      <c r="I66" s="119"/>
      <c r="J66" s="119"/>
      <c r="K66" s="119"/>
      <c r="L66" s="119"/>
      <c r="M66" s="119"/>
      <c r="N66" s="119"/>
      <c r="O66" s="119"/>
      <c r="P66" s="7"/>
    </row>
    <row r="67" spans="2:60" s="5" customFormat="1" x14ac:dyDescent="0.4">
      <c r="B67" s="38"/>
      <c r="C67" s="119" t="s">
        <v>44</v>
      </c>
      <c r="D67" s="119"/>
      <c r="E67" s="119"/>
      <c r="F67" s="119"/>
      <c r="G67" s="119"/>
      <c r="H67" s="119"/>
      <c r="I67" s="119"/>
      <c r="J67" s="119"/>
      <c r="K67" s="119"/>
      <c r="L67" s="119"/>
      <c r="M67" s="119"/>
      <c r="N67" s="119"/>
      <c r="O67" s="119"/>
      <c r="P67" s="7"/>
    </row>
    <row r="68" spans="2:60" s="5" customFormat="1" ht="31.5" customHeight="1" x14ac:dyDescent="0.4">
      <c r="B68" s="43" t="s">
        <v>1</v>
      </c>
      <c r="C68" s="117" t="s">
        <v>45</v>
      </c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7"/>
    </row>
    <row r="69" spans="2:60" s="5" customFormat="1" ht="31.5" customHeight="1" x14ac:dyDescent="0.4">
      <c r="B69" s="43"/>
      <c r="C69" s="119" t="s">
        <v>46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7"/>
    </row>
    <row r="70" spans="2:60" s="5" customFormat="1" ht="29.25" customHeight="1" x14ac:dyDescent="0.4">
      <c r="B70" s="43"/>
      <c r="C70" s="119" t="s">
        <v>47</v>
      </c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  <c r="P70" s="7"/>
    </row>
    <row r="71" spans="2:60" s="5" customFormat="1" x14ac:dyDescent="0.4">
      <c r="B71" s="38"/>
      <c r="C71" s="119" t="s">
        <v>48</v>
      </c>
      <c r="D71" s="119"/>
      <c r="E71" s="119"/>
      <c r="F71" s="119"/>
      <c r="G71" s="119"/>
      <c r="H71" s="119"/>
      <c r="I71" s="119"/>
      <c r="J71" s="119"/>
      <c r="K71" s="119"/>
      <c r="L71" s="119"/>
      <c r="M71" s="119"/>
      <c r="N71" s="119"/>
      <c r="O71" s="119"/>
      <c r="P71" s="7"/>
    </row>
    <row r="72" spans="2:60" s="5" customFormat="1" x14ac:dyDescent="0.4">
      <c r="B72" s="38"/>
      <c r="C72" s="46"/>
      <c r="D72" s="46"/>
      <c r="E72" s="46"/>
      <c r="F72" s="46"/>
      <c r="G72" s="46"/>
      <c r="H72" s="46"/>
      <c r="I72" s="46"/>
      <c r="J72" s="46"/>
      <c r="K72" s="46"/>
      <c r="L72" s="46"/>
      <c r="M72" s="46"/>
      <c r="N72" s="46"/>
      <c r="O72" s="46"/>
      <c r="P72" s="7"/>
    </row>
    <row r="73" spans="2:60" s="5" customFormat="1" x14ac:dyDescent="0.4">
      <c r="B73" s="38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46"/>
      <c r="P73" s="7"/>
    </row>
    <row r="74" spans="2:60" s="5" customFormat="1" x14ac:dyDescent="0.4">
      <c r="B74" s="38"/>
      <c r="C74" s="46"/>
      <c r="D74" s="46"/>
      <c r="E74" s="46"/>
      <c r="F74" s="46"/>
      <c r="G74" s="46"/>
      <c r="H74" s="46"/>
      <c r="I74" s="46"/>
      <c r="J74" s="46"/>
      <c r="K74" s="46"/>
      <c r="L74" s="46"/>
      <c r="M74" s="46"/>
      <c r="N74" s="46"/>
      <c r="O74" s="46"/>
      <c r="P74" s="7"/>
    </row>
    <row r="75" spans="2:60" s="5" customFormat="1" x14ac:dyDescent="0.4">
      <c r="B75" s="38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7"/>
    </row>
    <row r="76" spans="2:60" s="51" customFormat="1" ht="45" customHeight="1" x14ac:dyDescent="0.4">
      <c r="B76" s="52" t="s">
        <v>1</v>
      </c>
      <c r="C76" s="118" t="s">
        <v>67</v>
      </c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53"/>
      <c r="R76" s="54"/>
    </row>
    <row r="77" spans="2:60" s="51" customFormat="1" ht="29.25" customHeight="1" x14ac:dyDescent="0.4">
      <c r="B77" s="52"/>
      <c r="C77" s="116" t="s">
        <v>49</v>
      </c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53"/>
    </row>
    <row r="78" spans="2:60" s="51" customFormat="1" ht="15" customHeight="1" x14ac:dyDescent="0.4">
      <c r="B78" s="52" t="s">
        <v>1</v>
      </c>
      <c r="C78" s="118" t="s">
        <v>50</v>
      </c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53"/>
    </row>
    <row r="79" spans="2:60" s="51" customFormat="1" ht="15" customHeight="1" x14ac:dyDescent="0.4">
      <c r="B79" s="52"/>
      <c r="C79" s="116" t="s">
        <v>51</v>
      </c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53"/>
    </row>
    <row r="80" spans="2:60" s="51" customFormat="1" ht="59.25" customHeight="1" x14ac:dyDescent="0.4">
      <c r="B80" s="52"/>
      <c r="C80" s="116" t="s">
        <v>52</v>
      </c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53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  <c r="AE80" s="115"/>
      <c r="AF80" s="115"/>
      <c r="AG80" s="115"/>
      <c r="AH80" s="115"/>
      <c r="AI80" s="115"/>
      <c r="AJ80" s="115"/>
      <c r="AK80" s="115"/>
      <c r="AL80" s="115"/>
      <c r="AM80" s="115"/>
      <c r="AN80" s="115"/>
      <c r="AO80" s="115"/>
      <c r="AP80" s="115"/>
      <c r="AQ80" s="115"/>
      <c r="AR80" s="115"/>
      <c r="AS80" s="115"/>
      <c r="AT80" s="115"/>
      <c r="AU80" s="115"/>
      <c r="AV80" s="115"/>
      <c r="AW80" s="115"/>
      <c r="AX80" s="115"/>
      <c r="AY80" s="115"/>
      <c r="AZ80" s="115"/>
      <c r="BA80" s="115"/>
      <c r="BB80" s="115"/>
      <c r="BC80" s="115"/>
      <c r="BD80" s="115"/>
      <c r="BE80" s="115"/>
      <c r="BF80" s="115"/>
      <c r="BG80" s="115"/>
      <c r="BH80" s="115"/>
    </row>
    <row r="81" spans="2:60" s="51" customFormat="1" ht="14.5" customHeight="1" x14ac:dyDescent="0.4">
      <c r="B81" s="55"/>
      <c r="C81" s="116" t="s">
        <v>53</v>
      </c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53"/>
      <c r="S81" s="115"/>
      <c r="T81" s="115"/>
      <c r="U81" s="115"/>
      <c r="V81" s="115"/>
      <c r="W81" s="115"/>
      <c r="X81" s="115"/>
      <c r="Y81" s="115"/>
      <c r="Z81" s="115"/>
      <c r="AA81" s="115"/>
      <c r="AB81" s="115"/>
      <c r="AC81" s="115"/>
      <c r="AD81" s="115"/>
      <c r="AE81" s="115"/>
      <c r="AF81" s="115"/>
      <c r="AG81" s="115"/>
      <c r="AH81" s="115"/>
      <c r="AI81" s="115"/>
      <c r="AJ81" s="115"/>
      <c r="AK81" s="115"/>
      <c r="AL81" s="115"/>
      <c r="AM81" s="115"/>
      <c r="AN81" s="115"/>
      <c r="AO81" s="115"/>
      <c r="AP81" s="115"/>
      <c r="AQ81" s="115"/>
      <c r="AR81" s="115"/>
      <c r="AS81" s="115"/>
      <c r="AT81" s="115"/>
      <c r="AU81" s="115"/>
      <c r="AV81" s="115"/>
      <c r="AW81" s="115"/>
      <c r="AX81" s="115"/>
      <c r="AY81" s="115"/>
      <c r="AZ81" s="115"/>
      <c r="BA81" s="115"/>
      <c r="BB81" s="115"/>
      <c r="BC81" s="115"/>
      <c r="BD81" s="115"/>
      <c r="BE81" s="115"/>
      <c r="BF81" s="115"/>
      <c r="BG81" s="115"/>
      <c r="BH81" s="115"/>
    </row>
    <row r="82" spans="2:60" s="51" customFormat="1" ht="14.5" customHeight="1" x14ac:dyDescent="0.4">
      <c r="B82" s="55"/>
      <c r="C82" s="116" t="s">
        <v>54</v>
      </c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53"/>
      <c r="S82" s="115"/>
      <c r="T82" s="115"/>
      <c r="U82" s="115"/>
      <c r="V82" s="115"/>
      <c r="W82" s="115"/>
      <c r="X82" s="115"/>
      <c r="Y82" s="115"/>
      <c r="Z82" s="115"/>
      <c r="AA82" s="115"/>
      <c r="AB82" s="115"/>
      <c r="AC82" s="115"/>
      <c r="AD82" s="115"/>
      <c r="AE82" s="115"/>
      <c r="AF82" s="115"/>
      <c r="AG82" s="115"/>
      <c r="AH82" s="115"/>
      <c r="AI82" s="115"/>
      <c r="AJ82" s="115"/>
      <c r="AK82" s="115"/>
      <c r="AL82" s="115"/>
      <c r="AM82" s="115"/>
      <c r="AN82" s="115"/>
      <c r="AO82" s="115"/>
      <c r="AP82" s="115"/>
      <c r="AQ82" s="115"/>
      <c r="AR82" s="115"/>
      <c r="AS82" s="115"/>
      <c r="AT82" s="115"/>
      <c r="AU82" s="115"/>
      <c r="AV82" s="115"/>
      <c r="AW82" s="115"/>
      <c r="AX82" s="115"/>
      <c r="AY82" s="115"/>
      <c r="AZ82" s="115"/>
      <c r="BA82" s="115"/>
      <c r="BB82" s="115"/>
      <c r="BC82" s="115"/>
      <c r="BD82" s="115"/>
      <c r="BE82" s="115"/>
      <c r="BF82" s="115"/>
      <c r="BG82" s="115"/>
      <c r="BH82" s="115"/>
    </row>
    <row r="83" spans="2:60" s="51" customFormat="1" ht="14.5" customHeight="1" x14ac:dyDescent="0.4">
      <c r="B83" s="55"/>
      <c r="C83" s="116" t="s">
        <v>55</v>
      </c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53"/>
      <c r="S83" s="115" t="s">
        <v>56</v>
      </c>
      <c r="T83" s="115"/>
      <c r="U83" s="115"/>
      <c r="V83" s="115"/>
      <c r="W83" s="115"/>
      <c r="X83" s="115"/>
      <c r="Y83" s="115"/>
      <c r="Z83" s="115"/>
      <c r="AA83" s="115"/>
      <c r="AB83" s="115"/>
      <c r="AC83" s="115"/>
      <c r="AD83" s="115"/>
      <c r="AE83" s="115"/>
      <c r="AF83" s="115"/>
      <c r="AG83" s="115"/>
      <c r="AH83" s="115"/>
      <c r="AI83" s="115"/>
      <c r="AJ83" s="115"/>
      <c r="AK83" s="115"/>
      <c r="AL83" s="115"/>
      <c r="AM83" s="115"/>
      <c r="AN83" s="115"/>
      <c r="AO83" s="115"/>
      <c r="AP83" s="115"/>
      <c r="AQ83" s="115"/>
      <c r="AR83" s="115"/>
      <c r="AS83" s="115"/>
      <c r="AT83" s="115"/>
      <c r="AU83" s="115"/>
      <c r="AV83" s="115"/>
      <c r="AW83" s="115"/>
      <c r="AX83" s="115"/>
      <c r="AY83" s="115"/>
      <c r="AZ83" s="115"/>
      <c r="BA83" s="115"/>
      <c r="BB83" s="115"/>
      <c r="BC83" s="115"/>
      <c r="BD83" s="115"/>
      <c r="BE83" s="115"/>
      <c r="BF83" s="115"/>
      <c r="BG83" s="115"/>
      <c r="BH83" s="115"/>
    </row>
    <row r="84" spans="2:60" s="51" customFormat="1" ht="14.5" customHeight="1" x14ac:dyDescent="0.4">
      <c r="B84" s="55"/>
      <c r="C84" s="116" t="s">
        <v>57</v>
      </c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53"/>
      <c r="S84" s="115"/>
      <c r="T84" s="115"/>
      <c r="U84" s="115"/>
      <c r="V84" s="115"/>
      <c r="W84" s="115"/>
      <c r="X84" s="115"/>
      <c r="Y84" s="115"/>
      <c r="Z84" s="115"/>
      <c r="AA84" s="115"/>
      <c r="AB84" s="115"/>
      <c r="AC84" s="115"/>
      <c r="AD84" s="115"/>
      <c r="AE84" s="115"/>
      <c r="AF84" s="115"/>
      <c r="AG84" s="115"/>
      <c r="AH84" s="115"/>
      <c r="AI84" s="115"/>
      <c r="AJ84" s="115"/>
      <c r="AK84" s="115"/>
      <c r="AL84" s="115"/>
      <c r="AM84" s="115"/>
      <c r="AN84" s="115"/>
      <c r="AO84" s="115"/>
      <c r="AP84" s="115"/>
      <c r="AQ84" s="115"/>
      <c r="AR84" s="115"/>
      <c r="AS84" s="115"/>
      <c r="AT84" s="115"/>
      <c r="AU84" s="115"/>
      <c r="AV84" s="115"/>
      <c r="AW84" s="115"/>
      <c r="AX84" s="115"/>
      <c r="AY84" s="115"/>
      <c r="AZ84" s="115"/>
      <c r="BA84" s="115"/>
      <c r="BB84" s="115"/>
      <c r="BC84" s="115"/>
      <c r="BD84" s="115"/>
      <c r="BE84" s="115"/>
      <c r="BF84" s="115"/>
      <c r="BG84" s="115"/>
      <c r="BH84" s="115"/>
    </row>
    <row r="85" spans="2:60" s="51" customFormat="1" ht="30.75" customHeight="1" x14ac:dyDescent="0.4">
      <c r="B85" s="55"/>
      <c r="C85" s="116" t="s">
        <v>58</v>
      </c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53"/>
      <c r="S85" s="115"/>
      <c r="T85" s="115"/>
      <c r="U85" s="115"/>
      <c r="V85" s="115"/>
      <c r="W85" s="115"/>
      <c r="X85" s="115"/>
      <c r="Y85" s="115"/>
      <c r="Z85" s="115"/>
      <c r="AA85" s="115"/>
      <c r="AB85" s="115"/>
      <c r="AC85" s="115"/>
      <c r="AD85" s="115"/>
      <c r="AE85" s="115"/>
      <c r="AF85" s="115"/>
      <c r="AG85" s="115"/>
      <c r="AH85" s="115"/>
      <c r="AI85" s="115"/>
      <c r="AJ85" s="115"/>
      <c r="AK85" s="115"/>
      <c r="AL85" s="115"/>
      <c r="AM85" s="115"/>
      <c r="AN85" s="115"/>
      <c r="AO85" s="115"/>
      <c r="AP85" s="115"/>
      <c r="AQ85" s="115"/>
      <c r="AR85" s="115"/>
      <c r="AS85" s="115"/>
      <c r="AT85" s="115"/>
      <c r="AU85" s="115"/>
      <c r="AV85" s="115"/>
      <c r="AW85" s="115"/>
      <c r="AX85" s="115"/>
      <c r="AY85" s="115"/>
      <c r="AZ85" s="115"/>
      <c r="BA85" s="115"/>
      <c r="BB85" s="115"/>
      <c r="BC85" s="115"/>
      <c r="BD85" s="115"/>
      <c r="BE85" s="115"/>
      <c r="BF85" s="115"/>
      <c r="BG85" s="115"/>
      <c r="BH85" s="115"/>
    </row>
    <row r="86" spans="2:60" s="51" customFormat="1" ht="14.5" customHeight="1" x14ac:dyDescent="0.4">
      <c r="B86" s="55"/>
      <c r="C86" s="116" t="s">
        <v>59</v>
      </c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53"/>
      <c r="S86" s="115"/>
      <c r="T86" s="115"/>
      <c r="U86" s="115"/>
      <c r="V86" s="115"/>
      <c r="W86" s="115"/>
      <c r="X86" s="115"/>
      <c r="Y86" s="115"/>
      <c r="Z86" s="115"/>
      <c r="AA86" s="115"/>
      <c r="AB86" s="115"/>
      <c r="AC86" s="115"/>
      <c r="AD86" s="115"/>
      <c r="AE86" s="115"/>
      <c r="AF86" s="115"/>
      <c r="AG86" s="115"/>
      <c r="AH86" s="115"/>
      <c r="AI86" s="115"/>
      <c r="AJ86" s="115"/>
      <c r="AK86" s="115"/>
      <c r="AL86" s="115"/>
      <c r="AM86" s="115"/>
      <c r="AN86" s="115"/>
      <c r="AO86" s="115"/>
      <c r="AP86" s="115"/>
      <c r="AQ86" s="115"/>
      <c r="AR86" s="115"/>
      <c r="AS86" s="115"/>
      <c r="AT86" s="115"/>
      <c r="AU86" s="115"/>
      <c r="AV86" s="115"/>
      <c r="AW86" s="115"/>
      <c r="AX86" s="115"/>
      <c r="AY86" s="115"/>
      <c r="AZ86" s="115"/>
      <c r="BA86" s="115"/>
      <c r="BB86" s="115"/>
      <c r="BC86" s="115"/>
      <c r="BD86" s="115"/>
      <c r="BE86" s="115"/>
      <c r="BF86" s="115"/>
      <c r="BG86" s="115"/>
      <c r="BH86" s="115"/>
    </row>
    <row r="87" spans="2:60" s="51" customFormat="1" ht="45" customHeight="1" x14ac:dyDescent="0.4">
      <c r="B87" s="52" t="s">
        <v>1</v>
      </c>
      <c r="C87" s="118" t="s">
        <v>60</v>
      </c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53"/>
    </row>
    <row r="88" spans="2:60" s="51" customFormat="1" ht="30" customHeight="1" x14ac:dyDescent="0.4">
      <c r="B88" s="55"/>
      <c r="C88" s="116" t="s">
        <v>61</v>
      </c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53"/>
      <c r="S88" s="115"/>
      <c r="T88" s="115"/>
      <c r="U88" s="115"/>
      <c r="V88" s="115"/>
      <c r="W88" s="115"/>
      <c r="X88" s="115"/>
      <c r="Y88" s="115"/>
      <c r="Z88" s="115"/>
      <c r="AA88" s="115"/>
      <c r="AB88" s="115"/>
      <c r="AC88" s="115"/>
      <c r="AD88" s="115"/>
      <c r="AE88" s="115"/>
      <c r="AF88" s="115"/>
      <c r="AG88" s="115"/>
      <c r="AH88" s="115"/>
      <c r="AI88" s="115"/>
      <c r="AJ88" s="115"/>
      <c r="AK88" s="115"/>
      <c r="AL88" s="115"/>
      <c r="AM88" s="115"/>
      <c r="AN88" s="115"/>
      <c r="AO88" s="115"/>
      <c r="AP88" s="115"/>
      <c r="AQ88" s="115"/>
      <c r="AR88" s="115"/>
      <c r="AS88" s="115"/>
      <c r="AT88" s="115"/>
      <c r="AU88" s="115"/>
      <c r="AV88" s="115"/>
      <c r="AW88" s="115"/>
      <c r="AX88" s="115"/>
      <c r="AY88" s="115"/>
      <c r="AZ88" s="115"/>
      <c r="BA88" s="115"/>
      <c r="BB88" s="115"/>
      <c r="BC88" s="115"/>
      <c r="BD88" s="115"/>
      <c r="BE88" s="115"/>
      <c r="BF88" s="115"/>
      <c r="BG88" s="115"/>
      <c r="BH88" s="115"/>
    </row>
    <row r="89" spans="2:60" s="51" customFormat="1" ht="45" customHeight="1" x14ac:dyDescent="0.4">
      <c r="B89" s="55"/>
      <c r="C89" s="116" t="s">
        <v>68</v>
      </c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53"/>
      <c r="S89" s="115"/>
      <c r="T89" s="115"/>
      <c r="U89" s="115"/>
      <c r="V89" s="115"/>
      <c r="W89" s="115"/>
      <c r="X89" s="115"/>
      <c r="Y89" s="115"/>
      <c r="Z89" s="115"/>
      <c r="AA89" s="115"/>
      <c r="AB89" s="115"/>
      <c r="AC89" s="115"/>
      <c r="AD89" s="115"/>
      <c r="AE89" s="115"/>
      <c r="AF89" s="115"/>
      <c r="AG89" s="115"/>
      <c r="AH89" s="115"/>
      <c r="AI89" s="115"/>
      <c r="AJ89" s="115"/>
      <c r="AK89" s="115"/>
      <c r="AL89" s="115"/>
      <c r="AM89" s="115"/>
      <c r="AN89" s="115"/>
      <c r="AO89" s="115"/>
      <c r="AP89" s="115"/>
      <c r="AQ89" s="115"/>
      <c r="AR89" s="115"/>
      <c r="AS89" s="115"/>
      <c r="AT89" s="115"/>
      <c r="AU89" s="115"/>
      <c r="AV89" s="115"/>
      <c r="AW89" s="115"/>
      <c r="AX89" s="115"/>
      <c r="AY89" s="115"/>
      <c r="AZ89" s="115"/>
      <c r="BA89" s="115"/>
      <c r="BB89" s="115"/>
      <c r="BC89" s="115"/>
      <c r="BD89" s="115"/>
      <c r="BE89" s="115"/>
      <c r="BF89" s="115"/>
      <c r="BG89" s="115"/>
      <c r="BH89" s="115"/>
    </row>
    <row r="90" spans="2:60" s="5" customFormat="1" x14ac:dyDescent="0.4">
      <c r="B90" s="38"/>
      <c r="C90" s="46"/>
      <c r="D90" s="46"/>
      <c r="E90" s="46"/>
      <c r="F90" s="46"/>
      <c r="G90" s="46"/>
      <c r="H90" s="46"/>
      <c r="I90" s="46"/>
      <c r="J90" s="46"/>
      <c r="K90" s="46"/>
      <c r="L90" s="46"/>
      <c r="M90" s="46"/>
      <c r="N90" s="46"/>
      <c r="O90" s="46"/>
      <c r="P90" s="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  <c r="AT90" s="47"/>
      <c r="AU90" s="47"/>
      <c r="AV90" s="47"/>
      <c r="AW90" s="47"/>
      <c r="AX90" s="47"/>
      <c r="AY90" s="47"/>
      <c r="AZ90" s="47"/>
      <c r="BA90" s="47"/>
      <c r="BB90" s="47"/>
      <c r="BC90" s="47"/>
      <c r="BD90" s="47"/>
      <c r="BE90" s="47"/>
      <c r="BF90" s="47"/>
      <c r="BG90" s="47"/>
      <c r="BH90" s="47"/>
    </row>
    <row r="91" spans="2:60" s="5" customFormat="1" x14ac:dyDescent="0.4">
      <c r="B91" s="38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7"/>
      <c r="S91" s="47"/>
      <c r="T91" s="47"/>
      <c r="U91" s="47"/>
      <c r="V91" s="47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47"/>
      <c r="AO91" s="47"/>
      <c r="AP91" s="47"/>
      <c r="AQ91" s="47"/>
      <c r="AR91" s="47"/>
      <c r="AS91" s="47"/>
      <c r="AT91" s="47"/>
      <c r="AU91" s="47"/>
      <c r="AV91" s="47"/>
      <c r="AW91" s="47"/>
      <c r="AX91" s="47"/>
      <c r="AY91" s="47"/>
      <c r="AZ91" s="47"/>
      <c r="BA91" s="47"/>
      <c r="BB91" s="47"/>
      <c r="BC91" s="47"/>
      <c r="BD91" s="47"/>
      <c r="BE91" s="47"/>
      <c r="BF91" s="47"/>
      <c r="BG91" s="47"/>
      <c r="BH91" s="47"/>
    </row>
    <row r="92" spans="2:60" s="5" customFormat="1" x14ac:dyDescent="0.4">
      <c r="B92" s="38"/>
      <c r="C92" s="46"/>
      <c r="D92" s="46"/>
      <c r="E92" s="46"/>
      <c r="F92" s="46"/>
      <c r="G92" s="46"/>
      <c r="H92" s="46"/>
      <c r="I92" s="46"/>
      <c r="J92" s="46"/>
      <c r="K92" s="46"/>
      <c r="L92" s="46"/>
      <c r="M92" s="46"/>
      <c r="N92" s="46"/>
      <c r="O92" s="46"/>
      <c r="P92" s="7"/>
      <c r="S92" s="47"/>
      <c r="T92" s="47"/>
      <c r="U92" s="47"/>
      <c r="V92" s="47"/>
      <c r="W92" s="47"/>
      <c r="X92" s="47"/>
      <c r="Y92" s="47"/>
      <c r="Z92" s="47"/>
      <c r="AA92" s="47"/>
      <c r="AB92" s="47"/>
      <c r="AC92" s="47"/>
      <c r="AD92" s="47"/>
      <c r="AE92" s="47"/>
      <c r="AF92" s="47"/>
      <c r="AG92" s="47"/>
      <c r="AH92" s="47"/>
      <c r="AI92" s="47"/>
      <c r="AJ92" s="47"/>
      <c r="AK92" s="47"/>
      <c r="AL92" s="47"/>
      <c r="AM92" s="47"/>
      <c r="AN92" s="47"/>
      <c r="AO92" s="47"/>
      <c r="AP92" s="47"/>
      <c r="AQ92" s="47"/>
      <c r="AR92" s="47"/>
      <c r="AS92" s="47"/>
      <c r="AT92" s="47"/>
      <c r="AU92" s="47"/>
      <c r="AV92" s="47"/>
      <c r="AW92" s="47"/>
      <c r="AX92" s="47"/>
      <c r="AY92" s="47"/>
      <c r="AZ92" s="47"/>
      <c r="BA92" s="47"/>
      <c r="BB92" s="47"/>
      <c r="BC92" s="47"/>
      <c r="BD92" s="47"/>
      <c r="BE92" s="47"/>
      <c r="BF92" s="47"/>
      <c r="BG92" s="47"/>
      <c r="BH92" s="47"/>
    </row>
    <row r="93" spans="2:60" s="5" customFormat="1" ht="15" x14ac:dyDescent="0.4">
      <c r="B93" s="43" t="s">
        <v>1</v>
      </c>
      <c r="C93" s="117" t="s">
        <v>62</v>
      </c>
      <c r="D93" s="117"/>
      <c r="E93" s="117"/>
      <c r="F93" s="117"/>
      <c r="G93" s="117"/>
      <c r="H93" s="117"/>
      <c r="I93" s="117"/>
      <c r="J93" s="117"/>
      <c r="K93" s="117"/>
      <c r="L93" s="117"/>
      <c r="M93" s="117"/>
      <c r="N93" s="117"/>
      <c r="O93" s="117"/>
      <c r="P93" s="7"/>
    </row>
    <row r="94" spans="2:60" s="5" customFormat="1" x14ac:dyDescent="0.4">
      <c r="B94" s="6"/>
      <c r="P94" s="7"/>
    </row>
    <row r="95" spans="2:60" s="5" customFormat="1" x14ac:dyDescent="0.4">
      <c r="B95" s="6"/>
      <c r="P95" s="7"/>
    </row>
    <row r="96" spans="2:60" x14ac:dyDescent="0.4"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7"/>
    </row>
    <row r="97" spans="2:16" x14ac:dyDescent="0.4"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7"/>
    </row>
    <row r="98" spans="2:16" x14ac:dyDescent="0.4"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7"/>
    </row>
    <row r="99" spans="2:16" x14ac:dyDescent="0.4"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7"/>
    </row>
    <row r="100" spans="2:16" x14ac:dyDescent="0.4"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7"/>
    </row>
    <row r="101" spans="2:16" x14ac:dyDescent="0.4"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7"/>
    </row>
    <row r="102" spans="2:16" x14ac:dyDescent="0.4"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7"/>
    </row>
    <row r="103" spans="2:16" x14ac:dyDescent="0.4"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7"/>
    </row>
    <row r="104" spans="2:16" x14ac:dyDescent="0.4"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7"/>
    </row>
    <row r="105" spans="2:16" x14ac:dyDescent="0.4"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7"/>
    </row>
    <row r="106" spans="2:16" x14ac:dyDescent="0.4"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7"/>
    </row>
    <row r="107" spans="2:16" x14ac:dyDescent="0.4"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7"/>
    </row>
    <row r="108" spans="2:16" x14ac:dyDescent="0.4"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7"/>
    </row>
    <row r="109" spans="2:16" x14ac:dyDescent="0.4"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7"/>
    </row>
    <row r="110" spans="2:16" x14ac:dyDescent="0.4"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7"/>
    </row>
    <row r="111" spans="2:16" ht="15" thickBot="1" x14ac:dyDescent="0.45">
      <c r="B111" s="48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50"/>
    </row>
    <row r="112" spans="2:16" ht="15" thickTop="1" x14ac:dyDescent="0.4"/>
  </sheetData>
  <mergeCells count="57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61:O61"/>
    <mergeCell ref="C60:O60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S80:BH80"/>
    <mergeCell ref="C65:O65"/>
    <mergeCell ref="C66:O66"/>
    <mergeCell ref="C67:O67"/>
    <mergeCell ref="C68:O68"/>
    <mergeCell ref="C69:O69"/>
    <mergeCell ref="C70:O70"/>
    <mergeCell ref="C71:O71"/>
    <mergeCell ref="C93:O93"/>
    <mergeCell ref="C76:O76"/>
    <mergeCell ref="C77:O77"/>
    <mergeCell ref="C78:O78"/>
    <mergeCell ref="C79:O79"/>
    <mergeCell ref="C80:O80"/>
    <mergeCell ref="C81:O81"/>
    <mergeCell ref="C84:O84"/>
    <mergeCell ref="C87:O87"/>
    <mergeCell ref="C88:O88"/>
    <mergeCell ref="S81:BH81"/>
    <mergeCell ref="C82:O82"/>
    <mergeCell ref="S82:BH82"/>
    <mergeCell ref="C83:O83"/>
    <mergeCell ref="S83:BH83"/>
    <mergeCell ref="S88:BH88"/>
    <mergeCell ref="C89:O89"/>
    <mergeCell ref="S89:BH89"/>
    <mergeCell ref="S84:BH84"/>
    <mergeCell ref="C85:O85"/>
    <mergeCell ref="S85:BH85"/>
    <mergeCell ref="C86:O86"/>
    <mergeCell ref="S86:BH8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земл р9 2022</vt:lpstr>
      <vt:lpstr>Условия работы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 Cash&amp;Carry; 8-495-280-08-97; PlantMarket C&amp;C</dc:creator>
  <dcterms:created xsi:type="dcterms:W3CDTF">2019-10-29T12:50:09Z</dcterms:created>
  <dcterms:modified xsi:type="dcterms:W3CDTF">2022-04-29T02:31:45Z</dcterms:modified>
</cp:coreProperties>
</file>