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E7C3B973-76C3-43A2-A003-1A1A73628695}" xr6:coauthVersionLast="47" xr6:coauthVersionMax="47" xr10:uidLastSave="{00000000-0000-0000-0000-000000000000}"/>
  <bookViews>
    <workbookView xWindow="-103" yWindow="-103" windowWidth="21806" windowHeight="13886" xr2:uid="{AB50C971-383E-4B4B-B238-6C27BB30A417}"/>
  </bookViews>
  <sheets>
    <sheet name="vikopka_2023" sheetId="1" r:id="rId1"/>
    <sheet name="Условия работы" sheetId="2" r:id="rId2"/>
  </sheets>
  <externalReferences>
    <externalReference r:id="rId3"/>
  </externalReferences>
  <definedNames>
    <definedName name="_xlnm._FilterDatabase" localSheetId="0" hidden="1">vikopka_2023!$B$15:$K$97</definedName>
    <definedName name="Склады">#REF!</definedName>
    <definedName name="условия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I14" i="1"/>
  <c r="I10" i="1"/>
  <c r="I9" i="1"/>
</calcChain>
</file>

<file path=xl/sharedStrings.xml><?xml version="1.0" encoding="utf-8"?>
<sst xmlns="http://schemas.openxmlformats.org/spreadsheetml/2006/main" count="765" uniqueCount="315">
  <si>
    <r>
      <t xml:space="preserve">Выкопка с полей -  </t>
    </r>
    <r>
      <rPr>
        <b/>
        <sz val="18"/>
        <color theme="1"/>
        <rFont val="Arial"/>
        <family val="2"/>
        <charset val="204"/>
      </rPr>
      <t xml:space="preserve">Питомник растений АСТ  </t>
    </r>
    <r>
      <rPr>
        <sz val="18"/>
        <color theme="1"/>
        <rFont val="Arial"/>
        <family val="2"/>
        <charset val="204"/>
      </rPr>
      <t>- Весна 2023</t>
    </r>
  </si>
  <si>
    <t xml:space="preserve"> Перед оформлением заказа, пожалуйста, ознакомьтесь с условиями работы и подтвердите своё согласие с ними:                  </t>
  </si>
  <si>
    <t>&gt;&gt;&gt; Условия работы &lt;&lt;&lt;</t>
  </si>
  <si>
    <t>с условиями работы ознакомлен</t>
  </si>
  <si>
    <t>нет</t>
  </si>
  <si>
    <t>Адрес склада: Московская область, Каширский район, дер. Барабаново</t>
  </si>
  <si>
    <t>Прием заказов до 1 апреля</t>
  </si>
  <si>
    <t>-</t>
  </si>
  <si>
    <t>← Выберите способ оплаты</t>
  </si>
  <si>
    <t>Выдача растений - с 15 апреля по 20 мая 2023</t>
  </si>
  <si>
    <t>Количество растений</t>
  </si>
  <si>
    <t>* сроки выкопки и выдачи растений могут измениться в зависимости от погодных условий.</t>
  </si>
  <si>
    <t>Сумма за растения, ₽</t>
  </si>
  <si>
    <t>Общий минимальный заказ: 50 000 Руб</t>
  </si>
  <si>
    <t>При заказе от 200 000 Руб - Скидка 10%</t>
  </si>
  <si>
    <t>Аванс при бронировании: 50%, доплата перед отгрузкой 50%</t>
  </si>
  <si>
    <t>Наименование на русском</t>
  </si>
  <si>
    <t>Наименование на латинском</t>
  </si>
  <si>
    <t>Сорт</t>
  </si>
  <si>
    <t>Высота, см</t>
  </si>
  <si>
    <t>Цена, руб</t>
  </si>
  <si>
    <r>
      <t xml:space="preserve">Цена, </t>
    </r>
    <r>
      <rPr>
        <b/>
        <sz val="10"/>
        <color theme="1"/>
        <rFont val="Calibri"/>
        <family val="2"/>
        <charset val="204"/>
      </rPr>
      <t>₽</t>
    </r>
  </si>
  <si>
    <t>Заказ, шт</t>
  </si>
  <si>
    <t>Сумма, ₽</t>
  </si>
  <si>
    <t>описание</t>
  </si>
  <si>
    <t>высота в 10 лет (см)</t>
  </si>
  <si>
    <t>цвет(лето/зима)</t>
  </si>
  <si>
    <t>форма</t>
  </si>
  <si>
    <t>габитус(крона)</t>
  </si>
  <si>
    <t>Хвойные</t>
  </si>
  <si>
    <t xml:space="preserve"> </t>
  </si>
  <si>
    <t>46-38-11928</t>
  </si>
  <si>
    <t xml:space="preserve">Рicea omorika </t>
  </si>
  <si>
    <t>Eль сербская</t>
  </si>
  <si>
    <t>Pendula</t>
  </si>
  <si>
    <t xml:space="preserve"> WRB</t>
  </si>
  <si>
    <t>80-100</t>
  </si>
  <si>
    <t>Один из красивейших сортов среди елей, узкой плакучей формы. Годовой прирост 10-15 см. В 20-летнем возрасте высота растения 10-12 м при диаметре кроны 1,5 м. Побеги гибкие, свисают вдоль ствола. Иглы плоские 1-2 см длиной, зеленые, снизу беловатые.</t>
  </si>
  <si>
    <t>зеленый</t>
  </si>
  <si>
    <t>плакучая</t>
  </si>
  <si>
    <t>Узкая плакучая форма</t>
  </si>
  <si>
    <t>46-38-11929</t>
  </si>
  <si>
    <t>Pinus strobus</t>
  </si>
  <si>
    <t>Сосна веймутова</t>
  </si>
  <si>
    <t>Macopin</t>
  </si>
  <si>
    <t>60-80</t>
  </si>
  <si>
    <t>Красивое дерево кустовидной нерегулярной формы с короткими побегами и обилием шишек, является медленнорастущим.  Иголки зелёные с голубым оттенком, находятся в пучках, именно они и делают растение декоративным. Хвоинки мягкие и очень тонкие.</t>
  </si>
  <si>
    <t>голубовато-зеленый</t>
  </si>
  <si>
    <t>шаровидной/конусовидной</t>
  </si>
  <si>
    <t>Форма кроны может быть различной - пирамидальной, широкопирамидальной, округлой или, редко - ассиметричной.</t>
  </si>
  <si>
    <t>46-38-4348</t>
  </si>
  <si>
    <t xml:space="preserve">Pinus nigra </t>
  </si>
  <si>
    <t>Сосна черная</t>
  </si>
  <si>
    <t>200-250</t>
  </si>
  <si>
    <t>Дерево, вначале имеет ширококоническую форму, с годами крона становится зонтикообразной. В возрасте 30 лет достигает 10 м высоты. В молодости растет быстро. Хвоя тёмно-зелёная, жёсткая, толстая, достигает длины 15 см, собранная по две хвоинки. Нетребовательна к условиям произрастания.</t>
  </si>
  <si>
    <t>конусовидная</t>
  </si>
  <si>
    <t>Дерево, вначале имеет ширококоническую форму, с годами крона становится зонтикообразной.</t>
  </si>
  <si>
    <t>46-38-6261</t>
  </si>
  <si>
    <t>250-300</t>
  </si>
  <si>
    <t>46-38-6262</t>
  </si>
  <si>
    <t>300-350</t>
  </si>
  <si>
    <t>46-38-8234</t>
  </si>
  <si>
    <t>350-400</t>
  </si>
  <si>
    <t>46-38-8235</t>
  </si>
  <si>
    <t>400-450</t>
  </si>
  <si>
    <t>46-38-4368</t>
  </si>
  <si>
    <t xml:space="preserve">Thuja occidentalis </t>
  </si>
  <si>
    <t>Туя западная</t>
  </si>
  <si>
    <t>Aureospicata (syn. Alba)</t>
  </si>
  <si>
    <t>120-140</t>
  </si>
  <si>
    <t>Хвойный кустарник с пирамидальной раскидистой кроной . Растет быстро. Хвоя чешуйчатая, тёмно-зелёная, а у молодых приростов золотисто-желтая. Летом в жаркую погоду кончики хвои  становятся золотистыми.Теневынослива, нетребовательна к плодородию почвы.</t>
  </si>
  <si>
    <t>зелёной на концах побегов кремово-белый</t>
  </si>
  <si>
    <t>Хвойный кустарник с пирамидальной раскидистой кроной.</t>
  </si>
  <si>
    <t>46-38-4369</t>
  </si>
  <si>
    <t>140-160</t>
  </si>
  <si>
    <t>46-38-4609</t>
  </si>
  <si>
    <t>160-180</t>
  </si>
  <si>
    <t>46-38-5058</t>
  </si>
  <si>
    <t>180-200</t>
  </si>
  <si>
    <t>46-38-8236</t>
  </si>
  <si>
    <t>200-220</t>
  </si>
  <si>
    <t>46-38-8237</t>
  </si>
  <si>
    <t>220-240</t>
  </si>
  <si>
    <t>46-38-11914</t>
  </si>
  <si>
    <t>280-300</t>
  </si>
  <si>
    <t>46-38-4644</t>
  </si>
  <si>
    <t>Thuja occidentalis</t>
  </si>
  <si>
    <t>Brabant Variegata</t>
  </si>
  <si>
    <t>Хвойное деревце с узкой конусовидной симметричной кроной до 3м высотой. Хвоя чешуйчатая зеленая с светло-кремовыми вкраплениями. Растет медленно. Неприхотлива в уходе. Отлично приспосабливается к различным климатическим условиям. Может расти практически на любой почве, даже той, которая не отличается плодородием и влажностью.</t>
  </si>
  <si>
    <t>зеленый со светло-кремовыми вкраплениями</t>
  </si>
  <si>
    <t>Хвойное деревце с узкой конусовидной симметричной кроной.</t>
  </si>
  <si>
    <t>46-38-4645</t>
  </si>
  <si>
    <t>46-38-11915</t>
  </si>
  <si>
    <t>46-38-4120</t>
  </si>
  <si>
    <t>Brabant</t>
  </si>
  <si>
    <t>Популярный сорт с компактной конической кроной и мощным ростом, может достигать 10–15 м высоты и до 3–4 м диаметром. Хвоя тёмно-зелёная. Один из лучших культиваров для формирования живой изгороди.</t>
  </si>
  <si>
    <t>400-500</t>
  </si>
  <si>
    <t>Крона в молодом возрасте — густая, позднее становится довольно рыхлой.Коническая позднее широкоовальная, в молодости-густая, средне-плотная, позднее рыхлая, с довольно тупой вершиной.</t>
  </si>
  <si>
    <t>46-38-4119</t>
  </si>
  <si>
    <t>100-120</t>
  </si>
  <si>
    <t>46-38-4176</t>
  </si>
  <si>
    <t>46-38-2010</t>
  </si>
  <si>
    <t>46-38-4118</t>
  </si>
  <si>
    <t>46-38-9970</t>
  </si>
  <si>
    <t>46-38-2011</t>
  </si>
  <si>
    <t>240-260</t>
  </si>
  <si>
    <t>46-38-11916</t>
  </si>
  <si>
    <t>260-280</t>
  </si>
  <si>
    <t>46-38-9971</t>
  </si>
  <si>
    <t>46-38-9972</t>
  </si>
  <si>
    <t>300-320</t>
  </si>
  <si>
    <t>46-38-9974</t>
  </si>
  <si>
    <t>320-340</t>
  </si>
  <si>
    <t>46-38-11917</t>
  </si>
  <si>
    <t>340-360</t>
  </si>
  <si>
    <t>46-38-11918</t>
  </si>
  <si>
    <t>380-400</t>
  </si>
  <si>
    <t>46-38-5061</t>
  </si>
  <si>
    <t>Columna</t>
  </si>
  <si>
    <t>Один из немногих сортов туи, которая быстро растет. Имеет колоновидную форму. </t>
  </si>
  <si>
    <t>300-400</t>
  </si>
  <si>
    <t>Крона коническая, густая.</t>
  </si>
  <si>
    <t>46-38-9975</t>
  </si>
  <si>
    <t>46-38-9976</t>
  </si>
  <si>
    <t>46-38-9977</t>
  </si>
  <si>
    <t>46-38-9978</t>
  </si>
  <si>
    <t>46-38-11919</t>
  </si>
  <si>
    <t>Golden Brabant</t>
  </si>
  <si>
    <t>Золотисто-желтый вариант известного сорта туи западной Брабант.</t>
  </si>
  <si>
    <t>желтый/желтый</t>
  </si>
  <si>
    <t>Быстрорастущий конусовидный хвойный кустарник.</t>
  </si>
  <si>
    <t>46-38-4372</t>
  </si>
  <si>
    <t>Golden Globe (syn. Globosa Aurea)</t>
  </si>
  <si>
    <t>Небольшой желтый шарик оживляет ландшафт сада даже в пасмурные осенние дни. Очень декоративный сорт: желтые кончики побегов, которым достается много солнца, полностью покрывают растение, хотя внутри шара листва ярко-зеленая.</t>
  </si>
  <si>
    <t>желтый</t>
  </si>
  <si>
    <t>шаровидная</t>
  </si>
  <si>
    <t>Крона густая, шаровидная.</t>
  </si>
  <si>
    <t>46-38-4371</t>
  </si>
  <si>
    <t>46-38-8172</t>
  </si>
  <si>
    <t>46-38-3099</t>
  </si>
  <si>
    <t>Hoseri</t>
  </si>
  <si>
    <t>40-60</t>
  </si>
  <si>
    <t xml:space="preserve">Карликовый вид, отличается компактными размерами и аккуратной шаровидной кроной.Годовой ее прирост составляет 5 см.  Побеги густые с мягкой и чешуйчатой хвоей.  </t>
  </si>
  <si>
    <t>зеленый/бронзовый оттенок</t>
  </si>
  <si>
    <t>Многоствольный кустарник с шаровидной формой кроны.</t>
  </si>
  <si>
    <t>46-38-4302</t>
  </si>
  <si>
    <t>46-38-4175</t>
  </si>
  <si>
    <t>Smaragd (syn. Emerald Green,Emeraude)</t>
  </si>
  <si>
    <t>Самый популярный сорт Туи западной со стройной компактной равномерной кроной, высотой до 4–6 м и диаметром кроны до 1–1,8 м. Хвоя глянцевая, ярко-зелёная, плотная. Растёт быстро.</t>
  </si>
  <si>
    <t>Дерево с узкой конической плотной компактно-симметричной кроной .</t>
  </si>
  <si>
    <t>46-38-4242</t>
  </si>
  <si>
    <t>46-38-4115</t>
  </si>
  <si>
    <t>46-38-4113</t>
  </si>
  <si>
    <t>46-38-4114</t>
  </si>
  <si>
    <t>46-38-4112</t>
  </si>
  <si>
    <t>46-38-4353</t>
  </si>
  <si>
    <t>46-38-2008</t>
  </si>
  <si>
    <t>220-250</t>
  </si>
  <si>
    <t>46-38-9989</t>
  </si>
  <si>
    <t>46-38-9991</t>
  </si>
  <si>
    <t>46-38-9992</t>
  </si>
  <si>
    <t>46-38-11921</t>
  </si>
  <si>
    <t>46-38-11922</t>
  </si>
  <si>
    <t>46-38-11923</t>
  </si>
  <si>
    <t>46-38-11924</t>
  </si>
  <si>
    <t>Smaragd Witbont</t>
  </si>
  <si>
    <t>Отличается от сорта туи западной Смарагд расцветкой молодых приростов, имеющих светло-кремовые кончики, которые позже становятся светло-зелеными.</t>
  </si>
  <si>
    <t>зелёный на концах побегов  кремово-белый</t>
  </si>
  <si>
    <t>Карликовая коническая плотная форма.</t>
  </si>
  <si>
    <t>46-38-6275</t>
  </si>
  <si>
    <t>Sunkist</t>
  </si>
  <si>
    <t>Вечнозелёный конусовидный крупный кустарник, с очень густо-разветвлёнными, вертикальными ветвями, очень декоративными, слегка закрученными. Молодая хвоя яркая, золотисто-желтая.</t>
  </si>
  <si>
    <t>желтый/бронзовый оттенок</t>
  </si>
  <si>
    <t>Крона правильная коническая, умеренно-плотная в молодом возрасте, с возрастом - более плотная.</t>
  </si>
  <si>
    <t>46-38-6276</t>
  </si>
  <si>
    <t>46-38-6277</t>
  </si>
  <si>
    <t>46-38-10001</t>
  </si>
  <si>
    <t>46-38-4380</t>
  </si>
  <si>
    <t>46-38-11925</t>
  </si>
  <si>
    <t>46-38-10004</t>
  </si>
  <si>
    <t>Wareana Lutescens (syn. Lutescens)</t>
  </si>
  <si>
    <t xml:space="preserve">Туя интересна своей окраской хвоинок, которые имеют желто-зеленый оттенок весной и летом, а осенью и зимой- бронзовый.Скорость роста медленная, годовой прирост 15 см. Взрослые экземпляры максимально увеличиваются ввысь до 2,5 м, а после 15-20 лет туя данного сорта прекращает расти в вертикальном направлении и значительно разрастается вширь. Крона ширококонической формы, верхушка закругленная. Ветви короткие, расположены веерообразно. </t>
  </si>
  <si>
    <t>Туя с густой конической или широкостолбчатой формой кроны с закруглённой верхушкой. </t>
  </si>
  <si>
    <t>46-38-10005</t>
  </si>
  <si>
    <t>46-38-11926</t>
  </si>
  <si>
    <t>Woodwardii</t>
  </si>
  <si>
    <t>Одна из немногих туй, которая обладает округлояйцевидной формой кроны и достаточным ростом, чтобы выступать в качестве солирующего растения в композициях.</t>
  </si>
  <si>
    <t>100-150</t>
  </si>
  <si>
    <t>Крона-отличительно равномерная, шаровидная, к старости больше широкоокруглая или яйцевидная. </t>
  </si>
  <si>
    <t>46-38-11927</t>
  </si>
  <si>
    <t xml:space="preserve">Thuja plicata </t>
  </si>
  <si>
    <t>Туя складчатая</t>
  </si>
  <si>
    <t>Kornik Aurea</t>
  </si>
  <si>
    <t>Коническая форма, характеризующаяся довольно сильным ростом.</t>
  </si>
  <si>
    <t>Лиственные</t>
  </si>
  <si>
    <t>46-38-8190</t>
  </si>
  <si>
    <t>Betula pendula</t>
  </si>
  <si>
    <t>Береза повислая</t>
  </si>
  <si>
    <t>WRB</t>
  </si>
  <si>
    <t>450-500</t>
  </si>
  <si>
    <t xml:space="preserve">Быстрорастущее дерево с ажурной кроной и стройным стволом. Один из самых распространённых видов берёзы, легко заселяющий пустующие земли.  </t>
  </si>
  <si>
    <t>46-38-9947</t>
  </si>
  <si>
    <t>46-318-0022</t>
  </si>
  <si>
    <t>Youngii</t>
  </si>
  <si>
    <t>сумка</t>
  </si>
  <si>
    <t>○ 10-12</t>
  </si>
  <si>
    <t>Отличительная особенность сорта состоит в густой шарообразной кроне, которая формируется самостоятельно и не требует обрезки. Высокотдекоративен. В климатической зоне Москвы дерево зацветает во второй половине мая.   Сорт отличается зимостойкостью и с легкостью переносит температуру до -35 ºC.</t>
  </si>
  <si>
    <t>46-318-0028</t>
  </si>
  <si>
    <t>Ulmus glabra</t>
  </si>
  <si>
    <t>Вяз шершавый</t>
  </si>
  <si>
    <t>Дерево высотой до 10-12 м с округлой рыхловатой кроной. Отличается более яркой окраской листьев - при распускании ярко-красных, зрелых - очень тёмно-красных, осенью немного светлеющих. Зимостойкость высокая, но в суровые зимы могут подмерзать однолетние приросты.</t>
  </si>
  <si>
    <t>46-38-9960</t>
  </si>
  <si>
    <t>Aesculus hippocastanum</t>
  </si>
  <si>
    <t>Каштан конский</t>
  </si>
  <si>
    <t>Дерево с плотной кроной. Начинает цвести примерно с 10 лет в мае-июне. Цветки белые, с жёлтым или красным пятном внутри, в крупных прямостоячих соцветиях. Ореховидные с колючими створками плоды созревают в сентябре. Растёт медленно. Смолоду теневынослив, затем светолюбив, выносит лишь лёгкое затенение. Пригоден для одиночных, групповых и аллейных посадок. Рекомендован для озеленения Москвы.</t>
  </si>
  <si>
    <t>46-318-0020</t>
  </si>
  <si>
    <t>Acer platanoides</t>
  </si>
  <si>
    <t>Клен остролистный</t>
  </si>
  <si>
    <t>Globosum</t>
  </si>
  <si>
    <t>Небольшое медленнорастущее дерево с плакучей шатровидной ажурной кроной, белой корой и поникающими до самой земли побегами. Зимостойкость высокая, в суровые зимы возможно подмерзание однолетних приростов. Используется в виде солитера на газоне, в качестве акцента в древесно-кустарниковых и в смешанных с многолетниками группах. Хороша для обрамления водоёмов. Популярный сорт.</t>
  </si>
  <si>
    <t>46-318-0021</t>
  </si>
  <si>
    <t>Royal Red</t>
  </si>
  <si>
    <t>○ 14-16</t>
  </si>
  <si>
    <t>Невероятно красивый сорт пурпурной яблони, в основном сажают с декоративной целью. В период цветения, в начале мая, побеги полностью покрываются прекрасными пурпурными или рубиново-красными цветками. Плоды - маленькие фиолетовые или темно-красные яблочки, покрытые сизым восковым налетом. У яблони Роялти есть множество положительных качеств: хорошая морозостойкость, устойчивость к засухе и сильным ветрам. Сорт отличается неприхотливостью и не требует особого ухода, а также быстро укореняется в новых условиях.</t>
  </si>
  <si>
    <t>46-318-0027</t>
  </si>
  <si>
    <t>Tilia europaea</t>
  </si>
  <si>
    <t>Липа европейская</t>
  </si>
  <si>
    <t>Pallida</t>
  </si>
  <si>
    <t>Декоративна весь сезон, особенно в цветении. Хороша в смешанных группах как цветущий акцент, пригодна для аллейной посадки и в качестве солитера. Подходит для городского озеленения, кроме территорий с интенсивным движением автотранспорта. Относится к зоне USDA 4.</t>
  </si>
  <si>
    <t>46-38-4351</t>
  </si>
  <si>
    <t>Sorbus aucuparia</t>
  </si>
  <si>
    <t>Рябина обыкновенная</t>
  </si>
  <si>
    <t>Рябина обыкновенная — дерево небольшое дерево или крупный кустарник. Особенно красива во время цветения и плодоношения, а также во время осеннего расцвечивания листьев. Имеет много декоративных форм.</t>
  </si>
  <si>
    <t>46-38-9965</t>
  </si>
  <si>
    <t>500+</t>
  </si>
  <si>
    <t>46-318-0026</t>
  </si>
  <si>
    <t>Дерево или кустарник высотой и шириной 4-6 м с вертикально растущей кроной. . Бутоны розовые. Цветки до 4,5 см в диаметре, тёмно-красные, к отцветанию розовые. Плоды шаровидные, до 2 см в диаметре, оранжево-жёлтые, долго остаются на ветвях. Зона USDA 3.</t>
  </si>
  <si>
    <t>46-318-0023</t>
  </si>
  <si>
    <t>Malus</t>
  </si>
  <si>
    <t>Яблоня декоративная</t>
  </si>
  <si>
    <t>Royalty</t>
  </si>
  <si>
    <t>Декоративный сорт с длинными, плавно изогнутыми «плакучими» ветвями. Ветроустойчива. Не требует специального ухода. Зимостойкость очень высокая, зона USDA 2.</t>
  </si>
  <si>
    <t>46-318-0025</t>
  </si>
  <si>
    <t>Rudolph</t>
  </si>
  <si>
    <t>Хорошо переносит городские условия, пыле- и жароустойчива. Выносит временную сухость почвы, но не засуху. Хорошо выдерживает стрижку и формовку. Зимостойкость высокая. Зона USDA 4.</t>
  </si>
  <si>
    <t>46-318-0024</t>
  </si>
  <si>
    <t>Malus pumila</t>
  </si>
  <si>
    <t>Яблоня карликовая</t>
  </si>
  <si>
    <t>Недвецкого</t>
  </si>
  <si>
    <t>Деревце небольшое с очень широкой плакучей кроной, ветви расположены горизонтально, концы ветвей плакучие. Морозостоек, переносит городские условия. Предпочитает увлажненные плодородные почвы, от слегка кислых до сильно щелочных.</t>
  </si>
  <si>
    <t>*WRB – растение с комом земли, упакованное в мешковину и металлическую сетку</t>
  </si>
  <si>
    <t>cashandcarry@plantmarket.ru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</si>
  <si>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</si>
  <si>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</si>
  <si>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</si>
  <si>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</si>
  <si>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</si>
  <si>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</si>
  <si>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</si>
  <si>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</si>
  <si>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</si>
  <si>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</si>
  <si>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</si>
  <si>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</si>
  <si>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</si>
  <si>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</si>
  <si>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</si>
  <si>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</si>
  <si>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</si>
  <si>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</si>
  <si>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</si>
  <si>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</si>
  <si>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</si>
  <si>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</si>
  <si>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</si>
  <si>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</si>
  <si>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</si>
  <si>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</si>
  <si>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</si>
  <si>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</si>
  <si>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</si>
  <si>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</si>
  <si>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</si>
  <si>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</si>
  <si>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</si>
  <si>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</si>
  <si>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</si>
  <si>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</si>
  <si>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</si>
  <si>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Выдача растений в период выкопки осуществляется в течение 7 дней после оформления заказа. Больше времени может потребоваться для сборных заказов с крупномерами лиственных и хвойных пород.</t>
  </si>
  <si>
    <t>Максимальная скидка 10% при заказе от 200000 Руб</t>
  </si>
  <si>
    <t>Сроки выкопки и выдачи растений могут изменяться в зависимости от погодных условий.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</si>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</sst>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₽-419]"/>
    <numFmt numFmtId="165" formatCode=";;;"/>
    <numFmt numFmtId="166" formatCode="#,##0\ &quot;₽&quot;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 tint="-0.499984740745262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0" tint="-0.499984740745262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i/>
      <sz val="11"/>
      <color theme="1" tint="0.249977111117893"/>
      <name val="Bahnschrift SemiLight SemiConde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2F2C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1" fillId="0" borderId="0"/>
    <xf numFmtId="0" fontId="15" fillId="2" borderId="0" applyNumberFormat="0" applyBorder="0" applyAlignment="0" applyProtection="0"/>
    <xf numFmtId="0" fontId="17" fillId="0" borderId="0"/>
    <xf numFmtId="0" fontId="1" fillId="0" borderId="0"/>
    <xf numFmtId="0" fontId="11" fillId="0" borderId="0"/>
  </cellStyleXfs>
  <cellXfs count="110">
    <xf numFmtId="0" fontId="0" fillId="0" borderId="0" xfId="0"/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horizontal="left"/>
      <protection locked="0"/>
    </xf>
    <xf numFmtId="0" fontId="1" fillId="0" borderId="0" xfId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0" fillId="0" borderId="0" xfId="3" applyFont="1" applyFill="1" applyAlignment="1" applyProtection="1">
      <alignment horizontal="right" vertical="center"/>
      <protection locked="0"/>
    </xf>
    <xf numFmtId="0" fontId="10" fillId="0" borderId="0" xfId="3" applyFont="1" applyFill="1" applyAlignment="1" applyProtection="1">
      <alignment horizontal="right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/>
      <protection locked="0"/>
    </xf>
    <xf numFmtId="0" fontId="14" fillId="0" borderId="0" xfId="4" applyFont="1" applyAlignment="1" applyProtection="1">
      <alignment horizontal="left"/>
      <protection locked="0"/>
    </xf>
    <xf numFmtId="0" fontId="9" fillId="0" borderId="0" xfId="4" applyFont="1" applyAlignment="1" applyProtection="1">
      <alignment horizontal="left"/>
      <protection locked="0"/>
    </xf>
    <xf numFmtId="1" fontId="1" fillId="0" borderId="0" xfId="1" applyNumberFormat="1" applyAlignment="1" applyProtection="1">
      <alignment horizontal="center" vertical="center"/>
      <protection locked="0"/>
    </xf>
    <xf numFmtId="1" fontId="13" fillId="0" borderId="0" xfId="1" applyNumberFormat="1" applyFont="1" applyAlignment="1" applyProtection="1">
      <alignment horizontal="center" vertical="center"/>
      <protection locked="0"/>
    </xf>
    <xf numFmtId="0" fontId="3" fillId="2" borderId="2" xfId="5" applyFont="1" applyBorder="1" applyAlignment="1" applyProtection="1">
      <alignment horizontal="right" vertical="center"/>
      <protection locked="0"/>
    </xf>
    <xf numFmtId="0" fontId="3" fillId="2" borderId="3" xfId="5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1" fontId="16" fillId="0" borderId="2" xfId="1" applyNumberFormat="1" applyFont="1" applyBorder="1" applyAlignment="1" applyProtection="1">
      <alignment horizontal="right" vertical="center"/>
      <protection hidden="1"/>
    </xf>
    <xf numFmtId="1" fontId="16" fillId="0" borderId="3" xfId="1" applyNumberFormat="1" applyFont="1" applyBorder="1" applyAlignment="1" applyProtection="1">
      <alignment horizontal="right" vertical="center"/>
      <protection hidden="1"/>
    </xf>
    <xf numFmtId="0" fontId="16" fillId="0" borderId="2" xfId="6" applyFont="1" applyBorder="1" applyAlignment="1" applyProtection="1">
      <alignment horizontal="left" vertical="center" indent="1"/>
      <protection locked="0"/>
    </xf>
    <xf numFmtId="0" fontId="3" fillId="0" borderId="0" xfId="1" applyFont="1" applyAlignment="1" applyProtection="1">
      <alignment horizontal="left"/>
      <protection locked="0"/>
    </xf>
    <xf numFmtId="164" fontId="14" fillId="0" borderId="2" xfId="1" applyNumberFormat="1" applyFont="1" applyBorder="1" applyAlignment="1" applyProtection="1">
      <alignment horizontal="right" vertical="center"/>
      <protection hidden="1"/>
    </xf>
    <xf numFmtId="164" fontId="14" fillId="0" borderId="3" xfId="1" applyNumberFormat="1" applyFont="1" applyBorder="1" applyAlignment="1" applyProtection="1">
      <alignment horizontal="right" vertical="center"/>
      <protection hidden="1"/>
    </xf>
    <xf numFmtId="0" fontId="16" fillId="0" borderId="4" xfId="1" applyFont="1" applyBorder="1" applyAlignment="1" applyProtection="1">
      <alignment horizontal="left" vertical="center" indent="1"/>
      <protection locked="0"/>
    </xf>
    <xf numFmtId="0" fontId="0" fillId="0" borderId="0" xfId="4" applyFont="1" applyAlignment="1" applyProtection="1">
      <alignment horizontal="left"/>
      <protection locked="0"/>
    </xf>
    <xf numFmtId="0" fontId="18" fillId="0" borderId="0" xfId="4" applyFont="1"/>
    <xf numFmtId="0" fontId="2" fillId="0" borderId="0" xfId="1" applyFont="1" applyAlignment="1" applyProtection="1">
      <alignment vertical="center" wrapText="1"/>
      <protection locked="0"/>
    </xf>
    <xf numFmtId="165" fontId="19" fillId="0" borderId="1" xfId="1" applyNumberFormat="1" applyFont="1" applyBorder="1" applyAlignment="1" applyProtection="1">
      <alignment horizontal="left" vertical="center" wrapText="1"/>
      <protection locked="0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Border="1" applyAlignment="1" applyProtection="1">
      <alignment horizontal="center" vertical="center"/>
      <protection locked="0"/>
    </xf>
    <xf numFmtId="0" fontId="23" fillId="4" borderId="1" xfId="1" applyFont="1" applyFill="1" applyBorder="1" applyAlignment="1" applyProtection="1">
      <alignment horizontal="left" wrapText="1"/>
      <protection locked="0"/>
    </xf>
    <xf numFmtId="0" fontId="19" fillId="4" borderId="1" xfId="1" applyFont="1" applyFill="1" applyBorder="1" applyAlignment="1" applyProtection="1">
      <alignment vertical="center" wrapText="1"/>
      <protection locked="0"/>
    </xf>
    <xf numFmtId="0" fontId="23" fillId="4" borderId="1" xfId="1" applyFont="1" applyFill="1" applyBorder="1" applyAlignment="1" applyProtection="1">
      <alignment horizontal="center" vertical="center" wrapText="1"/>
      <protection locked="0"/>
    </xf>
    <xf numFmtId="0" fontId="24" fillId="4" borderId="1" xfId="1" applyFont="1" applyFill="1" applyBorder="1" applyAlignment="1" applyProtection="1">
      <alignment horizontal="center" vertical="center" wrapText="1"/>
      <protection locked="0"/>
    </xf>
    <xf numFmtId="0" fontId="23" fillId="4" borderId="1" xfId="1" applyFont="1" applyFill="1" applyBorder="1" applyAlignment="1" applyProtection="1">
      <alignment horizontal="center" vertical="center"/>
      <protection locked="0"/>
    </xf>
    <xf numFmtId="165" fontId="23" fillId="5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left" vertical="center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hidden="1"/>
    </xf>
    <xf numFmtId="0" fontId="16" fillId="6" borderId="1" xfId="4" applyFont="1" applyFill="1" applyBorder="1" applyAlignment="1" applyProtection="1">
      <alignment horizontal="center"/>
      <protection locked="0"/>
    </xf>
    <xf numFmtId="2" fontId="1" fillId="0" borderId="1" xfId="1" applyNumberFormat="1" applyBorder="1" applyAlignment="1" applyProtection="1">
      <alignment horizontal="center" vertical="center"/>
      <protection hidden="1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166" fontId="2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1" fillId="0" borderId="8" xfId="7" applyBorder="1"/>
    <xf numFmtId="0" fontId="1" fillId="0" borderId="9" xfId="7" applyBorder="1"/>
    <xf numFmtId="0" fontId="1" fillId="0" borderId="10" xfId="7" applyBorder="1"/>
    <xf numFmtId="0" fontId="1" fillId="0" borderId="0" xfId="7"/>
    <xf numFmtId="0" fontId="1" fillId="0" borderId="11" xfId="7" applyBorder="1"/>
    <xf numFmtId="0" fontId="1" fillId="0" borderId="12" xfId="7" applyBorder="1"/>
    <xf numFmtId="0" fontId="26" fillId="0" borderId="11" xfId="7" applyFont="1" applyBorder="1"/>
    <xf numFmtId="0" fontId="26" fillId="0" borderId="0" xfId="7" applyFont="1"/>
    <xf numFmtId="0" fontId="27" fillId="0" borderId="0" xfId="7" applyFont="1"/>
    <xf numFmtId="0" fontId="27" fillId="0" borderId="12" xfId="7" applyFont="1" applyBorder="1"/>
    <xf numFmtId="0" fontId="28" fillId="0" borderId="0" xfId="7" applyFont="1"/>
    <xf numFmtId="0" fontId="28" fillId="0" borderId="12" xfId="7" applyFont="1" applyBorder="1"/>
    <xf numFmtId="0" fontId="29" fillId="0" borderId="11" xfId="7" applyFont="1" applyBorder="1"/>
    <xf numFmtId="0" fontId="30" fillId="7" borderId="11" xfId="7" applyFont="1" applyFill="1" applyBorder="1" applyAlignment="1">
      <alignment horizontal="right"/>
    </xf>
    <xf numFmtId="0" fontId="30" fillId="0" borderId="0" xfId="7" applyFont="1"/>
    <xf numFmtId="0" fontId="31" fillId="0" borderId="0" xfId="7" applyFont="1"/>
    <xf numFmtId="0" fontId="31" fillId="0" borderId="12" xfId="7" applyFont="1" applyBorder="1"/>
    <xf numFmtId="0" fontId="32" fillId="7" borderId="11" xfId="7" applyFont="1" applyFill="1" applyBorder="1" applyAlignment="1">
      <alignment horizontal="left"/>
    </xf>
    <xf numFmtId="0" fontId="34" fillId="0" borderId="0" xfId="7" applyFont="1"/>
    <xf numFmtId="0" fontId="35" fillId="0" borderId="0" xfId="7" applyFont="1"/>
    <xf numFmtId="0" fontId="32" fillId="0" borderId="0" xfId="7" applyFont="1" applyAlignment="1">
      <alignment horizontal="left"/>
    </xf>
    <xf numFmtId="0" fontId="36" fillId="0" borderId="0" xfId="7" applyFont="1"/>
    <xf numFmtId="0" fontId="36" fillId="0" borderId="12" xfId="7" applyFont="1" applyBorder="1"/>
    <xf numFmtId="0" fontId="35" fillId="7" borderId="11" xfId="7" applyFont="1" applyFill="1" applyBorder="1"/>
    <xf numFmtId="0" fontId="37" fillId="0" borderId="0" xfId="7" applyFont="1" applyAlignment="1">
      <alignment horizontal="left" indent="2"/>
    </xf>
    <xf numFmtId="0" fontId="38" fillId="0" borderId="0" xfId="7" applyFont="1" applyAlignment="1">
      <alignment horizontal="right"/>
    </xf>
    <xf numFmtId="0" fontId="37" fillId="0" borderId="0" xfId="7" applyFont="1" applyAlignment="1">
      <alignment horizontal="left"/>
    </xf>
    <xf numFmtId="0" fontId="39" fillId="0" borderId="0" xfId="7" applyFont="1" applyAlignment="1">
      <alignment vertical="center"/>
    </xf>
    <xf numFmtId="0" fontId="40" fillId="7" borderId="11" xfId="7" applyFont="1" applyFill="1" applyBorder="1"/>
    <xf numFmtId="0" fontId="40" fillId="0" borderId="0" xfId="7" applyFont="1"/>
    <xf numFmtId="0" fontId="1" fillId="7" borderId="11" xfId="7" applyFill="1" applyBorder="1"/>
    <xf numFmtId="0" fontId="31" fillId="7" borderId="11" xfId="7" applyFont="1" applyFill="1" applyBorder="1" applyAlignment="1">
      <alignment horizontal="right"/>
    </xf>
    <xf numFmtId="0" fontId="41" fillId="0" borderId="0" xfId="7" applyFont="1" applyAlignment="1">
      <alignment horizontal="left"/>
    </xf>
    <xf numFmtId="0" fontId="3" fillId="0" borderId="0" xfId="7" applyFont="1"/>
    <xf numFmtId="0" fontId="3" fillId="0" borderId="12" xfId="7" applyFont="1" applyBorder="1"/>
    <xf numFmtId="0" fontId="31" fillId="7" borderId="11" xfId="7" applyFont="1" applyFill="1" applyBorder="1" applyAlignment="1">
      <alignment horizontal="right" vertical="top"/>
    </xf>
    <xf numFmtId="0" fontId="41" fillId="0" borderId="0" xfId="7" applyFont="1" applyAlignment="1">
      <alignment horizontal="left" vertical="top" wrapText="1"/>
    </xf>
    <xf numFmtId="0" fontId="3" fillId="0" borderId="12" xfId="7" applyFont="1" applyBorder="1" applyAlignment="1">
      <alignment vertical="top"/>
    </xf>
    <xf numFmtId="0" fontId="3" fillId="0" borderId="0" xfId="7" applyFont="1" applyAlignment="1">
      <alignment vertical="top"/>
    </xf>
    <xf numFmtId="0" fontId="37" fillId="0" borderId="0" xfId="7" applyFont="1" applyAlignment="1">
      <alignment horizontal="left" vertical="top" wrapText="1" indent="2"/>
    </xf>
    <xf numFmtId="0" fontId="37" fillId="0" borderId="0" xfId="7" quotePrefix="1" applyFont="1" applyAlignment="1">
      <alignment horizontal="left" vertical="top" wrapText="1" indent="4"/>
    </xf>
    <xf numFmtId="0" fontId="37" fillId="0" borderId="0" xfId="7" applyFont="1" applyAlignment="1">
      <alignment horizontal="left" vertical="top" wrapText="1" indent="4"/>
    </xf>
    <xf numFmtId="0" fontId="37" fillId="0" borderId="0" xfId="7" applyFont="1" applyAlignment="1">
      <alignment horizontal="left" vertical="top" wrapText="1" indent="2"/>
    </xf>
    <xf numFmtId="0" fontId="41" fillId="0" borderId="0" xfId="7" applyFont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43" fillId="0" borderId="0" xfId="8" applyFont="1" applyAlignment="1">
      <alignment horizontal="left" vertical="top" wrapText="1"/>
    </xf>
    <xf numFmtId="0" fontId="37" fillId="0" borderId="0" xfId="7" applyFont="1" applyAlignment="1">
      <alignment horizontal="left" vertical="top" wrapText="1" indent="3"/>
    </xf>
    <xf numFmtId="0" fontId="43" fillId="0" borderId="0" xfId="8" applyFont="1" applyAlignment="1">
      <alignment horizontal="left" vertical="top" wrapText="1"/>
    </xf>
    <xf numFmtId="0" fontId="1" fillId="0" borderId="13" xfId="7" applyBorder="1"/>
    <xf numFmtId="0" fontId="1" fillId="0" borderId="14" xfId="7" applyBorder="1"/>
    <xf numFmtId="0" fontId="1" fillId="0" borderId="15" xfId="7" applyBorder="1"/>
  </cellXfs>
  <cellStyles count="9">
    <cellStyle name="Гиперссылка 2" xfId="3" xr:uid="{00C8B7AF-B550-4986-AF0E-7AFDF79922F3}"/>
    <cellStyle name="Нейтральный 2" xfId="5" xr:uid="{F264EDDB-2CDB-4110-A024-347F0D4531D2}"/>
    <cellStyle name="Обычный" xfId="0" builtinId="0"/>
    <cellStyle name="Обычный 2 2 2 2" xfId="4" xr:uid="{D5D274E5-F8FB-47D9-83F6-89E9858D50CF}"/>
    <cellStyle name="Обычный 2 5 2" xfId="1" xr:uid="{E11C6996-41A9-4497-969A-493CCB58C164}"/>
    <cellStyle name="Обычный 3 2" xfId="2" xr:uid="{6C759A05-F95C-41B9-9509-297B059BCB9C}"/>
    <cellStyle name="Обычный 3 2 2" xfId="8" xr:uid="{6CE3DCBF-F98C-4A1B-BAB4-D93BE81FBCE0}"/>
    <cellStyle name="Обычный 4" xfId="7" xr:uid="{2BE8FCA8-103F-4BAD-AD87-8530EF8CB390}"/>
    <cellStyle name="Обычный_Лист1" xfId="6" xr:uid="{8C437260-022A-4F51-B341-0A0D9F9B45B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293915</xdr:colOff>
      <xdr:row>0</xdr:row>
      <xdr:rowOff>163527</xdr:rowOff>
    </xdr:from>
    <xdr:to>
      <xdr:col>2</xdr:col>
      <xdr:colOff>1781836</xdr:colOff>
      <xdr:row>4</xdr:row>
      <xdr:rowOff>11127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5E627B1-1BA7-4EC9-B46D-E6BDE584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163527"/>
          <a:ext cx="1912464" cy="805543"/>
        </a:xfrm>
        <a:prstGeom prst="rect">
          <a:avLst/>
        </a:prstGeom>
      </xdr:spPr>
    </xdr:pic>
    <xdr:clientData/>
  </xdr:twoCellAnchor>
  <xdr:twoCellAnchor editAs="oneCell">
    <xdr:from>
      <xdr:col>10</xdr:col>
      <xdr:colOff>371082</xdr:colOff>
      <xdr:row>1</xdr:row>
      <xdr:rowOff>83216</xdr:rowOff>
    </xdr:from>
    <xdr:to>
      <xdr:col>10</xdr:col>
      <xdr:colOff>883107</xdr:colOff>
      <xdr:row>3</xdr:row>
      <xdr:rowOff>129483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id="{B7CBC259-ADED-4463-8BA6-B5D8DADF3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58825" y="268273"/>
          <a:ext cx="512025" cy="6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396574</xdr:colOff>
      <xdr:row>0</xdr:row>
      <xdr:rowOff>178359</xdr:rowOff>
    </xdr:from>
    <xdr:to>
      <xdr:col>10</xdr:col>
      <xdr:colOff>164707</xdr:colOff>
      <xdr:row>3</xdr:row>
      <xdr:rowOff>207991</xdr:rowOff>
    </xdr:to>
    <xdr:pic>
      <xdr:nvPicPr>
        <xdr:cNvPr id="4" name="Изображение 1">
          <a:extLst>
            <a:ext uri="{FF2B5EF4-FFF2-40B4-BE49-F238E27FC236}">
              <a16:creationId xmlns:a16="http://schemas.microsoft.com/office/drawing/2014/main" id="{7E04605E-311B-47B8-BA59-2904AD9B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08017" y="178359"/>
          <a:ext cx="644433" cy="775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89C9E3-7267-4D5C-8923-A051D9BB513F}"/>
            </a:ext>
          </a:extLst>
        </xdr:cNvPr>
        <xdr:cNvSpPr txBox="1"/>
      </xdr:nvSpPr>
      <xdr:spPr>
        <a:xfrm>
          <a:off x="258536" y="22151"/>
          <a:ext cx="9036503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2534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0896B44-793A-4079-9126-4823E444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140652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5</xdr:col>
      <xdr:colOff>171781</xdr:colOff>
      <xdr:row>56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B27C27-0A7B-490D-8D4A-BE32CB6A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4880771"/>
          <a:ext cx="2400631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65</xdr:row>
      <xdr:rowOff>0</xdr:rowOff>
    </xdr:from>
    <xdr:to>
      <xdr:col>6</xdr:col>
      <xdr:colOff>152813</xdr:colOff>
      <xdr:row>67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A8D8F70-9DE9-49C4-8F72-D46C2647D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716500"/>
          <a:ext cx="2996706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9EFF620-5B64-4A48-BD19-D3B0BB0F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302602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37</xdr:row>
      <xdr:rowOff>11076</xdr:rowOff>
    </xdr:from>
    <xdr:to>
      <xdr:col>11</xdr:col>
      <xdr:colOff>458081</xdr:colOff>
      <xdr:row>39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23BFBEA-9E14-4F05-8361-8F9337DE0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496490"/>
          <a:ext cx="6377188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83</xdr:row>
      <xdr:rowOff>0</xdr:rowOff>
    </xdr:from>
    <xdr:to>
      <xdr:col>9</xdr:col>
      <xdr:colOff>172121</xdr:colOff>
      <xdr:row>85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8FA9521-B2C7-4F0D-9E66-A9DD0E85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366186"/>
          <a:ext cx="4861142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88</xdr:row>
      <xdr:rowOff>161925</xdr:rowOff>
    </xdr:from>
    <xdr:to>
      <xdr:col>15</xdr:col>
      <xdr:colOff>647700</xdr:colOff>
      <xdr:row>104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3E8D47A-4E41-49B5-B2F7-738EE0BB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458839"/>
          <a:ext cx="9007928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0</xdr:rowOff>
    </xdr:from>
    <xdr:to>
      <xdr:col>5</xdr:col>
      <xdr:colOff>30481</xdr:colOff>
      <xdr:row>5</xdr:row>
      <xdr:rowOff>140327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067FFAC-485F-4316-81ED-E8F7FA4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403566" cy="107105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50</xdr:row>
      <xdr:rowOff>76200</xdr:rowOff>
    </xdr:from>
    <xdr:to>
      <xdr:col>10</xdr:col>
      <xdr:colOff>160755</xdr:colOff>
      <xdr:row>50</xdr:row>
      <xdr:rowOff>546803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EDBA54F-8F8B-4CB6-A0FA-421DD252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2346" y="13286014"/>
          <a:ext cx="5461009" cy="470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42;&#1099;&#1082;&#1086;&#1087;&#1082;&#1072;%20&#1089;%20&#1087;&#1086;&#1083;&#1077;&#1081;\&#1042;&#1099;&#1082;&#1086;&#1087;&#1082;&#1072;%20&#1089;%20&#1087;&#1086;&#1083;&#1077;&#1081;%20&#1074;&#1077;&#1089;&#1085;&#1072;%202023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42;&#1099;&#1082;&#1086;&#1087;&#1082;&#1072;%20&#1089;%20&#1087;&#1086;&#1083;&#1077;&#1081;/&#1042;&#1099;&#1082;&#1086;&#1087;&#1082;&#1072;%20&#1089;%20&#1087;&#1086;&#1083;&#1077;&#1081;%20&#1074;&#1077;&#1089;&#1085;&#1072;%202023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kopka_2023"/>
      <sheetName val="рабочий"/>
      <sheetName val="сумки"/>
      <sheetName val="весна  2023"/>
      <sheetName val="выкопка осень"/>
      <sheetName val="АСТ ЛД от ОКУ"/>
      <sheetName val="Wazynscy от ОКУ"/>
      <sheetName val="АСТ хв от ОК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8925-6C18-444A-800D-38E87C2AE37D}">
  <sheetPr>
    <pageSetUpPr fitToPage="1"/>
  </sheetPr>
  <dimension ref="A2:W103"/>
  <sheetViews>
    <sheetView showGridLines="0" tabSelected="1" zoomScaleNormal="100" workbookViewId="0">
      <selection activeCell="J17" sqref="J17"/>
    </sheetView>
  </sheetViews>
  <sheetFormatPr defaultColWidth="8.69140625" defaultRowHeight="14.6" x14ac:dyDescent="0.4"/>
  <cols>
    <col min="1" max="1" width="6" style="1" customWidth="1"/>
    <col min="2" max="2" width="8.3046875" style="2" hidden="1" customWidth="1"/>
    <col min="3" max="3" width="25.3046875" style="1" customWidth="1"/>
    <col min="4" max="4" width="24.53515625" style="1" customWidth="1"/>
    <col min="5" max="5" width="45.84375" style="1" customWidth="1"/>
    <col min="6" max="6" width="8.921875" style="1" customWidth="1"/>
    <col min="7" max="7" width="14.765625" style="3" customWidth="1"/>
    <col min="8" max="8" width="12" style="12" hidden="1" customWidth="1"/>
    <col min="9" max="9" width="14.69140625" style="3" customWidth="1"/>
    <col min="10" max="10" width="12.3828125" style="3" customWidth="1"/>
    <col min="11" max="11" width="18.23046875" style="3" customWidth="1"/>
    <col min="12" max="12" width="26.84375" style="3" customWidth="1"/>
    <col min="13" max="13" width="23.53515625" style="3" customWidth="1"/>
    <col min="14" max="14" width="22.84375" style="1" customWidth="1"/>
    <col min="15" max="15" width="15.4609375" style="1" customWidth="1"/>
    <col min="16" max="16" width="17.4609375" style="1" customWidth="1"/>
    <col min="17" max="22" width="8.69140625" style="1"/>
    <col min="23" max="23" width="10" style="1" customWidth="1"/>
    <col min="24" max="16384" width="8.69140625" style="1"/>
  </cols>
  <sheetData>
    <row r="2" spans="1:23" ht="22.75" x14ac:dyDescent="0.4">
      <c r="H2" s="4"/>
      <c r="I2" s="5" t="s">
        <v>0</v>
      </c>
    </row>
    <row r="3" spans="1:23" ht="21.65" customHeight="1" x14ac:dyDescent="0.4">
      <c r="H3" s="6"/>
      <c r="J3" s="7" t="s">
        <v>1</v>
      </c>
    </row>
    <row r="4" spans="1:23" ht="16.95" customHeight="1" x14ac:dyDescent="0.4">
      <c r="E4" s="8" t="s">
        <v>2</v>
      </c>
      <c r="F4" s="8"/>
      <c r="G4" s="9"/>
      <c r="H4" s="10"/>
      <c r="M4" s="1"/>
    </row>
    <row r="5" spans="1:23" ht="15" customHeight="1" x14ac:dyDescent="0.4">
      <c r="F5" s="7" t="s">
        <v>3</v>
      </c>
      <c r="G5" s="11" t="s">
        <v>4</v>
      </c>
    </row>
    <row r="6" spans="1:23" x14ac:dyDescent="0.4">
      <c r="J6" s="13"/>
      <c r="K6" s="13"/>
    </row>
    <row r="7" spans="1:23" x14ac:dyDescent="0.4">
      <c r="C7" s="2" t="s">
        <v>5</v>
      </c>
      <c r="D7" s="2"/>
      <c r="E7" s="2"/>
      <c r="K7" s="1"/>
      <c r="L7" s="1"/>
    </row>
    <row r="8" spans="1:23" x14ac:dyDescent="0.4">
      <c r="C8" s="14" t="s">
        <v>6</v>
      </c>
      <c r="D8" s="15"/>
      <c r="E8" s="15"/>
      <c r="G8" s="16"/>
      <c r="H8" s="17"/>
      <c r="I8" s="18" t="s">
        <v>7</v>
      </c>
      <c r="J8" s="19"/>
      <c r="K8" s="20" t="s">
        <v>8</v>
      </c>
      <c r="L8" s="1"/>
      <c r="M8" s="1"/>
    </row>
    <row r="9" spans="1:23" x14ac:dyDescent="0.4">
      <c r="C9" s="15" t="s">
        <v>9</v>
      </c>
      <c r="D9" s="15"/>
      <c r="E9" s="15"/>
      <c r="I9" s="21">
        <f>SUM(J17:J97)</f>
        <v>0</v>
      </c>
      <c r="J9" s="22"/>
      <c r="K9" s="23" t="s">
        <v>10</v>
      </c>
      <c r="L9" s="1"/>
      <c r="M9" s="1"/>
    </row>
    <row r="10" spans="1:23" x14ac:dyDescent="0.4">
      <c r="C10" s="24" t="s">
        <v>11</v>
      </c>
      <c r="D10" s="15"/>
      <c r="E10" s="15"/>
      <c r="I10" s="25" t="str">
        <f>IF($I$8="-","-",IF(SUM(K17:K97)&gt;200000,SUM(K17:K97)*0.9,SUM(K17:K97)))</f>
        <v>-</v>
      </c>
      <c r="J10" s="26"/>
      <c r="K10" s="27" t="s">
        <v>12</v>
      </c>
      <c r="L10" s="1"/>
      <c r="M10" s="1"/>
    </row>
    <row r="11" spans="1:23" x14ac:dyDescent="0.4">
      <c r="C11" s="15" t="s">
        <v>13</v>
      </c>
      <c r="E11" s="2"/>
    </row>
    <row r="12" spans="1:23" x14ac:dyDescent="0.4">
      <c r="C12" s="2" t="s">
        <v>14</v>
      </c>
      <c r="D12" s="28"/>
      <c r="E12" s="28"/>
    </row>
    <row r="13" spans="1:23" x14ac:dyDescent="0.4">
      <c r="C13" s="2" t="s">
        <v>15</v>
      </c>
      <c r="D13" s="2"/>
      <c r="E13" s="2"/>
    </row>
    <row r="14" spans="1:23" x14ac:dyDescent="0.4">
      <c r="I14" s="29" t="str">
        <f>IF($I$8="-","Пожалуйста, выберите способ оплаты!","")</f>
        <v>Пожалуйста, выберите способ оплаты!</v>
      </c>
    </row>
    <row r="15" spans="1:23" ht="45" customHeight="1" x14ac:dyDescent="0.4">
      <c r="A15" s="30"/>
      <c r="B15" s="31"/>
      <c r="C15" s="32" t="s">
        <v>16</v>
      </c>
      <c r="D15" s="32" t="s">
        <v>17</v>
      </c>
      <c r="E15" s="32" t="s">
        <v>18</v>
      </c>
      <c r="F15" s="32"/>
      <c r="G15" s="32" t="s">
        <v>19</v>
      </c>
      <c r="H15" s="33" t="s">
        <v>20</v>
      </c>
      <c r="I15" s="34" t="s">
        <v>21</v>
      </c>
      <c r="J15" s="34" t="s">
        <v>22</v>
      </c>
      <c r="K15" s="34" t="s">
        <v>23</v>
      </c>
      <c r="L15" s="34" t="s">
        <v>24</v>
      </c>
      <c r="M15" s="34" t="s">
        <v>25</v>
      </c>
      <c r="N15" s="34" t="s">
        <v>26</v>
      </c>
      <c r="O15" s="34" t="s">
        <v>27</v>
      </c>
      <c r="P15" s="34" t="s">
        <v>28</v>
      </c>
      <c r="W15" s="35"/>
    </row>
    <row r="16" spans="1:23" ht="15.9" x14ac:dyDescent="0.45">
      <c r="B16" s="36"/>
      <c r="C16" s="37" t="s">
        <v>29</v>
      </c>
      <c r="D16" s="37"/>
      <c r="E16" s="37"/>
      <c r="F16" s="38"/>
      <c r="G16" s="38"/>
      <c r="H16" s="39"/>
      <c r="I16" s="40"/>
      <c r="J16" s="40"/>
      <c r="K16" s="40"/>
      <c r="L16" s="40"/>
      <c r="M16" s="40"/>
      <c r="N16" s="40"/>
      <c r="O16" s="40"/>
      <c r="P16" s="40"/>
      <c r="Q16" s="1" t="s">
        <v>30</v>
      </c>
      <c r="W16" s="41"/>
    </row>
    <row r="17" spans="2:23" ht="15" customHeight="1" x14ac:dyDescent="0.4">
      <c r="B17" s="42" t="s">
        <v>31</v>
      </c>
      <c r="C17" s="43" t="s">
        <v>32</v>
      </c>
      <c r="D17" s="43" t="s">
        <v>33</v>
      </c>
      <c r="E17" s="43" t="s">
        <v>34</v>
      </c>
      <c r="F17" s="44" t="s">
        <v>35</v>
      </c>
      <c r="G17" s="44" t="s">
        <v>36</v>
      </c>
      <c r="H17" s="45">
        <v>6684</v>
      </c>
      <c r="I17" s="46">
        <f t="shared" ref="I17:I80" si="0">IF($I$8="в кассу предприятия",H17,IF($I$8="на р/счет",H17*1.075,H17))</f>
        <v>6684</v>
      </c>
      <c r="J17" s="47"/>
      <c r="K17" s="48" t="str">
        <f t="shared" ref="K17:K80" si="1">IF($I$8="-","-",I17*J17)</f>
        <v>-</v>
      </c>
      <c r="L17" s="43" t="s">
        <v>37</v>
      </c>
      <c r="M17" s="49">
        <v>300</v>
      </c>
      <c r="N17" s="43" t="s">
        <v>38</v>
      </c>
      <c r="O17" s="43" t="s">
        <v>39</v>
      </c>
      <c r="P17" s="43" t="s">
        <v>40</v>
      </c>
      <c r="Q17" s="1" t="s">
        <v>30</v>
      </c>
      <c r="W17" s="49"/>
    </row>
    <row r="18" spans="2:23" ht="15" customHeight="1" x14ac:dyDescent="0.4">
      <c r="B18" s="42" t="s">
        <v>41</v>
      </c>
      <c r="C18" s="43" t="s">
        <v>42</v>
      </c>
      <c r="D18" s="43" t="s">
        <v>43</v>
      </c>
      <c r="E18" s="43" t="s">
        <v>44</v>
      </c>
      <c r="F18" s="44" t="s">
        <v>35</v>
      </c>
      <c r="G18" s="44" t="s">
        <v>45</v>
      </c>
      <c r="H18" s="45">
        <v>13368</v>
      </c>
      <c r="I18" s="46">
        <f t="shared" si="0"/>
        <v>13368</v>
      </c>
      <c r="J18" s="47"/>
      <c r="K18" s="48" t="str">
        <f t="shared" si="1"/>
        <v>-</v>
      </c>
      <c r="L18" s="43" t="s">
        <v>46</v>
      </c>
      <c r="M18" s="49">
        <v>150</v>
      </c>
      <c r="N18" s="43" t="s">
        <v>47</v>
      </c>
      <c r="O18" s="43" t="s">
        <v>48</v>
      </c>
      <c r="P18" s="43" t="s">
        <v>49</v>
      </c>
      <c r="Q18" s="1" t="s">
        <v>30</v>
      </c>
      <c r="W18" s="49"/>
    </row>
    <row r="19" spans="2:23" ht="15" customHeight="1" x14ac:dyDescent="0.4">
      <c r="B19" s="42" t="s">
        <v>50</v>
      </c>
      <c r="C19" s="43" t="s">
        <v>51</v>
      </c>
      <c r="D19" s="43" t="s">
        <v>52</v>
      </c>
      <c r="E19" s="43"/>
      <c r="F19" s="44" t="s">
        <v>35</v>
      </c>
      <c r="G19" s="44" t="s">
        <v>53</v>
      </c>
      <c r="H19" s="45">
        <v>10606</v>
      </c>
      <c r="I19" s="46">
        <f t="shared" si="0"/>
        <v>10606</v>
      </c>
      <c r="J19" s="47"/>
      <c r="K19" s="48" t="str">
        <f t="shared" si="1"/>
        <v>-</v>
      </c>
      <c r="L19" s="50" t="s">
        <v>54</v>
      </c>
      <c r="M19" s="49"/>
      <c r="N19" s="43" t="s">
        <v>38</v>
      </c>
      <c r="O19" s="43" t="s">
        <v>55</v>
      </c>
      <c r="P19" s="43" t="s">
        <v>56</v>
      </c>
      <c r="Q19" s="1" t="s">
        <v>30</v>
      </c>
      <c r="W19" s="49"/>
    </row>
    <row r="20" spans="2:23" ht="15" customHeight="1" x14ac:dyDescent="0.4">
      <c r="B20" s="42" t="s">
        <v>57</v>
      </c>
      <c r="C20" s="43" t="s">
        <v>51</v>
      </c>
      <c r="D20" s="43" t="s">
        <v>52</v>
      </c>
      <c r="E20" s="43"/>
      <c r="F20" s="44" t="s">
        <v>35</v>
      </c>
      <c r="G20" s="44" t="s">
        <v>58</v>
      </c>
      <c r="H20" s="45">
        <v>13158</v>
      </c>
      <c r="I20" s="46">
        <f t="shared" si="0"/>
        <v>13158</v>
      </c>
      <c r="J20" s="47"/>
      <c r="K20" s="48" t="str">
        <f t="shared" si="1"/>
        <v>-</v>
      </c>
      <c r="L20" s="51"/>
      <c r="M20" s="49"/>
      <c r="N20" s="43"/>
      <c r="O20" s="43"/>
      <c r="P20" s="43"/>
      <c r="Q20" s="1" t="s">
        <v>30</v>
      </c>
      <c r="W20" s="49"/>
    </row>
    <row r="21" spans="2:23" ht="15" customHeight="1" x14ac:dyDescent="0.4">
      <c r="B21" s="42" t="s">
        <v>59</v>
      </c>
      <c r="C21" s="43" t="s">
        <v>51</v>
      </c>
      <c r="D21" s="43" t="s">
        <v>52</v>
      </c>
      <c r="E21" s="43"/>
      <c r="F21" s="44" t="s">
        <v>35</v>
      </c>
      <c r="G21" s="44" t="s">
        <v>60</v>
      </c>
      <c r="H21" s="45">
        <v>15840</v>
      </c>
      <c r="I21" s="46">
        <f t="shared" si="0"/>
        <v>15840</v>
      </c>
      <c r="J21" s="47"/>
      <c r="K21" s="48" t="str">
        <f t="shared" si="1"/>
        <v>-</v>
      </c>
      <c r="L21" s="51"/>
      <c r="M21" s="49"/>
      <c r="N21" s="43"/>
      <c r="O21" s="43"/>
      <c r="P21" s="43"/>
      <c r="Q21" s="1" t="s">
        <v>30</v>
      </c>
      <c r="W21" s="49"/>
    </row>
    <row r="22" spans="2:23" ht="15" customHeight="1" x14ac:dyDescent="0.4">
      <c r="B22" s="42" t="s">
        <v>61</v>
      </c>
      <c r="C22" s="43" t="s">
        <v>51</v>
      </c>
      <c r="D22" s="43" t="s">
        <v>52</v>
      </c>
      <c r="E22" s="43"/>
      <c r="F22" s="44" t="s">
        <v>35</v>
      </c>
      <c r="G22" s="44" t="s">
        <v>62</v>
      </c>
      <c r="H22" s="45">
        <v>18525</v>
      </c>
      <c r="I22" s="46">
        <f t="shared" si="0"/>
        <v>18525</v>
      </c>
      <c r="J22" s="47"/>
      <c r="K22" s="48" t="str">
        <f t="shared" si="1"/>
        <v>-</v>
      </c>
      <c r="L22" s="51"/>
      <c r="M22" s="49"/>
      <c r="N22" s="43"/>
      <c r="O22" s="43"/>
      <c r="P22" s="43"/>
      <c r="Q22" s="1" t="s">
        <v>30</v>
      </c>
      <c r="W22" s="49"/>
    </row>
    <row r="23" spans="2:23" ht="15" customHeight="1" x14ac:dyDescent="0.4">
      <c r="B23" s="42" t="s">
        <v>63</v>
      </c>
      <c r="C23" s="43" t="s">
        <v>51</v>
      </c>
      <c r="D23" s="43" t="s">
        <v>52</v>
      </c>
      <c r="E23" s="43"/>
      <c r="F23" s="44" t="s">
        <v>35</v>
      </c>
      <c r="G23" s="44" t="s">
        <v>64</v>
      </c>
      <c r="H23" s="45">
        <v>54584</v>
      </c>
      <c r="I23" s="46">
        <f t="shared" si="0"/>
        <v>54584</v>
      </c>
      <c r="J23" s="47"/>
      <c r="K23" s="48" t="str">
        <f t="shared" si="1"/>
        <v>-</v>
      </c>
      <c r="L23" s="52"/>
      <c r="M23" s="49"/>
      <c r="N23" s="43"/>
      <c r="O23" s="43"/>
      <c r="P23" s="43"/>
      <c r="Q23" s="1" t="s">
        <v>30</v>
      </c>
      <c r="W23" s="49"/>
    </row>
    <row r="24" spans="2:23" ht="15" customHeight="1" x14ac:dyDescent="0.4">
      <c r="B24" s="42" t="s">
        <v>65</v>
      </c>
      <c r="C24" s="43" t="s">
        <v>66</v>
      </c>
      <c r="D24" s="43" t="s">
        <v>67</v>
      </c>
      <c r="E24" s="43" t="s">
        <v>68</v>
      </c>
      <c r="F24" s="44" t="s">
        <v>35</v>
      </c>
      <c r="G24" s="44" t="s">
        <v>69</v>
      </c>
      <c r="H24" s="45">
        <v>5014</v>
      </c>
      <c r="I24" s="46">
        <f t="shared" si="0"/>
        <v>5014</v>
      </c>
      <c r="J24" s="47"/>
      <c r="K24" s="48" t="str">
        <f t="shared" si="1"/>
        <v>-</v>
      </c>
      <c r="L24" s="50" t="s">
        <v>70</v>
      </c>
      <c r="M24" s="49">
        <v>300</v>
      </c>
      <c r="N24" s="43" t="s">
        <v>71</v>
      </c>
      <c r="O24" s="43" t="s">
        <v>55</v>
      </c>
      <c r="P24" s="43" t="s">
        <v>72</v>
      </c>
      <c r="Q24" s="1" t="s">
        <v>30</v>
      </c>
      <c r="W24" s="49"/>
    </row>
    <row r="25" spans="2:23" ht="15" customHeight="1" x14ac:dyDescent="0.4">
      <c r="B25" s="42" t="s">
        <v>73</v>
      </c>
      <c r="C25" s="43" t="s">
        <v>66</v>
      </c>
      <c r="D25" s="43" t="s">
        <v>67</v>
      </c>
      <c r="E25" s="43" t="s">
        <v>68</v>
      </c>
      <c r="F25" s="44" t="s">
        <v>35</v>
      </c>
      <c r="G25" s="44" t="s">
        <v>74</v>
      </c>
      <c r="H25" s="45">
        <v>5432</v>
      </c>
      <c r="I25" s="46">
        <f t="shared" si="0"/>
        <v>5432</v>
      </c>
      <c r="J25" s="47"/>
      <c r="K25" s="48" t="str">
        <f t="shared" si="1"/>
        <v>-</v>
      </c>
      <c r="L25" s="51"/>
      <c r="M25" s="49"/>
      <c r="N25" s="43"/>
      <c r="O25" s="43"/>
      <c r="P25" s="43"/>
      <c r="Q25" s="1" t="s">
        <v>30</v>
      </c>
      <c r="W25" s="49"/>
    </row>
    <row r="26" spans="2:23" ht="15" customHeight="1" x14ac:dyDescent="0.4">
      <c r="B26" s="42" t="s">
        <v>75</v>
      </c>
      <c r="C26" s="43" t="s">
        <v>66</v>
      </c>
      <c r="D26" s="43" t="s">
        <v>67</v>
      </c>
      <c r="E26" s="43" t="s">
        <v>68</v>
      </c>
      <c r="F26" s="44" t="s">
        <v>35</v>
      </c>
      <c r="G26" s="44" t="s">
        <v>76</v>
      </c>
      <c r="H26" s="45">
        <v>5849</v>
      </c>
      <c r="I26" s="46">
        <f t="shared" si="0"/>
        <v>5849</v>
      </c>
      <c r="J26" s="47"/>
      <c r="K26" s="48" t="str">
        <f t="shared" si="1"/>
        <v>-</v>
      </c>
      <c r="L26" s="51"/>
      <c r="M26" s="49"/>
      <c r="N26" s="43"/>
      <c r="O26" s="43"/>
      <c r="P26" s="43"/>
      <c r="Q26" s="1" t="s">
        <v>30</v>
      </c>
      <c r="W26" s="49"/>
    </row>
    <row r="27" spans="2:23" ht="15" customHeight="1" x14ac:dyDescent="0.4">
      <c r="B27" s="42" t="s">
        <v>77</v>
      </c>
      <c r="C27" s="43" t="s">
        <v>66</v>
      </c>
      <c r="D27" s="43" t="s">
        <v>67</v>
      </c>
      <c r="E27" s="43" t="s">
        <v>68</v>
      </c>
      <c r="F27" s="44" t="s">
        <v>35</v>
      </c>
      <c r="G27" s="44" t="s">
        <v>78</v>
      </c>
      <c r="H27" s="45">
        <v>6267</v>
      </c>
      <c r="I27" s="46">
        <f t="shared" si="0"/>
        <v>6267</v>
      </c>
      <c r="J27" s="47"/>
      <c r="K27" s="48" t="str">
        <f t="shared" si="1"/>
        <v>-</v>
      </c>
      <c r="L27" s="51"/>
      <c r="M27" s="49"/>
      <c r="N27" s="43"/>
      <c r="O27" s="43"/>
      <c r="P27" s="43"/>
      <c r="Q27" s="1" t="s">
        <v>30</v>
      </c>
      <c r="W27" s="49"/>
    </row>
    <row r="28" spans="2:23" ht="15" customHeight="1" x14ac:dyDescent="0.4">
      <c r="B28" s="42" t="s">
        <v>79</v>
      </c>
      <c r="C28" s="43" t="s">
        <v>66</v>
      </c>
      <c r="D28" s="43" t="s">
        <v>67</v>
      </c>
      <c r="E28" s="43" t="s">
        <v>68</v>
      </c>
      <c r="F28" s="44" t="s">
        <v>35</v>
      </c>
      <c r="G28" s="44" t="s">
        <v>80</v>
      </c>
      <c r="H28" s="45">
        <v>6684</v>
      </c>
      <c r="I28" s="46">
        <f t="shared" si="0"/>
        <v>6684</v>
      </c>
      <c r="J28" s="47"/>
      <c r="K28" s="48" t="str">
        <f t="shared" si="1"/>
        <v>-</v>
      </c>
      <c r="L28" s="51"/>
      <c r="M28" s="49"/>
      <c r="N28" s="43"/>
      <c r="O28" s="43"/>
      <c r="P28" s="43"/>
      <c r="Q28" s="1" t="s">
        <v>30</v>
      </c>
      <c r="W28" s="49"/>
    </row>
    <row r="29" spans="2:23" ht="15" customHeight="1" x14ac:dyDescent="0.4">
      <c r="B29" s="42" t="s">
        <v>81</v>
      </c>
      <c r="C29" s="43" t="s">
        <v>66</v>
      </c>
      <c r="D29" s="43" t="s">
        <v>67</v>
      </c>
      <c r="E29" s="43" t="s">
        <v>68</v>
      </c>
      <c r="F29" s="44" t="s">
        <v>35</v>
      </c>
      <c r="G29" s="44" t="s">
        <v>82</v>
      </c>
      <c r="H29" s="45">
        <v>7102</v>
      </c>
      <c r="I29" s="46">
        <f t="shared" si="0"/>
        <v>7102</v>
      </c>
      <c r="J29" s="47"/>
      <c r="K29" s="48" t="str">
        <f t="shared" si="1"/>
        <v>-</v>
      </c>
      <c r="L29" s="51"/>
      <c r="M29" s="49"/>
      <c r="N29" s="43"/>
      <c r="O29" s="43"/>
      <c r="P29" s="43"/>
      <c r="Q29" s="1" t="s">
        <v>30</v>
      </c>
      <c r="W29" s="49"/>
    </row>
    <row r="30" spans="2:23" ht="15" customHeight="1" x14ac:dyDescent="0.4">
      <c r="B30" s="42" t="s">
        <v>83</v>
      </c>
      <c r="C30" s="43" t="s">
        <v>66</v>
      </c>
      <c r="D30" s="43" t="s">
        <v>67</v>
      </c>
      <c r="E30" s="43" t="s">
        <v>68</v>
      </c>
      <c r="F30" s="44" t="s">
        <v>35</v>
      </c>
      <c r="G30" s="44" t="s">
        <v>84</v>
      </c>
      <c r="H30" s="45">
        <v>7521</v>
      </c>
      <c r="I30" s="46">
        <f t="shared" si="0"/>
        <v>7521</v>
      </c>
      <c r="J30" s="47"/>
      <c r="K30" s="48" t="str">
        <f t="shared" si="1"/>
        <v>-</v>
      </c>
      <c r="L30" s="52"/>
      <c r="M30" s="49"/>
      <c r="N30" s="43"/>
      <c r="O30" s="43"/>
      <c r="P30" s="43"/>
      <c r="Q30" s="1" t="s">
        <v>30</v>
      </c>
      <c r="W30" s="49"/>
    </row>
    <row r="31" spans="2:23" ht="15" customHeight="1" x14ac:dyDescent="0.4">
      <c r="B31" s="42" t="s">
        <v>85</v>
      </c>
      <c r="C31" s="43" t="s">
        <v>86</v>
      </c>
      <c r="D31" s="43" t="s">
        <v>67</v>
      </c>
      <c r="E31" s="43" t="s">
        <v>87</v>
      </c>
      <c r="F31" s="44" t="s">
        <v>35</v>
      </c>
      <c r="G31" s="44" t="s">
        <v>69</v>
      </c>
      <c r="H31" s="45">
        <v>1866</v>
      </c>
      <c r="I31" s="46">
        <f t="shared" si="0"/>
        <v>1866</v>
      </c>
      <c r="J31" s="47"/>
      <c r="K31" s="48" t="str">
        <f t="shared" si="1"/>
        <v>-</v>
      </c>
      <c r="L31" s="50" t="s">
        <v>88</v>
      </c>
      <c r="M31" s="49">
        <v>250</v>
      </c>
      <c r="N31" s="43" t="s">
        <v>89</v>
      </c>
      <c r="O31" s="43" t="s">
        <v>55</v>
      </c>
      <c r="P31" s="43" t="s">
        <v>90</v>
      </c>
      <c r="Q31" s="1" t="s">
        <v>30</v>
      </c>
      <c r="W31" s="49"/>
    </row>
    <row r="32" spans="2:23" ht="15" customHeight="1" x14ac:dyDescent="0.4">
      <c r="B32" s="42" t="s">
        <v>91</v>
      </c>
      <c r="C32" s="43" t="s">
        <v>86</v>
      </c>
      <c r="D32" s="43" t="s">
        <v>67</v>
      </c>
      <c r="E32" s="43" t="s">
        <v>87</v>
      </c>
      <c r="F32" s="44" t="s">
        <v>35</v>
      </c>
      <c r="G32" s="44" t="s">
        <v>74</v>
      </c>
      <c r="H32" s="45">
        <v>2031</v>
      </c>
      <c r="I32" s="46">
        <f t="shared" si="0"/>
        <v>2031</v>
      </c>
      <c r="J32" s="47"/>
      <c r="K32" s="48" t="str">
        <f t="shared" si="1"/>
        <v>-</v>
      </c>
      <c r="L32" s="51"/>
      <c r="M32" s="49"/>
      <c r="N32" s="43"/>
      <c r="O32" s="43"/>
      <c r="P32" s="43"/>
      <c r="Q32" s="1" t="s">
        <v>30</v>
      </c>
      <c r="W32" s="49"/>
    </row>
    <row r="33" spans="2:23" ht="15" customHeight="1" x14ac:dyDescent="0.4">
      <c r="B33" s="42" t="s">
        <v>92</v>
      </c>
      <c r="C33" s="43" t="s">
        <v>86</v>
      </c>
      <c r="D33" s="43" t="s">
        <v>67</v>
      </c>
      <c r="E33" s="43" t="s">
        <v>87</v>
      </c>
      <c r="F33" s="44" t="s">
        <v>35</v>
      </c>
      <c r="G33" s="44" t="s">
        <v>80</v>
      </c>
      <c r="H33" s="45">
        <v>3819</v>
      </c>
      <c r="I33" s="46">
        <f t="shared" si="0"/>
        <v>3819</v>
      </c>
      <c r="J33" s="47"/>
      <c r="K33" s="48" t="str">
        <f t="shared" si="1"/>
        <v>-</v>
      </c>
      <c r="L33" s="52"/>
      <c r="M33" s="49"/>
      <c r="N33" s="43"/>
      <c r="O33" s="43"/>
      <c r="P33" s="43"/>
      <c r="Q33" s="1" t="s">
        <v>30</v>
      </c>
      <c r="W33" s="49"/>
    </row>
    <row r="34" spans="2:23" ht="15" customHeight="1" x14ac:dyDescent="0.4">
      <c r="B34" s="42" t="s">
        <v>93</v>
      </c>
      <c r="C34" s="43" t="s">
        <v>86</v>
      </c>
      <c r="D34" s="43" t="s">
        <v>67</v>
      </c>
      <c r="E34" s="43" t="s">
        <v>94</v>
      </c>
      <c r="F34" s="44" t="s">
        <v>35</v>
      </c>
      <c r="G34" s="44" t="s">
        <v>36</v>
      </c>
      <c r="H34" s="45">
        <v>1290</v>
      </c>
      <c r="I34" s="46">
        <f t="shared" si="0"/>
        <v>1290</v>
      </c>
      <c r="J34" s="47"/>
      <c r="K34" s="48" t="str">
        <f t="shared" si="1"/>
        <v>-</v>
      </c>
      <c r="L34" s="50" t="s">
        <v>95</v>
      </c>
      <c r="M34" s="49" t="s">
        <v>96</v>
      </c>
      <c r="N34" s="43" t="s">
        <v>38</v>
      </c>
      <c r="O34" s="43" t="s">
        <v>55</v>
      </c>
      <c r="P34" s="43" t="s">
        <v>97</v>
      </c>
      <c r="Q34" s="1" t="s">
        <v>30</v>
      </c>
      <c r="W34" s="49"/>
    </row>
    <row r="35" spans="2:23" ht="15" customHeight="1" x14ac:dyDescent="0.4">
      <c r="B35" s="42" t="s">
        <v>98</v>
      </c>
      <c r="C35" s="43" t="s">
        <v>86</v>
      </c>
      <c r="D35" s="43" t="s">
        <v>67</v>
      </c>
      <c r="E35" s="43" t="s">
        <v>94</v>
      </c>
      <c r="F35" s="44" t="s">
        <v>35</v>
      </c>
      <c r="G35" s="44" t="s">
        <v>99</v>
      </c>
      <c r="H35" s="45">
        <v>1455</v>
      </c>
      <c r="I35" s="46">
        <f t="shared" si="0"/>
        <v>1455</v>
      </c>
      <c r="J35" s="47"/>
      <c r="K35" s="48" t="str">
        <f t="shared" si="1"/>
        <v>-</v>
      </c>
      <c r="L35" s="51"/>
      <c r="M35" s="49"/>
      <c r="N35" s="43"/>
      <c r="O35" s="43"/>
      <c r="P35" s="43"/>
      <c r="Q35" s="1" t="s">
        <v>30</v>
      </c>
      <c r="W35" s="49"/>
    </row>
    <row r="36" spans="2:23" ht="15" customHeight="1" x14ac:dyDescent="0.4">
      <c r="B36" s="42" t="s">
        <v>100</v>
      </c>
      <c r="C36" s="43" t="s">
        <v>86</v>
      </c>
      <c r="D36" s="43" t="s">
        <v>67</v>
      </c>
      <c r="E36" s="43" t="s">
        <v>94</v>
      </c>
      <c r="F36" s="44" t="s">
        <v>35</v>
      </c>
      <c r="G36" s="44" t="s">
        <v>69</v>
      </c>
      <c r="H36" s="45">
        <v>1942</v>
      </c>
      <c r="I36" s="46">
        <f t="shared" si="0"/>
        <v>1942</v>
      </c>
      <c r="J36" s="47"/>
      <c r="K36" s="48" t="str">
        <f t="shared" si="1"/>
        <v>-</v>
      </c>
      <c r="L36" s="51"/>
      <c r="M36" s="49"/>
      <c r="N36" s="43"/>
      <c r="O36" s="43"/>
      <c r="P36" s="43"/>
      <c r="Q36" s="1" t="s">
        <v>30</v>
      </c>
      <c r="W36" s="49"/>
    </row>
    <row r="37" spans="2:23" ht="15" customHeight="1" x14ac:dyDescent="0.4">
      <c r="B37" s="42" t="s">
        <v>101</v>
      </c>
      <c r="C37" s="43" t="s">
        <v>86</v>
      </c>
      <c r="D37" s="43" t="s">
        <v>67</v>
      </c>
      <c r="E37" s="43" t="s">
        <v>94</v>
      </c>
      <c r="F37" s="44" t="s">
        <v>35</v>
      </c>
      <c r="G37" s="44" t="s">
        <v>74</v>
      </c>
      <c r="H37" s="45">
        <v>2233</v>
      </c>
      <c r="I37" s="46">
        <f t="shared" si="0"/>
        <v>2233</v>
      </c>
      <c r="J37" s="47"/>
      <c r="K37" s="48" t="str">
        <f t="shared" si="1"/>
        <v>-</v>
      </c>
      <c r="L37" s="51"/>
      <c r="M37" s="49"/>
      <c r="N37" s="43"/>
      <c r="O37" s="43"/>
      <c r="P37" s="43"/>
      <c r="Q37" s="1" t="s">
        <v>30</v>
      </c>
      <c r="W37" s="49"/>
    </row>
    <row r="38" spans="2:23" ht="15" customHeight="1" x14ac:dyDescent="0.4">
      <c r="B38" s="42" t="s">
        <v>102</v>
      </c>
      <c r="C38" s="43" t="s">
        <v>86</v>
      </c>
      <c r="D38" s="43" t="s">
        <v>67</v>
      </c>
      <c r="E38" s="43" t="s">
        <v>94</v>
      </c>
      <c r="F38" s="44" t="s">
        <v>35</v>
      </c>
      <c r="G38" s="44" t="s">
        <v>76</v>
      </c>
      <c r="H38" s="45">
        <v>3032</v>
      </c>
      <c r="I38" s="46">
        <f t="shared" si="0"/>
        <v>3032</v>
      </c>
      <c r="J38" s="47"/>
      <c r="K38" s="48" t="str">
        <f t="shared" si="1"/>
        <v>-</v>
      </c>
      <c r="L38" s="51"/>
      <c r="M38" s="49"/>
      <c r="N38" s="43"/>
      <c r="O38" s="43"/>
      <c r="P38" s="43"/>
      <c r="Q38" s="1" t="s">
        <v>30</v>
      </c>
      <c r="W38" s="49"/>
    </row>
    <row r="39" spans="2:23" ht="15" customHeight="1" x14ac:dyDescent="0.4">
      <c r="B39" s="42" t="s">
        <v>103</v>
      </c>
      <c r="C39" s="43" t="s">
        <v>86</v>
      </c>
      <c r="D39" s="43" t="s">
        <v>67</v>
      </c>
      <c r="E39" s="43" t="s">
        <v>94</v>
      </c>
      <c r="F39" s="44" t="s">
        <v>35</v>
      </c>
      <c r="G39" s="44" t="s">
        <v>82</v>
      </c>
      <c r="H39" s="45">
        <v>5609</v>
      </c>
      <c r="I39" s="46">
        <f t="shared" si="0"/>
        <v>5609</v>
      </c>
      <c r="J39" s="47"/>
      <c r="K39" s="48" t="str">
        <f t="shared" si="1"/>
        <v>-</v>
      </c>
      <c r="L39" s="51"/>
      <c r="M39" s="49"/>
      <c r="N39" s="43"/>
      <c r="O39" s="43"/>
      <c r="P39" s="43"/>
      <c r="Q39" s="1" t="s">
        <v>30</v>
      </c>
      <c r="W39" s="49"/>
    </row>
    <row r="40" spans="2:23" ht="15" customHeight="1" x14ac:dyDescent="0.4">
      <c r="B40" s="42" t="s">
        <v>104</v>
      </c>
      <c r="C40" s="43" t="s">
        <v>86</v>
      </c>
      <c r="D40" s="43" t="s">
        <v>67</v>
      </c>
      <c r="E40" s="43" t="s">
        <v>94</v>
      </c>
      <c r="F40" s="44" t="s">
        <v>35</v>
      </c>
      <c r="G40" s="44" t="s">
        <v>105</v>
      </c>
      <c r="H40" s="45">
        <v>9013</v>
      </c>
      <c r="I40" s="46">
        <f t="shared" si="0"/>
        <v>9013</v>
      </c>
      <c r="J40" s="47"/>
      <c r="K40" s="48" t="str">
        <f t="shared" si="1"/>
        <v>-</v>
      </c>
      <c r="L40" s="51"/>
      <c r="M40" s="49"/>
      <c r="N40" s="43"/>
      <c r="O40" s="43"/>
      <c r="P40" s="43"/>
      <c r="Q40" s="1" t="s">
        <v>30</v>
      </c>
      <c r="W40" s="49"/>
    </row>
    <row r="41" spans="2:23" ht="15" customHeight="1" x14ac:dyDescent="0.4">
      <c r="B41" s="42" t="s">
        <v>106</v>
      </c>
      <c r="C41" s="43" t="s">
        <v>86</v>
      </c>
      <c r="D41" s="43" t="s">
        <v>67</v>
      </c>
      <c r="E41" s="43" t="s">
        <v>94</v>
      </c>
      <c r="F41" s="44" t="s">
        <v>35</v>
      </c>
      <c r="G41" s="44" t="s">
        <v>107</v>
      </c>
      <c r="H41" s="45">
        <v>10909</v>
      </c>
      <c r="I41" s="46">
        <f t="shared" si="0"/>
        <v>10909</v>
      </c>
      <c r="J41" s="47"/>
      <c r="K41" s="48" t="str">
        <f t="shared" si="1"/>
        <v>-</v>
      </c>
      <c r="L41" s="51"/>
      <c r="M41" s="49"/>
      <c r="N41" s="43"/>
      <c r="O41" s="43"/>
      <c r="P41" s="43"/>
      <c r="Q41" s="1" t="s">
        <v>30</v>
      </c>
      <c r="W41" s="49"/>
    </row>
    <row r="42" spans="2:23" ht="15" customHeight="1" x14ac:dyDescent="0.4">
      <c r="B42" s="42" t="s">
        <v>108</v>
      </c>
      <c r="C42" s="43" t="s">
        <v>86</v>
      </c>
      <c r="D42" s="43" t="s">
        <v>67</v>
      </c>
      <c r="E42" s="43" t="s">
        <v>94</v>
      </c>
      <c r="F42" s="44" t="s">
        <v>35</v>
      </c>
      <c r="G42" s="44" t="s">
        <v>84</v>
      </c>
      <c r="H42" s="45">
        <v>12907</v>
      </c>
      <c r="I42" s="46">
        <f t="shared" si="0"/>
        <v>12907</v>
      </c>
      <c r="J42" s="47"/>
      <c r="K42" s="48" t="str">
        <f t="shared" si="1"/>
        <v>-</v>
      </c>
      <c r="L42" s="51"/>
      <c r="M42" s="49"/>
      <c r="N42" s="43"/>
      <c r="O42" s="43"/>
      <c r="P42" s="43"/>
      <c r="Q42" s="1" t="s">
        <v>30</v>
      </c>
      <c r="W42" s="49"/>
    </row>
    <row r="43" spans="2:23" ht="15" customHeight="1" x14ac:dyDescent="0.4">
      <c r="B43" s="42" t="s">
        <v>109</v>
      </c>
      <c r="C43" s="43" t="s">
        <v>86</v>
      </c>
      <c r="D43" s="43" t="s">
        <v>67</v>
      </c>
      <c r="E43" s="43" t="s">
        <v>94</v>
      </c>
      <c r="F43" s="44" t="s">
        <v>35</v>
      </c>
      <c r="G43" s="44" t="s">
        <v>110</v>
      </c>
      <c r="H43" s="45">
        <v>16428</v>
      </c>
      <c r="I43" s="46">
        <f t="shared" si="0"/>
        <v>16428</v>
      </c>
      <c r="J43" s="47"/>
      <c r="K43" s="48" t="str">
        <f t="shared" si="1"/>
        <v>-</v>
      </c>
      <c r="L43" s="51"/>
      <c r="M43" s="49"/>
      <c r="N43" s="43"/>
      <c r="O43" s="43"/>
      <c r="P43" s="43"/>
      <c r="Q43" s="1" t="s">
        <v>30</v>
      </c>
      <c r="W43" s="49"/>
    </row>
    <row r="44" spans="2:23" ht="15" customHeight="1" x14ac:dyDescent="0.4">
      <c r="B44" s="42" t="s">
        <v>111</v>
      </c>
      <c r="C44" s="43" t="s">
        <v>86</v>
      </c>
      <c r="D44" s="43" t="s">
        <v>67</v>
      </c>
      <c r="E44" s="43" t="s">
        <v>94</v>
      </c>
      <c r="F44" s="44" t="s">
        <v>35</v>
      </c>
      <c r="G44" s="44" t="s">
        <v>112</v>
      </c>
      <c r="H44" s="45">
        <v>18306</v>
      </c>
      <c r="I44" s="46">
        <f t="shared" si="0"/>
        <v>18306</v>
      </c>
      <c r="J44" s="47"/>
      <c r="K44" s="48" t="str">
        <f t="shared" si="1"/>
        <v>-</v>
      </c>
      <c r="L44" s="51"/>
      <c r="M44" s="49"/>
      <c r="N44" s="43"/>
      <c r="O44" s="43"/>
      <c r="P44" s="43"/>
      <c r="Q44" s="1" t="s">
        <v>30</v>
      </c>
      <c r="W44" s="49"/>
    </row>
    <row r="45" spans="2:23" ht="15" customHeight="1" x14ac:dyDescent="0.4">
      <c r="B45" s="42" t="s">
        <v>113</v>
      </c>
      <c r="C45" s="43" t="s">
        <v>86</v>
      </c>
      <c r="D45" s="43" t="s">
        <v>67</v>
      </c>
      <c r="E45" s="43" t="s">
        <v>94</v>
      </c>
      <c r="F45" s="44" t="s">
        <v>35</v>
      </c>
      <c r="G45" s="44" t="s">
        <v>114</v>
      </c>
      <c r="H45" s="45">
        <v>19500</v>
      </c>
      <c r="I45" s="46">
        <f t="shared" si="0"/>
        <v>19500</v>
      </c>
      <c r="J45" s="47"/>
      <c r="K45" s="48" t="str">
        <f t="shared" si="1"/>
        <v>-</v>
      </c>
      <c r="L45" s="51"/>
      <c r="M45" s="49"/>
      <c r="N45" s="43"/>
      <c r="O45" s="43"/>
      <c r="P45" s="43"/>
      <c r="Q45" s="1" t="s">
        <v>30</v>
      </c>
      <c r="W45" s="49"/>
    </row>
    <row r="46" spans="2:23" ht="15" customHeight="1" x14ac:dyDescent="0.4">
      <c r="B46" s="42" t="s">
        <v>115</v>
      </c>
      <c r="C46" s="43" t="s">
        <v>86</v>
      </c>
      <c r="D46" s="43" t="s">
        <v>67</v>
      </c>
      <c r="E46" s="43" t="s">
        <v>94</v>
      </c>
      <c r="F46" s="44" t="s">
        <v>35</v>
      </c>
      <c r="G46" s="44" t="s">
        <v>116</v>
      </c>
      <c r="H46" s="45">
        <v>21656</v>
      </c>
      <c r="I46" s="46">
        <f t="shared" si="0"/>
        <v>21656</v>
      </c>
      <c r="J46" s="47"/>
      <c r="K46" s="48" t="str">
        <f t="shared" si="1"/>
        <v>-</v>
      </c>
      <c r="L46" s="52"/>
      <c r="M46" s="49"/>
      <c r="N46" s="43"/>
      <c r="O46" s="43"/>
      <c r="P46" s="43"/>
      <c r="Q46" s="1" t="s">
        <v>30</v>
      </c>
      <c r="W46" s="49"/>
    </row>
    <row r="47" spans="2:23" ht="15" customHeight="1" x14ac:dyDescent="0.4">
      <c r="B47" s="42" t="s">
        <v>117</v>
      </c>
      <c r="C47" s="43" t="s">
        <v>86</v>
      </c>
      <c r="D47" s="43" t="s">
        <v>67</v>
      </c>
      <c r="E47" s="43" t="s">
        <v>118</v>
      </c>
      <c r="F47" s="44" t="s">
        <v>35</v>
      </c>
      <c r="G47" s="44" t="s">
        <v>80</v>
      </c>
      <c r="H47" s="45">
        <v>4559</v>
      </c>
      <c r="I47" s="46">
        <f t="shared" si="0"/>
        <v>4559</v>
      </c>
      <c r="J47" s="47"/>
      <c r="K47" s="48" t="str">
        <f t="shared" si="1"/>
        <v>-</v>
      </c>
      <c r="L47" s="50" t="s">
        <v>119</v>
      </c>
      <c r="M47" s="49" t="s">
        <v>120</v>
      </c>
      <c r="N47" s="43" t="s">
        <v>38</v>
      </c>
      <c r="O47" s="43" t="s">
        <v>55</v>
      </c>
      <c r="P47" s="43" t="s">
        <v>121</v>
      </c>
      <c r="Q47" s="1" t="s">
        <v>30</v>
      </c>
      <c r="W47" s="49"/>
    </row>
    <row r="48" spans="2:23" ht="15" customHeight="1" x14ac:dyDescent="0.4">
      <c r="B48" s="42" t="s">
        <v>122</v>
      </c>
      <c r="C48" s="43" t="s">
        <v>86</v>
      </c>
      <c r="D48" s="43" t="s">
        <v>67</v>
      </c>
      <c r="E48" s="43" t="s">
        <v>118</v>
      </c>
      <c r="F48" s="44" t="s">
        <v>35</v>
      </c>
      <c r="G48" s="44" t="s">
        <v>82</v>
      </c>
      <c r="H48" s="45">
        <v>7151</v>
      </c>
      <c r="I48" s="46">
        <f t="shared" si="0"/>
        <v>7151</v>
      </c>
      <c r="J48" s="47"/>
      <c r="K48" s="48" t="str">
        <f t="shared" si="1"/>
        <v>-</v>
      </c>
      <c r="L48" s="51"/>
      <c r="M48" s="49"/>
      <c r="N48" s="43"/>
      <c r="O48" s="43"/>
      <c r="P48" s="43"/>
      <c r="Q48" s="1" t="s">
        <v>30</v>
      </c>
      <c r="W48" s="49"/>
    </row>
    <row r="49" spans="2:23" ht="15" customHeight="1" x14ac:dyDescent="0.4">
      <c r="B49" s="42" t="s">
        <v>123</v>
      </c>
      <c r="C49" s="43" t="s">
        <v>86</v>
      </c>
      <c r="D49" s="43" t="s">
        <v>67</v>
      </c>
      <c r="E49" s="43" t="s">
        <v>118</v>
      </c>
      <c r="F49" s="44" t="s">
        <v>35</v>
      </c>
      <c r="G49" s="44" t="s">
        <v>105</v>
      </c>
      <c r="H49" s="45">
        <v>9193</v>
      </c>
      <c r="I49" s="46">
        <f t="shared" si="0"/>
        <v>9193</v>
      </c>
      <c r="J49" s="47"/>
      <c r="K49" s="48" t="str">
        <f t="shared" si="1"/>
        <v>-</v>
      </c>
      <c r="L49" s="51"/>
      <c r="M49" s="49"/>
      <c r="N49" s="43"/>
      <c r="O49" s="43"/>
      <c r="P49" s="43"/>
      <c r="Q49" s="1" t="s">
        <v>30</v>
      </c>
      <c r="W49" s="49"/>
    </row>
    <row r="50" spans="2:23" ht="15" customHeight="1" x14ac:dyDescent="0.4">
      <c r="B50" s="42" t="s">
        <v>124</v>
      </c>
      <c r="C50" s="43" t="s">
        <v>86</v>
      </c>
      <c r="D50" s="43" t="s">
        <v>67</v>
      </c>
      <c r="E50" s="43" t="s">
        <v>118</v>
      </c>
      <c r="F50" s="44" t="s">
        <v>35</v>
      </c>
      <c r="G50" s="44" t="s">
        <v>107</v>
      </c>
      <c r="H50" s="45">
        <v>11895</v>
      </c>
      <c r="I50" s="46">
        <f t="shared" si="0"/>
        <v>11895</v>
      </c>
      <c r="J50" s="47"/>
      <c r="K50" s="48" t="str">
        <f t="shared" si="1"/>
        <v>-</v>
      </c>
      <c r="L50" s="51"/>
      <c r="M50" s="49"/>
      <c r="N50" s="43"/>
      <c r="O50" s="43"/>
      <c r="P50" s="43"/>
      <c r="Q50" s="1" t="s">
        <v>30</v>
      </c>
      <c r="W50" s="49"/>
    </row>
    <row r="51" spans="2:23" ht="15" customHeight="1" x14ac:dyDescent="0.4">
      <c r="B51" s="42" t="s">
        <v>125</v>
      </c>
      <c r="C51" s="43" t="s">
        <v>86</v>
      </c>
      <c r="D51" s="43" t="s">
        <v>67</v>
      </c>
      <c r="E51" s="43" t="s">
        <v>118</v>
      </c>
      <c r="F51" s="44" t="s">
        <v>35</v>
      </c>
      <c r="G51" s="44" t="s">
        <v>84</v>
      </c>
      <c r="H51" s="45">
        <v>12391</v>
      </c>
      <c r="I51" s="46">
        <f t="shared" si="0"/>
        <v>12391</v>
      </c>
      <c r="J51" s="47"/>
      <c r="K51" s="48" t="str">
        <f t="shared" si="1"/>
        <v>-</v>
      </c>
      <c r="L51" s="52"/>
      <c r="M51" s="49"/>
      <c r="N51" s="43"/>
      <c r="O51" s="43"/>
      <c r="P51" s="43"/>
      <c r="Q51" s="1" t="s">
        <v>30</v>
      </c>
      <c r="W51" s="49"/>
    </row>
    <row r="52" spans="2:23" ht="15" customHeight="1" x14ac:dyDescent="0.4">
      <c r="B52" s="42" t="s">
        <v>126</v>
      </c>
      <c r="C52" s="43" t="s">
        <v>86</v>
      </c>
      <c r="D52" s="43" t="s">
        <v>67</v>
      </c>
      <c r="E52" s="43" t="s">
        <v>127</v>
      </c>
      <c r="F52" s="44" t="s">
        <v>35</v>
      </c>
      <c r="G52" s="44" t="s">
        <v>84</v>
      </c>
      <c r="H52" s="45">
        <v>11764</v>
      </c>
      <c r="I52" s="46">
        <f t="shared" si="0"/>
        <v>11764</v>
      </c>
      <c r="J52" s="47"/>
      <c r="K52" s="48" t="str">
        <f t="shared" si="1"/>
        <v>-</v>
      </c>
      <c r="L52" s="43" t="s">
        <v>128</v>
      </c>
      <c r="M52" s="49">
        <v>300</v>
      </c>
      <c r="N52" s="43" t="s">
        <v>129</v>
      </c>
      <c r="O52" s="43" t="s">
        <v>55</v>
      </c>
      <c r="P52" s="43" t="s">
        <v>130</v>
      </c>
      <c r="Q52" s="1" t="s">
        <v>30</v>
      </c>
      <c r="W52" s="49"/>
    </row>
    <row r="53" spans="2:23" ht="15" customHeight="1" x14ac:dyDescent="0.4">
      <c r="B53" s="42" t="s">
        <v>131</v>
      </c>
      <c r="C53" s="43" t="s">
        <v>86</v>
      </c>
      <c r="D53" s="43" t="s">
        <v>67</v>
      </c>
      <c r="E53" s="43" t="s">
        <v>132</v>
      </c>
      <c r="F53" s="44" t="s">
        <v>35</v>
      </c>
      <c r="G53" s="44" t="s">
        <v>99</v>
      </c>
      <c r="H53" s="45">
        <v>2683</v>
      </c>
      <c r="I53" s="46">
        <f t="shared" si="0"/>
        <v>2683</v>
      </c>
      <c r="J53" s="47"/>
      <c r="K53" s="48" t="str">
        <f t="shared" si="1"/>
        <v>-</v>
      </c>
      <c r="L53" s="50" t="s">
        <v>133</v>
      </c>
      <c r="M53" s="49">
        <v>100</v>
      </c>
      <c r="N53" s="43" t="s">
        <v>134</v>
      </c>
      <c r="O53" s="43" t="s">
        <v>135</v>
      </c>
      <c r="P53" s="43" t="s">
        <v>136</v>
      </c>
      <c r="Q53" s="1" t="s">
        <v>30</v>
      </c>
      <c r="W53" s="49"/>
    </row>
    <row r="54" spans="2:23" ht="15" customHeight="1" x14ac:dyDescent="0.4">
      <c r="B54" s="42" t="s">
        <v>137</v>
      </c>
      <c r="C54" s="43" t="s">
        <v>86</v>
      </c>
      <c r="D54" s="43" t="s">
        <v>67</v>
      </c>
      <c r="E54" s="43" t="s">
        <v>132</v>
      </c>
      <c r="F54" s="44" t="s">
        <v>35</v>
      </c>
      <c r="G54" s="44" t="s">
        <v>45</v>
      </c>
      <c r="H54" s="45">
        <v>1740</v>
      </c>
      <c r="I54" s="46">
        <f t="shared" si="0"/>
        <v>1740</v>
      </c>
      <c r="J54" s="47"/>
      <c r="K54" s="48" t="str">
        <f t="shared" si="1"/>
        <v>-</v>
      </c>
      <c r="L54" s="51"/>
      <c r="M54" s="49"/>
      <c r="N54" s="43"/>
      <c r="O54" s="43"/>
      <c r="P54" s="43"/>
      <c r="Q54" s="1" t="s">
        <v>30</v>
      </c>
      <c r="W54" s="49"/>
    </row>
    <row r="55" spans="2:23" ht="15" customHeight="1" x14ac:dyDescent="0.4">
      <c r="B55" s="42" t="s">
        <v>138</v>
      </c>
      <c r="C55" s="43" t="s">
        <v>86</v>
      </c>
      <c r="D55" s="43" t="s">
        <v>67</v>
      </c>
      <c r="E55" s="43" t="s">
        <v>132</v>
      </c>
      <c r="F55" s="44" t="s">
        <v>35</v>
      </c>
      <c r="G55" s="44" t="s">
        <v>36</v>
      </c>
      <c r="H55" s="45">
        <v>2674</v>
      </c>
      <c r="I55" s="46">
        <f t="shared" si="0"/>
        <v>2674</v>
      </c>
      <c r="J55" s="47"/>
      <c r="K55" s="48" t="str">
        <f t="shared" si="1"/>
        <v>-</v>
      </c>
      <c r="L55" s="52"/>
      <c r="M55" s="49"/>
      <c r="N55" s="43"/>
      <c r="O55" s="43"/>
      <c r="P55" s="43"/>
      <c r="Q55" s="1" t="s">
        <v>30</v>
      </c>
      <c r="W55" s="49"/>
    </row>
    <row r="56" spans="2:23" ht="15" customHeight="1" x14ac:dyDescent="0.4">
      <c r="B56" s="42" t="s">
        <v>139</v>
      </c>
      <c r="C56" s="43" t="s">
        <v>86</v>
      </c>
      <c r="D56" s="43" t="s">
        <v>67</v>
      </c>
      <c r="E56" s="43" t="s">
        <v>140</v>
      </c>
      <c r="F56" s="44" t="s">
        <v>35</v>
      </c>
      <c r="G56" s="44" t="s">
        <v>141</v>
      </c>
      <c r="H56" s="45">
        <v>1954</v>
      </c>
      <c r="I56" s="46">
        <f t="shared" si="0"/>
        <v>1954</v>
      </c>
      <c r="J56" s="47"/>
      <c r="K56" s="48" t="str">
        <f t="shared" si="1"/>
        <v>-</v>
      </c>
      <c r="L56" s="50" t="s">
        <v>142</v>
      </c>
      <c r="M56" s="49">
        <v>50</v>
      </c>
      <c r="N56" s="43" t="s">
        <v>143</v>
      </c>
      <c r="O56" s="43" t="s">
        <v>135</v>
      </c>
      <c r="P56" s="43" t="s">
        <v>144</v>
      </c>
      <c r="Q56" s="1" t="s">
        <v>30</v>
      </c>
      <c r="W56" s="49"/>
    </row>
    <row r="57" spans="2:23" ht="15" customHeight="1" x14ac:dyDescent="0.4">
      <c r="B57" s="42" t="s">
        <v>145</v>
      </c>
      <c r="C57" s="43" t="s">
        <v>86</v>
      </c>
      <c r="D57" s="43" t="s">
        <v>67</v>
      </c>
      <c r="E57" s="43" t="s">
        <v>140</v>
      </c>
      <c r="F57" s="44" t="s">
        <v>35</v>
      </c>
      <c r="G57" s="44" t="s">
        <v>45</v>
      </c>
      <c r="H57" s="45">
        <v>2442</v>
      </c>
      <c r="I57" s="46">
        <f t="shared" si="0"/>
        <v>2442</v>
      </c>
      <c r="J57" s="47"/>
      <c r="K57" s="48" t="str">
        <f t="shared" si="1"/>
        <v>-</v>
      </c>
      <c r="L57" s="52"/>
      <c r="M57" s="49"/>
      <c r="N57" s="43"/>
      <c r="O57" s="43"/>
      <c r="P57" s="43"/>
      <c r="Q57" s="1" t="s">
        <v>30</v>
      </c>
      <c r="W57" s="49"/>
    </row>
    <row r="58" spans="2:23" ht="15" customHeight="1" x14ac:dyDescent="0.4">
      <c r="B58" s="42" t="s">
        <v>146</v>
      </c>
      <c r="C58" s="43" t="s">
        <v>86</v>
      </c>
      <c r="D58" s="43" t="s">
        <v>67</v>
      </c>
      <c r="E58" s="43" t="s">
        <v>147</v>
      </c>
      <c r="F58" s="44" t="s">
        <v>35</v>
      </c>
      <c r="G58" s="44" t="s">
        <v>36</v>
      </c>
      <c r="H58" s="45">
        <v>1445</v>
      </c>
      <c r="I58" s="46">
        <f t="shared" si="0"/>
        <v>1445</v>
      </c>
      <c r="J58" s="47"/>
      <c r="K58" s="48" t="str">
        <f t="shared" si="1"/>
        <v>-</v>
      </c>
      <c r="L58" s="50" t="s">
        <v>148</v>
      </c>
      <c r="M58" s="49">
        <v>250</v>
      </c>
      <c r="N58" s="43" t="s">
        <v>38</v>
      </c>
      <c r="O58" s="43" t="s">
        <v>55</v>
      </c>
      <c r="P58" s="43" t="s">
        <v>149</v>
      </c>
      <c r="Q58" s="1" t="s">
        <v>30</v>
      </c>
      <c r="W58" s="49"/>
    </row>
    <row r="59" spans="2:23" ht="15" customHeight="1" x14ac:dyDescent="0.4">
      <c r="B59" s="42" t="s">
        <v>150</v>
      </c>
      <c r="C59" s="43" t="s">
        <v>86</v>
      </c>
      <c r="D59" s="43" t="s">
        <v>67</v>
      </c>
      <c r="E59" s="43" t="s">
        <v>147</v>
      </c>
      <c r="F59" s="44" t="s">
        <v>35</v>
      </c>
      <c r="G59" s="44" t="s">
        <v>99</v>
      </c>
      <c r="H59" s="45">
        <v>1915</v>
      </c>
      <c r="I59" s="46">
        <f t="shared" si="0"/>
        <v>1915</v>
      </c>
      <c r="J59" s="47"/>
      <c r="K59" s="48" t="str">
        <f t="shared" si="1"/>
        <v>-</v>
      </c>
      <c r="L59" s="51"/>
      <c r="M59" s="49"/>
      <c r="N59" s="43"/>
      <c r="O59" s="43"/>
      <c r="P59" s="43"/>
      <c r="Q59" s="1" t="s">
        <v>30</v>
      </c>
      <c r="W59" s="49"/>
    </row>
    <row r="60" spans="2:23" ht="15" customHeight="1" x14ac:dyDescent="0.4">
      <c r="B60" s="42" t="s">
        <v>151</v>
      </c>
      <c r="C60" s="43" t="s">
        <v>86</v>
      </c>
      <c r="D60" s="43" t="s">
        <v>67</v>
      </c>
      <c r="E60" s="43" t="s">
        <v>147</v>
      </c>
      <c r="F60" s="44" t="s">
        <v>35</v>
      </c>
      <c r="G60" s="44" t="s">
        <v>69</v>
      </c>
      <c r="H60" s="45">
        <v>2368</v>
      </c>
      <c r="I60" s="46">
        <f t="shared" si="0"/>
        <v>2368</v>
      </c>
      <c r="J60" s="47"/>
      <c r="K60" s="48" t="str">
        <f t="shared" si="1"/>
        <v>-</v>
      </c>
      <c r="L60" s="51"/>
      <c r="M60" s="49"/>
      <c r="N60" s="43"/>
      <c r="O60" s="43"/>
      <c r="P60" s="43"/>
      <c r="Q60" s="1" t="s">
        <v>30</v>
      </c>
      <c r="W60" s="49"/>
    </row>
    <row r="61" spans="2:23" ht="15" customHeight="1" x14ac:dyDescent="0.4">
      <c r="B61" s="42" t="s">
        <v>152</v>
      </c>
      <c r="C61" s="43" t="s">
        <v>86</v>
      </c>
      <c r="D61" s="43" t="s">
        <v>67</v>
      </c>
      <c r="E61" s="43" t="s">
        <v>147</v>
      </c>
      <c r="F61" s="44" t="s">
        <v>35</v>
      </c>
      <c r="G61" s="44" t="s">
        <v>74</v>
      </c>
      <c r="H61" s="45">
        <v>2842</v>
      </c>
      <c r="I61" s="46">
        <f t="shared" si="0"/>
        <v>2842</v>
      </c>
      <c r="J61" s="47"/>
      <c r="K61" s="48" t="str">
        <f t="shared" si="1"/>
        <v>-</v>
      </c>
      <c r="L61" s="51"/>
      <c r="M61" s="49"/>
      <c r="N61" s="43"/>
      <c r="O61" s="43"/>
      <c r="P61" s="43"/>
      <c r="Q61" s="1" t="s">
        <v>30</v>
      </c>
      <c r="W61" s="49"/>
    </row>
    <row r="62" spans="2:23" ht="15" customHeight="1" x14ac:dyDescent="0.4">
      <c r="B62" s="42" t="s">
        <v>153</v>
      </c>
      <c r="C62" s="43" t="s">
        <v>86</v>
      </c>
      <c r="D62" s="43" t="s">
        <v>67</v>
      </c>
      <c r="E62" s="43" t="s">
        <v>147</v>
      </c>
      <c r="F62" s="44" t="s">
        <v>35</v>
      </c>
      <c r="G62" s="44" t="s">
        <v>76</v>
      </c>
      <c r="H62" s="45">
        <v>4158</v>
      </c>
      <c r="I62" s="46">
        <f t="shared" si="0"/>
        <v>4158</v>
      </c>
      <c r="J62" s="47"/>
      <c r="K62" s="48" t="str">
        <f t="shared" si="1"/>
        <v>-</v>
      </c>
      <c r="L62" s="51"/>
      <c r="M62" s="49"/>
      <c r="N62" s="43"/>
      <c r="O62" s="43"/>
      <c r="P62" s="43"/>
      <c r="Q62" s="1" t="s">
        <v>30</v>
      </c>
      <c r="W62" s="49"/>
    </row>
    <row r="63" spans="2:23" ht="15" customHeight="1" x14ac:dyDescent="0.4">
      <c r="B63" s="42" t="s">
        <v>154</v>
      </c>
      <c r="C63" s="43" t="s">
        <v>86</v>
      </c>
      <c r="D63" s="43" t="s">
        <v>67</v>
      </c>
      <c r="E63" s="43" t="s">
        <v>147</v>
      </c>
      <c r="F63" s="44" t="s">
        <v>35</v>
      </c>
      <c r="G63" s="44" t="s">
        <v>78</v>
      </c>
      <c r="H63" s="45">
        <v>4380</v>
      </c>
      <c r="I63" s="46">
        <f t="shared" si="0"/>
        <v>4380</v>
      </c>
      <c r="J63" s="47"/>
      <c r="K63" s="48" t="str">
        <f t="shared" si="1"/>
        <v>-</v>
      </c>
      <c r="L63" s="51"/>
      <c r="M63" s="49"/>
      <c r="N63" s="43"/>
      <c r="O63" s="43"/>
      <c r="P63" s="43"/>
      <c r="Q63" s="1" t="s">
        <v>30</v>
      </c>
      <c r="W63" s="49"/>
    </row>
    <row r="64" spans="2:23" ht="15" customHeight="1" x14ac:dyDescent="0.4">
      <c r="B64" s="42" t="s">
        <v>155</v>
      </c>
      <c r="C64" s="43" t="s">
        <v>86</v>
      </c>
      <c r="D64" s="43" t="s">
        <v>67</v>
      </c>
      <c r="E64" s="43" t="s">
        <v>147</v>
      </c>
      <c r="F64" s="44" t="s">
        <v>35</v>
      </c>
      <c r="G64" s="44" t="s">
        <v>80</v>
      </c>
      <c r="H64" s="45">
        <v>6226</v>
      </c>
      <c r="I64" s="46">
        <f t="shared" si="0"/>
        <v>6226</v>
      </c>
      <c r="J64" s="47"/>
      <c r="K64" s="48" t="str">
        <f t="shared" si="1"/>
        <v>-</v>
      </c>
      <c r="L64" s="51"/>
      <c r="M64" s="49"/>
      <c r="N64" s="43"/>
      <c r="O64" s="43"/>
      <c r="P64" s="43"/>
      <c r="Q64" s="1" t="s">
        <v>30</v>
      </c>
      <c r="W64" s="49"/>
    </row>
    <row r="65" spans="2:23" ht="15" customHeight="1" x14ac:dyDescent="0.4">
      <c r="B65" s="42" t="s">
        <v>156</v>
      </c>
      <c r="C65" s="43" t="s">
        <v>86</v>
      </c>
      <c r="D65" s="43" t="s">
        <v>67</v>
      </c>
      <c r="E65" s="43" t="s">
        <v>147</v>
      </c>
      <c r="F65" s="44" t="s">
        <v>35</v>
      </c>
      <c r="G65" s="44" t="s">
        <v>157</v>
      </c>
      <c r="H65" s="45">
        <v>7461</v>
      </c>
      <c r="I65" s="46">
        <f t="shared" si="0"/>
        <v>7461</v>
      </c>
      <c r="J65" s="47"/>
      <c r="K65" s="48" t="str">
        <f t="shared" si="1"/>
        <v>-</v>
      </c>
      <c r="L65" s="51"/>
      <c r="M65" s="49"/>
      <c r="N65" s="43"/>
      <c r="O65" s="43"/>
      <c r="P65" s="43"/>
      <c r="Q65" s="1" t="s">
        <v>30</v>
      </c>
      <c r="W65" s="49"/>
    </row>
    <row r="66" spans="2:23" ht="15" customHeight="1" x14ac:dyDescent="0.4">
      <c r="B66" s="42" t="s">
        <v>158</v>
      </c>
      <c r="C66" s="43" t="s">
        <v>86</v>
      </c>
      <c r="D66" s="43" t="s">
        <v>67</v>
      </c>
      <c r="E66" s="43" t="s">
        <v>147</v>
      </c>
      <c r="F66" s="44" t="s">
        <v>35</v>
      </c>
      <c r="G66" s="44" t="s">
        <v>105</v>
      </c>
      <c r="H66" s="45">
        <v>10416</v>
      </c>
      <c r="I66" s="46">
        <f t="shared" si="0"/>
        <v>10416</v>
      </c>
      <c r="J66" s="47"/>
      <c r="K66" s="48" t="str">
        <f t="shared" si="1"/>
        <v>-</v>
      </c>
      <c r="L66" s="51"/>
      <c r="M66" s="49"/>
      <c r="N66" s="43"/>
      <c r="O66" s="43"/>
      <c r="P66" s="43"/>
      <c r="Q66" s="1" t="s">
        <v>30</v>
      </c>
      <c r="W66" s="49"/>
    </row>
    <row r="67" spans="2:23" ht="15" customHeight="1" x14ac:dyDescent="0.4">
      <c r="B67" s="42" t="s">
        <v>159</v>
      </c>
      <c r="C67" s="43" t="s">
        <v>86</v>
      </c>
      <c r="D67" s="43" t="s">
        <v>67</v>
      </c>
      <c r="E67" s="43" t="s">
        <v>147</v>
      </c>
      <c r="F67" s="44" t="s">
        <v>35</v>
      </c>
      <c r="G67" s="44" t="s">
        <v>84</v>
      </c>
      <c r="H67" s="45">
        <v>15620</v>
      </c>
      <c r="I67" s="46">
        <f t="shared" si="0"/>
        <v>15620</v>
      </c>
      <c r="J67" s="47"/>
      <c r="K67" s="48" t="str">
        <f t="shared" si="1"/>
        <v>-</v>
      </c>
      <c r="L67" s="51"/>
      <c r="M67" s="49"/>
      <c r="N67" s="43"/>
      <c r="O67" s="43"/>
      <c r="P67" s="43"/>
      <c r="Q67" s="1" t="s">
        <v>30</v>
      </c>
      <c r="W67" s="49"/>
    </row>
    <row r="68" spans="2:23" ht="15" customHeight="1" x14ac:dyDescent="0.4">
      <c r="B68" s="42" t="s">
        <v>160</v>
      </c>
      <c r="C68" s="43" t="s">
        <v>86</v>
      </c>
      <c r="D68" s="43" t="s">
        <v>67</v>
      </c>
      <c r="E68" s="43" t="s">
        <v>147</v>
      </c>
      <c r="F68" s="44" t="s">
        <v>35</v>
      </c>
      <c r="G68" s="44" t="s">
        <v>110</v>
      </c>
      <c r="H68" s="45">
        <v>20827</v>
      </c>
      <c r="I68" s="46">
        <f t="shared" si="0"/>
        <v>20827</v>
      </c>
      <c r="J68" s="47"/>
      <c r="K68" s="48" t="str">
        <f t="shared" si="1"/>
        <v>-</v>
      </c>
      <c r="L68" s="51"/>
      <c r="M68" s="49"/>
      <c r="N68" s="43"/>
      <c r="O68" s="43"/>
      <c r="P68" s="43"/>
      <c r="Q68" s="1" t="s">
        <v>30</v>
      </c>
      <c r="W68" s="49"/>
    </row>
    <row r="69" spans="2:23" ht="15" customHeight="1" x14ac:dyDescent="0.4">
      <c r="B69" s="42" t="s">
        <v>161</v>
      </c>
      <c r="C69" s="43" t="s">
        <v>86</v>
      </c>
      <c r="D69" s="43" t="s">
        <v>67</v>
      </c>
      <c r="E69" s="43" t="s">
        <v>147</v>
      </c>
      <c r="F69" s="44" t="s">
        <v>35</v>
      </c>
      <c r="G69" s="44" t="s">
        <v>112</v>
      </c>
      <c r="H69" s="45">
        <v>21388</v>
      </c>
      <c r="I69" s="46">
        <f t="shared" si="0"/>
        <v>21388</v>
      </c>
      <c r="J69" s="47"/>
      <c r="K69" s="48" t="str">
        <f t="shared" si="1"/>
        <v>-</v>
      </c>
      <c r="L69" s="51"/>
      <c r="M69" s="49"/>
      <c r="N69" s="43"/>
      <c r="O69" s="43"/>
      <c r="P69" s="43"/>
      <c r="Q69" s="1" t="s">
        <v>30</v>
      </c>
      <c r="W69" s="49"/>
    </row>
    <row r="70" spans="2:23" ht="15" customHeight="1" x14ac:dyDescent="0.4">
      <c r="B70" s="42" t="s">
        <v>162</v>
      </c>
      <c r="C70" s="43" t="s">
        <v>86</v>
      </c>
      <c r="D70" s="43" t="s">
        <v>67</v>
      </c>
      <c r="E70" s="43" t="s">
        <v>147</v>
      </c>
      <c r="F70" s="44" t="s">
        <v>35</v>
      </c>
      <c r="G70" s="44" t="s">
        <v>114</v>
      </c>
      <c r="H70" s="45">
        <v>25666</v>
      </c>
      <c r="I70" s="46">
        <f t="shared" si="0"/>
        <v>25666</v>
      </c>
      <c r="J70" s="47"/>
      <c r="K70" s="48" t="str">
        <f t="shared" si="1"/>
        <v>-</v>
      </c>
      <c r="L70" s="51"/>
      <c r="M70" s="49"/>
      <c r="N70" s="43"/>
      <c r="O70" s="43"/>
      <c r="P70" s="43"/>
      <c r="Q70" s="1" t="s">
        <v>30</v>
      </c>
      <c r="W70" s="49"/>
    </row>
    <row r="71" spans="2:23" ht="15" customHeight="1" x14ac:dyDescent="0.4">
      <c r="B71" s="42" t="s">
        <v>163</v>
      </c>
      <c r="C71" s="43" t="s">
        <v>86</v>
      </c>
      <c r="D71" s="43" t="s">
        <v>67</v>
      </c>
      <c r="E71" s="43" t="s">
        <v>147</v>
      </c>
      <c r="F71" s="44" t="s">
        <v>35</v>
      </c>
      <c r="G71" s="44" t="s">
        <v>116</v>
      </c>
      <c r="H71" s="45">
        <v>29944</v>
      </c>
      <c r="I71" s="46">
        <f t="shared" si="0"/>
        <v>29944</v>
      </c>
      <c r="J71" s="47"/>
      <c r="K71" s="48" t="str">
        <f t="shared" si="1"/>
        <v>-</v>
      </c>
      <c r="L71" s="52"/>
      <c r="M71" s="49"/>
      <c r="N71" s="43"/>
      <c r="O71" s="43"/>
      <c r="P71" s="43"/>
      <c r="Q71" s="1" t="s">
        <v>30</v>
      </c>
      <c r="W71" s="49"/>
    </row>
    <row r="72" spans="2:23" ht="15" customHeight="1" x14ac:dyDescent="0.4">
      <c r="B72" s="42" t="s">
        <v>164</v>
      </c>
      <c r="C72" s="43" t="s">
        <v>86</v>
      </c>
      <c r="D72" s="43" t="s">
        <v>67</v>
      </c>
      <c r="E72" s="43" t="s">
        <v>165</v>
      </c>
      <c r="F72" s="44" t="s">
        <v>35</v>
      </c>
      <c r="G72" s="44" t="s">
        <v>78</v>
      </c>
      <c r="H72" s="45">
        <v>5114</v>
      </c>
      <c r="I72" s="46">
        <f t="shared" si="0"/>
        <v>5114</v>
      </c>
      <c r="J72" s="47"/>
      <c r="K72" s="48" t="str">
        <f t="shared" si="1"/>
        <v>-</v>
      </c>
      <c r="L72" s="43" t="s">
        <v>166</v>
      </c>
      <c r="M72" s="49">
        <v>150</v>
      </c>
      <c r="N72" s="43" t="s">
        <v>167</v>
      </c>
      <c r="O72" s="43" t="s">
        <v>55</v>
      </c>
      <c r="P72" s="43" t="s">
        <v>168</v>
      </c>
      <c r="Q72" s="1" t="s">
        <v>30</v>
      </c>
      <c r="W72" s="49"/>
    </row>
    <row r="73" spans="2:23" ht="15" customHeight="1" x14ac:dyDescent="0.4">
      <c r="B73" s="42" t="s">
        <v>169</v>
      </c>
      <c r="C73" s="43" t="s">
        <v>86</v>
      </c>
      <c r="D73" s="43" t="s">
        <v>67</v>
      </c>
      <c r="E73" s="43" t="s">
        <v>170</v>
      </c>
      <c r="F73" s="44" t="s">
        <v>35</v>
      </c>
      <c r="G73" s="44" t="s">
        <v>99</v>
      </c>
      <c r="H73" s="45">
        <v>1824</v>
      </c>
      <c r="I73" s="46">
        <f t="shared" si="0"/>
        <v>1824</v>
      </c>
      <c r="J73" s="47"/>
      <c r="K73" s="48" t="str">
        <f t="shared" si="1"/>
        <v>-</v>
      </c>
      <c r="L73" s="50" t="s">
        <v>171</v>
      </c>
      <c r="M73" s="49">
        <v>200</v>
      </c>
      <c r="N73" s="43" t="s">
        <v>172</v>
      </c>
      <c r="O73" s="43" t="s">
        <v>55</v>
      </c>
      <c r="P73" s="43" t="s">
        <v>173</v>
      </c>
      <c r="Q73" s="1" t="s">
        <v>30</v>
      </c>
      <c r="W73" s="49"/>
    </row>
    <row r="74" spans="2:23" ht="15" customHeight="1" x14ac:dyDescent="0.4">
      <c r="B74" s="42" t="s">
        <v>174</v>
      </c>
      <c r="C74" s="43" t="s">
        <v>86</v>
      </c>
      <c r="D74" s="43" t="s">
        <v>67</v>
      </c>
      <c r="E74" s="43" t="s">
        <v>170</v>
      </c>
      <c r="F74" s="44" t="s">
        <v>35</v>
      </c>
      <c r="G74" s="44" t="s">
        <v>69</v>
      </c>
      <c r="H74" s="45">
        <v>2361</v>
      </c>
      <c r="I74" s="46">
        <f t="shared" si="0"/>
        <v>2361</v>
      </c>
      <c r="J74" s="47"/>
      <c r="K74" s="48" t="str">
        <f t="shared" si="1"/>
        <v>-</v>
      </c>
      <c r="L74" s="51"/>
      <c r="M74" s="49"/>
      <c r="N74" s="43"/>
      <c r="O74" s="43"/>
      <c r="P74" s="43"/>
      <c r="Q74" s="1" t="s">
        <v>30</v>
      </c>
      <c r="W74" s="49"/>
    </row>
    <row r="75" spans="2:23" ht="15" customHeight="1" x14ac:dyDescent="0.4">
      <c r="B75" s="42" t="s">
        <v>175</v>
      </c>
      <c r="C75" s="43" t="s">
        <v>86</v>
      </c>
      <c r="D75" s="43" t="s">
        <v>67</v>
      </c>
      <c r="E75" s="43" t="s">
        <v>170</v>
      </c>
      <c r="F75" s="44" t="s">
        <v>35</v>
      </c>
      <c r="G75" s="44" t="s">
        <v>74</v>
      </c>
      <c r="H75" s="45">
        <v>3438</v>
      </c>
      <c r="I75" s="46">
        <f t="shared" si="0"/>
        <v>3438</v>
      </c>
      <c r="J75" s="47"/>
      <c r="K75" s="48" t="str">
        <f t="shared" si="1"/>
        <v>-</v>
      </c>
      <c r="L75" s="51"/>
      <c r="M75" s="49"/>
      <c r="N75" s="43"/>
      <c r="O75" s="43"/>
      <c r="P75" s="43"/>
      <c r="Q75" s="1" t="s">
        <v>30</v>
      </c>
      <c r="W75" s="49"/>
    </row>
    <row r="76" spans="2:23" ht="15" customHeight="1" x14ac:dyDescent="0.4">
      <c r="B76" s="42" t="s">
        <v>176</v>
      </c>
      <c r="C76" s="43" t="s">
        <v>86</v>
      </c>
      <c r="D76" s="43" t="s">
        <v>67</v>
      </c>
      <c r="E76" s="43" t="s">
        <v>170</v>
      </c>
      <c r="F76" s="44" t="s">
        <v>35</v>
      </c>
      <c r="G76" s="44" t="s">
        <v>76</v>
      </c>
      <c r="H76" s="45">
        <v>4167</v>
      </c>
      <c r="I76" s="46">
        <f t="shared" si="0"/>
        <v>4167</v>
      </c>
      <c r="J76" s="47"/>
      <c r="K76" s="48" t="str">
        <f t="shared" si="1"/>
        <v>-</v>
      </c>
      <c r="L76" s="51"/>
      <c r="M76" s="49"/>
      <c r="N76" s="43"/>
      <c r="O76" s="43"/>
      <c r="P76" s="43"/>
      <c r="Q76" s="1" t="s">
        <v>30</v>
      </c>
      <c r="W76" s="49"/>
    </row>
    <row r="77" spans="2:23" ht="15" customHeight="1" x14ac:dyDescent="0.4">
      <c r="B77" s="42" t="s">
        <v>177</v>
      </c>
      <c r="C77" s="43" t="s">
        <v>86</v>
      </c>
      <c r="D77" s="43" t="s">
        <v>67</v>
      </c>
      <c r="E77" s="43" t="s">
        <v>170</v>
      </c>
      <c r="F77" s="44" t="s">
        <v>35</v>
      </c>
      <c r="G77" s="44" t="s">
        <v>36</v>
      </c>
      <c r="H77" s="45">
        <v>1535</v>
      </c>
      <c r="I77" s="46">
        <f t="shared" si="0"/>
        <v>1535</v>
      </c>
      <c r="J77" s="47"/>
      <c r="K77" s="48" t="str">
        <f t="shared" si="1"/>
        <v>-</v>
      </c>
      <c r="L77" s="51"/>
      <c r="M77" s="49"/>
      <c r="N77" s="43"/>
      <c r="O77" s="43"/>
      <c r="P77" s="43"/>
      <c r="Q77" s="1" t="s">
        <v>30</v>
      </c>
      <c r="W77" s="49"/>
    </row>
    <row r="78" spans="2:23" ht="15" customHeight="1" x14ac:dyDescent="0.4">
      <c r="B78" s="42" t="s">
        <v>178</v>
      </c>
      <c r="C78" s="43" t="s">
        <v>86</v>
      </c>
      <c r="D78" s="43" t="s">
        <v>67</v>
      </c>
      <c r="E78" s="43" t="s">
        <v>170</v>
      </c>
      <c r="F78" s="44" t="s">
        <v>35</v>
      </c>
      <c r="G78" s="44" t="s">
        <v>105</v>
      </c>
      <c r="H78" s="45">
        <v>8556</v>
      </c>
      <c r="I78" s="46">
        <f t="shared" si="0"/>
        <v>8556</v>
      </c>
      <c r="J78" s="47"/>
      <c r="K78" s="48" t="str">
        <f t="shared" si="1"/>
        <v>-</v>
      </c>
      <c r="L78" s="52"/>
      <c r="M78" s="49"/>
      <c r="N78" s="43"/>
      <c r="O78" s="43"/>
      <c r="P78" s="43"/>
      <c r="Q78" s="1" t="s">
        <v>30</v>
      </c>
      <c r="W78" s="49"/>
    </row>
    <row r="79" spans="2:23" ht="15" customHeight="1" x14ac:dyDescent="0.4">
      <c r="B79" s="42" t="s">
        <v>179</v>
      </c>
      <c r="C79" s="43" t="s">
        <v>86</v>
      </c>
      <c r="D79" s="43" t="s">
        <v>67</v>
      </c>
      <c r="E79" s="43" t="s">
        <v>180</v>
      </c>
      <c r="F79" s="44" t="s">
        <v>35</v>
      </c>
      <c r="G79" s="44" t="s">
        <v>74</v>
      </c>
      <c r="H79" s="45">
        <v>2354</v>
      </c>
      <c r="I79" s="46">
        <f t="shared" si="0"/>
        <v>2354</v>
      </c>
      <c r="J79" s="47"/>
      <c r="K79" s="48" t="str">
        <f t="shared" si="1"/>
        <v>-</v>
      </c>
      <c r="L79" s="50" t="s">
        <v>181</v>
      </c>
      <c r="M79" s="49">
        <v>200</v>
      </c>
      <c r="N79" s="43" t="s">
        <v>172</v>
      </c>
      <c r="O79" s="43" t="s">
        <v>55</v>
      </c>
      <c r="P79" s="43" t="s">
        <v>182</v>
      </c>
      <c r="Q79" s="1" t="s">
        <v>30</v>
      </c>
      <c r="W79" s="49"/>
    </row>
    <row r="80" spans="2:23" ht="15" customHeight="1" x14ac:dyDescent="0.4">
      <c r="B80" s="42" t="s">
        <v>183</v>
      </c>
      <c r="C80" s="43" t="s">
        <v>86</v>
      </c>
      <c r="D80" s="43" t="s">
        <v>67</v>
      </c>
      <c r="E80" s="43" t="s">
        <v>180</v>
      </c>
      <c r="F80" s="44" t="s">
        <v>35</v>
      </c>
      <c r="G80" s="44" t="s">
        <v>76</v>
      </c>
      <c r="H80" s="45">
        <v>2781</v>
      </c>
      <c r="I80" s="46">
        <f t="shared" si="0"/>
        <v>2781</v>
      </c>
      <c r="J80" s="47"/>
      <c r="K80" s="48" t="str">
        <f t="shared" si="1"/>
        <v>-</v>
      </c>
      <c r="L80" s="52"/>
      <c r="M80" s="49"/>
      <c r="N80" s="43"/>
      <c r="O80" s="43"/>
      <c r="P80" s="43"/>
      <c r="Q80" s="1" t="s">
        <v>30</v>
      </c>
      <c r="W80" s="49"/>
    </row>
    <row r="81" spans="2:23" ht="15" customHeight="1" x14ac:dyDescent="0.4">
      <c r="B81" s="42" t="s">
        <v>184</v>
      </c>
      <c r="C81" s="43" t="s">
        <v>86</v>
      </c>
      <c r="D81" s="43" t="s">
        <v>67</v>
      </c>
      <c r="E81" s="43" t="s">
        <v>185</v>
      </c>
      <c r="F81" s="44" t="s">
        <v>35</v>
      </c>
      <c r="G81" s="44" t="s">
        <v>76</v>
      </c>
      <c r="H81" s="45">
        <v>5259</v>
      </c>
      <c r="I81" s="46">
        <f t="shared" ref="I81:I97" si="2">IF($I$8="в кассу предприятия",H81,IF($I$8="на р/счет",H81*1.075,H81))</f>
        <v>5259</v>
      </c>
      <c r="J81" s="47"/>
      <c r="K81" s="48" t="str">
        <f t="shared" ref="K81:K97" si="3">IF($I$8="-","-",I81*J81)</f>
        <v>-</v>
      </c>
      <c r="L81" s="43" t="s">
        <v>186</v>
      </c>
      <c r="M81" s="49" t="s">
        <v>187</v>
      </c>
      <c r="N81" s="43" t="s">
        <v>38</v>
      </c>
      <c r="O81" s="43" t="s">
        <v>135</v>
      </c>
      <c r="P81" s="43" t="s">
        <v>188</v>
      </c>
      <c r="Q81" s="1" t="s">
        <v>30</v>
      </c>
      <c r="W81" s="49"/>
    </row>
    <row r="82" spans="2:23" ht="15" customHeight="1" x14ac:dyDescent="0.4">
      <c r="B82" s="42" t="s">
        <v>189</v>
      </c>
      <c r="C82" s="43" t="s">
        <v>190</v>
      </c>
      <c r="D82" s="43" t="s">
        <v>191</v>
      </c>
      <c r="E82" s="43" t="s">
        <v>192</v>
      </c>
      <c r="F82" s="44" t="s">
        <v>35</v>
      </c>
      <c r="G82" s="44" t="s">
        <v>76</v>
      </c>
      <c r="H82" s="45">
        <v>2781</v>
      </c>
      <c r="I82" s="46">
        <f t="shared" si="2"/>
        <v>2781</v>
      </c>
      <c r="J82" s="47"/>
      <c r="K82" s="48" t="str">
        <f t="shared" si="3"/>
        <v>-</v>
      </c>
      <c r="L82" s="43"/>
      <c r="M82" s="49">
        <v>250</v>
      </c>
      <c r="N82" s="43" t="s">
        <v>134</v>
      </c>
      <c r="O82" s="43" t="s">
        <v>55</v>
      </c>
      <c r="P82" s="43" t="s">
        <v>193</v>
      </c>
      <c r="Q82" s="1" t="s">
        <v>30</v>
      </c>
      <c r="W82" s="49"/>
    </row>
    <row r="83" spans="2:23" ht="15.9" x14ac:dyDescent="0.45">
      <c r="B83" s="36"/>
      <c r="C83" s="37" t="s">
        <v>194</v>
      </c>
      <c r="D83" s="37"/>
      <c r="E83" s="37"/>
      <c r="F83" s="38"/>
      <c r="G83" s="38"/>
      <c r="H83" s="39"/>
      <c r="I83" s="53"/>
      <c r="J83" s="39"/>
      <c r="K83" s="39"/>
      <c r="L83" s="39"/>
      <c r="M83" s="39"/>
      <c r="N83" s="39"/>
      <c r="O83" s="39"/>
      <c r="P83" s="39"/>
      <c r="Q83" s="1" t="s">
        <v>30</v>
      </c>
      <c r="W83" s="41"/>
    </row>
    <row r="84" spans="2:23" ht="15" customHeight="1" x14ac:dyDescent="0.4">
      <c r="B84" s="42" t="s">
        <v>195</v>
      </c>
      <c r="C84" s="43" t="s">
        <v>196</v>
      </c>
      <c r="D84" s="43" t="s">
        <v>197</v>
      </c>
      <c r="E84" s="43"/>
      <c r="F84" s="44" t="s">
        <v>198</v>
      </c>
      <c r="G84" s="44" t="s">
        <v>199</v>
      </c>
      <c r="H84" s="45">
        <v>6834</v>
      </c>
      <c r="I84" s="46">
        <f t="shared" si="2"/>
        <v>6834</v>
      </c>
      <c r="J84" s="47"/>
      <c r="K84" s="48" t="str">
        <f t="shared" si="3"/>
        <v>-</v>
      </c>
      <c r="L84" s="43" t="s">
        <v>200</v>
      </c>
      <c r="M84" s="43" t="s">
        <v>30</v>
      </c>
      <c r="N84" s="43"/>
      <c r="O84" s="43"/>
      <c r="P84" s="43"/>
      <c r="Q84" s="1" t="s">
        <v>30</v>
      </c>
      <c r="W84" s="49"/>
    </row>
    <row r="85" spans="2:23" ht="15" customHeight="1" x14ac:dyDescent="0.4">
      <c r="B85" s="42" t="s">
        <v>201</v>
      </c>
      <c r="C85" s="43" t="s">
        <v>196</v>
      </c>
      <c r="D85" s="43" t="s">
        <v>197</v>
      </c>
      <c r="E85" s="43"/>
      <c r="F85" s="44" t="s">
        <v>198</v>
      </c>
      <c r="G85" s="44" t="s">
        <v>64</v>
      </c>
      <c r="H85" s="45">
        <v>5467</v>
      </c>
      <c r="I85" s="46">
        <f t="shared" si="2"/>
        <v>5467</v>
      </c>
      <c r="J85" s="47"/>
      <c r="K85" s="48" t="str">
        <f t="shared" si="3"/>
        <v>-</v>
      </c>
      <c r="L85" s="43" t="s">
        <v>200</v>
      </c>
      <c r="M85" s="43" t="s">
        <v>30</v>
      </c>
      <c r="N85" s="43"/>
      <c r="O85" s="43"/>
      <c r="P85" s="43"/>
      <c r="Q85" s="1" t="s">
        <v>30</v>
      </c>
      <c r="W85" s="49"/>
    </row>
    <row r="86" spans="2:23" ht="15" customHeight="1" x14ac:dyDescent="0.4">
      <c r="B86" s="42" t="s">
        <v>202</v>
      </c>
      <c r="C86" s="43" t="s">
        <v>196</v>
      </c>
      <c r="D86" s="43" t="s">
        <v>197</v>
      </c>
      <c r="E86" s="43" t="s">
        <v>203</v>
      </c>
      <c r="F86" s="44" t="s">
        <v>204</v>
      </c>
      <c r="G86" s="44" t="s">
        <v>205</v>
      </c>
      <c r="H86" s="45">
        <v>11759</v>
      </c>
      <c r="I86" s="46">
        <f t="shared" si="2"/>
        <v>11759</v>
      </c>
      <c r="J86" s="47"/>
      <c r="K86" s="48" t="str">
        <f t="shared" si="3"/>
        <v>-</v>
      </c>
      <c r="L86" s="43" t="s">
        <v>206</v>
      </c>
      <c r="M86" s="43" t="s">
        <v>30</v>
      </c>
      <c r="N86" s="43"/>
      <c r="O86" s="43"/>
      <c r="P86" s="43"/>
      <c r="Q86" s="1" t="s">
        <v>30</v>
      </c>
      <c r="W86" s="49"/>
    </row>
    <row r="87" spans="2:23" ht="15" customHeight="1" x14ac:dyDescent="0.4">
      <c r="B87" s="42" t="s">
        <v>207</v>
      </c>
      <c r="C87" s="43" t="s">
        <v>208</v>
      </c>
      <c r="D87" s="43" t="s">
        <v>209</v>
      </c>
      <c r="E87" s="43" t="s">
        <v>34</v>
      </c>
      <c r="F87" s="44" t="s">
        <v>204</v>
      </c>
      <c r="G87" s="44" t="s">
        <v>205</v>
      </c>
      <c r="H87" s="45">
        <v>17672</v>
      </c>
      <c r="I87" s="46">
        <f t="shared" si="2"/>
        <v>17672</v>
      </c>
      <c r="J87" s="47"/>
      <c r="K87" s="48" t="str">
        <f t="shared" si="3"/>
        <v>-</v>
      </c>
      <c r="L87" s="43" t="s">
        <v>210</v>
      </c>
      <c r="M87" s="43" t="s">
        <v>30</v>
      </c>
      <c r="N87" s="43"/>
      <c r="O87" s="43"/>
      <c r="P87" s="43"/>
      <c r="Q87" s="1" t="s">
        <v>30</v>
      </c>
      <c r="W87" s="49"/>
    </row>
    <row r="88" spans="2:23" ht="15" customHeight="1" x14ac:dyDescent="0.4">
      <c r="B88" s="42" t="s">
        <v>211</v>
      </c>
      <c r="C88" s="43" t="s">
        <v>212</v>
      </c>
      <c r="D88" s="43" t="s">
        <v>213</v>
      </c>
      <c r="E88" s="43"/>
      <c r="F88" s="44" t="s">
        <v>198</v>
      </c>
      <c r="G88" s="44" t="s">
        <v>82</v>
      </c>
      <c r="H88" s="45">
        <v>6834</v>
      </c>
      <c r="I88" s="46">
        <f t="shared" si="2"/>
        <v>6834</v>
      </c>
      <c r="J88" s="47"/>
      <c r="K88" s="48" t="str">
        <f t="shared" si="3"/>
        <v>-</v>
      </c>
      <c r="L88" s="43" t="s">
        <v>214</v>
      </c>
      <c r="M88" s="43" t="s">
        <v>30</v>
      </c>
      <c r="N88" s="43"/>
      <c r="O88" s="43"/>
      <c r="P88" s="43"/>
      <c r="Q88" s="1" t="s">
        <v>30</v>
      </c>
      <c r="W88" s="49"/>
    </row>
    <row r="89" spans="2:23" ht="15" customHeight="1" x14ac:dyDescent="0.4">
      <c r="B89" s="42" t="s">
        <v>215</v>
      </c>
      <c r="C89" s="43" t="s">
        <v>216</v>
      </c>
      <c r="D89" s="43" t="s">
        <v>217</v>
      </c>
      <c r="E89" s="43" t="s">
        <v>218</v>
      </c>
      <c r="F89" s="44" t="s">
        <v>204</v>
      </c>
      <c r="G89" s="44" t="s">
        <v>205</v>
      </c>
      <c r="H89" s="45">
        <v>15689</v>
      </c>
      <c r="I89" s="46">
        <f t="shared" si="2"/>
        <v>15689</v>
      </c>
      <c r="J89" s="47"/>
      <c r="K89" s="48" t="str">
        <f t="shared" si="3"/>
        <v>-</v>
      </c>
      <c r="L89" s="43" t="s">
        <v>219</v>
      </c>
      <c r="M89" s="43" t="s">
        <v>30</v>
      </c>
      <c r="N89" s="43"/>
      <c r="O89" s="43"/>
      <c r="P89" s="43"/>
      <c r="Q89" s="1" t="s">
        <v>30</v>
      </c>
      <c r="W89" s="49"/>
    </row>
    <row r="90" spans="2:23" ht="15" customHeight="1" x14ac:dyDescent="0.4">
      <c r="B90" s="42" t="s">
        <v>220</v>
      </c>
      <c r="C90" s="43" t="s">
        <v>216</v>
      </c>
      <c r="D90" s="43" t="s">
        <v>217</v>
      </c>
      <c r="E90" s="43" t="s">
        <v>221</v>
      </c>
      <c r="F90" s="44" t="s">
        <v>204</v>
      </c>
      <c r="G90" s="44" t="s">
        <v>222</v>
      </c>
      <c r="H90" s="45">
        <v>24641</v>
      </c>
      <c r="I90" s="46">
        <f t="shared" si="2"/>
        <v>24641</v>
      </c>
      <c r="J90" s="47"/>
      <c r="K90" s="48" t="str">
        <f t="shared" si="3"/>
        <v>-</v>
      </c>
      <c r="L90" s="43" t="s">
        <v>223</v>
      </c>
      <c r="M90" s="43" t="s">
        <v>30</v>
      </c>
      <c r="N90" s="43"/>
      <c r="O90" s="43"/>
      <c r="P90" s="43"/>
      <c r="Q90" s="1" t="s">
        <v>30</v>
      </c>
      <c r="W90" s="49"/>
    </row>
    <row r="91" spans="2:23" ht="15" customHeight="1" x14ac:dyDescent="0.4">
      <c r="B91" s="42" t="s">
        <v>224</v>
      </c>
      <c r="C91" s="43" t="s">
        <v>225</v>
      </c>
      <c r="D91" s="43" t="s">
        <v>226</v>
      </c>
      <c r="E91" s="43" t="s">
        <v>227</v>
      </c>
      <c r="F91" s="44" t="s">
        <v>204</v>
      </c>
      <c r="G91" s="44" t="s">
        <v>205</v>
      </c>
      <c r="H91" s="45">
        <v>16046</v>
      </c>
      <c r="I91" s="46">
        <f t="shared" si="2"/>
        <v>16046</v>
      </c>
      <c r="J91" s="47"/>
      <c r="K91" s="48" t="str">
        <f t="shared" si="3"/>
        <v>-</v>
      </c>
      <c r="L91" s="43" t="s">
        <v>228</v>
      </c>
      <c r="M91" s="43" t="s">
        <v>30</v>
      </c>
      <c r="N91" s="43"/>
      <c r="O91" s="43"/>
      <c r="P91" s="43"/>
      <c r="Q91" s="1" t="s">
        <v>30</v>
      </c>
      <c r="W91" s="49"/>
    </row>
    <row r="92" spans="2:23" ht="15" customHeight="1" x14ac:dyDescent="0.4">
      <c r="B92" s="42" t="s">
        <v>229</v>
      </c>
      <c r="C92" s="43" t="s">
        <v>230</v>
      </c>
      <c r="D92" s="43" t="s">
        <v>231</v>
      </c>
      <c r="E92" s="43"/>
      <c r="F92" s="44" t="s">
        <v>198</v>
      </c>
      <c r="G92" s="44" t="s">
        <v>62</v>
      </c>
      <c r="H92" s="45">
        <v>7448</v>
      </c>
      <c r="I92" s="46">
        <f t="shared" si="2"/>
        <v>7448</v>
      </c>
      <c r="J92" s="47"/>
      <c r="K92" s="48" t="str">
        <f t="shared" si="3"/>
        <v>-</v>
      </c>
      <c r="L92" s="43" t="s">
        <v>232</v>
      </c>
      <c r="M92" s="43" t="s">
        <v>30</v>
      </c>
      <c r="N92" s="43"/>
      <c r="O92" s="43"/>
      <c r="P92" s="43"/>
      <c r="Q92" s="1" t="s">
        <v>30</v>
      </c>
      <c r="W92" s="49"/>
    </row>
    <row r="93" spans="2:23" ht="15" customHeight="1" x14ac:dyDescent="0.4">
      <c r="B93" s="42" t="s">
        <v>233</v>
      </c>
      <c r="C93" s="43" t="s">
        <v>230</v>
      </c>
      <c r="D93" s="43" t="s">
        <v>231</v>
      </c>
      <c r="E93" s="43"/>
      <c r="F93" s="44" t="s">
        <v>198</v>
      </c>
      <c r="G93" s="44" t="s">
        <v>234</v>
      </c>
      <c r="H93" s="45">
        <v>10639</v>
      </c>
      <c r="I93" s="46">
        <f t="shared" si="2"/>
        <v>10639</v>
      </c>
      <c r="J93" s="47"/>
      <c r="K93" s="48" t="str">
        <f t="shared" si="3"/>
        <v>-</v>
      </c>
      <c r="L93" s="43" t="s">
        <v>232</v>
      </c>
      <c r="M93" s="43" t="s">
        <v>30</v>
      </c>
      <c r="N93" s="43"/>
      <c r="O93" s="43"/>
      <c r="P93" s="43"/>
      <c r="Q93" s="1" t="s">
        <v>30</v>
      </c>
      <c r="W93" s="49"/>
    </row>
    <row r="94" spans="2:23" ht="15" customHeight="1" x14ac:dyDescent="0.4">
      <c r="B94" s="42" t="s">
        <v>235</v>
      </c>
      <c r="C94" s="43" t="s">
        <v>230</v>
      </c>
      <c r="D94" s="43" t="s">
        <v>231</v>
      </c>
      <c r="E94" s="43" t="s">
        <v>34</v>
      </c>
      <c r="F94" s="44" t="s">
        <v>204</v>
      </c>
      <c r="G94" s="44" t="s">
        <v>205</v>
      </c>
      <c r="H94" s="45">
        <v>17672</v>
      </c>
      <c r="I94" s="46">
        <f t="shared" si="2"/>
        <v>17672</v>
      </c>
      <c r="J94" s="47"/>
      <c r="K94" s="48" t="str">
        <f t="shared" si="3"/>
        <v>-</v>
      </c>
      <c r="L94" s="43" t="s">
        <v>236</v>
      </c>
      <c r="M94" s="43" t="s">
        <v>30</v>
      </c>
      <c r="N94" s="43"/>
      <c r="O94" s="43"/>
      <c r="P94" s="43"/>
      <c r="Q94" s="1" t="s">
        <v>30</v>
      </c>
      <c r="W94" s="49"/>
    </row>
    <row r="95" spans="2:23" ht="15" customHeight="1" x14ac:dyDescent="0.4">
      <c r="B95" s="42" t="s">
        <v>237</v>
      </c>
      <c r="C95" s="43" t="s">
        <v>238</v>
      </c>
      <c r="D95" s="43" t="s">
        <v>239</v>
      </c>
      <c r="E95" s="43" t="s">
        <v>240</v>
      </c>
      <c r="F95" s="44" t="s">
        <v>204</v>
      </c>
      <c r="G95" s="44" t="s">
        <v>205</v>
      </c>
      <c r="H95" s="45">
        <v>17700</v>
      </c>
      <c r="I95" s="46">
        <f t="shared" si="2"/>
        <v>17700</v>
      </c>
      <c r="J95" s="47"/>
      <c r="K95" s="48" t="str">
        <f t="shared" si="3"/>
        <v>-</v>
      </c>
      <c r="L95" s="43" t="s">
        <v>241</v>
      </c>
      <c r="M95" s="43" t="s">
        <v>30</v>
      </c>
      <c r="N95" s="43"/>
      <c r="O95" s="43"/>
      <c r="P95" s="43"/>
      <c r="Q95" s="1" t="s">
        <v>30</v>
      </c>
      <c r="W95" s="49"/>
    </row>
    <row r="96" spans="2:23" ht="15" customHeight="1" x14ac:dyDescent="0.4">
      <c r="B96" s="42" t="s">
        <v>242</v>
      </c>
      <c r="C96" s="43" t="s">
        <v>238</v>
      </c>
      <c r="D96" s="43" t="s">
        <v>239</v>
      </c>
      <c r="E96" s="43" t="s">
        <v>243</v>
      </c>
      <c r="F96" s="44" t="s">
        <v>204</v>
      </c>
      <c r="G96" s="44" t="s">
        <v>205</v>
      </c>
      <c r="H96" s="45">
        <v>17700</v>
      </c>
      <c r="I96" s="46">
        <f t="shared" si="2"/>
        <v>17700</v>
      </c>
      <c r="J96" s="47"/>
      <c r="K96" s="48" t="str">
        <f t="shared" si="3"/>
        <v>-</v>
      </c>
      <c r="L96" s="43" t="s">
        <v>244</v>
      </c>
      <c r="M96" s="43" t="s">
        <v>30</v>
      </c>
      <c r="N96" s="43"/>
      <c r="O96" s="43"/>
      <c r="P96" s="43"/>
      <c r="Q96" s="1" t="s">
        <v>30</v>
      </c>
      <c r="W96" s="49"/>
    </row>
    <row r="97" spans="2:23" ht="15" customHeight="1" x14ac:dyDescent="0.4">
      <c r="B97" s="42" t="s">
        <v>245</v>
      </c>
      <c r="C97" s="43" t="s">
        <v>246</v>
      </c>
      <c r="D97" s="43" t="s">
        <v>247</v>
      </c>
      <c r="E97" s="43" t="s">
        <v>248</v>
      </c>
      <c r="F97" s="44" t="s">
        <v>204</v>
      </c>
      <c r="G97" s="44" t="s">
        <v>205</v>
      </c>
      <c r="H97" s="45">
        <v>17700</v>
      </c>
      <c r="I97" s="46">
        <f t="shared" si="2"/>
        <v>17700</v>
      </c>
      <c r="J97" s="47"/>
      <c r="K97" s="48" t="str">
        <f t="shared" si="3"/>
        <v>-</v>
      </c>
      <c r="L97" s="43" t="s">
        <v>249</v>
      </c>
      <c r="M97" s="43" t="s">
        <v>30</v>
      </c>
      <c r="N97" s="43"/>
      <c r="O97" s="43"/>
      <c r="P97" s="43"/>
      <c r="Q97" s="1" t="s">
        <v>30</v>
      </c>
      <c r="W97" s="49"/>
    </row>
    <row r="98" spans="2:23" ht="15" customHeight="1" x14ac:dyDescent="0.4"/>
    <row r="99" spans="2:23" ht="15" customHeight="1" x14ac:dyDescent="0.4">
      <c r="C99" s="54" t="s">
        <v>250</v>
      </c>
      <c r="D99" s="54"/>
      <c r="E99" s="54"/>
      <c r="F99" s="54"/>
    </row>
    <row r="100" spans="2:23" ht="15" customHeight="1" x14ac:dyDescent="0.4">
      <c r="D100" s="55"/>
      <c r="E100" s="55"/>
    </row>
    <row r="101" spans="2:23" x14ac:dyDescent="0.4">
      <c r="C101" s="56" t="s">
        <v>251</v>
      </c>
    </row>
    <row r="102" spans="2:23" x14ac:dyDescent="0.4">
      <c r="C102" s="55"/>
    </row>
    <row r="103" spans="2:23" x14ac:dyDescent="0.4">
      <c r="C103" s="55"/>
    </row>
  </sheetData>
  <autoFilter ref="B15:K97" xr:uid="{00000000-0009-0000-0000-000000000000}"/>
  <mergeCells count="14">
    <mergeCell ref="L73:L78"/>
    <mergeCell ref="L79:L80"/>
    <mergeCell ref="L31:L33"/>
    <mergeCell ref="L34:L46"/>
    <mergeCell ref="L47:L51"/>
    <mergeCell ref="L53:L55"/>
    <mergeCell ref="L56:L57"/>
    <mergeCell ref="L58:L71"/>
    <mergeCell ref="E4:F4"/>
    <mergeCell ref="I8:J8"/>
    <mergeCell ref="I9:J9"/>
    <mergeCell ref="I10:J10"/>
    <mergeCell ref="L19:L23"/>
    <mergeCell ref="L24:L30"/>
  </mergeCells>
  <conditionalFormatting sqref="G5">
    <cfRule type="containsText" dxfId="3" priority="2" operator="containsText" text="нет">
      <formula>NOT(ISERROR(SEARCH("нет",G5)))</formula>
    </cfRule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D100:E100 C102:C103 B5 B15:B1048576">
    <cfRule type="duplicateValues" dxfId="2" priority="4"/>
  </conditionalFormatting>
  <conditionalFormatting sqref="C7:E7 H2:I2">
    <cfRule type="duplicateValues" dxfId="1" priority="5"/>
  </conditionalFormatting>
  <conditionalFormatting sqref="C101">
    <cfRule type="duplicateValues" dxfId="0" priority="1"/>
  </conditionalFormatting>
  <dataValidations count="3"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J84:J97 J17:J82" xr:uid="{2546A783-7994-4C73-B32C-D938F9B49307}">
      <formula1>$I$8&lt;&gt;"-"</formula1>
    </dataValidation>
    <dataValidation type="list" allowBlank="1" showInputMessage="1" showErrorMessage="1" sqref="G5" xr:uid="{B3BA1F3A-7E4B-4017-9746-BC9033FABC07}">
      <formula1>"да,нет"</formula1>
    </dataValidation>
    <dataValidation type="list" allowBlank="1" showInputMessage="1" showErrorMessage="1" sqref="I8:J8" xr:uid="{38970CA3-ED5B-44F2-AC61-4490B2382B3D}">
      <formula1>"на р/счет, в кассу предприятия,-"</formula1>
    </dataValidation>
  </dataValidations>
  <hyperlinks>
    <hyperlink ref="E4" location="'Условия работы'!A1" display="&gt;&gt;&gt; Условия работы &lt;&lt;&lt;" xr:uid="{F2C3D2F6-6FFB-4B04-A58A-FF3BEB36BD3B}"/>
  </hyperlinks>
  <pageMargins left="0.7" right="0.7" top="0.75" bottom="0.75" header="0.3" footer="0.3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C50C-2282-4D12-9157-C64E517EC255}">
  <dimension ref="B1:BH106"/>
  <sheetViews>
    <sheetView showGridLines="0" workbookViewId="0"/>
  </sheetViews>
  <sheetFormatPr defaultColWidth="8.69140625" defaultRowHeight="14.6" x14ac:dyDescent="0.4"/>
  <cols>
    <col min="1" max="1" width="3.3828125" style="60" customWidth="1"/>
    <col min="2" max="2" width="5.69140625" style="60" customWidth="1"/>
    <col min="3" max="15" width="8.69140625" style="60"/>
    <col min="16" max="16" width="10" style="60" customWidth="1"/>
    <col min="17" max="16384" width="8.69140625" style="60"/>
  </cols>
  <sheetData>
    <row r="1" spans="2:16" ht="15" thickTop="1" x14ac:dyDescent="0.4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</row>
    <row r="2" spans="2:16" x14ac:dyDescent="0.4">
      <c r="B2" s="61"/>
      <c r="P2" s="62"/>
    </row>
    <row r="3" spans="2:16" x14ac:dyDescent="0.4">
      <c r="B3" s="61"/>
      <c r="P3" s="62"/>
    </row>
    <row r="4" spans="2:16" x14ac:dyDescent="0.4">
      <c r="B4" s="61"/>
      <c r="P4" s="62"/>
    </row>
    <row r="5" spans="2:16" x14ac:dyDescent="0.4">
      <c r="B5" s="61"/>
      <c r="P5" s="62"/>
    </row>
    <row r="6" spans="2:16" s="65" customFormat="1" ht="16.5" customHeight="1" x14ac:dyDescent="0.35">
      <c r="B6" s="63"/>
      <c r="C6" s="64"/>
      <c r="P6" s="66"/>
    </row>
    <row r="7" spans="2:16" s="67" customFormat="1" ht="12" customHeight="1" x14ac:dyDescent="0.35">
      <c r="B7" s="63"/>
      <c r="C7" s="64"/>
      <c r="P7" s="68"/>
    </row>
    <row r="8" spans="2:16" ht="12" customHeight="1" x14ac:dyDescent="0.4">
      <c r="B8" s="61"/>
      <c r="C8" s="64"/>
      <c r="P8" s="62"/>
    </row>
    <row r="9" spans="2:16" ht="12" customHeight="1" x14ac:dyDescent="0.55000000000000004">
      <c r="B9" s="69"/>
      <c r="C9" s="64"/>
      <c r="P9" s="62"/>
    </row>
    <row r="10" spans="2:16" ht="12" customHeight="1" x14ac:dyDescent="0.55000000000000004">
      <c r="B10" s="69"/>
      <c r="C10" s="64"/>
      <c r="P10" s="62"/>
    </row>
    <row r="11" spans="2:16" ht="16.5" customHeight="1" x14ac:dyDescent="0.4">
      <c r="B11" s="61"/>
      <c r="P11" s="62"/>
    </row>
    <row r="12" spans="2:16" ht="20.25" customHeight="1" x14ac:dyDescent="0.4">
      <c r="B12" s="61"/>
      <c r="P12" s="62"/>
    </row>
    <row r="13" spans="2:16" s="72" customFormat="1" ht="17.25" customHeight="1" x14ac:dyDescent="0.35">
      <c r="B13" s="70" t="s">
        <v>252</v>
      </c>
      <c r="C13" s="71" t="s">
        <v>253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P13" s="73"/>
    </row>
    <row r="14" spans="2:16" s="78" customFormat="1" ht="15.45" x14ac:dyDescent="0.4">
      <c r="B14" s="74" t="s">
        <v>254</v>
      </c>
      <c r="C14" s="75"/>
      <c r="D14" s="76"/>
      <c r="E14" s="76"/>
      <c r="F14" s="76"/>
      <c r="G14" s="76"/>
      <c r="H14" s="77" t="s">
        <v>255</v>
      </c>
      <c r="I14" s="75"/>
      <c r="J14" s="76"/>
      <c r="K14" s="76"/>
      <c r="L14" s="76"/>
      <c r="M14" s="76"/>
      <c r="N14" s="76"/>
      <c r="P14" s="79"/>
    </row>
    <row r="15" spans="2:16" s="78" customFormat="1" x14ac:dyDescent="0.4">
      <c r="B15" s="80"/>
      <c r="C15" s="81" t="s">
        <v>256</v>
      </c>
      <c r="D15" s="76"/>
      <c r="E15" s="76"/>
      <c r="F15" s="76"/>
      <c r="G15" s="76"/>
      <c r="H15" s="82" t="s">
        <v>257</v>
      </c>
      <c r="I15" s="83" t="s">
        <v>258</v>
      </c>
      <c r="J15" s="76"/>
      <c r="K15" s="76"/>
      <c r="L15" s="76"/>
      <c r="M15" s="76"/>
      <c r="N15" s="76"/>
      <c r="P15" s="79"/>
    </row>
    <row r="16" spans="2:16" s="78" customFormat="1" x14ac:dyDescent="0.4">
      <c r="B16" s="80"/>
      <c r="C16" s="81" t="s">
        <v>259</v>
      </c>
      <c r="D16" s="76"/>
      <c r="E16" s="76"/>
      <c r="F16" s="76"/>
      <c r="G16" s="76"/>
      <c r="H16" s="82" t="s">
        <v>257</v>
      </c>
      <c r="I16" s="83" t="s">
        <v>260</v>
      </c>
      <c r="J16" s="76"/>
      <c r="K16" s="76"/>
      <c r="L16" s="76"/>
      <c r="M16" s="76"/>
      <c r="N16" s="76"/>
      <c r="P16" s="79"/>
    </row>
    <row r="17" spans="2:22" s="78" customFormat="1" x14ac:dyDescent="0.4">
      <c r="B17" s="80"/>
      <c r="C17" s="81" t="s">
        <v>261</v>
      </c>
      <c r="D17" s="76"/>
      <c r="E17" s="76"/>
      <c r="F17" s="76"/>
      <c r="G17" s="76"/>
      <c r="H17" s="82" t="s">
        <v>257</v>
      </c>
      <c r="I17" s="83" t="s">
        <v>262</v>
      </c>
      <c r="J17" s="76"/>
      <c r="K17" s="76"/>
      <c r="L17" s="76"/>
      <c r="M17" s="76"/>
      <c r="N17" s="76"/>
      <c r="P17" s="79"/>
    </row>
    <row r="18" spans="2:22" s="78" customFormat="1" x14ac:dyDescent="0.4">
      <c r="B18" s="80"/>
      <c r="C18" s="81" t="s">
        <v>263</v>
      </c>
      <c r="D18" s="76"/>
      <c r="E18" s="76"/>
      <c r="F18" s="76"/>
      <c r="G18" s="76"/>
      <c r="H18" s="82" t="s">
        <v>257</v>
      </c>
      <c r="I18" s="83" t="s">
        <v>264</v>
      </c>
      <c r="J18" s="76"/>
      <c r="K18" s="76"/>
      <c r="L18" s="76"/>
      <c r="M18" s="76"/>
      <c r="N18" s="76"/>
      <c r="P18" s="79"/>
      <c r="V18" s="84"/>
    </row>
    <row r="19" spans="2:22" x14ac:dyDescent="0.4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P19" s="62"/>
    </row>
    <row r="20" spans="2:22" ht="15.45" x14ac:dyDescent="0.4">
      <c r="B20" s="70" t="s">
        <v>252</v>
      </c>
      <c r="C20" s="71" t="s">
        <v>265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P20" s="62"/>
    </row>
    <row r="21" spans="2:22" s="78" customFormat="1" x14ac:dyDescent="0.4">
      <c r="B21" s="80"/>
      <c r="C21" s="81" t="s">
        <v>266</v>
      </c>
      <c r="D21" s="76"/>
      <c r="E21" s="76"/>
      <c r="F21" s="76"/>
      <c r="G21" s="76"/>
      <c r="H21" s="82"/>
      <c r="I21" s="83"/>
      <c r="J21" s="76"/>
      <c r="K21" s="76"/>
      <c r="L21" s="76"/>
      <c r="M21" s="76"/>
      <c r="N21" s="76"/>
      <c r="P21" s="79"/>
    </row>
    <row r="22" spans="2:22" x14ac:dyDescent="0.4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P22" s="62"/>
    </row>
    <row r="23" spans="2:22" x14ac:dyDescent="0.4">
      <c r="B23" s="87"/>
      <c r="P23" s="62"/>
    </row>
    <row r="24" spans="2:22" x14ac:dyDescent="0.4">
      <c r="B24" s="87"/>
      <c r="P24" s="62"/>
    </row>
    <row r="25" spans="2:22" x14ac:dyDescent="0.4">
      <c r="B25" s="87"/>
      <c r="P25" s="62"/>
    </row>
    <row r="26" spans="2:22" s="90" customFormat="1" ht="15.45" x14ac:dyDescent="0.4">
      <c r="B26" s="88" t="s">
        <v>252</v>
      </c>
      <c r="C26" s="89" t="s">
        <v>267</v>
      </c>
      <c r="P26" s="91"/>
    </row>
    <row r="27" spans="2:22" x14ac:dyDescent="0.4">
      <c r="B27" s="87"/>
      <c r="C27" s="81" t="s">
        <v>268</v>
      </c>
      <c r="P27" s="62"/>
    </row>
    <row r="28" spans="2:22" x14ac:dyDescent="0.4">
      <c r="B28" s="87"/>
      <c r="C28" s="81" t="s">
        <v>269</v>
      </c>
      <c r="P28" s="62"/>
    </row>
    <row r="29" spans="2:22" s="90" customFormat="1" ht="15.45" x14ac:dyDescent="0.4">
      <c r="B29" s="88" t="s">
        <v>252</v>
      </c>
      <c r="C29" s="89" t="s">
        <v>270</v>
      </c>
      <c r="P29" s="91"/>
    </row>
    <row r="30" spans="2:22" s="95" customFormat="1" ht="58.2" customHeight="1" x14ac:dyDescent="0.4">
      <c r="B30" s="92" t="s">
        <v>252</v>
      </c>
      <c r="C30" s="93" t="s">
        <v>271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4"/>
    </row>
    <row r="31" spans="2:22" x14ac:dyDescent="0.4">
      <c r="B31" s="87"/>
      <c r="C31" s="96" t="s">
        <v>272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62"/>
    </row>
    <row r="32" spans="2:22" ht="29.25" customHeight="1" x14ac:dyDescent="0.4">
      <c r="B32" s="87"/>
      <c r="C32" s="97" t="s">
        <v>273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62"/>
    </row>
    <row r="33" spans="2:16" ht="30" customHeight="1" x14ac:dyDescent="0.4">
      <c r="B33" s="87"/>
      <c r="C33" s="97" t="s">
        <v>274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62"/>
    </row>
    <row r="34" spans="2:16" s="90" customFormat="1" ht="30.75" customHeight="1" x14ac:dyDescent="0.4">
      <c r="B34" s="92" t="s">
        <v>252</v>
      </c>
      <c r="C34" s="93" t="s">
        <v>275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1"/>
    </row>
    <row r="35" spans="2:16" ht="29.25" customHeight="1" x14ac:dyDescent="0.4">
      <c r="B35" s="87"/>
      <c r="C35" s="96" t="s">
        <v>276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62"/>
    </row>
    <row r="36" spans="2:16" ht="29.25" customHeight="1" x14ac:dyDescent="0.4">
      <c r="B36" s="87"/>
      <c r="C36" s="96" t="s">
        <v>277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62"/>
    </row>
    <row r="37" spans="2:16" s="90" customFormat="1" ht="20.5" customHeight="1" x14ac:dyDescent="0.4">
      <c r="B37" s="92" t="s">
        <v>252</v>
      </c>
      <c r="C37" s="93" t="s">
        <v>278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1"/>
    </row>
    <row r="38" spans="2:16" x14ac:dyDescent="0.4">
      <c r="B38" s="87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62"/>
    </row>
    <row r="39" spans="2:16" x14ac:dyDescent="0.4">
      <c r="B39" s="87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62"/>
    </row>
    <row r="40" spans="2:16" x14ac:dyDescent="0.4">
      <c r="B40" s="87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62"/>
    </row>
    <row r="41" spans="2:16" ht="28.5" customHeight="1" x14ac:dyDescent="0.4">
      <c r="B41" s="92" t="s">
        <v>252</v>
      </c>
      <c r="C41" s="93" t="s">
        <v>279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62"/>
    </row>
    <row r="42" spans="2:16" s="95" customFormat="1" ht="15" x14ac:dyDescent="0.4">
      <c r="B42" s="92" t="s">
        <v>252</v>
      </c>
      <c r="C42" s="93" t="s">
        <v>280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4"/>
    </row>
    <row r="43" spans="2:16" ht="55.2" customHeight="1" x14ac:dyDescent="0.4">
      <c r="B43" s="87"/>
      <c r="C43" s="96" t="s">
        <v>281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62"/>
    </row>
    <row r="44" spans="2:16" s="95" customFormat="1" ht="15" x14ac:dyDescent="0.4">
      <c r="B44" s="92" t="s">
        <v>252</v>
      </c>
      <c r="C44" s="93" t="s">
        <v>282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4"/>
    </row>
    <row r="45" spans="2:16" ht="29.25" customHeight="1" x14ac:dyDescent="0.4">
      <c r="B45" s="87"/>
      <c r="C45" s="96" t="s">
        <v>283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62"/>
    </row>
    <row r="46" spans="2:16" s="95" customFormat="1" ht="30" customHeight="1" x14ac:dyDescent="0.4">
      <c r="B46" s="92" t="s">
        <v>252</v>
      </c>
      <c r="C46" s="93" t="s">
        <v>284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2:16" ht="30.75" customHeight="1" x14ac:dyDescent="0.4">
      <c r="B47" s="87"/>
      <c r="C47" s="96" t="s">
        <v>285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62"/>
    </row>
    <row r="48" spans="2:16" ht="41.7" customHeight="1" x14ac:dyDescent="0.4">
      <c r="B48" s="87"/>
      <c r="C48" s="96" t="s">
        <v>286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62"/>
    </row>
    <row r="49" spans="2:16" ht="42" customHeight="1" x14ac:dyDescent="0.4">
      <c r="B49" s="87"/>
      <c r="C49" s="96" t="s">
        <v>287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62"/>
    </row>
    <row r="50" spans="2:16" ht="42" customHeight="1" x14ac:dyDescent="0.4">
      <c r="B50" s="92" t="s">
        <v>252</v>
      </c>
      <c r="C50" s="93" t="s">
        <v>288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62"/>
    </row>
    <row r="51" spans="2:16" ht="47.5" customHeight="1" x14ac:dyDescent="0.4">
      <c r="B51" s="92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62"/>
    </row>
    <row r="52" spans="2:16" ht="33" customHeight="1" x14ac:dyDescent="0.4">
      <c r="B52" s="92" t="s">
        <v>252</v>
      </c>
      <c r="C52" s="101" t="s">
        <v>289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62"/>
    </row>
    <row r="53" spans="2:16" ht="21" customHeight="1" x14ac:dyDescent="0.4">
      <c r="B53" s="92" t="s">
        <v>252</v>
      </c>
      <c r="C53" s="101" t="s">
        <v>290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62"/>
    </row>
    <row r="54" spans="2:16" ht="30.75" customHeight="1" x14ac:dyDescent="0.4">
      <c r="B54" s="92" t="s">
        <v>252</v>
      </c>
      <c r="C54" s="103" t="s">
        <v>291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62"/>
    </row>
    <row r="55" spans="2:16" x14ac:dyDescent="0.4">
      <c r="B55" s="87"/>
      <c r="P55" s="62"/>
    </row>
    <row r="56" spans="2:16" x14ac:dyDescent="0.4">
      <c r="B56" s="87"/>
      <c r="P56" s="62"/>
    </row>
    <row r="57" spans="2:16" x14ac:dyDescent="0.4">
      <c r="B57" s="87"/>
      <c r="P57" s="62"/>
    </row>
    <row r="58" spans="2:16" ht="17.25" customHeight="1" x14ac:dyDescent="0.4">
      <c r="B58" s="92" t="s">
        <v>252</v>
      </c>
      <c r="C58" s="93" t="s">
        <v>292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62"/>
    </row>
    <row r="59" spans="2:16" x14ac:dyDescent="0.4">
      <c r="B59" s="87"/>
      <c r="C59" s="96" t="s">
        <v>293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62"/>
    </row>
    <row r="60" spans="2:16" x14ac:dyDescent="0.4">
      <c r="B60" s="87"/>
      <c r="C60" s="96" t="s">
        <v>294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62"/>
    </row>
    <row r="61" spans="2:16" ht="43.95" customHeight="1" x14ac:dyDescent="0.4">
      <c r="B61" s="92" t="s">
        <v>252</v>
      </c>
      <c r="C61" s="93" t="s">
        <v>295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62"/>
    </row>
    <row r="62" spans="2:16" ht="31.5" customHeight="1" x14ac:dyDescent="0.4">
      <c r="B62" s="92"/>
      <c r="C62" s="96" t="s">
        <v>296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62"/>
    </row>
    <row r="63" spans="2:16" ht="29.25" customHeight="1" x14ac:dyDescent="0.4">
      <c r="B63" s="92"/>
      <c r="C63" s="96" t="s">
        <v>297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62"/>
    </row>
    <row r="64" spans="2:16" x14ac:dyDescent="0.4">
      <c r="B64" s="87"/>
      <c r="C64" s="96" t="s">
        <v>298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62"/>
    </row>
    <row r="65" spans="2:60" x14ac:dyDescent="0.4">
      <c r="B65" s="87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62"/>
    </row>
    <row r="66" spans="2:60" x14ac:dyDescent="0.4">
      <c r="B66" s="87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62"/>
    </row>
    <row r="67" spans="2:60" x14ac:dyDescent="0.4">
      <c r="B67" s="87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62"/>
    </row>
    <row r="68" spans="2:60" x14ac:dyDescent="0.4">
      <c r="B68" s="87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62"/>
    </row>
    <row r="69" spans="2:60" ht="45" customHeight="1" x14ac:dyDescent="0.4">
      <c r="B69" s="92" t="s">
        <v>252</v>
      </c>
      <c r="C69" s="93" t="s">
        <v>299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62"/>
    </row>
    <row r="70" spans="2:60" ht="29.25" customHeight="1" x14ac:dyDescent="0.4">
      <c r="B70" s="92"/>
      <c r="C70" s="96" t="s">
        <v>300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62"/>
    </row>
    <row r="71" spans="2:60" ht="15" x14ac:dyDescent="0.4">
      <c r="B71" s="92" t="s">
        <v>252</v>
      </c>
      <c r="C71" s="93" t="s">
        <v>301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62"/>
    </row>
    <row r="72" spans="2:60" ht="15" x14ac:dyDescent="0.4">
      <c r="B72" s="92"/>
      <c r="C72" s="96" t="s">
        <v>302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62"/>
    </row>
    <row r="73" spans="2:60" ht="59.25" customHeight="1" x14ac:dyDescent="0.4">
      <c r="B73" s="92"/>
      <c r="C73" s="96" t="s">
        <v>303</v>
      </c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62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</row>
    <row r="74" spans="2:60" x14ac:dyDescent="0.4">
      <c r="B74" s="87"/>
      <c r="C74" s="96" t="s">
        <v>304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62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</row>
    <row r="75" spans="2:60" x14ac:dyDescent="0.4">
      <c r="B75" s="87"/>
      <c r="C75" s="105" t="s">
        <v>305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62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</row>
    <row r="76" spans="2:60" x14ac:dyDescent="0.4">
      <c r="B76" s="87"/>
      <c r="C76" s="105" t="s">
        <v>306</v>
      </c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62"/>
      <c r="S76" s="104" t="s">
        <v>307</v>
      </c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</row>
    <row r="77" spans="2:60" x14ac:dyDescent="0.4">
      <c r="B77" s="87"/>
      <c r="C77" s="97" t="s">
        <v>308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62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</row>
    <row r="78" spans="2:60" ht="30.75" customHeight="1" x14ac:dyDescent="0.4">
      <c r="B78" s="87"/>
      <c r="C78" s="96" t="s">
        <v>309</v>
      </c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62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</row>
    <row r="79" spans="2:60" x14ac:dyDescent="0.4">
      <c r="B79" s="87"/>
      <c r="C79" s="96" t="s">
        <v>310</v>
      </c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62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</row>
    <row r="80" spans="2:60" ht="45" customHeight="1" x14ac:dyDescent="0.4">
      <c r="B80" s="92" t="s">
        <v>252</v>
      </c>
      <c r="C80" s="93" t="s">
        <v>311</v>
      </c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62"/>
    </row>
    <row r="81" spans="2:60" ht="30" customHeight="1" x14ac:dyDescent="0.4">
      <c r="B81" s="87"/>
      <c r="C81" s="96" t="s">
        <v>312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62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</row>
    <row r="82" spans="2:60" ht="45" customHeight="1" x14ac:dyDescent="0.4">
      <c r="B82" s="87"/>
      <c r="C82" s="96" t="s">
        <v>313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62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</row>
    <row r="83" spans="2:60" x14ac:dyDescent="0.4">
      <c r="B83" s="87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62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</row>
    <row r="84" spans="2:60" x14ac:dyDescent="0.4">
      <c r="B84" s="87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62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</row>
    <row r="85" spans="2:60" x14ac:dyDescent="0.4">
      <c r="B85" s="87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62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</row>
    <row r="86" spans="2:60" x14ac:dyDescent="0.4">
      <c r="B86" s="87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62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</row>
    <row r="87" spans="2:60" ht="15" x14ac:dyDescent="0.4">
      <c r="B87" s="92" t="s">
        <v>252</v>
      </c>
      <c r="C87" s="93" t="s">
        <v>314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62"/>
    </row>
    <row r="88" spans="2:60" x14ac:dyDescent="0.4">
      <c r="B88" s="61"/>
      <c r="P88" s="62"/>
    </row>
    <row r="89" spans="2:60" x14ac:dyDescent="0.4">
      <c r="B89" s="61"/>
      <c r="P89" s="62"/>
    </row>
    <row r="90" spans="2:60" x14ac:dyDescent="0.4">
      <c r="B90" s="61"/>
      <c r="P90" s="62"/>
    </row>
    <row r="91" spans="2:60" x14ac:dyDescent="0.4">
      <c r="B91" s="61"/>
      <c r="P91" s="62"/>
    </row>
    <row r="92" spans="2:60" x14ac:dyDescent="0.4">
      <c r="B92" s="61"/>
      <c r="P92" s="62"/>
    </row>
    <row r="93" spans="2:60" x14ac:dyDescent="0.4">
      <c r="B93" s="61"/>
      <c r="P93" s="62"/>
    </row>
    <row r="94" spans="2:60" x14ac:dyDescent="0.4">
      <c r="B94" s="61"/>
      <c r="P94" s="62"/>
    </row>
    <row r="95" spans="2:60" x14ac:dyDescent="0.4">
      <c r="B95" s="61"/>
      <c r="P95" s="62"/>
    </row>
    <row r="96" spans="2:60" x14ac:dyDescent="0.4">
      <c r="B96" s="61"/>
      <c r="P96" s="62"/>
    </row>
    <row r="97" spans="2:16" x14ac:dyDescent="0.4">
      <c r="B97" s="61"/>
      <c r="P97" s="62"/>
    </row>
    <row r="98" spans="2:16" x14ac:dyDescent="0.4">
      <c r="B98" s="61"/>
      <c r="P98" s="62"/>
    </row>
    <row r="99" spans="2:16" x14ac:dyDescent="0.4">
      <c r="B99" s="61"/>
      <c r="P99" s="62"/>
    </row>
    <row r="100" spans="2:16" x14ac:dyDescent="0.4">
      <c r="B100" s="61"/>
      <c r="P100" s="62"/>
    </row>
    <row r="101" spans="2:16" x14ac:dyDescent="0.4">
      <c r="B101" s="61"/>
      <c r="P101" s="62"/>
    </row>
    <row r="102" spans="2:16" x14ac:dyDescent="0.4">
      <c r="B102" s="61"/>
      <c r="P102" s="62"/>
    </row>
    <row r="103" spans="2:16" x14ac:dyDescent="0.4">
      <c r="B103" s="61"/>
      <c r="P103" s="62"/>
    </row>
    <row r="104" spans="2:16" x14ac:dyDescent="0.4">
      <c r="B104" s="61"/>
      <c r="P104" s="62"/>
    </row>
    <row r="105" spans="2:16" ht="15" thickBot="1" x14ac:dyDescent="0.45">
      <c r="B105" s="107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9"/>
    </row>
    <row r="106" spans="2:16" ht="15" thickTop="1" x14ac:dyDescent="0.4"/>
  </sheetData>
  <mergeCells count="52">
    <mergeCell ref="C82:O82"/>
    <mergeCell ref="S82:BH82"/>
    <mergeCell ref="C87:O87"/>
    <mergeCell ref="C78:O78"/>
    <mergeCell ref="S78:BH78"/>
    <mergeCell ref="C79:O79"/>
    <mergeCell ref="S79:BH79"/>
    <mergeCell ref="C80:O80"/>
    <mergeCell ref="C81:O81"/>
    <mergeCell ref="S81:BH81"/>
    <mergeCell ref="C75:O75"/>
    <mergeCell ref="S75:BH75"/>
    <mergeCell ref="C76:O76"/>
    <mergeCell ref="S76:BH76"/>
    <mergeCell ref="C77:O77"/>
    <mergeCell ref="S77:BH77"/>
    <mergeCell ref="C71:O71"/>
    <mergeCell ref="C72:O72"/>
    <mergeCell ref="C73:O73"/>
    <mergeCell ref="S73:BH73"/>
    <mergeCell ref="C74:O74"/>
    <mergeCell ref="S74:BH74"/>
    <mergeCell ref="C61:O61"/>
    <mergeCell ref="C62:O62"/>
    <mergeCell ref="C63:O63"/>
    <mergeCell ref="C64:O64"/>
    <mergeCell ref="C69:O69"/>
    <mergeCell ref="C70:O70"/>
    <mergeCell ref="C52:O52"/>
    <mergeCell ref="C53:N53"/>
    <mergeCell ref="C54:O54"/>
    <mergeCell ref="C58:O58"/>
    <mergeCell ref="C59:O59"/>
    <mergeCell ref="C60:O60"/>
    <mergeCell ref="C45:O45"/>
    <mergeCell ref="C46:O46"/>
    <mergeCell ref="C47:O47"/>
    <mergeCell ref="C48:O48"/>
    <mergeCell ref="C49:O49"/>
    <mergeCell ref="C50:O50"/>
    <mergeCell ref="C36:O36"/>
    <mergeCell ref="C37:O37"/>
    <mergeCell ref="C41:O41"/>
    <mergeCell ref="C42:O42"/>
    <mergeCell ref="C43:O43"/>
    <mergeCell ref="C44:O44"/>
    <mergeCell ref="C30:O30"/>
    <mergeCell ref="C31:O31"/>
    <mergeCell ref="C32:O32"/>
    <mergeCell ref="C33:O33"/>
    <mergeCell ref="C34:O34"/>
    <mergeCell ref="C35:O3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vikopka_2023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2023-01-30T06:39:39Z</dcterms:created>
  <dcterms:modified xsi:type="dcterms:W3CDTF">2023-01-30T06:42:20Z</dcterms:modified>
</cp:coreProperties>
</file>