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B622436C-5715-43DE-873C-0DB1FF30E5B9}" xr6:coauthVersionLast="47" xr6:coauthVersionMax="47" xr10:uidLastSave="{00000000-0000-0000-0000-000000000000}"/>
  <bookViews>
    <workbookView xWindow="-103" yWindow="-103" windowWidth="21806" windowHeight="13886" xr2:uid="{5D5C572D-B934-499A-88A4-5E3BA3E7177C}"/>
  </bookViews>
  <sheets>
    <sheet name="выкопка осень" sheetId="1" r:id="rId1"/>
    <sheet name="Условия работы" sheetId="2" r:id="rId2"/>
  </sheets>
  <definedNames>
    <definedName name="_xlnm._FilterDatabase" localSheetId="0" hidden="1">'выкопка осень'!$B$16:$O$112</definedName>
    <definedName name="Склады">#REF!</definedName>
    <definedName name="условия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2" i="1" l="1"/>
  <c r="L80" i="1"/>
  <c r="L78" i="1"/>
  <c r="J82" i="1"/>
  <c r="J80" i="1"/>
  <c r="J78" i="1"/>
  <c r="L91" i="1" l="1"/>
  <c r="L99" i="1"/>
  <c r="L105" i="1"/>
  <c r="J18" i="1"/>
  <c r="I18" i="1"/>
  <c r="L18" i="1" s="1"/>
  <c r="J110" i="1"/>
  <c r="I110" i="1"/>
  <c r="L110" i="1" s="1"/>
  <c r="J109" i="1"/>
  <c r="I109" i="1"/>
  <c r="L109" i="1" s="1"/>
  <c r="J108" i="1"/>
  <c r="I108" i="1"/>
  <c r="L108" i="1" s="1"/>
  <c r="J107" i="1"/>
  <c r="I107" i="1"/>
  <c r="L107" i="1" s="1"/>
  <c r="J105" i="1"/>
  <c r="I105" i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1" i="1"/>
  <c r="I81" i="1"/>
  <c r="L81" i="1" s="1"/>
  <c r="J79" i="1"/>
  <c r="I79" i="1"/>
  <c r="L79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L15" i="1"/>
  <c r="J10" i="1"/>
  <c r="J11" i="1" l="1"/>
</calcChain>
</file>

<file path=xl/sharedStrings.xml><?xml version="1.0" encoding="utf-8"?>
<sst xmlns="http://schemas.openxmlformats.org/spreadsheetml/2006/main" count="685" uniqueCount="271">
  <si>
    <r>
      <t xml:space="preserve">Выкопка с полей -  </t>
    </r>
    <r>
      <rPr>
        <b/>
        <sz val="18"/>
        <color theme="1"/>
        <rFont val="Arial"/>
        <family val="2"/>
        <charset val="204"/>
      </rPr>
      <t xml:space="preserve">Питомник растений АСТ  </t>
    </r>
    <r>
      <rPr>
        <sz val="18"/>
        <color theme="1"/>
        <rFont val="Arial"/>
        <family val="2"/>
        <charset val="204"/>
      </rPr>
      <t>- Осень 2022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</si>
  <si>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</si>
  <si>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</si>
  <si>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</si>
  <si>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</si>
  <si>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Московская область, Каширский район, дер. Барабаново</t>
  </si>
  <si>
    <t>Прием заказов: до 1 Ноября</t>
  </si>
  <si>
    <t>-</t>
  </si>
  <si>
    <t>← Выберите способ оплаты</t>
  </si>
  <si>
    <t>Выдача хвойных: август-ноябрь (в теч. 6-12 дней после оплаты). Выдача лиственных: октябрь-ноябрь</t>
  </si>
  <si>
    <t>Количество растений</t>
  </si>
  <si>
    <t>* сроки выкопки и выдачи растений могут измениться в зависимости от погодных условий.</t>
  </si>
  <si>
    <t>Сумма за растения</t>
  </si>
  <si>
    <t>Общий минимальный заказ: 50 000 Руб</t>
  </si>
  <si>
    <t>При заказе от 200 000 Руб - Скидка 10%</t>
  </si>
  <si>
    <t>Аванс при бронировании: 30%, доплата перед отгрузкой 70%</t>
  </si>
  <si>
    <t>Наименование на русском</t>
  </si>
  <si>
    <t>Наименование на латинском</t>
  </si>
  <si>
    <t>Сорт</t>
  </si>
  <si>
    <t>Высота, см</t>
  </si>
  <si>
    <t>Цена WRB, руб</t>
  </si>
  <si>
    <t>Цена RB/C, руб</t>
  </si>
  <si>
    <t>Заказ, шт</t>
  </si>
  <si>
    <t>Сумма</t>
  </si>
  <si>
    <t>Выдача</t>
  </si>
  <si>
    <t>Доступно к заказу</t>
  </si>
  <si>
    <t>Хвойные</t>
  </si>
  <si>
    <t>Ель колючая</t>
  </si>
  <si>
    <t>Picea pungens</t>
  </si>
  <si>
    <t>100-120</t>
  </si>
  <si>
    <t>в теч. 6-12 дней после оплаты</t>
  </si>
  <si>
    <t>46-38-11928</t>
  </si>
  <si>
    <t>Рicea omorika</t>
  </si>
  <si>
    <t>Eль сербская</t>
  </si>
  <si>
    <t>Pendula</t>
  </si>
  <si>
    <t>80-100</t>
  </si>
  <si>
    <t>46-146-0058</t>
  </si>
  <si>
    <t>Bialobok</t>
  </si>
  <si>
    <t>с 42 недели 2022 г</t>
  </si>
  <si>
    <t>46-146-0061</t>
  </si>
  <si>
    <t>46-146-0052</t>
  </si>
  <si>
    <t>Blue Mountain</t>
  </si>
  <si>
    <t>120-160</t>
  </si>
  <si>
    <t>46-146-0057</t>
  </si>
  <si>
    <t>Glauca Globosa</t>
  </si>
  <si>
    <t>60-80</t>
  </si>
  <si>
    <t>46-146-0059</t>
  </si>
  <si>
    <t>Maigold</t>
  </si>
  <si>
    <t>120-140</t>
  </si>
  <si>
    <t>46-146-0056</t>
  </si>
  <si>
    <t>Marcy</t>
  </si>
  <si>
    <t>46-146-0060</t>
  </si>
  <si>
    <t>Montgomery</t>
  </si>
  <si>
    <t>46-146-0054</t>
  </si>
  <si>
    <t>Retroflexa</t>
  </si>
  <si>
    <t>46-146-0053</t>
  </si>
  <si>
    <t>Schovenhorst</t>
  </si>
  <si>
    <t>180-200</t>
  </si>
  <si>
    <t>46-146-0050</t>
  </si>
  <si>
    <t>Juniperus scopulorum</t>
  </si>
  <si>
    <t>Можжевельник скальный</t>
  </si>
  <si>
    <t>Blue Arrow</t>
  </si>
  <si>
    <t>160-180</t>
  </si>
  <si>
    <t>46-146-0055</t>
  </si>
  <si>
    <t>Abies sibirica</t>
  </si>
  <si>
    <t>Пихта сибирская</t>
  </si>
  <si>
    <t/>
  </si>
  <si>
    <t>140-180</t>
  </si>
  <si>
    <t>46-38-11929</t>
  </si>
  <si>
    <t>Pinus strobus</t>
  </si>
  <si>
    <t>Сосна веймутова</t>
  </si>
  <si>
    <t>Macopin</t>
  </si>
  <si>
    <t>46-146-0051</t>
  </si>
  <si>
    <t xml:space="preserve">Pinus uncinata </t>
  </si>
  <si>
    <t>Сосна крючковатая</t>
  </si>
  <si>
    <t>46-38-11930</t>
  </si>
  <si>
    <t xml:space="preserve">Pinus sylvestris </t>
  </si>
  <si>
    <t>Сосна обыкновенная</t>
  </si>
  <si>
    <t>Watereri</t>
  </si>
  <si>
    <t>46-38-8233</t>
  </si>
  <si>
    <t>Pinus nigra</t>
  </si>
  <si>
    <t>Сосна черная</t>
  </si>
  <si>
    <t>46-38-4348</t>
  </si>
  <si>
    <t>200-250</t>
  </si>
  <si>
    <t>46-38-6261</t>
  </si>
  <si>
    <t>250-300</t>
  </si>
  <si>
    <t>46-38-6262</t>
  </si>
  <si>
    <t>300-350</t>
  </si>
  <si>
    <t>46-38-8234</t>
  </si>
  <si>
    <t>350-400</t>
  </si>
  <si>
    <t>46-38-8235</t>
  </si>
  <si>
    <t>400-450</t>
  </si>
  <si>
    <t>46-38-4368</t>
  </si>
  <si>
    <t>Thuja occidentalis</t>
  </si>
  <si>
    <t>Туя западная</t>
  </si>
  <si>
    <t>Aureospicata</t>
  </si>
  <si>
    <t>46-38-4369</t>
  </si>
  <si>
    <t>140-160</t>
  </si>
  <si>
    <t>46-38-4609</t>
  </si>
  <si>
    <t>46-38-5058</t>
  </si>
  <si>
    <t>46-38-8236</t>
  </si>
  <si>
    <t>200-220</t>
  </si>
  <si>
    <t>46-38-8237</t>
  </si>
  <si>
    <t>220-240</t>
  </si>
  <si>
    <t>46-38-11914</t>
  </si>
  <si>
    <t>280-300</t>
  </si>
  <si>
    <t>46-38-4176</t>
  </si>
  <si>
    <t>Brabant</t>
  </si>
  <si>
    <t>&gt;50</t>
  </si>
  <si>
    <t>46-38-2010</t>
  </si>
  <si>
    <t>46-38-4118</t>
  </si>
  <si>
    <t>46-38-0730</t>
  </si>
  <si>
    <t>46-38-8241</t>
  </si>
  <si>
    <t>46-38-9970</t>
  </si>
  <si>
    <t>46-38-2011</t>
  </si>
  <si>
    <t>240-260</t>
  </si>
  <si>
    <t>46-38-11916</t>
  </si>
  <si>
    <t>260-280</t>
  </si>
  <si>
    <t>46-38-9971</t>
  </si>
  <si>
    <t>46-38-9972</t>
  </si>
  <si>
    <t>300-320</t>
  </si>
  <si>
    <t>46-38-9974</t>
  </si>
  <si>
    <t>320-340</t>
  </si>
  <si>
    <t>46-38-11917</t>
  </si>
  <si>
    <t>340-360</t>
  </si>
  <si>
    <t>46-38-11918</t>
  </si>
  <si>
    <t>380-400</t>
  </si>
  <si>
    <t>46-38-4644</t>
  </si>
  <si>
    <t>Brabant Variegata</t>
  </si>
  <si>
    <t>46-38-4645</t>
  </si>
  <si>
    <t>46-38-11915</t>
  </si>
  <si>
    <t>46-38-5061</t>
  </si>
  <si>
    <t>Columna</t>
  </si>
  <si>
    <t>46-38-9975</t>
  </si>
  <si>
    <t>46-38-9976</t>
  </si>
  <si>
    <t>46-38-9977</t>
  </si>
  <si>
    <t>46-38-9978</t>
  </si>
  <si>
    <t>46-38-6263</t>
  </si>
  <si>
    <t>Danica</t>
  </si>
  <si>
    <t>46-38-4305</t>
  </si>
  <si>
    <t>Globosa</t>
  </si>
  <si>
    <t>46-38-4384</t>
  </si>
  <si>
    <t>46-38-11919</t>
  </si>
  <si>
    <t>Golden Brabant</t>
  </si>
  <si>
    <t>46-38-4371</t>
  </si>
  <si>
    <t>Golden Globe</t>
  </si>
  <si>
    <t>46-38-8172</t>
  </si>
  <si>
    <t>46-38-4372</t>
  </si>
  <si>
    <t>46-38-11920</t>
  </si>
  <si>
    <t>Hoseri</t>
  </si>
  <si>
    <t>30-40</t>
  </si>
  <si>
    <t>46-38-3099</t>
  </si>
  <si>
    <t>40-60</t>
  </si>
  <si>
    <t>46-38-4302</t>
  </si>
  <si>
    <t>46-38-4115</t>
  </si>
  <si>
    <t>Smaragd</t>
  </si>
  <si>
    <t>46-38-4113</t>
  </si>
  <si>
    <t>46-38-4114</t>
  </si>
  <si>
    <t>46-38-4112</t>
  </si>
  <si>
    <t>46-38-11924</t>
  </si>
  <si>
    <t>46-38-4353</t>
  </si>
  <si>
    <t>46-38-2008</t>
  </si>
  <si>
    <t>46-38-9989</t>
  </si>
  <si>
    <t>46-38-9991</t>
  </si>
  <si>
    <t>46-38-9992</t>
  </si>
  <si>
    <t>46-38-11921</t>
  </si>
  <si>
    <t>46-38-11922</t>
  </si>
  <si>
    <t>46-38-11923</t>
  </si>
  <si>
    <t>46-38-4380</t>
  </si>
  <si>
    <t>Sunkist</t>
  </si>
  <si>
    <t>46-38-6275</t>
  </si>
  <si>
    <t>46-38-6276</t>
  </si>
  <si>
    <t>46-38-6277</t>
  </si>
  <si>
    <t>46-38-10001</t>
  </si>
  <si>
    <t>46-38-11925</t>
  </si>
  <si>
    <t>46-38-4246</t>
  </si>
  <si>
    <t>Tiny Tim</t>
  </si>
  <si>
    <t>46-38-4247</t>
  </si>
  <si>
    <t>46-38-6273</t>
  </si>
  <si>
    <t>46-38-10004</t>
  </si>
  <si>
    <t>Wareana Lutescens</t>
  </si>
  <si>
    <t>46-38-10005</t>
  </si>
  <si>
    <t>46-38-11926</t>
  </si>
  <si>
    <t>Woodwardii</t>
  </si>
  <si>
    <t>46-38-11927</t>
  </si>
  <si>
    <t>Thuja plicata</t>
  </si>
  <si>
    <t>Туя складчатая</t>
  </si>
  <si>
    <t>Kornik Aurea</t>
  </si>
  <si>
    <t>*</t>
  </si>
  <si>
    <t>Лиственные</t>
  </si>
  <si>
    <t>46-38-9947</t>
  </si>
  <si>
    <t>Betula pendula</t>
  </si>
  <si>
    <t>Береза повислая</t>
  </si>
  <si>
    <t>с 40 недели 2022 г</t>
  </si>
  <si>
    <t>46-38-8190</t>
  </si>
  <si>
    <t>450-500</t>
  </si>
  <si>
    <t>46-38-4351</t>
  </si>
  <si>
    <t>Sorbus aucuparia</t>
  </si>
  <si>
    <t>Рябина обыкновенная</t>
  </si>
  <si>
    <t>46-38-9965</t>
  </si>
  <si>
    <t>500+</t>
  </si>
  <si>
    <t>*WRB – растение с комом земли, упакованное в мешковину и металлическую сетку
сетку</t>
  </si>
  <si>
    <t>cashandcarry@plantmarket.ru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</si>
  <si>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</si>
  <si>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</si>
  <si>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</si>
  <si>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</si>
  <si>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</si>
  <si>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</si>
  <si>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</si>
  <si>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</si>
  <si>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</si>
  <si>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</si>
  <si>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</si>
  <si>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</si>
  <si>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</si>
  <si>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</si>
  <si>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</si>
  <si>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</si>
  <si>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</si>
  <si>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</si>
  <si>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</si>
  <si>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</si>
  <si>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</si>
  <si>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</si>
  <si>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</si>
  <si>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</si>
  <si>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</si>
  <si>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</si>
  <si>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</si>
  <si>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</si>
  <si>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</si>
  <si>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</si>
  <si>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</si>
  <si>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</si>
  <si>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</si>
  <si>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</si>
  <si>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</si>
  <si>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</si>
  <si>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</si>
  <si>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Выдача растений осуществляется не раннее 6-12 дней после оплаты заказа.</t>
  </si>
  <si>
    <t>Максимальная скидка 10% при заказе от 200000 Руб</t>
  </si>
  <si>
    <t>Сроки выкопки и выдачи растений могут изменяться в зависимости от погодных условий.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</si>
  <si>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</si>
  <si>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</si>
  <si>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</si>
  <si>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</si>
  <si>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</si>
  <si>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</si>
  <si>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</si>
  <si>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</si>
  <si>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</si>
  <si>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</si>
  <si>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</si>
  <si>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</si>
  <si>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</si>
  <si>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</si>
  <si>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</si>
  <si>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</si>
  <si>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</si>
  <si>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</si>
  <si>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</si>
  <si>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</si>
  <si>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</si>
  <si>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</si>
  <si>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</si>
  <si>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← Выберите упаковку корневой системы</t>
  </si>
  <si>
    <t>WRB</t>
  </si>
  <si>
    <t>46-38-4115/1</t>
  </si>
  <si>
    <t>46-38-4113/1</t>
  </si>
  <si>
    <t>46-38-8690/1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</si>
</sst>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₽-419]"/>
    <numFmt numFmtId="165" formatCode=";;;"/>
    <numFmt numFmtId="166" formatCode="_-* #,##0\ _₽_-;\-* #,##0\ _₽_-;_-* &quot;-&quot;\ _₽_-;_-@_-"/>
    <numFmt numFmtId="167" formatCode="#,##0.00\ &quot;₽&quot;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i/>
      <sz val="11"/>
      <color theme="1" tint="0.249977111117893"/>
      <name val="Bahnschrift SemiLight SemiConde"/>
      <family val="2"/>
      <charset val="204"/>
    </font>
    <font>
      <sz val="1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2F2C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8" fillId="0" borderId="0"/>
    <xf numFmtId="0" fontId="4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4" fillId="0" borderId="0"/>
    <xf numFmtId="0" fontId="1" fillId="0" borderId="0"/>
    <xf numFmtId="0" fontId="8" fillId="0" borderId="0"/>
  </cellStyleXfs>
  <cellXfs count="122">
    <xf numFmtId="0" fontId="0" fillId="0" borderId="0" xfId="0"/>
    <xf numFmtId="0" fontId="1" fillId="0" borderId="0" xfId="1" applyAlignment="1" applyProtection="1">
      <alignment vertical="center"/>
      <protection locked="0"/>
    </xf>
    <xf numFmtId="0" fontId="1" fillId="0" borderId="0" xfId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2" fontId="9" fillId="0" borderId="0" xfId="3" applyNumberFormat="1" applyFont="1" applyAlignment="1" applyProtection="1">
      <alignment horizontal="center" vertical="center"/>
      <protection locked="0"/>
    </xf>
    <xf numFmtId="0" fontId="10" fillId="0" borderId="0" xfId="4" applyFont="1" applyFill="1" applyAlignment="1" applyProtection="1">
      <alignment horizontal="right" vertical="center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/>
      <protection locked="0"/>
    </xf>
    <xf numFmtId="0" fontId="7" fillId="0" borderId="0" xfId="3" applyFont="1" applyAlignment="1" applyProtection="1">
      <alignment horizontal="left"/>
      <protection locked="0"/>
    </xf>
    <xf numFmtId="1" fontId="1" fillId="0" borderId="0" xfId="1" applyNumberFormat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13" fillId="0" borderId="2" xfId="6" applyFont="1" applyBorder="1" applyAlignment="1" applyProtection="1">
      <alignment horizontal="left" vertical="center" indent="1"/>
      <protection locked="0"/>
    </xf>
    <xf numFmtId="0" fontId="13" fillId="0" borderId="4" xfId="1" applyFont="1" applyBorder="1" applyAlignment="1" applyProtection="1">
      <alignment horizontal="left" vertical="center" indent="1"/>
      <protection locked="0"/>
    </xf>
    <xf numFmtId="0" fontId="0" fillId="0" borderId="0" xfId="3" applyFont="1" applyAlignment="1" applyProtection="1">
      <alignment horizontal="left"/>
      <protection locked="0"/>
    </xf>
    <xf numFmtId="0" fontId="16" fillId="0" borderId="0" xfId="3" applyFont="1"/>
    <xf numFmtId="0" fontId="2" fillId="0" borderId="0" xfId="1" applyFont="1" applyAlignment="1" applyProtection="1">
      <alignment vertical="top" wrapText="1"/>
      <protection locked="0"/>
    </xf>
    <xf numFmtId="165" fontId="17" fillId="0" borderId="1" xfId="1" applyNumberFormat="1" applyFont="1" applyBorder="1" applyAlignment="1" applyProtection="1">
      <alignment horizontal="center" vertical="top" wrapText="1"/>
      <protection locked="0"/>
    </xf>
    <xf numFmtId="0" fontId="18" fillId="0" borderId="1" xfId="1" applyFont="1" applyBorder="1" applyAlignment="1" applyProtection="1">
      <alignment horizontal="center" vertical="top" wrapText="1"/>
      <protection locked="0"/>
    </xf>
    <xf numFmtId="0" fontId="18" fillId="0" borderId="1" xfId="1" applyFont="1" applyBorder="1" applyAlignment="1" applyProtection="1">
      <alignment horizontal="center" vertical="top"/>
      <protection locked="0"/>
    </xf>
    <xf numFmtId="166" fontId="18" fillId="0" borderId="1" xfId="1" applyNumberFormat="1" applyFont="1" applyBorder="1" applyAlignment="1" applyProtection="1">
      <alignment horizontal="center"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9" fillId="4" borderId="1" xfId="1" applyFont="1" applyFill="1" applyBorder="1" applyAlignment="1" applyProtection="1">
      <alignment horizontal="center" wrapText="1"/>
      <protection locked="0"/>
    </xf>
    <xf numFmtId="0" fontId="17" fillId="4" borderId="1" xfId="1" applyFont="1" applyFill="1" applyBorder="1" applyAlignment="1" applyProtection="1">
      <alignment vertical="center" wrapText="1"/>
      <protection locked="0"/>
    </xf>
    <xf numFmtId="0" fontId="19" fillId="4" borderId="1" xfId="1" applyFont="1" applyFill="1" applyBorder="1" applyAlignment="1" applyProtection="1">
      <alignment horizontal="center" vertical="center" wrapText="1"/>
      <protection locked="0"/>
    </xf>
    <xf numFmtId="0" fontId="19" fillId="4" borderId="1" xfId="1" applyFont="1" applyFill="1" applyBorder="1" applyAlignment="1" applyProtection="1">
      <alignment horizontal="center" vertical="center"/>
      <protection locked="0"/>
    </xf>
    <xf numFmtId="166" fontId="19" fillId="4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left" vertical="center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3" fillId="5" borderId="1" xfId="3" applyFont="1" applyFill="1" applyBorder="1" applyAlignment="1" applyProtection="1">
      <alignment horizontal="center"/>
      <protection locked="0"/>
    </xf>
    <xf numFmtId="2" fontId="1" fillId="0" borderId="1" xfId="1" applyNumberFormat="1" applyBorder="1" applyAlignment="1" applyProtection="1">
      <alignment horizontal="left" vertical="center"/>
      <protection hidden="1"/>
    </xf>
    <xf numFmtId="1" fontId="15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 applyProtection="1">
      <alignment horizontal="left" vertical="center"/>
      <protection hidden="1"/>
    </xf>
    <xf numFmtId="0" fontId="19" fillId="4" borderId="1" xfId="1" applyFont="1" applyFill="1" applyBorder="1" applyAlignment="1" applyProtection="1">
      <alignment horizontal="left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left" vertical="center"/>
      <protection locked="0"/>
    </xf>
    <xf numFmtId="0" fontId="1" fillId="0" borderId="5" xfId="7" applyBorder="1"/>
    <xf numFmtId="0" fontId="1" fillId="0" borderId="6" xfId="7" applyBorder="1"/>
    <xf numFmtId="0" fontId="1" fillId="0" borderId="7" xfId="7" applyBorder="1"/>
    <xf numFmtId="0" fontId="1" fillId="0" borderId="0" xfId="7"/>
    <xf numFmtId="0" fontId="1" fillId="0" borderId="8" xfId="7" applyBorder="1"/>
    <xf numFmtId="0" fontId="1" fillId="0" borderId="9" xfId="7" applyBorder="1"/>
    <xf numFmtId="0" fontId="20" fillId="0" borderId="8" xfId="7" applyFont="1" applyBorder="1"/>
    <xf numFmtId="0" fontId="20" fillId="0" borderId="0" xfId="7" applyFont="1"/>
    <xf numFmtId="0" fontId="21" fillId="0" borderId="0" xfId="7" applyFont="1"/>
    <xf numFmtId="0" fontId="21" fillId="0" borderId="9" xfId="7" applyFont="1" applyBorder="1"/>
    <xf numFmtId="0" fontId="22" fillId="0" borderId="0" xfId="7" applyFont="1"/>
    <xf numFmtId="0" fontId="22" fillId="0" borderId="9" xfId="7" applyFont="1" applyBorder="1"/>
    <xf numFmtId="0" fontId="23" fillId="0" borderId="8" xfId="7" applyFont="1" applyBorder="1"/>
    <xf numFmtId="0" fontId="24" fillId="6" borderId="8" xfId="7" applyFont="1" applyFill="1" applyBorder="1" applyAlignment="1">
      <alignment horizontal="right"/>
    </xf>
    <xf numFmtId="0" fontId="24" fillId="0" borderId="0" xfId="7" applyFont="1"/>
    <xf numFmtId="0" fontId="25" fillId="0" borderId="0" xfId="7" applyFont="1"/>
    <xf numFmtId="0" fontId="25" fillId="0" borderId="9" xfId="7" applyFont="1" applyBorder="1"/>
    <xf numFmtId="0" fontId="26" fillId="6" borderId="8" xfId="7" applyFont="1" applyFill="1" applyBorder="1" applyAlignment="1">
      <alignment horizontal="left"/>
    </xf>
    <xf numFmtId="0" fontId="28" fillId="0" borderId="0" xfId="7" applyFont="1"/>
    <xf numFmtId="0" fontId="29" fillId="0" borderId="0" xfId="7" applyFont="1"/>
    <xf numFmtId="0" fontId="26" fillId="0" borderId="0" xfId="7" applyFont="1" applyAlignment="1">
      <alignment horizontal="left"/>
    </xf>
    <xf numFmtId="0" fontId="30" fillId="0" borderId="0" xfId="7" applyFont="1"/>
    <xf numFmtId="0" fontId="30" fillId="0" borderId="9" xfId="7" applyFont="1" applyBorder="1"/>
    <xf numFmtId="0" fontId="29" fillId="6" borderId="8" xfId="7" applyFont="1" applyFill="1" applyBorder="1"/>
    <xf numFmtId="0" fontId="31" fillId="0" borderId="0" xfId="7" applyFont="1" applyAlignment="1">
      <alignment horizontal="left" indent="2"/>
    </xf>
    <xf numFmtId="0" fontId="32" fillId="0" borderId="0" xfId="7" applyFont="1" applyAlignment="1">
      <alignment horizontal="right"/>
    </xf>
    <xf numFmtId="0" fontId="31" fillId="0" borderId="0" xfId="7" applyFont="1" applyAlignment="1">
      <alignment horizontal="left"/>
    </xf>
    <xf numFmtId="0" fontId="33" fillId="0" borderId="0" xfId="7" applyFont="1" applyAlignment="1">
      <alignment vertical="center"/>
    </xf>
    <xf numFmtId="0" fontId="34" fillId="6" borderId="8" xfId="7" applyFont="1" applyFill="1" applyBorder="1"/>
    <xf numFmtId="0" fontId="34" fillId="0" borderId="0" xfId="7" applyFont="1"/>
    <xf numFmtId="0" fontId="1" fillId="6" borderId="8" xfId="7" applyFill="1" applyBorder="1"/>
    <xf numFmtId="0" fontId="25" fillId="6" borderId="8" xfId="7" applyFont="1" applyFill="1" applyBorder="1" applyAlignment="1">
      <alignment horizontal="right"/>
    </xf>
    <xf numFmtId="0" fontId="35" fillId="0" borderId="0" xfId="7" applyFont="1" applyAlignment="1">
      <alignment horizontal="left"/>
    </xf>
    <xf numFmtId="0" fontId="3" fillId="0" borderId="0" xfId="7" applyFont="1"/>
    <xf numFmtId="0" fontId="3" fillId="0" borderId="9" xfId="7" applyFont="1" applyBorder="1"/>
    <xf numFmtId="0" fontId="25" fillId="6" borderId="8" xfId="7" applyFont="1" applyFill="1" applyBorder="1" applyAlignment="1">
      <alignment horizontal="right" vertical="top"/>
    </xf>
    <xf numFmtId="0" fontId="3" fillId="0" borderId="9" xfId="7" applyFont="1" applyBorder="1" applyAlignment="1">
      <alignment vertical="top"/>
    </xf>
    <xf numFmtId="0" fontId="3" fillId="0" borderId="0" xfId="7" applyFont="1" applyAlignment="1">
      <alignment vertical="top"/>
    </xf>
    <xf numFmtId="0" fontId="31" fillId="0" borderId="0" xfId="7" applyFont="1" applyAlignment="1">
      <alignment horizontal="left" vertical="top" wrapText="1" indent="2"/>
    </xf>
    <xf numFmtId="0" fontId="35" fillId="0" borderId="0" xfId="7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37" fillId="0" borderId="0" xfId="8" applyFont="1" applyAlignment="1">
      <alignment horizontal="left" vertical="top" wrapText="1"/>
    </xf>
    <xf numFmtId="0" fontId="1" fillId="0" borderId="10" xfId="7" applyBorder="1"/>
    <xf numFmtId="0" fontId="1" fillId="0" borderId="11" xfId="7" applyBorder="1"/>
    <xf numFmtId="0" fontId="1" fillId="0" borderId="12" xfId="7" applyBorder="1"/>
    <xf numFmtId="0" fontId="38" fillId="0" borderId="1" xfId="1" applyFont="1" applyBorder="1" applyAlignment="1" applyProtection="1">
      <alignment horizontal="center" vertical="top" wrapText="1"/>
      <protection locked="0"/>
    </xf>
    <xf numFmtId="0" fontId="39" fillId="4" borderId="1" xfId="1" applyFont="1" applyFill="1" applyBorder="1" applyAlignment="1" applyProtection="1">
      <alignment horizontal="center" vertical="center" wrapText="1"/>
      <protection locked="0"/>
    </xf>
    <xf numFmtId="0" fontId="40" fillId="0" borderId="1" xfId="1" applyFont="1" applyBorder="1" applyAlignment="1">
      <alignment horizontal="center" vertical="center"/>
    </xf>
    <xf numFmtId="167" fontId="1" fillId="0" borderId="1" xfId="1" applyNumberFormat="1" applyBorder="1" applyAlignment="1" applyProtection="1">
      <alignment horizontal="center" vertical="center"/>
      <protection hidden="1"/>
    </xf>
    <xf numFmtId="167" fontId="19" fillId="4" borderId="1" xfId="1" applyNumberFormat="1" applyFont="1" applyFill="1" applyBorder="1" applyAlignment="1" applyProtection="1">
      <alignment horizontal="center" vertic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hidden="1"/>
    </xf>
    <xf numFmtId="167" fontId="41" fillId="4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0" xfId="1" applyFont="1" applyAlignment="1" applyProtection="1">
      <alignment vertical="center"/>
      <protection locked="0"/>
    </xf>
    <xf numFmtId="0" fontId="42" fillId="0" borderId="1" xfId="1" applyFont="1" applyBorder="1" applyAlignment="1">
      <alignment horizontal="left" vertical="center"/>
    </xf>
    <xf numFmtId="0" fontId="42" fillId="0" borderId="1" xfId="1" applyFont="1" applyBorder="1"/>
    <xf numFmtId="0" fontId="42" fillId="0" borderId="1" xfId="1" applyFont="1" applyBorder="1" applyAlignment="1">
      <alignment horizontal="center" vertical="center"/>
    </xf>
    <xf numFmtId="167" fontId="43" fillId="0" borderId="1" xfId="1" applyNumberFormat="1" applyFont="1" applyBorder="1" applyAlignment="1" applyProtection="1">
      <alignment horizontal="center" vertical="center"/>
      <protection hidden="1"/>
    </xf>
    <xf numFmtId="0" fontId="42" fillId="5" borderId="1" xfId="3" applyFont="1" applyFill="1" applyBorder="1" applyAlignment="1" applyProtection="1">
      <alignment horizontal="center"/>
      <protection locked="0"/>
    </xf>
    <xf numFmtId="167" fontId="42" fillId="0" borderId="1" xfId="1" applyNumberFormat="1" applyFont="1" applyBorder="1" applyAlignment="1" applyProtection="1">
      <alignment horizontal="center" vertical="center"/>
      <protection hidden="1"/>
    </xf>
    <xf numFmtId="2" fontId="42" fillId="0" borderId="1" xfId="1" applyNumberFormat="1" applyFont="1" applyBorder="1" applyAlignment="1" applyProtection="1">
      <alignment horizontal="left" vertical="center"/>
      <protection hidden="1"/>
    </xf>
    <xf numFmtId="1" fontId="42" fillId="0" borderId="1" xfId="1" applyNumberFormat="1" applyFont="1" applyBorder="1" applyAlignment="1">
      <alignment horizontal="center" vertical="center" wrapText="1"/>
    </xf>
    <xf numFmtId="0" fontId="42" fillId="0" borderId="0" xfId="1" applyFont="1" applyAlignment="1" applyProtection="1">
      <alignment horizontal="center" vertical="center"/>
      <protection locked="0"/>
    </xf>
    <xf numFmtId="0" fontId="10" fillId="0" borderId="0" xfId="4" applyFont="1" applyFill="1" applyAlignment="1" applyProtection="1">
      <alignment horizontal="right" vertical="center"/>
      <protection locked="0"/>
    </xf>
    <xf numFmtId="0" fontId="3" fillId="2" borderId="2" xfId="5" applyFont="1" applyBorder="1" applyAlignment="1" applyProtection="1">
      <alignment horizontal="right" vertical="center"/>
      <protection locked="0"/>
    </xf>
    <xf numFmtId="0" fontId="3" fillId="2" borderId="3" xfId="5" applyFont="1" applyBorder="1" applyAlignment="1" applyProtection="1">
      <alignment horizontal="right" vertical="center"/>
      <protection locked="0"/>
    </xf>
    <xf numFmtId="1" fontId="13" fillId="0" borderId="2" xfId="1" applyNumberFormat="1" applyFont="1" applyBorder="1" applyAlignment="1" applyProtection="1">
      <alignment horizontal="right" vertical="center"/>
      <protection hidden="1"/>
    </xf>
    <xf numFmtId="1" fontId="13" fillId="0" borderId="3" xfId="1" applyNumberFormat="1" applyFont="1" applyBorder="1" applyAlignment="1" applyProtection="1">
      <alignment horizontal="right" vertical="center"/>
      <protection hidden="1"/>
    </xf>
    <xf numFmtId="164" fontId="15" fillId="0" borderId="2" xfId="1" applyNumberFormat="1" applyFont="1" applyBorder="1" applyAlignment="1" applyProtection="1">
      <alignment horizontal="right" vertical="center"/>
      <protection hidden="1"/>
    </xf>
    <xf numFmtId="164" fontId="15" fillId="0" borderId="3" xfId="1" applyNumberFormat="1" applyFont="1" applyBorder="1" applyAlignment="1" applyProtection="1">
      <alignment horizontal="right" vertical="center"/>
      <protection hidden="1"/>
    </xf>
    <xf numFmtId="0" fontId="3" fillId="0" borderId="0" xfId="1" applyFont="1" applyAlignment="1" applyProtection="1">
      <alignment vertical="center" wrapText="1"/>
      <protection locked="0"/>
    </xf>
    <xf numFmtId="0" fontId="31" fillId="0" borderId="0" xfId="7" applyFont="1" applyAlignment="1">
      <alignment horizontal="left" vertical="top" wrapText="1" indent="2"/>
    </xf>
    <xf numFmtId="0" fontId="35" fillId="0" borderId="0" xfId="7" applyFont="1" applyAlignment="1">
      <alignment horizontal="left" vertical="top" wrapText="1"/>
    </xf>
    <xf numFmtId="0" fontId="31" fillId="0" borderId="0" xfId="7" quotePrefix="1" applyFont="1" applyAlignment="1">
      <alignment horizontal="left" vertical="top" wrapText="1" indent="4"/>
    </xf>
    <xf numFmtId="0" fontId="31" fillId="0" borderId="0" xfId="7" applyFont="1" applyAlignment="1">
      <alignment horizontal="left" vertical="top" wrapText="1" indent="4"/>
    </xf>
    <xf numFmtId="0" fontId="36" fillId="0" borderId="0" xfId="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7" fillId="0" borderId="0" xfId="8" applyFont="1" applyAlignment="1">
      <alignment horizontal="left" vertical="top" wrapText="1"/>
    </xf>
    <xf numFmtId="0" fontId="31" fillId="0" borderId="0" xfId="7" applyFont="1" applyAlignment="1">
      <alignment horizontal="left" vertical="top" wrapText="1" indent="3"/>
    </xf>
    <xf numFmtId="14" fontId="44" fillId="0" borderId="0" xfId="1" applyNumberFormat="1" applyFont="1" applyAlignment="1" applyProtection="1">
      <alignment vertical="center"/>
      <protection locked="0"/>
    </xf>
  </cellXfs>
  <cellStyles count="9">
    <cellStyle name="Гиперссылка 2" xfId="4" xr:uid="{CAE6448F-6DDA-42A2-8368-F9703A06A55F}"/>
    <cellStyle name="Нейтральный 2" xfId="5" xr:uid="{61DDA8A5-C0D2-4611-987A-67E5237EA06D}"/>
    <cellStyle name="Обычный" xfId="0" builtinId="0"/>
    <cellStyle name="Обычный 2 2 2 2" xfId="3" xr:uid="{A10FDC85-EAB5-4036-9674-B191750C54B2}"/>
    <cellStyle name="Обычный 2 5" xfId="1" xr:uid="{AC1CC53F-8AE7-4825-803E-B3E52350C8E0}"/>
    <cellStyle name="Обычный 3 2" xfId="8" xr:uid="{05F0EC22-1C29-4285-B85E-A51022E167CC}"/>
    <cellStyle name="Обычный 3 3" xfId="2" xr:uid="{848B0C4C-6089-4609-AA18-EE3BB21F04EB}"/>
    <cellStyle name="Обычный 4" xfId="7" xr:uid="{7907168C-8C59-4A97-B4C9-F643941CB027}"/>
    <cellStyle name="Обычный_Лист1" xfId="6" xr:uid="{D5F2BC0D-66ED-45CD-86C1-38EBC9A55E2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605368</xdr:colOff>
      <xdr:row>0</xdr:row>
      <xdr:rowOff>27457</xdr:rowOff>
    </xdr:from>
    <xdr:to>
      <xdr:col>3</xdr:col>
      <xdr:colOff>361250</xdr:colOff>
      <xdr:row>3</xdr:row>
      <xdr:rowOff>87329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30D6E0-C173-4524-8614-B576D578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11" y="27457"/>
          <a:ext cx="1912464" cy="805543"/>
        </a:xfrm>
        <a:prstGeom prst="rect">
          <a:avLst/>
        </a:prstGeom>
      </xdr:spPr>
    </xdr:pic>
    <xdr:clientData/>
  </xdr:twoCellAnchor>
  <xdr:twoCellAnchor editAs="oneCell">
    <xdr:from>
      <xdr:col>12</xdr:col>
      <xdr:colOff>469052</xdr:colOff>
      <xdr:row>1</xdr:row>
      <xdr:rowOff>39673</xdr:rowOff>
    </xdr:from>
    <xdr:to>
      <xdr:col>12</xdr:col>
      <xdr:colOff>981077</xdr:colOff>
      <xdr:row>3</xdr:row>
      <xdr:rowOff>85940</xdr:rowOff>
    </xdr:to>
    <xdr:pic>
      <xdr:nvPicPr>
        <xdr:cNvPr id="3" name="Изображение 3">
          <a:extLst>
            <a:ext uri="{FF2B5EF4-FFF2-40B4-BE49-F238E27FC236}">
              <a16:creationId xmlns:a16="http://schemas.microsoft.com/office/drawing/2014/main" id="{FCCCD394-258A-45FF-BDDD-8FA49F1D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0495" y="224730"/>
          <a:ext cx="512025" cy="60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663272</xdr:colOff>
      <xdr:row>0</xdr:row>
      <xdr:rowOff>113044</xdr:rowOff>
    </xdr:from>
    <xdr:to>
      <xdr:col>12</xdr:col>
      <xdr:colOff>398748</xdr:colOff>
      <xdr:row>3</xdr:row>
      <xdr:rowOff>142676</xdr:rowOff>
    </xdr:to>
    <xdr:pic>
      <xdr:nvPicPr>
        <xdr:cNvPr id="4" name="Изображение 1">
          <a:extLst>
            <a:ext uri="{FF2B5EF4-FFF2-40B4-BE49-F238E27FC236}">
              <a16:creationId xmlns:a16="http://schemas.microsoft.com/office/drawing/2014/main" id="{57918A21-426D-496C-9213-5AA1C4DE8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65758" y="113044"/>
          <a:ext cx="644433" cy="775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FD8008-9B37-4E36-953C-CC2F8759EE5F}"/>
            </a:ext>
          </a:extLst>
        </xdr:cNvPr>
        <xdr:cNvSpPr txBox="1"/>
      </xdr:nvSpPr>
      <xdr:spPr>
        <a:xfrm>
          <a:off x="258536" y="22151"/>
          <a:ext cx="9036503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Московская область, Каширский район, дер. Барабаново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2534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4E603C3-5F4E-4301-B483-5D08B429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140652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5</xdr:col>
      <xdr:colOff>171781</xdr:colOff>
      <xdr:row>56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3B9E2AB-2145-4858-ACB7-31F8260B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4695714"/>
          <a:ext cx="2400631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65</xdr:row>
      <xdr:rowOff>0</xdr:rowOff>
    </xdr:from>
    <xdr:to>
      <xdr:col>6</xdr:col>
      <xdr:colOff>152813</xdr:colOff>
      <xdr:row>67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02ACF27-5333-4D6C-8E9A-D1E7F95E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531443"/>
          <a:ext cx="2996706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3B9B45-6D91-4FB1-A2EC-F37EAFD03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302602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37</xdr:row>
      <xdr:rowOff>11076</xdr:rowOff>
    </xdr:from>
    <xdr:to>
      <xdr:col>11</xdr:col>
      <xdr:colOff>458081</xdr:colOff>
      <xdr:row>39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727839D-10EE-4E6B-8278-3F1A11FC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496490"/>
          <a:ext cx="6377188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83</xdr:row>
      <xdr:rowOff>0</xdr:rowOff>
    </xdr:from>
    <xdr:to>
      <xdr:col>9</xdr:col>
      <xdr:colOff>172121</xdr:colOff>
      <xdr:row>85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5190B23-C0FE-405A-85AC-8B47A14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3181129"/>
          <a:ext cx="4861142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88</xdr:row>
      <xdr:rowOff>161925</xdr:rowOff>
    </xdr:from>
    <xdr:to>
      <xdr:col>15</xdr:col>
      <xdr:colOff>647700</xdr:colOff>
      <xdr:row>104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FB87CB6-0A84-4302-9938-931050DC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4273782"/>
          <a:ext cx="9007928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0</xdr:row>
      <xdr:rowOff>0</xdr:rowOff>
    </xdr:from>
    <xdr:to>
      <xdr:col>5</xdr:col>
      <xdr:colOff>30481</xdr:colOff>
      <xdr:row>5</xdr:row>
      <xdr:rowOff>140327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96BF72D-9C23-400F-AE76-E8F5CA34D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2403566" cy="107105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50</xdr:row>
      <xdr:rowOff>76200</xdr:rowOff>
    </xdr:from>
    <xdr:to>
      <xdr:col>10</xdr:col>
      <xdr:colOff>160755</xdr:colOff>
      <xdr:row>50</xdr:row>
      <xdr:rowOff>546803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63005C9-586C-4AA7-AADB-8B8D63A0B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2346" y="13286014"/>
          <a:ext cx="5461009" cy="470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18D2-56B9-4B2C-9924-31D96B129F61}">
  <sheetPr filterMode="1">
    <pageSetUpPr fitToPage="1"/>
  </sheetPr>
  <dimension ref="A1:P116"/>
  <sheetViews>
    <sheetView showGridLines="0" tabSelected="1" zoomScaleNormal="100" workbookViewId="0">
      <selection activeCell="K18" sqref="K18"/>
    </sheetView>
  </sheetViews>
  <sheetFormatPr defaultColWidth="8.69140625" defaultRowHeight="14.6" x14ac:dyDescent="0.4"/>
  <cols>
    <col min="1" max="1" width="6" style="1" customWidth="1"/>
    <col min="2" max="2" width="8.53515625" style="2" hidden="1" customWidth="1"/>
    <col min="3" max="3" width="21.921875" style="1" customWidth="1"/>
    <col min="4" max="4" width="24.53515625" style="1" customWidth="1"/>
    <col min="5" max="5" width="26" style="1" customWidth="1"/>
    <col min="6" max="6" width="11.15234375" style="1" customWidth="1"/>
    <col min="7" max="8" width="12.53515625" style="4" hidden="1" customWidth="1"/>
    <col min="9" max="11" width="12.53515625" style="4" customWidth="1"/>
    <col min="12" max="12" width="12.84375" style="4" customWidth="1"/>
    <col min="13" max="14" width="16.3046875" style="4" customWidth="1"/>
    <col min="15" max="15" width="26.84375" style="4" customWidth="1"/>
    <col min="16" max="16" width="23.53515625" style="4" customWidth="1"/>
    <col min="17" max="17" width="22.84375" style="1" customWidth="1"/>
    <col min="18" max="16384" width="8.69140625" style="1"/>
  </cols>
  <sheetData>
    <row r="1" spans="1:16" x14ac:dyDescent="0.4">
      <c r="A1" s="121">
        <v>44809</v>
      </c>
    </row>
    <row r="2" spans="1:16" ht="22.75" x14ac:dyDescent="0.4">
      <c r="F2" s="3" t="s">
        <v>0</v>
      </c>
      <c r="I2" s="3"/>
    </row>
    <row r="3" spans="1:16" ht="21.65" customHeight="1" x14ac:dyDescent="0.4">
      <c r="F3" s="5" t="s">
        <v>1</v>
      </c>
      <c r="I3" s="5"/>
      <c r="J3" s="6"/>
    </row>
    <row r="4" spans="1:16" ht="16.95" customHeight="1" x14ac:dyDescent="0.4">
      <c r="E4" s="105" t="s">
        <v>2</v>
      </c>
      <c r="F4" s="105"/>
      <c r="G4" s="7"/>
      <c r="H4" s="7"/>
      <c r="I4" s="8"/>
      <c r="P4" s="1"/>
    </row>
    <row r="5" spans="1:16" ht="15" customHeight="1" x14ac:dyDescent="0.4">
      <c r="F5" s="9" t="s">
        <v>3</v>
      </c>
      <c r="I5" s="10" t="s">
        <v>4</v>
      </c>
    </row>
    <row r="6" spans="1:16" x14ac:dyDescent="0.4">
      <c r="K6" s="11"/>
      <c r="L6" s="11"/>
      <c r="M6" s="12"/>
      <c r="N6" s="12"/>
    </row>
    <row r="7" spans="1:16" x14ac:dyDescent="0.4">
      <c r="C7" s="13" t="s">
        <v>5</v>
      </c>
      <c r="D7" s="13"/>
      <c r="E7" s="13"/>
      <c r="L7" s="1"/>
      <c r="M7" s="1"/>
      <c r="N7" s="1"/>
      <c r="O7" s="1"/>
    </row>
    <row r="8" spans="1:16" x14ac:dyDescent="0.4">
      <c r="C8" s="14" t="s">
        <v>6</v>
      </c>
      <c r="D8" s="14"/>
      <c r="E8" s="14"/>
      <c r="G8" s="15"/>
      <c r="H8" s="15"/>
      <c r="I8" s="15"/>
      <c r="J8" s="106" t="s">
        <v>7</v>
      </c>
      <c r="K8" s="107"/>
      <c r="L8" s="16" t="s">
        <v>8</v>
      </c>
      <c r="O8" s="1"/>
      <c r="P8" s="1"/>
    </row>
    <row r="9" spans="1:16" x14ac:dyDescent="0.4">
      <c r="C9" s="17" t="s">
        <v>9</v>
      </c>
      <c r="D9" s="14"/>
      <c r="E9" s="14"/>
      <c r="G9" s="15"/>
      <c r="H9" s="15"/>
      <c r="I9" s="15"/>
      <c r="J9" s="106" t="s">
        <v>267</v>
      </c>
      <c r="K9" s="107"/>
      <c r="L9" s="16" t="s">
        <v>266</v>
      </c>
      <c r="O9" s="1"/>
      <c r="P9" s="1"/>
    </row>
    <row r="10" spans="1:16" x14ac:dyDescent="0.4">
      <c r="C10" s="13" t="s">
        <v>11</v>
      </c>
      <c r="D10" s="14"/>
      <c r="E10" s="14"/>
      <c r="J10" s="108">
        <f>SUM(K18:K110)</f>
        <v>0</v>
      </c>
      <c r="K10" s="109"/>
      <c r="L10" s="18" t="s">
        <v>10</v>
      </c>
      <c r="O10" s="1"/>
      <c r="P10" s="1"/>
    </row>
    <row r="11" spans="1:16" x14ac:dyDescent="0.4">
      <c r="C11" s="14" t="s">
        <v>13</v>
      </c>
      <c r="D11" s="14"/>
      <c r="E11" s="14"/>
      <c r="J11" s="110" t="str">
        <f>IF($J$8="-","-",IF(SUM(L18:L110)&gt;200000,SUM(L18:L110)*0.9,SUM(L18:L110)))</f>
        <v>-</v>
      </c>
      <c r="K11" s="111"/>
      <c r="L11" s="19" t="s">
        <v>12</v>
      </c>
      <c r="O11" s="1"/>
      <c r="P11" s="1"/>
    </row>
    <row r="12" spans="1:16" x14ac:dyDescent="0.4">
      <c r="C12" s="13" t="s">
        <v>14</v>
      </c>
      <c r="E12" s="13"/>
    </row>
    <row r="13" spans="1:16" x14ac:dyDescent="0.4">
      <c r="C13" s="13" t="s">
        <v>15</v>
      </c>
      <c r="D13" s="20"/>
      <c r="E13" s="20"/>
    </row>
    <row r="14" spans="1:16" x14ac:dyDescent="0.4">
      <c r="D14" s="13"/>
      <c r="E14" s="13"/>
    </row>
    <row r="15" spans="1:16" x14ac:dyDescent="0.4">
      <c r="B15" s="13"/>
      <c r="L15" s="21" t="str">
        <f>IF($J$8="-","Пожалуйста, выберите способ оплаты!","")</f>
        <v>Пожалуйста, выберите способ оплаты!</v>
      </c>
    </row>
    <row r="16" spans="1:16" s="27" customFormat="1" ht="45" customHeight="1" x14ac:dyDescent="0.4">
      <c r="A16" s="22"/>
      <c r="B16" s="23"/>
      <c r="C16" s="24" t="s">
        <v>16</v>
      </c>
      <c r="D16" s="24" t="s">
        <v>17</v>
      </c>
      <c r="E16" s="24" t="s">
        <v>18</v>
      </c>
      <c r="F16" s="24" t="s">
        <v>19</v>
      </c>
      <c r="G16" s="88" t="s">
        <v>20</v>
      </c>
      <c r="H16" s="88" t="s">
        <v>21</v>
      </c>
      <c r="I16" s="24" t="s">
        <v>20</v>
      </c>
      <c r="J16" s="24" t="s">
        <v>21</v>
      </c>
      <c r="K16" s="25" t="s">
        <v>22</v>
      </c>
      <c r="L16" s="25" t="s">
        <v>23</v>
      </c>
      <c r="M16" s="24" t="s">
        <v>24</v>
      </c>
      <c r="N16" s="26" t="s">
        <v>25</v>
      </c>
    </row>
    <row r="17" spans="2:16" ht="15.9" x14ac:dyDescent="0.45">
      <c r="B17" s="28"/>
      <c r="C17" s="29" t="s">
        <v>26</v>
      </c>
      <c r="D17" s="29"/>
      <c r="E17" s="29"/>
      <c r="F17" s="30"/>
      <c r="G17" s="89"/>
      <c r="H17" s="89"/>
      <c r="I17" s="31"/>
      <c r="J17" s="31"/>
      <c r="K17" s="31"/>
      <c r="L17" s="31"/>
      <c r="M17" s="31"/>
      <c r="N17" s="32"/>
      <c r="P17" s="1"/>
    </row>
    <row r="18" spans="2:16" ht="15" customHeight="1" x14ac:dyDescent="0.4">
      <c r="B18" s="33" t="s">
        <v>31</v>
      </c>
      <c r="C18" s="34" t="s">
        <v>32</v>
      </c>
      <c r="D18" s="34" t="s">
        <v>33</v>
      </c>
      <c r="E18" s="34" t="s">
        <v>34</v>
      </c>
      <c r="F18" s="35" t="s">
        <v>35</v>
      </c>
      <c r="G18" s="90">
        <v>6489</v>
      </c>
      <c r="H18" s="90">
        <v>6874</v>
      </c>
      <c r="I18" s="93">
        <f>IF($J$8="в кассу предприятия",G18,IF($J$8="ИП Водакова Т.Ю.",G18*1.075,G18))</f>
        <v>6489</v>
      </c>
      <c r="J18" s="93">
        <f>IF($J$8="в кассу предприятия",H18,IF($J$8="ИП Водакова Т.Ю.",H18*1.075,H18))</f>
        <v>6874</v>
      </c>
      <c r="K18" s="36"/>
      <c r="L18" s="91" t="str">
        <f>IF($J$8="-","-",IF($J$9="WRB",I18*K18,J18*K18))</f>
        <v>-</v>
      </c>
      <c r="M18" s="37" t="s">
        <v>30</v>
      </c>
      <c r="N18" s="38">
        <v>8</v>
      </c>
      <c r="P18" s="1"/>
    </row>
    <row r="19" spans="2:16" ht="15" customHeight="1" x14ac:dyDescent="0.4">
      <c r="B19" s="33" t="s">
        <v>36</v>
      </c>
      <c r="C19" s="34" t="s">
        <v>28</v>
      </c>
      <c r="D19" s="34" t="s">
        <v>27</v>
      </c>
      <c r="E19" s="34" t="s">
        <v>37</v>
      </c>
      <c r="F19" s="35" t="s">
        <v>35</v>
      </c>
      <c r="G19" s="90">
        <v>18134</v>
      </c>
      <c r="H19" s="90">
        <v>18519</v>
      </c>
      <c r="I19" s="93">
        <f t="shared" ref="I19:I84" si="0">IF($J$8="в кассу предприятия",G19,IF($J$8="ИП Водакова Т.Ю.",G19*1.075,G19))</f>
        <v>18134</v>
      </c>
      <c r="J19" s="93">
        <f t="shared" ref="J19:J50" si="1">IF($J$8="в кассу предприятия",H19,IF($J$8="ИП Водакова Т.Ю.",H19*1.075,H19))</f>
        <v>18519</v>
      </c>
      <c r="K19" s="36"/>
      <c r="L19" s="91" t="str">
        <f t="shared" ref="L19:L85" si="2">IF($J$8="-","-",IF($J$9="WRB",I19*K19,J19*K19))</f>
        <v>-</v>
      </c>
      <c r="M19" s="39" t="s">
        <v>38</v>
      </c>
      <c r="N19" s="38">
        <v>11</v>
      </c>
      <c r="P19" s="1"/>
    </row>
    <row r="20" spans="2:16" ht="15" customHeight="1" x14ac:dyDescent="0.4">
      <c r="B20" s="33" t="s">
        <v>39</v>
      </c>
      <c r="C20" s="34" t="s">
        <v>28</v>
      </c>
      <c r="D20" s="34" t="s">
        <v>27</v>
      </c>
      <c r="E20" s="34" t="s">
        <v>37</v>
      </c>
      <c r="F20" s="35" t="s">
        <v>29</v>
      </c>
      <c r="G20" s="90">
        <v>23653</v>
      </c>
      <c r="H20" s="90">
        <v>24038</v>
      </c>
      <c r="I20" s="93">
        <f t="shared" si="0"/>
        <v>23653</v>
      </c>
      <c r="J20" s="93">
        <f t="shared" si="1"/>
        <v>24038</v>
      </c>
      <c r="K20" s="36"/>
      <c r="L20" s="91" t="str">
        <f t="shared" si="2"/>
        <v>-</v>
      </c>
      <c r="M20" s="39" t="s">
        <v>38</v>
      </c>
      <c r="N20" s="38">
        <v>5</v>
      </c>
      <c r="P20" s="1"/>
    </row>
    <row r="21" spans="2:16" ht="15" customHeight="1" x14ac:dyDescent="0.4">
      <c r="B21" s="33" t="s">
        <v>40</v>
      </c>
      <c r="C21" s="34" t="s">
        <v>28</v>
      </c>
      <c r="D21" s="34" t="s">
        <v>27</v>
      </c>
      <c r="E21" s="34" t="s">
        <v>41</v>
      </c>
      <c r="F21" s="35" t="s">
        <v>42</v>
      </c>
      <c r="G21" s="90">
        <v>8673</v>
      </c>
      <c r="H21" s="90">
        <v>9058</v>
      </c>
      <c r="I21" s="93">
        <f t="shared" si="0"/>
        <v>8673</v>
      </c>
      <c r="J21" s="93">
        <f t="shared" si="1"/>
        <v>9058</v>
      </c>
      <c r="K21" s="36"/>
      <c r="L21" s="91" t="str">
        <f t="shared" si="2"/>
        <v>-</v>
      </c>
      <c r="M21" s="39" t="s">
        <v>38</v>
      </c>
      <c r="N21" s="38">
        <v>10</v>
      </c>
      <c r="P21" s="1"/>
    </row>
    <row r="22" spans="2:16" s="95" customFormat="1" ht="15" hidden="1" customHeight="1" x14ac:dyDescent="0.4">
      <c r="B22" s="96" t="s">
        <v>43</v>
      </c>
      <c r="C22" s="97" t="s">
        <v>28</v>
      </c>
      <c r="D22" s="97" t="s">
        <v>27</v>
      </c>
      <c r="E22" s="97" t="s">
        <v>44</v>
      </c>
      <c r="F22" s="98" t="s">
        <v>45</v>
      </c>
      <c r="G22" s="90">
        <v>16557</v>
      </c>
      <c r="H22" s="90">
        <v>16942</v>
      </c>
      <c r="I22" s="99">
        <f t="shared" si="0"/>
        <v>16557</v>
      </c>
      <c r="J22" s="99">
        <f t="shared" si="1"/>
        <v>16942</v>
      </c>
      <c r="K22" s="100"/>
      <c r="L22" s="101" t="str">
        <f t="shared" si="2"/>
        <v>-</v>
      </c>
      <c r="M22" s="102" t="s">
        <v>38</v>
      </c>
      <c r="N22" s="103">
        <v>1</v>
      </c>
      <c r="O22" s="104"/>
    </row>
    <row r="23" spans="2:16" ht="15" customHeight="1" x14ac:dyDescent="0.4">
      <c r="B23" s="33" t="s">
        <v>46</v>
      </c>
      <c r="C23" s="34" t="s">
        <v>28</v>
      </c>
      <c r="D23" s="34" t="s">
        <v>27</v>
      </c>
      <c r="E23" s="34" t="s">
        <v>47</v>
      </c>
      <c r="F23" s="35" t="s">
        <v>48</v>
      </c>
      <c r="G23" s="90">
        <v>17346</v>
      </c>
      <c r="H23" s="90">
        <v>17731</v>
      </c>
      <c r="I23" s="93">
        <f t="shared" si="0"/>
        <v>17346</v>
      </c>
      <c r="J23" s="93">
        <f t="shared" si="1"/>
        <v>17731</v>
      </c>
      <c r="K23" s="36"/>
      <c r="L23" s="91" t="str">
        <f t="shared" si="2"/>
        <v>-</v>
      </c>
      <c r="M23" s="39" t="s">
        <v>38</v>
      </c>
      <c r="N23" s="38">
        <v>5</v>
      </c>
      <c r="P23" s="1"/>
    </row>
    <row r="24" spans="2:16" ht="15" customHeight="1" x14ac:dyDescent="0.4">
      <c r="B24" s="33" t="s">
        <v>49</v>
      </c>
      <c r="C24" s="34" t="s">
        <v>28</v>
      </c>
      <c r="D24" s="34" t="s">
        <v>27</v>
      </c>
      <c r="E24" s="34" t="s">
        <v>50</v>
      </c>
      <c r="F24" s="35" t="s">
        <v>35</v>
      </c>
      <c r="G24" s="90">
        <v>17346</v>
      </c>
      <c r="H24" s="90">
        <v>17731</v>
      </c>
      <c r="I24" s="93">
        <f t="shared" si="0"/>
        <v>17346</v>
      </c>
      <c r="J24" s="93">
        <f t="shared" si="1"/>
        <v>17731</v>
      </c>
      <c r="K24" s="36"/>
      <c r="L24" s="91" t="str">
        <f t="shared" si="2"/>
        <v>-</v>
      </c>
      <c r="M24" s="39" t="s">
        <v>38</v>
      </c>
      <c r="N24" s="38">
        <v>7</v>
      </c>
      <c r="P24" s="1"/>
    </row>
    <row r="25" spans="2:16" ht="15" customHeight="1" x14ac:dyDescent="0.4">
      <c r="B25" s="33" t="s">
        <v>51</v>
      </c>
      <c r="C25" s="34" t="s">
        <v>28</v>
      </c>
      <c r="D25" s="34" t="s">
        <v>27</v>
      </c>
      <c r="E25" s="34" t="s">
        <v>52</v>
      </c>
      <c r="F25" s="35" t="s">
        <v>45</v>
      </c>
      <c r="G25" s="90">
        <v>18134</v>
      </c>
      <c r="H25" s="90">
        <v>18519</v>
      </c>
      <c r="I25" s="93">
        <f t="shared" si="0"/>
        <v>18134</v>
      </c>
      <c r="J25" s="93">
        <f t="shared" si="1"/>
        <v>18519</v>
      </c>
      <c r="K25" s="36"/>
      <c r="L25" s="91" t="str">
        <f t="shared" si="2"/>
        <v>-</v>
      </c>
      <c r="M25" s="39" t="s">
        <v>38</v>
      </c>
      <c r="N25" s="38">
        <v>5</v>
      </c>
      <c r="P25" s="1"/>
    </row>
    <row r="26" spans="2:16" ht="15" customHeight="1" x14ac:dyDescent="0.4">
      <c r="B26" s="33" t="s">
        <v>53</v>
      </c>
      <c r="C26" s="34" t="s">
        <v>28</v>
      </c>
      <c r="D26" s="34" t="s">
        <v>27</v>
      </c>
      <c r="E26" s="34" t="s">
        <v>54</v>
      </c>
      <c r="F26" s="35" t="s">
        <v>35</v>
      </c>
      <c r="G26" s="90">
        <v>9461</v>
      </c>
      <c r="H26" s="90">
        <v>9846</v>
      </c>
      <c r="I26" s="93">
        <f t="shared" si="0"/>
        <v>9461</v>
      </c>
      <c r="J26" s="93">
        <f t="shared" si="1"/>
        <v>9846</v>
      </c>
      <c r="K26" s="36"/>
      <c r="L26" s="91" t="str">
        <f t="shared" si="2"/>
        <v>-</v>
      </c>
      <c r="M26" s="39" t="s">
        <v>38</v>
      </c>
      <c r="N26" s="38">
        <v>23</v>
      </c>
      <c r="P26" s="1"/>
    </row>
    <row r="27" spans="2:16" ht="15" customHeight="1" x14ac:dyDescent="0.4">
      <c r="B27" s="33" t="s">
        <v>55</v>
      </c>
      <c r="C27" s="34" t="s">
        <v>28</v>
      </c>
      <c r="D27" s="34" t="s">
        <v>27</v>
      </c>
      <c r="E27" s="34" t="s">
        <v>56</v>
      </c>
      <c r="F27" s="35" t="s">
        <v>57</v>
      </c>
      <c r="G27" s="90">
        <v>9461</v>
      </c>
      <c r="H27" s="90">
        <v>9846</v>
      </c>
      <c r="I27" s="93">
        <f t="shared" si="0"/>
        <v>9461</v>
      </c>
      <c r="J27" s="93">
        <f t="shared" si="1"/>
        <v>9846</v>
      </c>
      <c r="K27" s="36"/>
      <c r="L27" s="91" t="str">
        <f t="shared" si="2"/>
        <v>-</v>
      </c>
      <c r="M27" s="39" t="s">
        <v>38</v>
      </c>
      <c r="N27" s="38">
        <v>10</v>
      </c>
      <c r="P27" s="1"/>
    </row>
    <row r="28" spans="2:16" ht="15" customHeight="1" x14ac:dyDescent="0.4">
      <c r="B28" s="33" t="s">
        <v>58</v>
      </c>
      <c r="C28" s="34" t="s">
        <v>59</v>
      </c>
      <c r="D28" s="34" t="s">
        <v>60</v>
      </c>
      <c r="E28" s="34" t="s">
        <v>61</v>
      </c>
      <c r="F28" s="35" t="s">
        <v>62</v>
      </c>
      <c r="G28" s="90">
        <v>6702</v>
      </c>
      <c r="H28" s="90">
        <v>7087</v>
      </c>
      <c r="I28" s="93">
        <f t="shared" si="0"/>
        <v>6702</v>
      </c>
      <c r="J28" s="93">
        <f t="shared" si="1"/>
        <v>7087</v>
      </c>
      <c r="K28" s="36"/>
      <c r="L28" s="91" t="str">
        <f t="shared" si="2"/>
        <v>-</v>
      </c>
      <c r="M28" s="39" t="s">
        <v>38</v>
      </c>
      <c r="N28" s="38">
        <v>20</v>
      </c>
      <c r="P28" s="1"/>
    </row>
    <row r="29" spans="2:16" ht="15" customHeight="1" x14ac:dyDescent="0.4">
      <c r="B29" s="33" t="s">
        <v>63</v>
      </c>
      <c r="C29" s="34" t="s">
        <v>64</v>
      </c>
      <c r="D29" s="34" t="s">
        <v>65</v>
      </c>
      <c r="E29" s="34" t="s">
        <v>66</v>
      </c>
      <c r="F29" s="35" t="s">
        <v>67</v>
      </c>
      <c r="G29" s="90">
        <v>14192</v>
      </c>
      <c r="H29" s="90">
        <v>14577</v>
      </c>
      <c r="I29" s="93">
        <f t="shared" si="0"/>
        <v>14192</v>
      </c>
      <c r="J29" s="93">
        <f t="shared" si="1"/>
        <v>14577</v>
      </c>
      <c r="K29" s="36"/>
      <c r="L29" s="91" t="str">
        <f t="shared" si="2"/>
        <v>-</v>
      </c>
      <c r="M29" s="39" t="s">
        <v>38</v>
      </c>
      <c r="N29" s="38">
        <v>5</v>
      </c>
      <c r="P29" s="1"/>
    </row>
    <row r="30" spans="2:16" ht="15" customHeight="1" x14ac:dyDescent="0.4">
      <c r="B30" s="33" t="s">
        <v>68</v>
      </c>
      <c r="C30" s="34" t="s">
        <v>69</v>
      </c>
      <c r="D30" s="34" t="s">
        <v>70</v>
      </c>
      <c r="E30" s="34" t="s">
        <v>71</v>
      </c>
      <c r="F30" s="35" t="s">
        <v>45</v>
      </c>
      <c r="G30" s="90">
        <v>12978</v>
      </c>
      <c r="H30" s="90">
        <v>13363</v>
      </c>
      <c r="I30" s="93">
        <f t="shared" si="0"/>
        <v>12978</v>
      </c>
      <c r="J30" s="93">
        <f t="shared" si="1"/>
        <v>13363</v>
      </c>
      <c r="K30" s="36"/>
      <c r="L30" s="91" t="str">
        <f t="shared" si="2"/>
        <v>-</v>
      </c>
      <c r="M30" s="37" t="s">
        <v>30</v>
      </c>
      <c r="N30" s="38">
        <v>2</v>
      </c>
      <c r="P30" s="1"/>
    </row>
    <row r="31" spans="2:16" ht="15" customHeight="1" x14ac:dyDescent="0.4">
      <c r="B31" s="33" t="s">
        <v>72</v>
      </c>
      <c r="C31" s="34" t="s">
        <v>73</v>
      </c>
      <c r="D31" s="34" t="s">
        <v>74</v>
      </c>
      <c r="E31" s="34" t="s">
        <v>66</v>
      </c>
      <c r="F31" s="35" t="s">
        <v>35</v>
      </c>
      <c r="G31" s="90">
        <v>9461</v>
      </c>
      <c r="H31" s="90">
        <v>9846</v>
      </c>
      <c r="I31" s="93">
        <f t="shared" si="0"/>
        <v>9461</v>
      </c>
      <c r="J31" s="93">
        <f t="shared" si="1"/>
        <v>9846</v>
      </c>
      <c r="K31" s="36"/>
      <c r="L31" s="91" t="str">
        <f t="shared" si="2"/>
        <v>-</v>
      </c>
      <c r="M31" s="39" t="s">
        <v>38</v>
      </c>
      <c r="N31" s="38">
        <v>5</v>
      </c>
      <c r="P31" s="1"/>
    </row>
    <row r="32" spans="2:16" s="95" customFormat="1" ht="15" hidden="1" customHeight="1" x14ac:dyDescent="0.4">
      <c r="B32" s="96" t="s">
        <v>75</v>
      </c>
      <c r="C32" s="97" t="s">
        <v>76</v>
      </c>
      <c r="D32" s="97" t="s">
        <v>77</v>
      </c>
      <c r="E32" s="97" t="s">
        <v>78</v>
      </c>
      <c r="F32" s="98" t="s">
        <v>29</v>
      </c>
      <c r="G32" s="90">
        <v>8112</v>
      </c>
      <c r="H32" s="90">
        <v>8497</v>
      </c>
      <c r="I32" s="99">
        <f t="shared" si="0"/>
        <v>8112</v>
      </c>
      <c r="J32" s="99">
        <f t="shared" si="1"/>
        <v>8497</v>
      </c>
      <c r="K32" s="100"/>
      <c r="L32" s="101" t="str">
        <f t="shared" si="2"/>
        <v>-</v>
      </c>
      <c r="M32" s="102" t="s">
        <v>30</v>
      </c>
      <c r="N32" s="103">
        <v>1</v>
      </c>
      <c r="O32" s="104"/>
    </row>
    <row r="33" spans="2:16" s="95" customFormat="1" ht="15" hidden="1" customHeight="1" x14ac:dyDescent="0.4">
      <c r="B33" s="96" t="s">
        <v>79</v>
      </c>
      <c r="C33" s="97" t="s">
        <v>80</v>
      </c>
      <c r="D33" s="97" t="s">
        <v>81</v>
      </c>
      <c r="E33" s="97"/>
      <c r="F33" s="98" t="s">
        <v>62</v>
      </c>
      <c r="G33" s="90">
        <v>4255</v>
      </c>
      <c r="H33" s="90">
        <v>4640</v>
      </c>
      <c r="I33" s="99">
        <f t="shared" si="0"/>
        <v>4255</v>
      </c>
      <c r="J33" s="99">
        <f t="shared" si="1"/>
        <v>4640</v>
      </c>
      <c r="K33" s="100"/>
      <c r="L33" s="101" t="str">
        <f t="shared" si="2"/>
        <v>-</v>
      </c>
      <c r="M33" s="102" t="s">
        <v>30</v>
      </c>
      <c r="N33" s="103">
        <v>1</v>
      </c>
      <c r="O33" s="104"/>
    </row>
    <row r="34" spans="2:16" ht="15" customHeight="1" x14ac:dyDescent="0.4">
      <c r="B34" s="33" t="s">
        <v>82</v>
      </c>
      <c r="C34" s="34" t="s">
        <v>80</v>
      </c>
      <c r="D34" s="34" t="s">
        <v>81</v>
      </c>
      <c r="E34" s="34" t="s">
        <v>66</v>
      </c>
      <c r="F34" s="35" t="s">
        <v>83</v>
      </c>
      <c r="G34" s="90">
        <v>10297</v>
      </c>
      <c r="H34" s="90">
        <v>10682</v>
      </c>
      <c r="I34" s="93">
        <f t="shared" si="0"/>
        <v>10297</v>
      </c>
      <c r="J34" s="93">
        <f t="shared" si="1"/>
        <v>10682</v>
      </c>
      <c r="K34" s="36"/>
      <c r="L34" s="91" t="str">
        <f t="shared" si="2"/>
        <v>-</v>
      </c>
      <c r="M34" s="37" t="s">
        <v>30</v>
      </c>
      <c r="N34" s="38">
        <v>3</v>
      </c>
      <c r="P34" s="1"/>
    </row>
    <row r="35" spans="2:16" ht="15" customHeight="1" x14ac:dyDescent="0.4">
      <c r="B35" s="33" t="s">
        <v>84</v>
      </c>
      <c r="C35" s="34" t="s">
        <v>80</v>
      </c>
      <c r="D35" s="34" t="s">
        <v>81</v>
      </c>
      <c r="E35" s="34" t="s">
        <v>66</v>
      </c>
      <c r="F35" s="35" t="s">
        <v>85</v>
      </c>
      <c r="G35" s="90">
        <v>12774</v>
      </c>
      <c r="H35" s="90">
        <v>13159</v>
      </c>
      <c r="I35" s="93">
        <f t="shared" si="0"/>
        <v>12774</v>
      </c>
      <c r="J35" s="93">
        <f t="shared" si="1"/>
        <v>13159</v>
      </c>
      <c r="K35" s="36"/>
      <c r="L35" s="91" t="str">
        <f t="shared" si="2"/>
        <v>-</v>
      </c>
      <c r="M35" s="37" t="s">
        <v>30</v>
      </c>
      <c r="N35" s="38">
        <v>4</v>
      </c>
      <c r="P35" s="1"/>
    </row>
    <row r="36" spans="2:16" ht="15" customHeight="1" x14ac:dyDescent="0.4">
      <c r="B36" s="33" t="s">
        <v>86</v>
      </c>
      <c r="C36" s="34" t="s">
        <v>80</v>
      </c>
      <c r="D36" s="34" t="s">
        <v>81</v>
      </c>
      <c r="E36" s="34" t="s">
        <v>66</v>
      </c>
      <c r="F36" s="35" t="s">
        <v>87</v>
      </c>
      <c r="G36" s="90">
        <v>15378</v>
      </c>
      <c r="H36" s="90">
        <v>15763</v>
      </c>
      <c r="I36" s="93">
        <f t="shared" si="0"/>
        <v>15378</v>
      </c>
      <c r="J36" s="93">
        <f t="shared" si="1"/>
        <v>15763</v>
      </c>
      <c r="K36" s="36"/>
      <c r="L36" s="91" t="str">
        <f t="shared" si="2"/>
        <v>-</v>
      </c>
      <c r="M36" s="37" t="s">
        <v>30</v>
      </c>
      <c r="N36" s="38">
        <v>6</v>
      </c>
      <c r="P36" s="1"/>
    </row>
    <row r="37" spans="2:16" ht="15" customHeight="1" x14ac:dyDescent="0.4">
      <c r="B37" s="33" t="s">
        <v>88</v>
      </c>
      <c r="C37" s="34" t="s">
        <v>80</v>
      </c>
      <c r="D37" s="34" t="s">
        <v>81</v>
      </c>
      <c r="E37" s="34" t="s">
        <v>66</v>
      </c>
      <c r="F37" s="35" t="s">
        <v>89</v>
      </c>
      <c r="G37" s="90">
        <v>17985</v>
      </c>
      <c r="H37" s="90">
        <v>18370</v>
      </c>
      <c r="I37" s="93">
        <f t="shared" si="0"/>
        <v>17985</v>
      </c>
      <c r="J37" s="93">
        <f t="shared" si="1"/>
        <v>18370</v>
      </c>
      <c r="K37" s="36"/>
      <c r="L37" s="91" t="str">
        <f t="shared" si="2"/>
        <v>-</v>
      </c>
      <c r="M37" s="37" t="s">
        <v>30</v>
      </c>
      <c r="N37" s="38">
        <v>1</v>
      </c>
      <c r="P37" s="1"/>
    </row>
    <row r="38" spans="2:16" ht="15" customHeight="1" x14ac:dyDescent="0.4">
      <c r="B38" s="33" t="s">
        <v>90</v>
      </c>
      <c r="C38" s="34" t="s">
        <v>80</v>
      </c>
      <c r="D38" s="34" t="s">
        <v>81</v>
      </c>
      <c r="E38" s="34"/>
      <c r="F38" s="35" t="s">
        <v>91</v>
      </c>
      <c r="G38" s="90">
        <v>52994</v>
      </c>
      <c r="H38" s="90">
        <v>53379</v>
      </c>
      <c r="I38" s="93">
        <f t="shared" si="0"/>
        <v>52994</v>
      </c>
      <c r="J38" s="93">
        <f t="shared" si="1"/>
        <v>53379</v>
      </c>
      <c r="K38" s="36"/>
      <c r="L38" s="91" t="str">
        <f t="shared" si="2"/>
        <v>-</v>
      </c>
      <c r="M38" s="37" t="s">
        <v>30</v>
      </c>
      <c r="N38" s="38">
        <v>1</v>
      </c>
      <c r="P38" s="1"/>
    </row>
    <row r="39" spans="2:16" ht="15" customHeight="1" x14ac:dyDescent="0.4">
      <c r="B39" s="33" t="s">
        <v>92</v>
      </c>
      <c r="C39" s="34" t="s">
        <v>93</v>
      </c>
      <c r="D39" s="34" t="s">
        <v>94</v>
      </c>
      <c r="E39" s="34" t="s">
        <v>95</v>
      </c>
      <c r="F39" s="35" t="s">
        <v>48</v>
      </c>
      <c r="G39" s="90">
        <v>4867</v>
      </c>
      <c r="H39" s="90">
        <v>5252</v>
      </c>
      <c r="I39" s="93">
        <f t="shared" si="0"/>
        <v>4867</v>
      </c>
      <c r="J39" s="93">
        <f t="shared" si="1"/>
        <v>5252</v>
      </c>
      <c r="K39" s="36"/>
      <c r="L39" s="91" t="str">
        <f t="shared" si="2"/>
        <v>-</v>
      </c>
      <c r="M39" s="37" t="s">
        <v>30</v>
      </c>
      <c r="N39" s="38">
        <v>2</v>
      </c>
      <c r="P39" s="1"/>
    </row>
    <row r="40" spans="2:16" ht="15" customHeight="1" x14ac:dyDescent="0.4">
      <c r="B40" s="33" t="s">
        <v>96</v>
      </c>
      <c r="C40" s="34" t="s">
        <v>93</v>
      </c>
      <c r="D40" s="34" t="s">
        <v>94</v>
      </c>
      <c r="E40" s="34" t="s">
        <v>95</v>
      </c>
      <c r="F40" s="35" t="s">
        <v>97</v>
      </c>
      <c r="G40" s="90">
        <v>5273</v>
      </c>
      <c r="H40" s="90">
        <v>5658</v>
      </c>
      <c r="I40" s="93">
        <f t="shared" si="0"/>
        <v>5273</v>
      </c>
      <c r="J40" s="93">
        <f t="shared" si="1"/>
        <v>5658</v>
      </c>
      <c r="K40" s="36"/>
      <c r="L40" s="91" t="str">
        <f t="shared" si="2"/>
        <v>-</v>
      </c>
      <c r="M40" s="37" t="s">
        <v>30</v>
      </c>
      <c r="N40" s="38">
        <v>16</v>
      </c>
      <c r="P40" s="1"/>
    </row>
    <row r="41" spans="2:16" ht="15" customHeight="1" x14ac:dyDescent="0.4">
      <c r="B41" s="33" t="s">
        <v>98</v>
      </c>
      <c r="C41" s="34" t="s">
        <v>93</v>
      </c>
      <c r="D41" s="34" t="s">
        <v>94</v>
      </c>
      <c r="E41" s="34" t="s">
        <v>95</v>
      </c>
      <c r="F41" s="35" t="s">
        <v>62</v>
      </c>
      <c r="G41" s="90">
        <v>5678</v>
      </c>
      <c r="H41" s="90">
        <v>6063</v>
      </c>
      <c r="I41" s="93">
        <f t="shared" si="0"/>
        <v>5678</v>
      </c>
      <c r="J41" s="93">
        <f t="shared" si="1"/>
        <v>6063</v>
      </c>
      <c r="K41" s="36"/>
      <c r="L41" s="91" t="str">
        <f t="shared" si="2"/>
        <v>-</v>
      </c>
      <c r="M41" s="37" t="s">
        <v>30</v>
      </c>
      <c r="N41" s="38">
        <v>13</v>
      </c>
      <c r="P41" s="1"/>
    </row>
    <row r="42" spans="2:16" ht="15" customHeight="1" x14ac:dyDescent="0.4">
      <c r="B42" s="33" t="s">
        <v>99</v>
      </c>
      <c r="C42" s="34" t="s">
        <v>93</v>
      </c>
      <c r="D42" s="34" t="s">
        <v>94</v>
      </c>
      <c r="E42" s="34" t="s">
        <v>95</v>
      </c>
      <c r="F42" s="35" t="s">
        <v>57</v>
      </c>
      <c r="G42" s="90">
        <v>6084</v>
      </c>
      <c r="H42" s="90">
        <v>6469</v>
      </c>
      <c r="I42" s="93">
        <f t="shared" si="0"/>
        <v>6084</v>
      </c>
      <c r="J42" s="93">
        <f t="shared" si="1"/>
        <v>6469</v>
      </c>
      <c r="K42" s="36"/>
      <c r="L42" s="91" t="str">
        <f t="shared" si="2"/>
        <v>-</v>
      </c>
      <c r="M42" s="37" t="s">
        <v>30</v>
      </c>
      <c r="N42" s="38">
        <v>5</v>
      </c>
      <c r="P42" s="1"/>
    </row>
    <row r="43" spans="2:16" ht="15" customHeight="1" x14ac:dyDescent="0.4">
      <c r="B43" s="33" t="s">
        <v>100</v>
      </c>
      <c r="C43" s="34" t="s">
        <v>93</v>
      </c>
      <c r="D43" s="34" t="s">
        <v>94</v>
      </c>
      <c r="E43" s="34" t="s">
        <v>95</v>
      </c>
      <c r="F43" s="35" t="s">
        <v>101</v>
      </c>
      <c r="G43" s="90">
        <v>6489</v>
      </c>
      <c r="H43" s="90">
        <v>6874</v>
      </c>
      <c r="I43" s="93">
        <f t="shared" si="0"/>
        <v>6489</v>
      </c>
      <c r="J43" s="93">
        <f t="shared" si="1"/>
        <v>6874</v>
      </c>
      <c r="K43" s="36"/>
      <c r="L43" s="91" t="str">
        <f t="shared" si="2"/>
        <v>-</v>
      </c>
      <c r="M43" s="37" t="s">
        <v>30</v>
      </c>
      <c r="N43" s="38">
        <v>3</v>
      </c>
      <c r="P43" s="1"/>
    </row>
    <row r="44" spans="2:16" ht="15" customHeight="1" x14ac:dyDescent="0.4">
      <c r="B44" s="33" t="s">
        <v>102</v>
      </c>
      <c r="C44" s="34" t="s">
        <v>93</v>
      </c>
      <c r="D44" s="34" t="s">
        <v>94</v>
      </c>
      <c r="E44" s="34" t="s">
        <v>95</v>
      </c>
      <c r="F44" s="35" t="s">
        <v>103</v>
      </c>
      <c r="G44" s="90">
        <v>6895</v>
      </c>
      <c r="H44" s="90">
        <v>7280</v>
      </c>
      <c r="I44" s="93">
        <f t="shared" si="0"/>
        <v>6895</v>
      </c>
      <c r="J44" s="93">
        <f t="shared" si="1"/>
        <v>7280</v>
      </c>
      <c r="K44" s="36"/>
      <c r="L44" s="91" t="str">
        <f t="shared" si="2"/>
        <v>-</v>
      </c>
      <c r="M44" s="37" t="s">
        <v>30</v>
      </c>
      <c r="N44" s="38">
        <v>2</v>
      </c>
      <c r="P44" s="1"/>
    </row>
    <row r="45" spans="2:16" ht="15" customHeight="1" x14ac:dyDescent="0.4">
      <c r="B45" s="33" t="s">
        <v>104</v>
      </c>
      <c r="C45" s="34" t="s">
        <v>93</v>
      </c>
      <c r="D45" s="34" t="s">
        <v>94</v>
      </c>
      <c r="E45" s="34" t="s">
        <v>95</v>
      </c>
      <c r="F45" s="35" t="s">
        <v>105</v>
      </c>
      <c r="G45" s="90">
        <v>7301</v>
      </c>
      <c r="H45" s="90">
        <v>7686</v>
      </c>
      <c r="I45" s="93">
        <f t="shared" si="0"/>
        <v>7301</v>
      </c>
      <c r="J45" s="93">
        <f t="shared" si="1"/>
        <v>7686</v>
      </c>
      <c r="K45" s="36"/>
      <c r="L45" s="91" t="str">
        <f t="shared" si="2"/>
        <v>-</v>
      </c>
      <c r="M45" s="37" t="s">
        <v>30</v>
      </c>
      <c r="N45" s="38">
        <v>1</v>
      </c>
      <c r="P45" s="1"/>
    </row>
    <row r="46" spans="2:16" ht="15" customHeight="1" x14ac:dyDescent="0.4">
      <c r="B46" s="33" t="s">
        <v>106</v>
      </c>
      <c r="C46" s="34" t="s">
        <v>93</v>
      </c>
      <c r="D46" s="34" t="s">
        <v>94</v>
      </c>
      <c r="E46" s="34" t="s">
        <v>107</v>
      </c>
      <c r="F46" s="35" t="s">
        <v>48</v>
      </c>
      <c r="G46" s="90">
        <v>1885</v>
      </c>
      <c r="H46" s="90">
        <v>2270</v>
      </c>
      <c r="I46" s="93">
        <f t="shared" si="0"/>
        <v>1885</v>
      </c>
      <c r="J46" s="93">
        <f t="shared" si="1"/>
        <v>2270</v>
      </c>
      <c r="K46" s="36"/>
      <c r="L46" s="91" t="str">
        <f t="shared" si="2"/>
        <v>-</v>
      </c>
      <c r="M46" s="37" t="s">
        <v>30</v>
      </c>
      <c r="N46" s="38" t="s">
        <v>108</v>
      </c>
      <c r="P46" s="1"/>
    </row>
    <row r="47" spans="2:16" ht="15" customHeight="1" x14ac:dyDescent="0.4">
      <c r="B47" s="33" t="s">
        <v>109</v>
      </c>
      <c r="C47" s="34" t="s">
        <v>93</v>
      </c>
      <c r="D47" s="34" t="s">
        <v>94</v>
      </c>
      <c r="E47" s="34" t="s">
        <v>107</v>
      </c>
      <c r="F47" s="35" t="s">
        <v>97</v>
      </c>
      <c r="G47" s="90">
        <v>2167</v>
      </c>
      <c r="H47" s="90">
        <v>2552</v>
      </c>
      <c r="I47" s="93">
        <f t="shared" si="0"/>
        <v>2167</v>
      </c>
      <c r="J47" s="93">
        <f t="shared" si="1"/>
        <v>2552</v>
      </c>
      <c r="K47" s="36"/>
      <c r="L47" s="91" t="str">
        <f t="shared" si="2"/>
        <v>-</v>
      </c>
      <c r="M47" s="37" t="s">
        <v>30</v>
      </c>
      <c r="N47" s="38" t="s">
        <v>108</v>
      </c>
      <c r="P47" s="1"/>
    </row>
    <row r="48" spans="2:16" ht="15" customHeight="1" x14ac:dyDescent="0.4">
      <c r="B48" s="33" t="s">
        <v>110</v>
      </c>
      <c r="C48" s="34" t="s">
        <v>93</v>
      </c>
      <c r="D48" s="34" t="s">
        <v>94</v>
      </c>
      <c r="E48" s="34" t="s">
        <v>107</v>
      </c>
      <c r="F48" s="35" t="s">
        <v>62</v>
      </c>
      <c r="G48" s="90">
        <v>2943</v>
      </c>
      <c r="H48" s="90">
        <v>3328</v>
      </c>
      <c r="I48" s="93">
        <f t="shared" si="0"/>
        <v>2943</v>
      </c>
      <c r="J48" s="93">
        <f t="shared" si="1"/>
        <v>3328</v>
      </c>
      <c r="K48" s="36"/>
      <c r="L48" s="91" t="str">
        <f t="shared" si="2"/>
        <v>-</v>
      </c>
      <c r="M48" s="37" t="s">
        <v>30</v>
      </c>
      <c r="N48" s="38">
        <v>37</v>
      </c>
      <c r="P48" s="1"/>
    </row>
    <row r="49" spans="2:16" ht="15" customHeight="1" x14ac:dyDescent="0.4">
      <c r="B49" s="33" t="s">
        <v>111</v>
      </c>
      <c r="C49" s="34" t="s">
        <v>93</v>
      </c>
      <c r="D49" s="34" t="s">
        <v>94</v>
      </c>
      <c r="E49" s="34" t="s">
        <v>107</v>
      </c>
      <c r="F49" s="35" t="s">
        <v>57</v>
      </c>
      <c r="G49" s="90">
        <v>3694</v>
      </c>
      <c r="H49" s="90">
        <v>4079</v>
      </c>
      <c r="I49" s="93">
        <f t="shared" si="0"/>
        <v>3694</v>
      </c>
      <c r="J49" s="93">
        <f t="shared" si="1"/>
        <v>4079</v>
      </c>
      <c r="K49" s="36"/>
      <c r="L49" s="91" t="str">
        <f t="shared" si="2"/>
        <v>-</v>
      </c>
      <c r="M49" s="37" t="s">
        <v>30</v>
      </c>
      <c r="N49" s="38">
        <v>14</v>
      </c>
      <c r="P49" s="1"/>
    </row>
    <row r="50" spans="2:16" ht="15" customHeight="1" x14ac:dyDescent="0.4">
      <c r="B50" s="33" t="s">
        <v>112</v>
      </c>
      <c r="C50" s="34" t="s">
        <v>93</v>
      </c>
      <c r="D50" s="34" t="s">
        <v>94</v>
      </c>
      <c r="E50" s="34" t="s">
        <v>107</v>
      </c>
      <c r="F50" s="35" t="s">
        <v>101</v>
      </c>
      <c r="G50" s="90">
        <v>4610</v>
      </c>
      <c r="H50" s="90">
        <v>4995</v>
      </c>
      <c r="I50" s="93">
        <f t="shared" si="0"/>
        <v>4610</v>
      </c>
      <c r="J50" s="93">
        <f t="shared" si="1"/>
        <v>4995</v>
      </c>
      <c r="K50" s="36"/>
      <c r="L50" s="91" t="str">
        <f t="shared" si="2"/>
        <v>-</v>
      </c>
      <c r="M50" s="37" t="s">
        <v>30</v>
      </c>
      <c r="N50" s="38">
        <v>1</v>
      </c>
      <c r="P50" s="1"/>
    </row>
    <row r="51" spans="2:16" ht="15" customHeight="1" x14ac:dyDescent="0.4">
      <c r="B51" s="33" t="s">
        <v>113</v>
      </c>
      <c r="C51" s="34" t="s">
        <v>93</v>
      </c>
      <c r="D51" s="34" t="s">
        <v>94</v>
      </c>
      <c r="E51" s="34" t="s">
        <v>107</v>
      </c>
      <c r="F51" s="35" t="s">
        <v>103</v>
      </c>
      <c r="G51" s="90">
        <v>5445</v>
      </c>
      <c r="H51" s="90">
        <v>5830</v>
      </c>
      <c r="I51" s="93">
        <f t="shared" si="0"/>
        <v>5445</v>
      </c>
      <c r="J51" s="93">
        <f t="shared" ref="J51:J85" si="3">IF($J$8="в кассу предприятия",H51,IF($J$8="ИП Водакова Т.Ю.",H51*1.075,H51))</f>
        <v>5830</v>
      </c>
      <c r="K51" s="36"/>
      <c r="L51" s="91" t="str">
        <f t="shared" si="2"/>
        <v>-</v>
      </c>
      <c r="M51" s="37" t="s">
        <v>30</v>
      </c>
      <c r="N51" s="38">
        <v>6</v>
      </c>
      <c r="P51" s="1"/>
    </row>
    <row r="52" spans="2:16" ht="15" customHeight="1" x14ac:dyDescent="0.4">
      <c r="B52" s="33" t="s">
        <v>114</v>
      </c>
      <c r="C52" s="34" t="s">
        <v>93</v>
      </c>
      <c r="D52" s="34" t="s">
        <v>94</v>
      </c>
      <c r="E52" s="34" t="s">
        <v>107</v>
      </c>
      <c r="F52" s="35" t="s">
        <v>115</v>
      </c>
      <c r="G52" s="90">
        <v>8750</v>
      </c>
      <c r="H52" s="90">
        <v>9135</v>
      </c>
      <c r="I52" s="93">
        <f t="shared" si="0"/>
        <v>8750</v>
      </c>
      <c r="J52" s="93">
        <f t="shared" si="3"/>
        <v>9135</v>
      </c>
      <c r="K52" s="36"/>
      <c r="L52" s="91" t="str">
        <f t="shared" si="2"/>
        <v>-</v>
      </c>
      <c r="M52" s="37" t="s">
        <v>30</v>
      </c>
      <c r="N52" s="38">
        <v>2</v>
      </c>
      <c r="P52" s="1"/>
    </row>
    <row r="53" spans="2:16" ht="15" customHeight="1" x14ac:dyDescent="0.4">
      <c r="B53" s="33" t="s">
        <v>116</v>
      </c>
      <c r="C53" s="34" t="s">
        <v>93</v>
      </c>
      <c r="D53" s="34" t="s">
        <v>94</v>
      </c>
      <c r="E53" s="34" t="s">
        <v>107</v>
      </c>
      <c r="F53" s="35" t="s">
        <v>117</v>
      </c>
      <c r="G53" s="90">
        <v>10591</v>
      </c>
      <c r="H53" s="90">
        <v>10976</v>
      </c>
      <c r="I53" s="93">
        <f t="shared" si="0"/>
        <v>10591</v>
      </c>
      <c r="J53" s="93">
        <f t="shared" si="3"/>
        <v>10976</v>
      </c>
      <c r="K53" s="36"/>
      <c r="L53" s="91" t="str">
        <f t="shared" si="2"/>
        <v>-</v>
      </c>
      <c r="M53" s="37" t="s">
        <v>30</v>
      </c>
      <c r="N53" s="38">
        <v>25</v>
      </c>
      <c r="P53" s="1"/>
    </row>
    <row r="54" spans="2:16" ht="15" customHeight="1" x14ac:dyDescent="0.4">
      <c r="B54" s="33" t="s">
        <v>118</v>
      </c>
      <c r="C54" s="34" t="s">
        <v>93</v>
      </c>
      <c r="D54" s="34" t="s">
        <v>94</v>
      </c>
      <c r="E54" s="34" t="s">
        <v>107</v>
      </c>
      <c r="F54" s="35" t="s">
        <v>105</v>
      </c>
      <c r="G54" s="90">
        <v>12531</v>
      </c>
      <c r="H54" s="90">
        <v>12916</v>
      </c>
      <c r="I54" s="93">
        <f t="shared" si="0"/>
        <v>12531</v>
      </c>
      <c r="J54" s="93">
        <f t="shared" si="3"/>
        <v>12916</v>
      </c>
      <c r="K54" s="36"/>
      <c r="L54" s="91" t="str">
        <f t="shared" si="2"/>
        <v>-</v>
      </c>
      <c r="M54" s="37" t="s">
        <v>30</v>
      </c>
      <c r="N54" s="38">
        <v>9</v>
      </c>
      <c r="P54" s="1"/>
    </row>
    <row r="55" spans="2:16" ht="15" customHeight="1" x14ac:dyDescent="0.4">
      <c r="B55" s="33" t="s">
        <v>119</v>
      </c>
      <c r="C55" s="34" t="s">
        <v>93</v>
      </c>
      <c r="D55" s="34" t="s">
        <v>94</v>
      </c>
      <c r="E55" s="34" t="s">
        <v>107</v>
      </c>
      <c r="F55" s="35" t="s">
        <v>120</v>
      </c>
      <c r="G55" s="90">
        <v>15949</v>
      </c>
      <c r="H55" s="90">
        <v>16334</v>
      </c>
      <c r="I55" s="93">
        <f t="shared" si="0"/>
        <v>15949</v>
      </c>
      <c r="J55" s="93">
        <f t="shared" si="3"/>
        <v>16334</v>
      </c>
      <c r="K55" s="36"/>
      <c r="L55" s="91" t="str">
        <f t="shared" si="2"/>
        <v>-</v>
      </c>
      <c r="M55" s="37" t="s">
        <v>30</v>
      </c>
      <c r="N55" s="38">
        <v>3</v>
      </c>
      <c r="P55" s="1"/>
    </row>
    <row r="56" spans="2:16" ht="15" customHeight="1" x14ac:dyDescent="0.4">
      <c r="B56" s="33" t="s">
        <v>121</v>
      </c>
      <c r="C56" s="34" t="s">
        <v>93</v>
      </c>
      <c r="D56" s="34" t="s">
        <v>94</v>
      </c>
      <c r="E56" s="34" t="s">
        <v>107</v>
      </c>
      <c r="F56" s="35" t="s">
        <v>122</v>
      </c>
      <c r="G56" s="90">
        <v>17772</v>
      </c>
      <c r="H56" s="90">
        <v>18157</v>
      </c>
      <c r="I56" s="93">
        <f t="shared" si="0"/>
        <v>17772</v>
      </c>
      <c r="J56" s="93">
        <f t="shared" si="3"/>
        <v>18157</v>
      </c>
      <c r="K56" s="36"/>
      <c r="L56" s="91" t="str">
        <f t="shared" si="2"/>
        <v>-</v>
      </c>
      <c r="M56" s="37" t="s">
        <v>30</v>
      </c>
      <c r="N56" s="38">
        <v>8</v>
      </c>
      <c r="P56" s="1"/>
    </row>
    <row r="57" spans="2:16" ht="15" customHeight="1" x14ac:dyDescent="0.4">
      <c r="B57" s="33" t="s">
        <v>123</v>
      </c>
      <c r="C57" s="34" t="s">
        <v>93</v>
      </c>
      <c r="D57" s="34" t="s">
        <v>94</v>
      </c>
      <c r="E57" s="34" t="s">
        <v>107</v>
      </c>
      <c r="F57" s="35" t="s">
        <v>124</v>
      </c>
      <c r="G57" s="90">
        <v>18105</v>
      </c>
      <c r="H57" s="90">
        <v>18490</v>
      </c>
      <c r="I57" s="93">
        <f t="shared" si="0"/>
        <v>18105</v>
      </c>
      <c r="J57" s="93">
        <f t="shared" si="3"/>
        <v>18490</v>
      </c>
      <c r="K57" s="36"/>
      <c r="L57" s="91" t="str">
        <f t="shared" si="2"/>
        <v>-</v>
      </c>
      <c r="M57" s="37" t="s">
        <v>30</v>
      </c>
      <c r="N57" s="38">
        <v>1</v>
      </c>
      <c r="P57" s="1"/>
    </row>
    <row r="58" spans="2:16" ht="15" customHeight="1" x14ac:dyDescent="0.4">
      <c r="B58" s="33" t="s">
        <v>125</v>
      </c>
      <c r="C58" s="34" t="s">
        <v>93</v>
      </c>
      <c r="D58" s="34" t="s">
        <v>94</v>
      </c>
      <c r="E58" s="34" t="s">
        <v>107</v>
      </c>
      <c r="F58" s="35" t="s">
        <v>126</v>
      </c>
      <c r="G58" s="90">
        <v>21025</v>
      </c>
      <c r="H58" s="90">
        <v>21410</v>
      </c>
      <c r="I58" s="93">
        <f t="shared" si="0"/>
        <v>21025</v>
      </c>
      <c r="J58" s="93">
        <f t="shared" si="3"/>
        <v>21410</v>
      </c>
      <c r="K58" s="36"/>
      <c r="L58" s="91" t="str">
        <f t="shared" si="2"/>
        <v>-</v>
      </c>
      <c r="M58" s="37" t="s">
        <v>30</v>
      </c>
      <c r="N58" s="38">
        <v>8</v>
      </c>
      <c r="P58" s="1"/>
    </row>
    <row r="59" spans="2:16" ht="15" customHeight="1" x14ac:dyDescent="0.4">
      <c r="B59" s="33" t="s">
        <v>127</v>
      </c>
      <c r="C59" s="34" t="s">
        <v>93</v>
      </c>
      <c r="D59" s="34" t="s">
        <v>94</v>
      </c>
      <c r="E59" s="34" t="s">
        <v>128</v>
      </c>
      <c r="F59" s="35" t="s">
        <v>48</v>
      </c>
      <c r="G59" s="90">
        <v>1811</v>
      </c>
      <c r="H59" s="90">
        <v>2196</v>
      </c>
      <c r="I59" s="93">
        <f t="shared" si="0"/>
        <v>1811</v>
      </c>
      <c r="J59" s="93">
        <f t="shared" si="3"/>
        <v>2196</v>
      </c>
      <c r="K59" s="36"/>
      <c r="L59" s="91" t="str">
        <f t="shared" si="2"/>
        <v>-</v>
      </c>
      <c r="M59" s="37" t="s">
        <v>30</v>
      </c>
      <c r="N59" s="38">
        <v>22</v>
      </c>
      <c r="P59" s="1"/>
    </row>
    <row r="60" spans="2:16" ht="15" customHeight="1" x14ac:dyDescent="0.4">
      <c r="B60" s="33" t="s">
        <v>129</v>
      </c>
      <c r="C60" s="34" t="s">
        <v>93</v>
      </c>
      <c r="D60" s="34" t="s">
        <v>94</v>
      </c>
      <c r="E60" s="34" t="s">
        <v>128</v>
      </c>
      <c r="F60" s="35" t="s">
        <v>97</v>
      </c>
      <c r="G60" s="90">
        <v>1971</v>
      </c>
      <c r="H60" s="90">
        <v>2356</v>
      </c>
      <c r="I60" s="93">
        <f t="shared" si="0"/>
        <v>1971</v>
      </c>
      <c r="J60" s="93">
        <f t="shared" si="3"/>
        <v>2356</v>
      </c>
      <c r="K60" s="36"/>
      <c r="L60" s="91" t="str">
        <f t="shared" si="2"/>
        <v>-</v>
      </c>
      <c r="M60" s="37" t="s">
        <v>30</v>
      </c>
      <c r="N60" s="38">
        <v>6</v>
      </c>
      <c r="P60" s="1"/>
    </row>
    <row r="61" spans="2:16" ht="15" customHeight="1" x14ac:dyDescent="0.4">
      <c r="B61" s="33" t="s">
        <v>130</v>
      </c>
      <c r="C61" s="34" t="s">
        <v>93</v>
      </c>
      <c r="D61" s="34" t="s">
        <v>94</v>
      </c>
      <c r="E61" s="34" t="s">
        <v>128</v>
      </c>
      <c r="F61" s="35" t="s">
        <v>101</v>
      </c>
      <c r="G61" s="90">
        <v>3707</v>
      </c>
      <c r="H61" s="90">
        <v>4092</v>
      </c>
      <c r="I61" s="93">
        <f t="shared" si="0"/>
        <v>3707</v>
      </c>
      <c r="J61" s="93">
        <f t="shared" si="3"/>
        <v>4092</v>
      </c>
      <c r="K61" s="36"/>
      <c r="L61" s="91" t="str">
        <f t="shared" si="2"/>
        <v>-</v>
      </c>
      <c r="M61" s="37" t="s">
        <v>30</v>
      </c>
      <c r="N61" s="38">
        <v>1</v>
      </c>
      <c r="P61" s="1"/>
    </row>
    <row r="62" spans="2:16" ht="15" customHeight="1" x14ac:dyDescent="0.4">
      <c r="B62" s="33" t="s">
        <v>131</v>
      </c>
      <c r="C62" s="34" t="s">
        <v>93</v>
      </c>
      <c r="D62" s="34" t="s">
        <v>94</v>
      </c>
      <c r="E62" s="34" t="s">
        <v>132</v>
      </c>
      <c r="F62" s="35" t="s">
        <v>101</v>
      </c>
      <c r="G62" s="90">
        <v>4426</v>
      </c>
      <c r="H62" s="90">
        <v>4811</v>
      </c>
      <c r="I62" s="93">
        <f t="shared" si="0"/>
        <v>4426</v>
      </c>
      <c r="J62" s="93">
        <f t="shared" si="3"/>
        <v>4811</v>
      </c>
      <c r="K62" s="36"/>
      <c r="L62" s="91" t="str">
        <f t="shared" si="2"/>
        <v>-</v>
      </c>
      <c r="M62" s="37" t="s">
        <v>30</v>
      </c>
      <c r="N62" s="38">
        <v>4</v>
      </c>
      <c r="P62" s="1"/>
    </row>
    <row r="63" spans="2:16" ht="15" customHeight="1" x14ac:dyDescent="0.4">
      <c r="B63" s="33" t="s">
        <v>133</v>
      </c>
      <c r="C63" s="34" t="s">
        <v>93</v>
      </c>
      <c r="D63" s="34" t="s">
        <v>94</v>
      </c>
      <c r="E63" s="34" t="s">
        <v>132</v>
      </c>
      <c r="F63" s="35" t="s">
        <v>103</v>
      </c>
      <c r="G63" s="90">
        <v>6942</v>
      </c>
      <c r="H63" s="90">
        <v>7327</v>
      </c>
      <c r="I63" s="93">
        <f t="shared" si="0"/>
        <v>6942</v>
      </c>
      <c r="J63" s="93">
        <f t="shared" si="3"/>
        <v>7327</v>
      </c>
      <c r="K63" s="36"/>
      <c r="L63" s="91" t="str">
        <f t="shared" si="2"/>
        <v>-</v>
      </c>
      <c r="M63" s="37" t="s">
        <v>30</v>
      </c>
      <c r="N63" s="38">
        <v>7</v>
      </c>
      <c r="P63" s="1"/>
    </row>
    <row r="64" spans="2:16" ht="15" customHeight="1" x14ac:dyDescent="0.4">
      <c r="B64" s="33" t="s">
        <v>134</v>
      </c>
      <c r="C64" s="34" t="s">
        <v>93</v>
      </c>
      <c r="D64" s="34" t="s">
        <v>94</v>
      </c>
      <c r="E64" s="34" t="s">
        <v>132</v>
      </c>
      <c r="F64" s="35" t="s">
        <v>115</v>
      </c>
      <c r="G64" s="90">
        <v>8925</v>
      </c>
      <c r="H64" s="90">
        <v>9310</v>
      </c>
      <c r="I64" s="93">
        <f t="shared" si="0"/>
        <v>8925</v>
      </c>
      <c r="J64" s="93">
        <f t="shared" si="3"/>
        <v>9310</v>
      </c>
      <c r="K64" s="36"/>
      <c r="L64" s="91" t="str">
        <f t="shared" si="2"/>
        <v>-</v>
      </c>
      <c r="M64" s="37" t="s">
        <v>30</v>
      </c>
      <c r="N64" s="38">
        <v>4</v>
      </c>
      <c r="P64" s="1"/>
    </row>
    <row r="65" spans="2:16" ht="15" customHeight="1" x14ac:dyDescent="0.4">
      <c r="B65" s="33" t="s">
        <v>135</v>
      </c>
      <c r="C65" s="34" t="s">
        <v>93</v>
      </c>
      <c r="D65" s="34" t="s">
        <v>94</v>
      </c>
      <c r="E65" s="34" t="s">
        <v>132</v>
      </c>
      <c r="F65" s="35" t="s">
        <v>117</v>
      </c>
      <c r="G65" s="90">
        <v>11548</v>
      </c>
      <c r="H65" s="90">
        <v>11933</v>
      </c>
      <c r="I65" s="93">
        <f t="shared" si="0"/>
        <v>11548</v>
      </c>
      <c r="J65" s="93">
        <f t="shared" si="3"/>
        <v>11933</v>
      </c>
      <c r="K65" s="36"/>
      <c r="L65" s="91" t="str">
        <f t="shared" si="2"/>
        <v>-</v>
      </c>
      <c r="M65" s="37" t="s">
        <v>30</v>
      </c>
      <c r="N65" s="38">
        <v>1</v>
      </c>
      <c r="P65" s="1"/>
    </row>
    <row r="66" spans="2:16" ht="15" customHeight="1" x14ac:dyDescent="0.4">
      <c r="B66" s="33" t="s">
        <v>136</v>
      </c>
      <c r="C66" s="34" t="s">
        <v>93</v>
      </c>
      <c r="D66" s="34" t="s">
        <v>94</v>
      </c>
      <c r="E66" s="34" t="s">
        <v>132</v>
      </c>
      <c r="F66" s="35" t="s">
        <v>105</v>
      </c>
      <c r="G66" s="90">
        <v>12030</v>
      </c>
      <c r="H66" s="90">
        <v>12415</v>
      </c>
      <c r="I66" s="93">
        <f t="shared" si="0"/>
        <v>12030</v>
      </c>
      <c r="J66" s="93">
        <f t="shared" si="3"/>
        <v>12415</v>
      </c>
      <c r="K66" s="36"/>
      <c r="L66" s="91" t="str">
        <f t="shared" si="2"/>
        <v>-</v>
      </c>
      <c r="M66" s="37" t="s">
        <v>30</v>
      </c>
      <c r="N66" s="38">
        <v>1</v>
      </c>
      <c r="P66" s="1"/>
    </row>
    <row r="67" spans="2:16" s="95" customFormat="1" ht="15" hidden="1" customHeight="1" x14ac:dyDescent="0.4">
      <c r="B67" s="96" t="s">
        <v>137</v>
      </c>
      <c r="C67" s="97" t="s">
        <v>93</v>
      </c>
      <c r="D67" s="97" t="s">
        <v>94</v>
      </c>
      <c r="E67" s="97" t="s">
        <v>138</v>
      </c>
      <c r="F67" s="98" t="s">
        <v>45</v>
      </c>
      <c r="G67" s="90">
        <v>3314</v>
      </c>
      <c r="H67" s="90">
        <v>3699</v>
      </c>
      <c r="I67" s="99">
        <f t="shared" si="0"/>
        <v>3314</v>
      </c>
      <c r="J67" s="99">
        <f t="shared" si="3"/>
        <v>3699</v>
      </c>
      <c r="K67" s="100"/>
      <c r="L67" s="101" t="str">
        <f t="shared" si="2"/>
        <v>-</v>
      </c>
      <c r="M67" s="102" t="s">
        <v>30</v>
      </c>
      <c r="N67" s="103">
        <v>4</v>
      </c>
      <c r="O67" s="104"/>
    </row>
    <row r="68" spans="2:16" s="95" customFormat="1" ht="15" hidden="1" customHeight="1" x14ac:dyDescent="0.4">
      <c r="B68" s="96" t="s">
        <v>139</v>
      </c>
      <c r="C68" s="97" t="s">
        <v>93</v>
      </c>
      <c r="D68" s="97" t="s">
        <v>94</v>
      </c>
      <c r="E68" s="97" t="s">
        <v>140</v>
      </c>
      <c r="F68" s="98" t="s">
        <v>45</v>
      </c>
      <c r="G68" s="90">
        <v>2648</v>
      </c>
      <c r="H68" s="90">
        <v>3033</v>
      </c>
      <c r="I68" s="99">
        <f t="shared" si="0"/>
        <v>2648</v>
      </c>
      <c r="J68" s="99">
        <f t="shared" si="3"/>
        <v>3033</v>
      </c>
      <c r="K68" s="100"/>
      <c r="L68" s="101" t="str">
        <f t="shared" si="2"/>
        <v>-</v>
      </c>
      <c r="M68" s="102" t="s">
        <v>30</v>
      </c>
      <c r="N68" s="103">
        <v>1</v>
      </c>
      <c r="O68" s="104"/>
    </row>
    <row r="69" spans="2:16" s="95" customFormat="1" ht="15" hidden="1" customHeight="1" x14ac:dyDescent="0.4">
      <c r="B69" s="96" t="s">
        <v>141</v>
      </c>
      <c r="C69" s="97" t="s">
        <v>93</v>
      </c>
      <c r="D69" s="97" t="s">
        <v>94</v>
      </c>
      <c r="E69" s="97" t="s">
        <v>140</v>
      </c>
      <c r="F69" s="98" t="s">
        <v>29</v>
      </c>
      <c r="G69" s="90">
        <v>3828</v>
      </c>
      <c r="H69" s="90">
        <v>4213</v>
      </c>
      <c r="I69" s="99">
        <f t="shared" si="0"/>
        <v>3828</v>
      </c>
      <c r="J69" s="99">
        <f t="shared" si="3"/>
        <v>4213</v>
      </c>
      <c r="K69" s="100"/>
      <c r="L69" s="101" t="str">
        <f t="shared" si="2"/>
        <v>-</v>
      </c>
      <c r="M69" s="102" t="s">
        <v>30</v>
      </c>
      <c r="N69" s="103">
        <v>2</v>
      </c>
      <c r="O69" s="104"/>
    </row>
    <row r="70" spans="2:16" ht="15" customHeight="1" x14ac:dyDescent="0.4">
      <c r="B70" s="33" t="s">
        <v>142</v>
      </c>
      <c r="C70" s="34" t="s">
        <v>93</v>
      </c>
      <c r="D70" s="34" t="s">
        <v>94</v>
      </c>
      <c r="E70" s="34" t="s">
        <v>143</v>
      </c>
      <c r="F70" s="35" t="s">
        <v>105</v>
      </c>
      <c r="G70" s="90">
        <v>11421</v>
      </c>
      <c r="H70" s="90">
        <v>11806</v>
      </c>
      <c r="I70" s="93">
        <f t="shared" si="0"/>
        <v>11421</v>
      </c>
      <c r="J70" s="93">
        <f t="shared" si="3"/>
        <v>11806</v>
      </c>
      <c r="K70" s="36"/>
      <c r="L70" s="91" t="str">
        <f t="shared" si="2"/>
        <v>-</v>
      </c>
      <c r="M70" s="37" t="s">
        <v>30</v>
      </c>
      <c r="N70" s="38">
        <v>1</v>
      </c>
      <c r="P70" s="1"/>
    </row>
    <row r="71" spans="2:16" ht="15" customHeight="1" x14ac:dyDescent="0.4">
      <c r="B71" s="33" t="s">
        <v>144</v>
      </c>
      <c r="C71" s="34" t="s">
        <v>93</v>
      </c>
      <c r="D71" s="34" t="s">
        <v>94</v>
      </c>
      <c r="E71" s="34" t="s">
        <v>145</v>
      </c>
      <c r="F71" s="35" t="s">
        <v>45</v>
      </c>
      <c r="G71" s="90">
        <v>1689</v>
      </c>
      <c r="H71" s="90">
        <v>2074</v>
      </c>
      <c r="I71" s="93">
        <f t="shared" si="0"/>
        <v>1689</v>
      </c>
      <c r="J71" s="93">
        <f t="shared" si="3"/>
        <v>2074</v>
      </c>
      <c r="K71" s="36"/>
      <c r="L71" s="91" t="str">
        <f t="shared" si="2"/>
        <v>-</v>
      </c>
      <c r="M71" s="37" t="s">
        <v>30</v>
      </c>
      <c r="N71" s="38">
        <v>3</v>
      </c>
      <c r="P71" s="1"/>
    </row>
    <row r="72" spans="2:16" ht="15" customHeight="1" x14ac:dyDescent="0.4">
      <c r="B72" s="33" t="s">
        <v>146</v>
      </c>
      <c r="C72" s="34" t="s">
        <v>93</v>
      </c>
      <c r="D72" s="34" t="s">
        <v>94</v>
      </c>
      <c r="E72" s="34" t="s">
        <v>145</v>
      </c>
      <c r="F72" s="35" t="s">
        <v>35</v>
      </c>
      <c r="G72" s="90">
        <v>2596</v>
      </c>
      <c r="H72" s="90">
        <v>2981</v>
      </c>
      <c r="I72" s="93">
        <f t="shared" si="0"/>
        <v>2596</v>
      </c>
      <c r="J72" s="93">
        <f t="shared" si="3"/>
        <v>2981</v>
      </c>
      <c r="K72" s="36"/>
      <c r="L72" s="91" t="str">
        <f t="shared" si="2"/>
        <v>-</v>
      </c>
      <c r="M72" s="37" t="s">
        <v>30</v>
      </c>
      <c r="N72" s="38">
        <v>10</v>
      </c>
      <c r="P72" s="1"/>
    </row>
    <row r="73" spans="2:16" ht="15" customHeight="1" x14ac:dyDescent="0.4">
      <c r="B73" s="33" t="s">
        <v>147</v>
      </c>
      <c r="C73" s="34" t="s">
        <v>93</v>
      </c>
      <c r="D73" s="34" t="s">
        <v>94</v>
      </c>
      <c r="E73" s="34" t="s">
        <v>145</v>
      </c>
      <c r="F73" s="35" t="s">
        <v>29</v>
      </c>
      <c r="G73" s="90">
        <v>2604</v>
      </c>
      <c r="H73" s="90">
        <v>2989</v>
      </c>
      <c r="I73" s="93">
        <f t="shared" si="0"/>
        <v>2604</v>
      </c>
      <c r="J73" s="93">
        <f t="shared" si="3"/>
        <v>2989</v>
      </c>
      <c r="K73" s="36"/>
      <c r="L73" s="91" t="str">
        <f t="shared" si="2"/>
        <v>-</v>
      </c>
      <c r="M73" s="37" t="s">
        <v>30</v>
      </c>
      <c r="N73" s="38">
        <v>2</v>
      </c>
      <c r="P73" s="1"/>
    </row>
    <row r="74" spans="2:16" s="95" customFormat="1" ht="15" hidden="1" customHeight="1" x14ac:dyDescent="0.4">
      <c r="B74" s="96" t="s">
        <v>148</v>
      </c>
      <c r="C74" s="97" t="s">
        <v>93</v>
      </c>
      <c r="D74" s="97" t="s">
        <v>94</v>
      </c>
      <c r="E74" s="97" t="s">
        <v>149</v>
      </c>
      <c r="F74" s="98" t="s">
        <v>150</v>
      </c>
      <c r="G74" s="90">
        <v>1246</v>
      </c>
      <c r="H74" s="90">
        <v>1631</v>
      </c>
      <c r="I74" s="99">
        <f t="shared" si="0"/>
        <v>1246</v>
      </c>
      <c r="J74" s="99">
        <f t="shared" si="3"/>
        <v>1631</v>
      </c>
      <c r="K74" s="100"/>
      <c r="L74" s="101" t="str">
        <f t="shared" si="2"/>
        <v>-</v>
      </c>
      <c r="M74" s="102" t="s">
        <v>30</v>
      </c>
      <c r="N74" s="103">
        <v>8</v>
      </c>
      <c r="O74" s="104"/>
    </row>
    <row r="75" spans="2:16" ht="15" customHeight="1" x14ac:dyDescent="0.4">
      <c r="B75" s="33" t="s">
        <v>151</v>
      </c>
      <c r="C75" s="34" t="s">
        <v>93</v>
      </c>
      <c r="D75" s="34" t="s">
        <v>94</v>
      </c>
      <c r="E75" s="34" t="s">
        <v>149</v>
      </c>
      <c r="F75" s="35" t="s">
        <v>152</v>
      </c>
      <c r="G75" s="90">
        <v>1897</v>
      </c>
      <c r="H75" s="90">
        <v>2282</v>
      </c>
      <c r="I75" s="93">
        <f t="shared" si="0"/>
        <v>1897</v>
      </c>
      <c r="J75" s="93">
        <f t="shared" si="3"/>
        <v>2282</v>
      </c>
      <c r="K75" s="36"/>
      <c r="L75" s="91" t="str">
        <f t="shared" si="2"/>
        <v>-</v>
      </c>
      <c r="M75" s="37" t="s">
        <v>30</v>
      </c>
      <c r="N75" s="38">
        <v>3</v>
      </c>
      <c r="P75" s="1"/>
    </row>
    <row r="76" spans="2:16" ht="15" customHeight="1" x14ac:dyDescent="0.4">
      <c r="B76" s="33" t="s">
        <v>153</v>
      </c>
      <c r="C76" s="34" t="s">
        <v>93</v>
      </c>
      <c r="D76" s="34" t="s">
        <v>94</v>
      </c>
      <c r="E76" s="34" t="s">
        <v>149</v>
      </c>
      <c r="F76" s="35" t="s">
        <v>45</v>
      </c>
      <c r="G76" s="90">
        <v>2370</v>
      </c>
      <c r="H76" s="90">
        <v>2755</v>
      </c>
      <c r="I76" s="93">
        <f t="shared" si="0"/>
        <v>2370</v>
      </c>
      <c r="J76" s="93">
        <f t="shared" si="3"/>
        <v>2755</v>
      </c>
      <c r="K76" s="36"/>
      <c r="L76" s="91" t="str">
        <f t="shared" si="2"/>
        <v>-</v>
      </c>
      <c r="M76" s="37" t="s">
        <v>30</v>
      </c>
      <c r="N76" s="38">
        <v>1</v>
      </c>
      <c r="P76" s="1"/>
    </row>
    <row r="77" spans="2:16" ht="15" customHeight="1" x14ac:dyDescent="0.4">
      <c r="B77" s="33" t="s">
        <v>154</v>
      </c>
      <c r="C77" s="34" t="s">
        <v>93</v>
      </c>
      <c r="D77" s="34" t="s">
        <v>94</v>
      </c>
      <c r="E77" s="34" t="s">
        <v>155</v>
      </c>
      <c r="F77" s="35" t="s">
        <v>48</v>
      </c>
      <c r="G77" s="90">
        <v>2299</v>
      </c>
      <c r="H77" s="90">
        <v>2684</v>
      </c>
      <c r="I77" s="93">
        <f t="shared" si="0"/>
        <v>2299</v>
      </c>
      <c r="J77" s="93">
        <f t="shared" si="3"/>
        <v>2684</v>
      </c>
      <c r="K77" s="36"/>
      <c r="L77" s="91" t="str">
        <f t="shared" si="2"/>
        <v>-</v>
      </c>
      <c r="M77" s="37" t="s">
        <v>30</v>
      </c>
      <c r="N77" s="38" t="s">
        <v>108</v>
      </c>
      <c r="P77" s="1"/>
    </row>
    <row r="78" spans="2:16" ht="15" customHeight="1" x14ac:dyDescent="0.4">
      <c r="B78" s="33" t="s">
        <v>268</v>
      </c>
      <c r="C78" s="34" t="s">
        <v>93</v>
      </c>
      <c r="D78" s="34" t="s">
        <v>94</v>
      </c>
      <c r="E78" s="34" t="s">
        <v>155</v>
      </c>
      <c r="F78" s="35" t="s">
        <v>48</v>
      </c>
      <c r="G78" s="90">
        <v>2299</v>
      </c>
      <c r="H78" s="90">
        <v>2684</v>
      </c>
      <c r="I78" s="93" t="s">
        <v>7</v>
      </c>
      <c r="J78" s="93">
        <f t="shared" ref="J78" si="4">IF($J$8="в кассу предприятия",H78,IF($J$8="ИП Водакова Т.Ю.",H78*1.075,H78))</f>
        <v>2684</v>
      </c>
      <c r="K78" s="36"/>
      <c r="L78" s="91" t="str">
        <f>IF($J$8="-","-",J78*K78)</f>
        <v>-</v>
      </c>
      <c r="M78" s="37" t="s">
        <v>30</v>
      </c>
      <c r="N78" s="38" t="s">
        <v>108</v>
      </c>
      <c r="P78" s="1"/>
    </row>
    <row r="79" spans="2:16" ht="15" customHeight="1" x14ac:dyDescent="0.4">
      <c r="B79" s="33" t="s">
        <v>156</v>
      </c>
      <c r="C79" s="34" t="s">
        <v>93</v>
      </c>
      <c r="D79" s="34" t="s">
        <v>94</v>
      </c>
      <c r="E79" s="34" t="s">
        <v>155</v>
      </c>
      <c r="F79" s="35" t="s">
        <v>97</v>
      </c>
      <c r="G79" s="90">
        <v>2759</v>
      </c>
      <c r="H79" s="90">
        <v>3144</v>
      </c>
      <c r="I79" s="93">
        <f t="shared" si="0"/>
        <v>2759</v>
      </c>
      <c r="J79" s="93">
        <f t="shared" si="3"/>
        <v>3144</v>
      </c>
      <c r="K79" s="36"/>
      <c r="L79" s="91" t="str">
        <f t="shared" si="2"/>
        <v>-</v>
      </c>
      <c r="M79" s="37" t="s">
        <v>30</v>
      </c>
      <c r="N79" s="38" t="s">
        <v>108</v>
      </c>
      <c r="P79" s="1"/>
    </row>
    <row r="80" spans="2:16" ht="15" customHeight="1" x14ac:dyDescent="0.4">
      <c r="B80" s="33" t="s">
        <v>269</v>
      </c>
      <c r="C80" s="34" t="s">
        <v>93</v>
      </c>
      <c r="D80" s="34" t="s">
        <v>94</v>
      </c>
      <c r="E80" s="34" t="s">
        <v>155</v>
      </c>
      <c r="F80" s="35" t="s">
        <v>97</v>
      </c>
      <c r="G80" s="90">
        <v>2759</v>
      </c>
      <c r="H80" s="90">
        <v>3144</v>
      </c>
      <c r="I80" s="93" t="s">
        <v>7</v>
      </c>
      <c r="J80" s="93">
        <f t="shared" ref="J80" si="5">IF($J$8="в кассу предприятия",H80,IF($J$8="ИП Водакова Т.Ю.",H80*1.075,H80))</f>
        <v>3144</v>
      </c>
      <c r="K80" s="36"/>
      <c r="L80" s="91" t="str">
        <f>IF($J$8="-","-",J80*K80)</f>
        <v>-</v>
      </c>
      <c r="M80" s="37" t="s">
        <v>30</v>
      </c>
      <c r="N80" s="38" t="s">
        <v>108</v>
      </c>
      <c r="P80" s="1"/>
    </row>
    <row r="81" spans="2:16" ht="15" customHeight="1" x14ac:dyDescent="0.4">
      <c r="B81" s="33" t="s">
        <v>157</v>
      </c>
      <c r="C81" s="34" t="s">
        <v>93</v>
      </c>
      <c r="D81" s="34" t="s">
        <v>94</v>
      </c>
      <c r="E81" s="34" t="s">
        <v>155</v>
      </c>
      <c r="F81" s="35" t="s">
        <v>62</v>
      </c>
      <c r="G81" s="90">
        <v>4036</v>
      </c>
      <c r="H81" s="90">
        <v>4421</v>
      </c>
      <c r="I81" s="93">
        <f t="shared" si="0"/>
        <v>4036</v>
      </c>
      <c r="J81" s="93">
        <f t="shared" si="3"/>
        <v>4421</v>
      </c>
      <c r="K81" s="36"/>
      <c r="L81" s="91" t="str">
        <f t="shared" si="2"/>
        <v>-</v>
      </c>
      <c r="M81" s="37" t="s">
        <v>30</v>
      </c>
      <c r="N81" s="38" t="s">
        <v>108</v>
      </c>
      <c r="P81" s="1"/>
    </row>
    <row r="82" spans="2:16" ht="15" customHeight="1" x14ac:dyDescent="0.4">
      <c r="B82" s="33" t="s">
        <v>270</v>
      </c>
      <c r="C82" s="34" t="s">
        <v>93</v>
      </c>
      <c r="D82" s="34" t="s">
        <v>94</v>
      </c>
      <c r="E82" s="34" t="s">
        <v>155</v>
      </c>
      <c r="F82" s="35" t="s">
        <v>62</v>
      </c>
      <c r="G82" s="90">
        <v>4036</v>
      </c>
      <c r="H82" s="90">
        <v>4421</v>
      </c>
      <c r="I82" s="93" t="s">
        <v>7</v>
      </c>
      <c r="J82" s="93">
        <f t="shared" ref="J82" si="6">IF($J$8="в кассу предприятия",H82,IF($J$8="ИП Водакова Т.Ю.",H82*1.075,H82))</f>
        <v>4421</v>
      </c>
      <c r="K82" s="36"/>
      <c r="L82" s="91" t="str">
        <f>IF($J$8="-","-",J82*K82)</f>
        <v>-</v>
      </c>
      <c r="M82" s="37" t="s">
        <v>30</v>
      </c>
      <c r="N82" s="38" t="s">
        <v>108</v>
      </c>
      <c r="P82" s="1"/>
    </row>
    <row r="83" spans="2:16" ht="15" customHeight="1" x14ac:dyDescent="0.4">
      <c r="B83" s="33" t="s">
        <v>158</v>
      </c>
      <c r="C83" s="34" t="s">
        <v>93</v>
      </c>
      <c r="D83" s="34" t="s">
        <v>94</v>
      </c>
      <c r="E83" s="34" t="s">
        <v>155</v>
      </c>
      <c r="F83" s="35" t="s">
        <v>57</v>
      </c>
      <c r="G83" s="90">
        <v>4252</v>
      </c>
      <c r="H83" s="90">
        <v>4637</v>
      </c>
      <c r="I83" s="93">
        <f t="shared" si="0"/>
        <v>4252</v>
      </c>
      <c r="J83" s="93">
        <f t="shared" si="3"/>
        <v>4637</v>
      </c>
      <c r="K83" s="36"/>
      <c r="L83" s="91" t="str">
        <f t="shared" si="2"/>
        <v>-</v>
      </c>
      <c r="M83" s="37" t="s">
        <v>30</v>
      </c>
      <c r="N83" s="38" t="s">
        <v>108</v>
      </c>
      <c r="P83" s="1"/>
    </row>
    <row r="84" spans="2:16" ht="15" customHeight="1" x14ac:dyDescent="0.4">
      <c r="B84" s="33" t="s">
        <v>159</v>
      </c>
      <c r="C84" s="34" t="s">
        <v>93</v>
      </c>
      <c r="D84" s="34" t="s">
        <v>94</v>
      </c>
      <c r="E84" s="34" t="s">
        <v>155</v>
      </c>
      <c r="F84" s="35" t="s">
        <v>57</v>
      </c>
      <c r="G84" s="90">
        <v>4965</v>
      </c>
      <c r="H84" s="90">
        <v>5350</v>
      </c>
      <c r="I84" s="93">
        <f t="shared" si="0"/>
        <v>4965</v>
      </c>
      <c r="J84" s="93">
        <f t="shared" si="3"/>
        <v>5350</v>
      </c>
      <c r="K84" s="36"/>
      <c r="L84" s="91" t="str">
        <f t="shared" si="2"/>
        <v>-</v>
      </c>
      <c r="M84" s="37" t="s">
        <v>30</v>
      </c>
      <c r="N84" s="38">
        <v>2</v>
      </c>
      <c r="P84" s="1"/>
    </row>
    <row r="85" spans="2:16" ht="15" customHeight="1" x14ac:dyDescent="0.4">
      <c r="B85" s="33" t="s">
        <v>160</v>
      </c>
      <c r="C85" s="34" t="s">
        <v>93</v>
      </c>
      <c r="D85" s="34" t="s">
        <v>94</v>
      </c>
      <c r="E85" s="34" t="s">
        <v>155</v>
      </c>
      <c r="F85" s="35" t="s">
        <v>101</v>
      </c>
      <c r="G85" s="90">
        <v>6044</v>
      </c>
      <c r="H85" s="90">
        <v>6429</v>
      </c>
      <c r="I85" s="93">
        <f t="shared" ref="I85:I105" si="7">IF($J$8="в кассу предприятия",G85,IF($J$8="ИП Водакова Т.Ю.",G85*1.075,G85))</f>
        <v>6044</v>
      </c>
      <c r="J85" s="93">
        <f t="shared" si="3"/>
        <v>6429</v>
      </c>
      <c r="K85" s="36"/>
      <c r="L85" s="91" t="str">
        <f t="shared" si="2"/>
        <v>-</v>
      </c>
      <c r="M85" s="37" t="s">
        <v>30</v>
      </c>
      <c r="N85" s="38" t="s">
        <v>108</v>
      </c>
      <c r="P85" s="1"/>
    </row>
    <row r="86" spans="2:16" ht="15" customHeight="1" x14ac:dyDescent="0.4">
      <c r="B86" s="33" t="s">
        <v>161</v>
      </c>
      <c r="C86" s="34" t="s">
        <v>93</v>
      </c>
      <c r="D86" s="34" t="s">
        <v>94</v>
      </c>
      <c r="E86" s="34" t="s">
        <v>155</v>
      </c>
      <c r="F86" s="35" t="s">
        <v>103</v>
      </c>
      <c r="G86" s="90">
        <v>7243</v>
      </c>
      <c r="H86" s="90">
        <v>7628</v>
      </c>
      <c r="I86" s="93">
        <f t="shared" si="7"/>
        <v>7243</v>
      </c>
      <c r="J86" s="93">
        <f t="shared" ref="J86:J105" si="8">IF($J$8="в кассу предприятия",H86,IF($J$8="ИП Водакова Т.Ю.",H86*1.075,H86))</f>
        <v>7628</v>
      </c>
      <c r="K86" s="36"/>
      <c r="L86" s="91" t="str">
        <f t="shared" ref="L86:L110" si="9">IF($J$8="-","-",IF($J$9="WRB",I86*K86,J86*K86))</f>
        <v>-</v>
      </c>
      <c r="M86" s="37" t="s">
        <v>30</v>
      </c>
      <c r="N86" s="38" t="s">
        <v>108</v>
      </c>
      <c r="P86" s="1"/>
    </row>
    <row r="87" spans="2:16" ht="15" customHeight="1" x14ac:dyDescent="0.4">
      <c r="B87" s="33" t="s">
        <v>162</v>
      </c>
      <c r="C87" s="34" t="s">
        <v>93</v>
      </c>
      <c r="D87" s="34" t="s">
        <v>94</v>
      </c>
      <c r="E87" s="34" t="s">
        <v>155</v>
      </c>
      <c r="F87" s="35" t="s">
        <v>115</v>
      </c>
      <c r="G87" s="90">
        <v>10112</v>
      </c>
      <c r="H87" s="90">
        <v>10497</v>
      </c>
      <c r="I87" s="93">
        <f t="shared" si="7"/>
        <v>10112</v>
      </c>
      <c r="J87" s="93">
        <f t="shared" si="8"/>
        <v>10497</v>
      </c>
      <c r="K87" s="36"/>
      <c r="L87" s="91" t="str">
        <f t="shared" si="9"/>
        <v>-</v>
      </c>
      <c r="M87" s="37" t="s">
        <v>30</v>
      </c>
      <c r="N87" s="38">
        <v>8</v>
      </c>
      <c r="P87" s="1"/>
    </row>
    <row r="88" spans="2:16" ht="15" customHeight="1" x14ac:dyDescent="0.4">
      <c r="B88" s="33" t="s">
        <v>163</v>
      </c>
      <c r="C88" s="34" t="s">
        <v>93</v>
      </c>
      <c r="D88" s="34" t="s">
        <v>94</v>
      </c>
      <c r="E88" s="34" t="s">
        <v>155</v>
      </c>
      <c r="F88" s="35" t="s">
        <v>105</v>
      </c>
      <c r="G88" s="90">
        <v>15165</v>
      </c>
      <c r="H88" s="90">
        <v>15550</v>
      </c>
      <c r="I88" s="93">
        <f t="shared" si="7"/>
        <v>15165</v>
      </c>
      <c r="J88" s="93">
        <f t="shared" si="8"/>
        <v>15550</v>
      </c>
      <c r="K88" s="36"/>
      <c r="L88" s="91" t="str">
        <f t="shared" si="9"/>
        <v>-</v>
      </c>
      <c r="M88" s="37" t="s">
        <v>30</v>
      </c>
      <c r="N88" s="38">
        <v>2</v>
      </c>
      <c r="P88" s="1"/>
    </row>
    <row r="89" spans="2:16" ht="15" customHeight="1" x14ac:dyDescent="0.4">
      <c r="B89" s="33" t="s">
        <v>164</v>
      </c>
      <c r="C89" s="34" t="s">
        <v>93</v>
      </c>
      <c r="D89" s="34" t="s">
        <v>94</v>
      </c>
      <c r="E89" s="34" t="s">
        <v>155</v>
      </c>
      <c r="F89" s="35" t="s">
        <v>120</v>
      </c>
      <c r="G89" s="90">
        <v>20220</v>
      </c>
      <c r="H89" s="90">
        <v>20605</v>
      </c>
      <c r="I89" s="93">
        <f t="shared" si="7"/>
        <v>20220</v>
      </c>
      <c r="J89" s="93">
        <f t="shared" si="8"/>
        <v>20605</v>
      </c>
      <c r="K89" s="36"/>
      <c r="L89" s="91" t="str">
        <f t="shared" si="9"/>
        <v>-</v>
      </c>
      <c r="M89" s="37" t="s">
        <v>30</v>
      </c>
      <c r="N89" s="38">
        <v>13</v>
      </c>
      <c r="P89" s="1"/>
    </row>
    <row r="90" spans="2:16" ht="15" customHeight="1" x14ac:dyDescent="0.4">
      <c r="B90" s="33" t="s">
        <v>165</v>
      </c>
      <c r="C90" s="34" t="s">
        <v>93</v>
      </c>
      <c r="D90" s="34" t="s">
        <v>94</v>
      </c>
      <c r="E90" s="34" t="s">
        <v>155</v>
      </c>
      <c r="F90" s="35" t="s">
        <v>122</v>
      </c>
      <c r="G90" s="90">
        <v>20765</v>
      </c>
      <c r="H90" s="90">
        <v>21150</v>
      </c>
      <c r="I90" s="93">
        <f t="shared" si="7"/>
        <v>20765</v>
      </c>
      <c r="J90" s="93">
        <f t="shared" si="8"/>
        <v>21150</v>
      </c>
      <c r="K90" s="36"/>
      <c r="L90" s="91" t="str">
        <f t="shared" si="9"/>
        <v>-</v>
      </c>
      <c r="M90" s="37" t="s">
        <v>30</v>
      </c>
      <c r="N90" s="38">
        <v>2</v>
      </c>
      <c r="P90" s="1"/>
    </row>
    <row r="91" spans="2:16" ht="15" customHeight="1" x14ac:dyDescent="0.4">
      <c r="B91" s="33" t="s">
        <v>166</v>
      </c>
      <c r="C91" s="34" t="s">
        <v>93</v>
      </c>
      <c r="D91" s="34" t="s">
        <v>94</v>
      </c>
      <c r="E91" s="34" t="s">
        <v>155</v>
      </c>
      <c r="F91" s="35" t="s">
        <v>124</v>
      </c>
      <c r="G91" s="90">
        <v>24918</v>
      </c>
      <c r="H91" s="90">
        <v>25303</v>
      </c>
      <c r="I91" s="93">
        <f t="shared" si="7"/>
        <v>24918</v>
      </c>
      <c r="J91" s="93">
        <f t="shared" si="8"/>
        <v>25303</v>
      </c>
      <c r="K91" s="36"/>
      <c r="L91" s="91" t="str">
        <f t="shared" si="9"/>
        <v>-</v>
      </c>
      <c r="M91" s="37" t="s">
        <v>30</v>
      </c>
      <c r="N91" s="38">
        <v>4</v>
      </c>
      <c r="P91" s="1"/>
    </row>
    <row r="92" spans="2:16" ht="15" customHeight="1" x14ac:dyDescent="0.4">
      <c r="B92" s="33" t="s">
        <v>167</v>
      </c>
      <c r="C92" s="34" t="s">
        <v>93</v>
      </c>
      <c r="D92" s="34" t="s">
        <v>94</v>
      </c>
      <c r="E92" s="34" t="s">
        <v>155</v>
      </c>
      <c r="F92" s="35" t="s">
        <v>126</v>
      </c>
      <c r="G92" s="90">
        <v>29071</v>
      </c>
      <c r="H92" s="90">
        <v>29456</v>
      </c>
      <c r="I92" s="93">
        <f t="shared" si="7"/>
        <v>29071</v>
      </c>
      <c r="J92" s="93">
        <f t="shared" si="8"/>
        <v>29456</v>
      </c>
      <c r="K92" s="36"/>
      <c r="L92" s="91" t="str">
        <f t="shared" si="9"/>
        <v>-</v>
      </c>
      <c r="M92" s="37" t="s">
        <v>30</v>
      </c>
      <c r="N92" s="38">
        <v>1</v>
      </c>
      <c r="P92" s="1"/>
    </row>
    <row r="93" spans="2:16" ht="15" customHeight="1" x14ac:dyDescent="0.4">
      <c r="B93" s="33" t="s">
        <v>168</v>
      </c>
      <c r="C93" s="34" t="s">
        <v>93</v>
      </c>
      <c r="D93" s="34" t="s">
        <v>94</v>
      </c>
      <c r="E93" s="34" t="s">
        <v>169</v>
      </c>
      <c r="F93" s="35" t="s">
        <v>35</v>
      </c>
      <c r="G93" s="90">
        <v>1490</v>
      </c>
      <c r="H93" s="90">
        <v>1875</v>
      </c>
      <c r="I93" s="93">
        <f t="shared" si="7"/>
        <v>1490</v>
      </c>
      <c r="J93" s="93">
        <f t="shared" si="8"/>
        <v>1875</v>
      </c>
      <c r="K93" s="36"/>
      <c r="L93" s="91" t="str">
        <f t="shared" si="9"/>
        <v>-</v>
      </c>
      <c r="M93" s="37" t="s">
        <v>30</v>
      </c>
      <c r="N93" s="38">
        <v>6</v>
      </c>
      <c r="P93" s="1"/>
    </row>
    <row r="94" spans="2:16" ht="15" customHeight="1" x14ac:dyDescent="0.4">
      <c r="B94" s="33" t="s">
        <v>170</v>
      </c>
      <c r="C94" s="34" t="s">
        <v>93</v>
      </c>
      <c r="D94" s="34" t="s">
        <v>94</v>
      </c>
      <c r="E94" s="34" t="s">
        <v>169</v>
      </c>
      <c r="F94" s="35" t="s">
        <v>29</v>
      </c>
      <c r="G94" s="90">
        <v>1770</v>
      </c>
      <c r="H94" s="90">
        <v>2155</v>
      </c>
      <c r="I94" s="93">
        <f t="shared" si="7"/>
        <v>1770</v>
      </c>
      <c r="J94" s="93">
        <f t="shared" si="8"/>
        <v>2155</v>
      </c>
      <c r="K94" s="36"/>
      <c r="L94" s="91" t="str">
        <f t="shared" si="9"/>
        <v>-</v>
      </c>
      <c r="M94" s="37" t="s">
        <v>30</v>
      </c>
      <c r="N94" s="38">
        <v>12</v>
      </c>
      <c r="P94" s="1"/>
    </row>
    <row r="95" spans="2:16" ht="15" customHeight="1" x14ac:dyDescent="0.4">
      <c r="B95" s="33" t="s">
        <v>171</v>
      </c>
      <c r="C95" s="34" t="s">
        <v>93</v>
      </c>
      <c r="D95" s="34" t="s">
        <v>94</v>
      </c>
      <c r="E95" s="34" t="s">
        <v>169</v>
      </c>
      <c r="F95" s="35" t="s">
        <v>48</v>
      </c>
      <c r="G95" s="90">
        <v>2292</v>
      </c>
      <c r="H95" s="90">
        <v>2677</v>
      </c>
      <c r="I95" s="93">
        <f t="shared" si="7"/>
        <v>2292</v>
      </c>
      <c r="J95" s="93">
        <f t="shared" si="8"/>
        <v>2677</v>
      </c>
      <c r="K95" s="36"/>
      <c r="L95" s="91" t="str">
        <f t="shared" si="9"/>
        <v>-</v>
      </c>
      <c r="M95" s="37" t="s">
        <v>30</v>
      </c>
      <c r="N95" s="38">
        <v>28</v>
      </c>
      <c r="P95" s="1"/>
    </row>
    <row r="96" spans="2:16" ht="15" customHeight="1" x14ac:dyDescent="0.4">
      <c r="B96" s="33" t="s">
        <v>172</v>
      </c>
      <c r="C96" s="34" t="s">
        <v>93</v>
      </c>
      <c r="D96" s="34" t="s">
        <v>94</v>
      </c>
      <c r="E96" s="34" t="s">
        <v>169</v>
      </c>
      <c r="F96" s="35" t="s">
        <v>97</v>
      </c>
      <c r="G96" s="90">
        <v>3337</v>
      </c>
      <c r="H96" s="90">
        <v>3722</v>
      </c>
      <c r="I96" s="93">
        <f t="shared" si="7"/>
        <v>3337</v>
      </c>
      <c r="J96" s="93">
        <f t="shared" si="8"/>
        <v>3722</v>
      </c>
      <c r="K96" s="36"/>
      <c r="L96" s="91" t="str">
        <f t="shared" si="9"/>
        <v>-</v>
      </c>
      <c r="M96" s="37" t="s">
        <v>30</v>
      </c>
      <c r="N96" s="38">
        <v>8</v>
      </c>
      <c r="P96" s="1"/>
    </row>
    <row r="97" spans="2:16" ht="15" customHeight="1" x14ac:dyDescent="0.4">
      <c r="B97" s="33" t="s">
        <v>173</v>
      </c>
      <c r="C97" s="34" t="s">
        <v>93</v>
      </c>
      <c r="D97" s="34" t="s">
        <v>94</v>
      </c>
      <c r="E97" s="34" t="s">
        <v>169</v>
      </c>
      <c r="F97" s="35" t="s">
        <v>62</v>
      </c>
      <c r="G97" s="90">
        <v>4045</v>
      </c>
      <c r="H97" s="90">
        <v>4430</v>
      </c>
      <c r="I97" s="93">
        <f t="shared" si="7"/>
        <v>4045</v>
      </c>
      <c r="J97" s="93">
        <f t="shared" si="8"/>
        <v>4430</v>
      </c>
      <c r="K97" s="36"/>
      <c r="L97" s="91" t="str">
        <f t="shared" si="9"/>
        <v>-</v>
      </c>
      <c r="M97" s="37" t="s">
        <v>30</v>
      </c>
      <c r="N97" s="38">
        <v>1</v>
      </c>
      <c r="P97" s="1"/>
    </row>
    <row r="98" spans="2:16" ht="15" customHeight="1" x14ac:dyDescent="0.4">
      <c r="B98" s="33" t="s">
        <v>174</v>
      </c>
      <c r="C98" s="34" t="s">
        <v>93</v>
      </c>
      <c r="D98" s="34" t="s">
        <v>94</v>
      </c>
      <c r="E98" s="34" t="s">
        <v>169</v>
      </c>
      <c r="F98" s="35" t="s">
        <v>115</v>
      </c>
      <c r="G98" s="90">
        <v>8306</v>
      </c>
      <c r="H98" s="90">
        <v>8691</v>
      </c>
      <c r="I98" s="93">
        <f t="shared" si="7"/>
        <v>8306</v>
      </c>
      <c r="J98" s="93">
        <f t="shared" si="8"/>
        <v>8691</v>
      </c>
      <c r="K98" s="36"/>
      <c r="L98" s="91" t="str">
        <f t="shared" si="9"/>
        <v>-</v>
      </c>
      <c r="M98" s="37" t="s">
        <v>30</v>
      </c>
      <c r="N98" s="38">
        <v>2</v>
      </c>
      <c r="P98" s="1"/>
    </row>
    <row r="99" spans="2:16" ht="15" customHeight="1" x14ac:dyDescent="0.4">
      <c r="B99" s="33" t="s">
        <v>175</v>
      </c>
      <c r="C99" s="34" t="s">
        <v>93</v>
      </c>
      <c r="D99" s="34" t="s">
        <v>94</v>
      </c>
      <c r="E99" s="34" t="s">
        <v>176</v>
      </c>
      <c r="F99" s="35" t="s">
        <v>150</v>
      </c>
      <c r="G99" s="90">
        <v>1445</v>
      </c>
      <c r="H99" s="90">
        <v>1830</v>
      </c>
      <c r="I99" s="93">
        <f t="shared" si="7"/>
        <v>1445</v>
      </c>
      <c r="J99" s="93">
        <f t="shared" si="8"/>
        <v>1830</v>
      </c>
      <c r="K99" s="36"/>
      <c r="L99" s="91" t="str">
        <f t="shared" si="9"/>
        <v>-</v>
      </c>
      <c r="M99" s="37" t="s">
        <v>30</v>
      </c>
      <c r="N99" s="38">
        <v>36</v>
      </c>
      <c r="P99" s="1"/>
    </row>
    <row r="100" spans="2:16" ht="15" customHeight="1" x14ac:dyDescent="0.4">
      <c r="B100" s="33" t="s">
        <v>177</v>
      </c>
      <c r="C100" s="34" t="s">
        <v>93</v>
      </c>
      <c r="D100" s="34" t="s">
        <v>94</v>
      </c>
      <c r="E100" s="34" t="s">
        <v>176</v>
      </c>
      <c r="F100" s="35" t="s">
        <v>152</v>
      </c>
      <c r="G100" s="90">
        <v>2077</v>
      </c>
      <c r="H100" s="90">
        <v>2462</v>
      </c>
      <c r="I100" s="93">
        <f t="shared" si="7"/>
        <v>2077</v>
      </c>
      <c r="J100" s="93">
        <f t="shared" si="8"/>
        <v>2462</v>
      </c>
      <c r="K100" s="36"/>
      <c r="L100" s="91" t="str">
        <f t="shared" si="9"/>
        <v>-</v>
      </c>
      <c r="M100" s="37" t="s">
        <v>30</v>
      </c>
      <c r="N100" s="38">
        <v>49</v>
      </c>
      <c r="P100" s="1"/>
    </row>
    <row r="101" spans="2:16" s="95" customFormat="1" ht="15" hidden="1" customHeight="1" x14ac:dyDescent="0.4">
      <c r="B101" s="96" t="s">
        <v>178</v>
      </c>
      <c r="C101" s="97" t="s">
        <v>93</v>
      </c>
      <c r="D101" s="97" t="s">
        <v>94</v>
      </c>
      <c r="E101" s="97" t="s">
        <v>176</v>
      </c>
      <c r="F101" s="98" t="s">
        <v>45</v>
      </c>
      <c r="G101" s="90">
        <v>2320</v>
      </c>
      <c r="H101" s="90">
        <v>2705</v>
      </c>
      <c r="I101" s="99">
        <f t="shared" si="7"/>
        <v>2320</v>
      </c>
      <c r="J101" s="99">
        <f t="shared" si="8"/>
        <v>2705</v>
      </c>
      <c r="K101" s="100"/>
      <c r="L101" s="101" t="str">
        <f t="shared" si="9"/>
        <v>-</v>
      </c>
      <c r="M101" s="102" t="s">
        <v>30</v>
      </c>
      <c r="N101" s="103">
        <v>17</v>
      </c>
      <c r="O101" s="104"/>
    </row>
    <row r="102" spans="2:16" ht="15" customHeight="1" x14ac:dyDescent="0.4">
      <c r="B102" s="33" t="s">
        <v>179</v>
      </c>
      <c r="C102" s="34" t="s">
        <v>93</v>
      </c>
      <c r="D102" s="34" t="s">
        <v>94</v>
      </c>
      <c r="E102" s="34" t="s">
        <v>180</v>
      </c>
      <c r="F102" s="35" t="s">
        <v>97</v>
      </c>
      <c r="G102" s="90">
        <v>2285</v>
      </c>
      <c r="H102" s="90">
        <v>2670</v>
      </c>
      <c r="I102" s="93">
        <f t="shared" si="7"/>
        <v>2285</v>
      </c>
      <c r="J102" s="93">
        <f t="shared" si="8"/>
        <v>2670</v>
      </c>
      <c r="K102" s="36"/>
      <c r="L102" s="91" t="str">
        <f t="shared" si="9"/>
        <v>-</v>
      </c>
      <c r="M102" s="37" t="s">
        <v>30</v>
      </c>
      <c r="N102" s="38">
        <v>1</v>
      </c>
      <c r="P102" s="1"/>
    </row>
    <row r="103" spans="2:16" ht="15" customHeight="1" x14ac:dyDescent="0.4">
      <c r="B103" s="33" t="s">
        <v>181</v>
      </c>
      <c r="C103" s="34" t="s">
        <v>93</v>
      </c>
      <c r="D103" s="34" t="s">
        <v>94</v>
      </c>
      <c r="E103" s="34" t="s">
        <v>180</v>
      </c>
      <c r="F103" s="35" t="s">
        <v>62</v>
      </c>
      <c r="G103" s="90">
        <v>2700</v>
      </c>
      <c r="H103" s="90">
        <v>3085</v>
      </c>
      <c r="I103" s="93">
        <f t="shared" si="7"/>
        <v>2700</v>
      </c>
      <c r="J103" s="93">
        <f t="shared" si="8"/>
        <v>3085</v>
      </c>
      <c r="K103" s="36"/>
      <c r="L103" s="91" t="str">
        <f t="shared" si="9"/>
        <v>-</v>
      </c>
      <c r="M103" s="37" t="s">
        <v>30</v>
      </c>
      <c r="N103" s="38">
        <v>1</v>
      </c>
      <c r="P103" s="1"/>
    </row>
    <row r="104" spans="2:16" ht="15" customHeight="1" x14ac:dyDescent="0.4">
      <c r="B104" s="33" t="s">
        <v>182</v>
      </c>
      <c r="C104" s="34" t="s">
        <v>93</v>
      </c>
      <c r="D104" s="34" t="s">
        <v>94</v>
      </c>
      <c r="E104" s="34" t="s">
        <v>183</v>
      </c>
      <c r="F104" s="35" t="s">
        <v>62</v>
      </c>
      <c r="G104" s="90">
        <v>5105</v>
      </c>
      <c r="H104" s="90">
        <v>5490</v>
      </c>
      <c r="I104" s="93">
        <f t="shared" si="7"/>
        <v>5105</v>
      </c>
      <c r="J104" s="93">
        <f t="shared" si="8"/>
        <v>5490</v>
      </c>
      <c r="K104" s="36"/>
      <c r="L104" s="91" t="str">
        <f t="shared" si="9"/>
        <v>-</v>
      </c>
      <c r="M104" s="37" t="s">
        <v>30</v>
      </c>
      <c r="N104" s="38">
        <v>1</v>
      </c>
      <c r="P104" s="1"/>
    </row>
    <row r="105" spans="2:16" ht="15" customHeight="1" x14ac:dyDescent="0.4">
      <c r="B105" s="33" t="s">
        <v>184</v>
      </c>
      <c r="C105" s="34" t="s">
        <v>185</v>
      </c>
      <c r="D105" s="34" t="s">
        <v>186</v>
      </c>
      <c r="E105" s="34" t="s">
        <v>187</v>
      </c>
      <c r="F105" s="35" t="s">
        <v>62</v>
      </c>
      <c r="G105" s="90">
        <v>2700</v>
      </c>
      <c r="H105" s="90">
        <v>3085</v>
      </c>
      <c r="I105" s="93">
        <f t="shared" si="7"/>
        <v>2700</v>
      </c>
      <c r="J105" s="93">
        <f t="shared" si="8"/>
        <v>3085</v>
      </c>
      <c r="K105" s="36"/>
      <c r="L105" s="91" t="str">
        <f t="shared" si="9"/>
        <v>-</v>
      </c>
      <c r="M105" s="37" t="s">
        <v>30</v>
      </c>
      <c r="N105" s="38">
        <v>1</v>
      </c>
      <c r="P105" s="1"/>
    </row>
    <row r="106" spans="2:16" ht="15.9" x14ac:dyDescent="0.45">
      <c r="B106" s="40" t="s">
        <v>188</v>
      </c>
      <c r="C106" s="29" t="s">
        <v>189</v>
      </c>
      <c r="D106" s="29"/>
      <c r="E106" s="29"/>
      <c r="F106" s="30"/>
      <c r="G106" s="89"/>
      <c r="H106" s="89"/>
      <c r="I106" s="94"/>
      <c r="J106" s="94"/>
      <c r="K106" s="31"/>
      <c r="L106" s="92"/>
      <c r="M106" s="31"/>
      <c r="N106" s="32"/>
      <c r="P106" s="1"/>
    </row>
    <row r="107" spans="2:16" ht="15" customHeight="1" x14ac:dyDescent="0.4">
      <c r="B107" s="33" t="s">
        <v>190</v>
      </c>
      <c r="C107" s="34" t="s">
        <v>191</v>
      </c>
      <c r="D107" s="34" t="s">
        <v>192</v>
      </c>
      <c r="E107" s="34"/>
      <c r="F107" s="35" t="s">
        <v>91</v>
      </c>
      <c r="G107" s="90">
        <v>5307</v>
      </c>
      <c r="H107" s="90">
        <v>5692</v>
      </c>
      <c r="I107" s="93">
        <f t="shared" ref="I107:J110" si="10">IF($J$8="в кассу предприятия",G107,IF($J$8="ИП Водакова Т.Ю.",G107*1.075,G107))</f>
        <v>5307</v>
      </c>
      <c r="J107" s="93">
        <f t="shared" si="10"/>
        <v>5692</v>
      </c>
      <c r="K107" s="36"/>
      <c r="L107" s="91" t="str">
        <f t="shared" si="9"/>
        <v>-</v>
      </c>
      <c r="M107" s="39" t="s">
        <v>193</v>
      </c>
      <c r="N107" s="38" t="s">
        <v>108</v>
      </c>
      <c r="P107" s="1"/>
    </row>
    <row r="108" spans="2:16" ht="15" customHeight="1" x14ac:dyDescent="0.4">
      <c r="B108" s="33" t="s">
        <v>194</v>
      </c>
      <c r="C108" s="34" t="s">
        <v>191</v>
      </c>
      <c r="D108" s="34" t="s">
        <v>192</v>
      </c>
      <c r="E108" s="34"/>
      <c r="F108" s="35" t="s">
        <v>195</v>
      </c>
      <c r="G108" s="90">
        <v>6634</v>
      </c>
      <c r="H108" s="90">
        <v>7019</v>
      </c>
      <c r="I108" s="93">
        <f t="shared" si="10"/>
        <v>6634</v>
      </c>
      <c r="J108" s="93">
        <f t="shared" si="10"/>
        <v>7019</v>
      </c>
      <c r="K108" s="36"/>
      <c r="L108" s="91" t="str">
        <f t="shared" si="9"/>
        <v>-</v>
      </c>
      <c r="M108" s="39" t="s">
        <v>193</v>
      </c>
      <c r="N108" s="38" t="s">
        <v>108</v>
      </c>
      <c r="P108" s="1"/>
    </row>
    <row r="109" spans="2:16" ht="15" customHeight="1" x14ac:dyDescent="0.4">
      <c r="B109" s="33" t="s">
        <v>196</v>
      </c>
      <c r="C109" s="34" t="s">
        <v>197</v>
      </c>
      <c r="D109" s="34" t="s">
        <v>198</v>
      </c>
      <c r="E109" s="34"/>
      <c r="F109" s="35" t="s">
        <v>89</v>
      </c>
      <c r="G109" s="90">
        <v>7231</v>
      </c>
      <c r="H109" s="90">
        <v>7616</v>
      </c>
      <c r="I109" s="93">
        <f t="shared" si="10"/>
        <v>7231</v>
      </c>
      <c r="J109" s="93">
        <f t="shared" si="10"/>
        <v>7616</v>
      </c>
      <c r="K109" s="36"/>
      <c r="L109" s="91" t="str">
        <f t="shared" si="9"/>
        <v>-</v>
      </c>
      <c r="M109" s="39" t="s">
        <v>193</v>
      </c>
      <c r="N109" s="38" t="s">
        <v>108</v>
      </c>
      <c r="P109" s="1"/>
    </row>
    <row r="110" spans="2:16" ht="15" customHeight="1" x14ac:dyDescent="0.4">
      <c r="B110" s="33" t="s">
        <v>199</v>
      </c>
      <c r="C110" s="34" t="s">
        <v>197</v>
      </c>
      <c r="D110" s="34" t="s">
        <v>198</v>
      </c>
      <c r="E110" s="34"/>
      <c r="F110" s="35" t="s">
        <v>200</v>
      </c>
      <c r="G110" s="90">
        <v>10329</v>
      </c>
      <c r="H110" s="90">
        <v>10714</v>
      </c>
      <c r="I110" s="93">
        <f t="shared" si="10"/>
        <v>10329</v>
      </c>
      <c r="J110" s="93">
        <f t="shared" si="10"/>
        <v>10714</v>
      </c>
      <c r="K110" s="36"/>
      <c r="L110" s="91" t="str">
        <f t="shared" si="9"/>
        <v>-</v>
      </c>
      <c r="M110" s="39" t="s">
        <v>193</v>
      </c>
      <c r="N110" s="38" t="s">
        <v>108</v>
      </c>
      <c r="P110" s="1"/>
    </row>
    <row r="111" spans="2:16" ht="15" customHeight="1" x14ac:dyDescent="0.4"/>
    <row r="112" spans="2:16" ht="15" customHeight="1" x14ac:dyDescent="0.4">
      <c r="C112" s="112" t="s">
        <v>201</v>
      </c>
      <c r="D112" s="112"/>
      <c r="E112" s="112"/>
      <c r="F112" s="112"/>
    </row>
    <row r="113" spans="3:5" ht="15" customHeight="1" x14ac:dyDescent="0.4">
      <c r="D113" s="41"/>
      <c r="E113" s="41"/>
    </row>
    <row r="114" spans="3:5" x14ac:dyDescent="0.4">
      <c r="C114" s="42" t="s">
        <v>202</v>
      </c>
    </row>
    <row r="115" spans="3:5" x14ac:dyDescent="0.4">
      <c r="C115" s="41"/>
    </row>
    <row r="116" spans="3:5" x14ac:dyDescent="0.4">
      <c r="C116" s="41"/>
    </row>
  </sheetData>
  <sheetProtection algorithmName="SHA-512" hashValue="MX2K1fjrmWu7EvS5YuJFAoZNMwM0zwzr5zfIjn3G6K678De4O/zk1TL5igOAw+dWYQfl8pIRg6i0oqk41c4CGA==" saltValue="Kb4116NSD1I9BGQS95ZKrA==" spinCount="100000" sheet="1" formatCells="0" formatColumns="0" formatRows="0" autoFilter="0"/>
  <autoFilter ref="B16:O112" xr:uid="{7ABAFB01-ADEF-4EB7-BF10-0A16F9FA3BEF}">
    <filterColumn colId="0">
      <colorFilter dxfId="5" cellColor="0"/>
    </filterColumn>
  </autoFilter>
  <mergeCells count="6">
    <mergeCell ref="E4:F4"/>
    <mergeCell ref="J8:K8"/>
    <mergeCell ref="J10:K10"/>
    <mergeCell ref="J11:K11"/>
    <mergeCell ref="C112:F112"/>
    <mergeCell ref="J9:K9"/>
  </mergeCells>
  <conditionalFormatting sqref="I5">
    <cfRule type="containsText" dxfId="4" priority="3" operator="containsText" text="нет">
      <formula>NOT(ISERROR(SEARCH("нет",I5)))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D113:E113 C115:C116">
    <cfRule type="duplicateValues" dxfId="3" priority="5"/>
  </conditionalFormatting>
  <conditionalFormatting sqref="C7:E7 I2 F2">
    <cfRule type="duplicateValues" dxfId="2" priority="6"/>
  </conditionalFormatting>
  <conditionalFormatting sqref="C114">
    <cfRule type="duplicateValues" dxfId="1" priority="2"/>
  </conditionalFormatting>
  <conditionalFormatting sqref="A1:A1048576">
    <cfRule type="duplicateValues" dxfId="0" priority="1"/>
  </conditionalFormatting>
  <dataValidations count="4"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K107:K110 K18:K105" xr:uid="{263FF93C-F6C0-4ECC-90A8-9C8A853DD6FF}">
      <formula1>$J$8&lt;&gt;"-"</formula1>
    </dataValidation>
    <dataValidation type="list" allowBlank="1" showInputMessage="1" showErrorMessage="1" sqref="J8:K8" xr:uid="{2E96B7EE-2D3D-43FD-9607-7BD59A592EDF}">
      <formula1>"ИП Водакова Т.Ю., в кассу предприятия,-"</formula1>
    </dataValidation>
    <dataValidation type="list" allowBlank="1" showInputMessage="1" showErrorMessage="1" sqref="I5" xr:uid="{0C057B9B-5DEF-473E-9AE7-E498B8F5B744}">
      <formula1>"да,нет"</formula1>
    </dataValidation>
    <dataValidation type="list" allowBlank="1" showInputMessage="1" showErrorMessage="1" sqref="J9:K9" xr:uid="{427A5574-A234-455E-B06A-2BC9A14C22FF}">
      <formula1>"WRB,RB/C"</formula1>
    </dataValidation>
  </dataValidations>
  <hyperlinks>
    <hyperlink ref="E4" location="'Условия работы'!A1" display="&gt;&gt;&gt; Условия работы &lt;&lt;&lt;" xr:uid="{1917042E-5FA4-446B-A403-E095E3006513}"/>
  </hyperlinks>
  <pageMargins left="0.7" right="0.7" top="0.75" bottom="0.75" header="0.3" footer="0.3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5EAD-564E-4B2F-A8B7-0E3DA3F358D9}">
  <dimension ref="B1:BH106"/>
  <sheetViews>
    <sheetView showGridLines="0" workbookViewId="0">
      <selection activeCell="A11" sqref="A11"/>
    </sheetView>
  </sheetViews>
  <sheetFormatPr defaultColWidth="8.69140625" defaultRowHeight="14.6" x14ac:dyDescent="0.4"/>
  <cols>
    <col min="1" max="1" width="3.3828125" style="46" customWidth="1"/>
    <col min="2" max="2" width="5.69140625" style="46" customWidth="1"/>
    <col min="3" max="15" width="8.69140625" style="46"/>
    <col min="16" max="16" width="10" style="46" customWidth="1"/>
    <col min="17" max="16384" width="8.69140625" style="46"/>
  </cols>
  <sheetData>
    <row r="1" spans="2:16" ht="15" thickTop="1" x14ac:dyDescent="0.4"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</row>
    <row r="2" spans="2:16" x14ac:dyDescent="0.4">
      <c r="B2" s="47"/>
      <c r="P2" s="48"/>
    </row>
    <row r="3" spans="2:16" x14ac:dyDescent="0.4">
      <c r="B3" s="47"/>
      <c r="P3" s="48"/>
    </row>
    <row r="4" spans="2:16" x14ac:dyDescent="0.4">
      <c r="B4" s="47"/>
      <c r="P4" s="48"/>
    </row>
    <row r="5" spans="2:16" x14ac:dyDescent="0.4">
      <c r="B5" s="47"/>
      <c r="P5" s="48"/>
    </row>
    <row r="6" spans="2:16" s="51" customFormat="1" ht="16.5" customHeight="1" x14ac:dyDescent="0.35">
      <c r="B6" s="49"/>
      <c r="C6" s="50"/>
      <c r="P6" s="52"/>
    </row>
    <row r="7" spans="2:16" s="53" customFormat="1" ht="12" customHeight="1" x14ac:dyDescent="0.35">
      <c r="B7" s="49"/>
      <c r="C7" s="50"/>
      <c r="P7" s="54"/>
    </row>
    <row r="8" spans="2:16" ht="12" customHeight="1" x14ac:dyDescent="0.4">
      <c r="B8" s="47"/>
      <c r="C8" s="50"/>
      <c r="P8" s="48"/>
    </row>
    <row r="9" spans="2:16" ht="12" customHeight="1" x14ac:dyDescent="0.55000000000000004">
      <c r="B9" s="55"/>
      <c r="C9" s="50"/>
      <c r="P9" s="48"/>
    </row>
    <row r="10" spans="2:16" ht="12" customHeight="1" x14ac:dyDescent="0.55000000000000004">
      <c r="B10" s="55"/>
      <c r="C10" s="50"/>
      <c r="P10" s="48"/>
    </row>
    <row r="11" spans="2:16" ht="16.5" customHeight="1" x14ac:dyDescent="0.4">
      <c r="B11" s="47"/>
      <c r="P11" s="48"/>
    </row>
    <row r="12" spans="2:16" ht="20.25" customHeight="1" x14ac:dyDescent="0.4">
      <c r="B12" s="47"/>
      <c r="P12" s="48"/>
    </row>
    <row r="13" spans="2:16" s="58" customFormat="1" ht="17.25" customHeight="1" x14ac:dyDescent="0.35">
      <c r="B13" s="56" t="s">
        <v>203</v>
      </c>
      <c r="C13" s="57" t="s">
        <v>204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P13" s="59"/>
    </row>
    <row r="14" spans="2:16" s="64" customFormat="1" ht="15.45" x14ac:dyDescent="0.4">
      <c r="B14" s="60" t="s">
        <v>205</v>
      </c>
      <c r="C14" s="61"/>
      <c r="D14" s="62"/>
      <c r="E14" s="62"/>
      <c r="F14" s="62"/>
      <c r="G14" s="62"/>
      <c r="H14" s="63" t="s">
        <v>206</v>
      </c>
      <c r="I14" s="61"/>
      <c r="J14" s="62"/>
      <c r="K14" s="62"/>
      <c r="L14" s="62"/>
      <c r="M14" s="62"/>
      <c r="N14" s="62"/>
      <c r="P14" s="65"/>
    </row>
    <row r="15" spans="2:16" s="64" customFormat="1" x14ac:dyDescent="0.4">
      <c r="B15" s="66"/>
      <c r="C15" s="67" t="s">
        <v>207</v>
      </c>
      <c r="D15" s="62"/>
      <c r="E15" s="62"/>
      <c r="F15" s="62"/>
      <c r="G15" s="62"/>
      <c r="H15" s="68" t="s">
        <v>208</v>
      </c>
      <c r="I15" s="69" t="s">
        <v>209</v>
      </c>
      <c r="J15" s="62"/>
      <c r="K15" s="62"/>
      <c r="L15" s="62"/>
      <c r="M15" s="62"/>
      <c r="N15" s="62"/>
      <c r="P15" s="65"/>
    </row>
    <row r="16" spans="2:16" s="64" customFormat="1" x14ac:dyDescent="0.4">
      <c r="B16" s="66"/>
      <c r="C16" s="67" t="s">
        <v>210</v>
      </c>
      <c r="D16" s="62"/>
      <c r="E16" s="62"/>
      <c r="F16" s="62"/>
      <c r="G16" s="62"/>
      <c r="H16" s="68" t="s">
        <v>208</v>
      </c>
      <c r="I16" s="69" t="s">
        <v>211</v>
      </c>
      <c r="J16" s="62"/>
      <c r="K16" s="62"/>
      <c r="L16" s="62"/>
      <c r="M16" s="62"/>
      <c r="N16" s="62"/>
      <c r="P16" s="65"/>
    </row>
    <row r="17" spans="2:22" s="64" customFormat="1" x14ac:dyDescent="0.4">
      <c r="B17" s="66"/>
      <c r="C17" s="67" t="s">
        <v>212</v>
      </c>
      <c r="D17" s="62"/>
      <c r="E17" s="62"/>
      <c r="F17" s="62"/>
      <c r="G17" s="62"/>
      <c r="H17" s="68" t="s">
        <v>208</v>
      </c>
      <c r="I17" s="69" t="s">
        <v>213</v>
      </c>
      <c r="J17" s="62"/>
      <c r="K17" s="62"/>
      <c r="L17" s="62"/>
      <c r="M17" s="62"/>
      <c r="N17" s="62"/>
      <c r="P17" s="65"/>
    </row>
    <row r="18" spans="2:22" s="64" customFormat="1" x14ac:dyDescent="0.4">
      <c r="B18" s="66"/>
      <c r="C18" s="67" t="s">
        <v>214</v>
      </c>
      <c r="D18" s="62"/>
      <c r="E18" s="62"/>
      <c r="F18" s="62"/>
      <c r="G18" s="62"/>
      <c r="H18" s="68" t="s">
        <v>208</v>
      </c>
      <c r="I18" s="69" t="s">
        <v>215</v>
      </c>
      <c r="J18" s="62"/>
      <c r="K18" s="62"/>
      <c r="L18" s="62"/>
      <c r="M18" s="62"/>
      <c r="N18" s="62"/>
      <c r="P18" s="65"/>
      <c r="V18" s="70"/>
    </row>
    <row r="19" spans="2:22" x14ac:dyDescent="0.4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P19" s="48"/>
    </row>
    <row r="20" spans="2:22" ht="15.45" x14ac:dyDescent="0.4">
      <c r="B20" s="56" t="s">
        <v>203</v>
      </c>
      <c r="C20" s="57" t="s">
        <v>216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P20" s="48"/>
    </row>
    <row r="21" spans="2:22" s="64" customFormat="1" x14ac:dyDescent="0.4">
      <c r="B21" s="66"/>
      <c r="C21" s="67" t="s">
        <v>217</v>
      </c>
      <c r="D21" s="62"/>
      <c r="E21" s="62"/>
      <c r="F21" s="62"/>
      <c r="G21" s="62"/>
      <c r="H21" s="68"/>
      <c r="I21" s="69"/>
      <c r="J21" s="62"/>
      <c r="K21" s="62"/>
      <c r="L21" s="62"/>
      <c r="M21" s="62"/>
      <c r="N21" s="62"/>
      <c r="P21" s="65"/>
    </row>
    <row r="22" spans="2:22" x14ac:dyDescent="0.4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P22" s="48"/>
    </row>
    <row r="23" spans="2:22" x14ac:dyDescent="0.4">
      <c r="B23" s="73"/>
      <c r="P23" s="48"/>
    </row>
    <row r="24" spans="2:22" x14ac:dyDescent="0.4">
      <c r="B24" s="73"/>
      <c r="P24" s="48"/>
    </row>
    <row r="25" spans="2:22" x14ac:dyDescent="0.4">
      <c r="B25" s="73"/>
      <c r="P25" s="48"/>
    </row>
    <row r="26" spans="2:22" s="76" customFormat="1" ht="15.45" x14ac:dyDescent="0.4">
      <c r="B26" s="74" t="s">
        <v>203</v>
      </c>
      <c r="C26" s="75" t="s">
        <v>218</v>
      </c>
      <c r="P26" s="77"/>
    </row>
    <row r="27" spans="2:22" x14ac:dyDescent="0.4">
      <c r="B27" s="73"/>
      <c r="C27" s="67" t="s">
        <v>219</v>
      </c>
      <c r="P27" s="48"/>
    </row>
    <row r="28" spans="2:22" x14ac:dyDescent="0.4">
      <c r="B28" s="73"/>
      <c r="C28" s="67" t="s">
        <v>220</v>
      </c>
      <c r="P28" s="48"/>
    </row>
    <row r="29" spans="2:22" s="76" customFormat="1" ht="15.45" x14ac:dyDescent="0.4">
      <c r="B29" s="74" t="s">
        <v>203</v>
      </c>
      <c r="C29" s="75" t="s">
        <v>221</v>
      </c>
      <c r="P29" s="77"/>
    </row>
    <row r="30" spans="2:22" s="80" customFormat="1" ht="58.2" customHeight="1" x14ac:dyDescent="0.4">
      <c r="B30" s="78" t="s">
        <v>203</v>
      </c>
      <c r="C30" s="114" t="s">
        <v>222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79"/>
    </row>
    <row r="31" spans="2:22" x14ac:dyDescent="0.4">
      <c r="B31" s="73"/>
      <c r="C31" s="113" t="s">
        <v>223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48"/>
    </row>
    <row r="32" spans="2:22" ht="29.25" customHeight="1" x14ac:dyDescent="0.4">
      <c r="B32" s="73"/>
      <c r="C32" s="115" t="s">
        <v>224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48"/>
    </row>
    <row r="33" spans="2:16" ht="30" customHeight="1" x14ac:dyDescent="0.4">
      <c r="B33" s="73"/>
      <c r="C33" s="115" t="s">
        <v>225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48"/>
    </row>
    <row r="34" spans="2:16" s="76" customFormat="1" ht="30.75" customHeight="1" x14ac:dyDescent="0.4">
      <c r="B34" s="78" t="s">
        <v>203</v>
      </c>
      <c r="C34" s="114" t="s">
        <v>226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77"/>
    </row>
    <row r="35" spans="2:16" ht="29.25" customHeight="1" x14ac:dyDescent="0.4">
      <c r="B35" s="73"/>
      <c r="C35" s="113" t="s">
        <v>227</v>
      </c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48"/>
    </row>
    <row r="36" spans="2:16" ht="29.25" customHeight="1" x14ac:dyDescent="0.4">
      <c r="B36" s="73"/>
      <c r="C36" s="113" t="s">
        <v>228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48"/>
    </row>
    <row r="37" spans="2:16" s="76" customFormat="1" ht="20.5" customHeight="1" x14ac:dyDescent="0.4">
      <c r="B37" s="78" t="s">
        <v>203</v>
      </c>
      <c r="C37" s="114" t="s">
        <v>229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77"/>
    </row>
    <row r="38" spans="2:16" x14ac:dyDescent="0.4">
      <c r="B38" s="73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48"/>
    </row>
    <row r="39" spans="2:16" x14ac:dyDescent="0.4">
      <c r="B39" s="73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48"/>
    </row>
    <row r="40" spans="2:16" x14ac:dyDescent="0.4">
      <c r="B40" s="73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48"/>
    </row>
    <row r="41" spans="2:16" ht="28.5" customHeight="1" x14ac:dyDescent="0.4">
      <c r="B41" s="78" t="s">
        <v>203</v>
      </c>
      <c r="C41" s="114" t="s">
        <v>230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48"/>
    </row>
    <row r="42" spans="2:16" s="80" customFormat="1" ht="15" x14ac:dyDescent="0.4">
      <c r="B42" s="78" t="s">
        <v>203</v>
      </c>
      <c r="C42" s="114" t="s">
        <v>231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79"/>
    </row>
    <row r="43" spans="2:16" ht="55.2" customHeight="1" x14ac:dyDescent="0.4">
      <c r="B43" s="73"/>
      <c r="C43" s="113" t="s">
        <v>232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48"/>
    </row>
    <row r="44" spans="2:16" s="80" customFormat="1" ht="15" x14ac:dyDescent="0.4">
      <c r="B44" s="78" t="s">
        <v>203</v>
      </c>
      <c r="C44" s="114" t="s">
        <v>233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79"/>
    </row>
    <row r="45" spans="2:16" ht="29.25" customHeight="1" x14ac:dyDescent="0.4">
      <c r="B45" s="73"/>
      <c r="C45" s="113" t="s">
        <v>234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48"/>
    </row>
    <row r="46" spans="2:16" s="80" customFormat="1" ht="30" customHeight="1" x14ac:dyDescent="0.4">
      <c r="B46" s="78" t="s">
        <v>203</v>
      </c>
      <c r="C46" s="114" t="s">
        <v>235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79"/>
    </row>
    <row r="47" spans="2:16" ht="30.75" customHeight="1" x14ac:dyDescent="0.4">
      <c r="B47" s="73"/>
      <c r="C47" s="113" t="s">
        <v>236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48"/>
    </row>
    <row r="48" spans="2:16" ht="41.7" customHeight="1" x14ac:dyDescent="0.4">
      <c r="B48" s="73"/>
      <c r="C48" s="113" t="s">
        <v>237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48"/>
    </row>
    <row r="49" spans="2:16" ht="42" customHeight="1" x14ac:dyDescent="0.4">
      <c r="B49" s="73"/>
      <c r="C49" s="113" t="s">
        <v>238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48"/>
    </row>
    <row r="50" spans="2:16" ht="42" customHeight="1" x14ac:dyDescent="0.4">
      <c r="B50" s="78" t="s">
        <v>203</v>
      </c>
      <c r="C50" s="114" t="s">
        <v>239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48"/>
    </row>
    <row r="51" spans="2:16" ht="47.5" customHeight="1" x14ac:dyDescent="0.4">
      <c r="B51" s="78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48"/>
    </row>
    <row r="52" spans="2:16" ht="18.45" customHeight="1" x14ac:dyDescent="0.4">
      <c r="B52" s="78" t="s">
        <v>203</v>
      </c>
      <c r="C52" s="117" t="s">
        <v>240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48"/>
    </row>
    <row r="53" spans="2:16" ht="21" customHeight="1" x14ac:dyDescent="0.4">
      <c r="B53" s="78" t="s">
        <v>203</v>
      </c>
      <c r="C53" s="117" t="s">
        <v>241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83"/>
      <c r="P53" s="48"/>
    </row>
    <row r="54" spans="2:16" ht="30.75" customHeight="1" x14ac:dyDescent="0.4">
      <c r="B54" s="78" t="s">
        <v>203</v>
      </c>
      <c r="C54" s="118" t="s">
        <v>242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48"/>
    </row>
    <row r="55" spans="2:16" x14ac:dyDescent="0.4">
      <c r="B55" s="73"/>
      <c r="P55" s="48"/>
    </row>
    <row r="56" spans="2:16" x14ac:dyDescent="0.4">
      <c r="B56" s="73"/>
      <c r="P56" s="48"/>
    </row>
    <row r="57" spans="2:16" x14ac:dyDescent="0.4">
      <c r="B57" s="73"/>
      <c r="P57" s="48"/>
    </row>
    <row r="58" spans="2:16" ht="17.25" customHeight="1" x14ac:dyDescent="0.4">
      <c r="B58" s="78" t="s">
        <v>203</v>
      </c>
      <c r="C58" s="114" t="s">
        <v>243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48"/>
    </row>
    <row r="59" spans="2:16" x14ac:dyDescent="0.4">
      <c r="B59" s="73"/>
      <c r="C59" s="113" t="s">
        <v>244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48"/>
    </row>
    <row r="60" spans="2:16" x14ac:dyDescent="0.4">
      <c r="B60" s="73"/>
      <c r="C60" s="113" t="s">
        <v>245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48"/>
    </row>
    <row r="61" spans="2:16" ht="43.95" customHeight="1" x14ac:dyDescent="0.4">
      <c r="B61" s="78" t="s">
        <v>203</v>
      </c>
      <c r="C61" s="114" t="s">
        <v>246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48"/>
    </row>
    <row r="62" spans="2:16" ht="31.5" customHeight="1" x14ac:dyDescent="0.4">
      <c r="B62" s="78"/>
      <c r="C62" s="113" t="s">
        <v>247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48"/>
    </row>
    <row r="63" spans="2:16" ht="29.25" customHeight="1" x14ac:dyDescent="0.4">
      <c r="B63" s="78"/>
      <c r="C63" s="113" t="s">
        <v>248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48"/>
    </row>
    <row r="64" spans="2:16" x14ac:dyDescent="0.4">
      <c r="B64" s="73"/>
      <c r="C64" s="113" t="s">
        <v>249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48"/>
    </row>
    <row r="65" spans="2:60" x14ac:dyDescent="0.4">
      <c r="B65" s="73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48"/>
    </row>
    <row r="66" spans="2:60" x14ac:dyDescent="0.4">
      <c r="B66" s="73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48"/>
    </row>
    <row r="67" spans="2:60" x14ac:dyDescent="0.4">
      <c r="B67" s="73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48"/>
    </row>
    <row r="68" spans="2:60" x14ac:dyDescent="0.4">
      <c r="B68" s="73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48"/>
    </row>
    <row r="69" spans="2:60" ht="45" customHeight="1" x14ac:dyDescent="0.4">
      <c r="B69" s="78" t="s">
        <v>203</v>
      </c>
      <c r="C69" s="114" t="s">
        <v>250</v>
      </c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48"/>
    </row>
    <row r="70" spans="2:60" ht="29.25" customHeight="1" x14ac:dyDescent="0.4">
      <c r="B70" s="78"/>
      <c r="C70" s="113" t="s">
        <v>251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48"/>
    </row>
    <row r="71" spans="2:60" ht="15" x14ac:dyDescent="0.4">
      <c r="B71" s="78" t="s">
        <v>203</v>
      </c>
      <c r="C71" s="114" t="s">
        <v>252</v>
      </c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48"/>
    </row>
    <row r="72" spans="2:60" ht="15" x14ac:dyDescent="0.4">
      <c r="B72" s="78"/>
      <c r="C72" s="113" t="s">
        <v>253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48"/>
    </row>
    <row r="73" spans="2:60" ht="59.25" customHeight="1" x14ac:dyDescent="0.4">
      <c r="B73" s="78"/>
      <c r="C73" s="113" t="s">
        <v>254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48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</row>
    <row r="74" spans="2:60" x14ac:dyDescent="0.4">
      <c r="B74" s="73"/>
      <c r="C74" s="113" t="s">
        <v>255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48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</row>
    <row r="75" spans="2:60" x14ac:dyDescent="0.4">
      <c r="B75" s="73"/>
      <c r="C75" s="120" t="s">
        <v>256</v>
      </c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48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</row>
    <row r="76" spans="2:60" x14ac:dyDescent="0.4">
      <c r="B76" s="73"/>
      <c r="C76" s="120" t="s">
        <v>257</v>
      </c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48"/>
      <c r="S76" s="119" t="s">
        <v>258</v>
      </c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</row>
    <row r="77" spans="2:60" x14ac:dyDescent="0.4">
      <c r="B77" s="73"/>
      <c r="C77" s="115" t="s">
        <v>259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48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</row>
    <row r="78" spans="2:60" ht="30.75" customHeight="1" x14ac:dyDescent="0.4">
      <c r="B78" s="73"/>
      <c r="C78" s="113" t="s">
        <v>260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48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</row>
    <row r="79" spans="2:60" x14ac:dyDescent="0.4">
      <c r="B79" s="73"/>
      <c r="C79" s="113" t="s">
        <v>261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48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</row>
    <row r="80" spans="2:60" ht="45" customHeight="1" x14ac:dyDescent="0.4">
      <c r="B80" s="78" t="s">
        <v>203</v>
      </c>
      <c r="C80" s="114" t="s">
        <v>262</v>
      </c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48"/>
    </row>
    <row r="81" spans="2:60" ht="30" customHeight="1" x14ac:dyDescent="0.4">
      <c r="B81" s="73"/>
      <c r="C81" s="113" t="s">
        <v>263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48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</row>
    <row r="82" spans="2:60" ht="45" customHeight="1" x14ac:dyDescent="0.4">
      <c r="B82" s="73"/>
      <c r="C82" s="113" t="s">
        <v>264</v>
      </c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48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</row>
    <row r="83" spans="2:60" x14ac:dyDescent="0.4">
      <c r="B83" s="73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48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</row>
    <row r="84" spans="2:60" x14ac:dyDescent="0.4">
      <c r="B84" s="73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48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</row>
    <row r="85" spans="2:60" x14ac:dyDescent="0.4">
      <c r="B85" s="73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48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</row>
    <row r="86" spans="2:60" x14ac:dyDescent="0.4">
      <c r="B86" s="73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48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</row>
    <row r="87" spans="2:60" ht="15" x14ac:dyDescent="0.4">
      <c r="B87" s="78" t="s">
        <v>203</v>
      </c>
      <c r="C87" s="114" t="s">
        <v>265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48"/>
    </row>
    <row r="88" spans="2:60" x14ac:dyDescent="0.4">
      <c r="B88" s="47"/>
      <c r="P88" s="48"/>
    </row>
    <row r="89" spans="2:60" x14ac:dyDescent="0.4">
      <c r="B89" s="47"/>
      <c r="P89" s="48"/>
    </row>
    <row r="90" spans="2:60" x14ac:dyDescent="0.4">
      <c r="B90" s="47"/>
      <c r="P90" s="48"/>
    </row>
    <row r="91" spans="2:60" x14ac:dyDescent="0.4">
      <c r="B91" s="47"/>
      <c r="P91" s="48"/>
    </row>
    <row r="92" spans="2:60" x14ac:dyDescent="0.4">
      <c r="B92" s="47"/>
      <c r="P92" s="48"/>
    </row>
    <row r="93" spans="2:60" x14ac:dyDescent="0.4">
      <c r="B93" s="47"/>
      <c r="P93" s="48"/>
    </row>
    <row r="94" spans="2:60" x14ac:dyDescent="0.4">
      <c r="B94" s="47"/>
      <c r="P94" s="48"/>
    </row>
    <row r="95" spans="2:60" x14ac:dyDescent="0.4">
      <c r="B95" s="47"/>
      <c r="P95" s="48"/>
    </row>
    <row r="96" spans="2:60" x14ac:dyDescent="0.4">
      <c r="B96" s="47"/>
      <c r="P96" s="48"/>
    </row>
    <row r="97" spans="2:16" x14ac:dyDescent="0.4">
      <c r="B97" s="47"/>
      <c r="P97" s="48"/>
    </row>
    <row r="98" spans="2:16" x14ac:dyDescent="0.4">
      <c r="B98" s="47"/>
      <c r="P98" s="48"/>
    </row>
    <row r="99" spans="2:16" x14ac:dyDescent="0.4">
      <c r="B99" s="47"/>
      <c r="P99" s="48"/>
    </row>
    <row r="100" spans="2:16" x14ac:dyDescent="0.4">
      <c r="B100" s="47"/>
      <c r="P100" s="48"/>
    </row>
    <row r="101" spans="2:16" x14ac:dyDescent="0.4">
      <c r="B101" s="47"/>
      <c r="P101" s="48"/>
    </row>
    <row r="102" spans="2:16" x14ac:dyDescent="0.4">
      <c r="B102" s="47"/>
      <c r="P102" s="48"/>
    </row>
    <row r="103" spans="2:16" x14ac:dyDescent="0.4">
      <c r="B103" s="47"/>
      <c r="P103" s="48"/>
    </row>
    <row r="104" spans="2:16" x14ac:dyDescent="0.4">
      <c r="B104" s="47"/>
      <c r="P104" s="48"/>
    </row>
    <row r="105" spans="2:16" ht="15" thickBot="1" x14ac:dyDescent="0.45">
      <c r="B105" s="85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7"/>
    </row>
    <row r="106" spans="2:16" ht="15" thickTop="1" x14ac:dyDescent="0.4"/>
  </sheetData>
  <mergeCells count="52">
    <mergeCell ref="C82:O82"/>
    <mergeCell ref="S82:BH82"/>
    <mergeCell ref="C87:O87"/>
    <mergeCell ref="C78:O78"/>
    <mergeCell ref="S78:BH78"/>
    <mergeCell ref="C79:O79"/>
    <mergeCell ref="S79:BH79"/>
    <mergeCell ref="C80:O80"/>
    <mergeCell ref="C81:O81"/>
    <mergeCell ref="S81:BH81"/>
    <mergeCell ref="C75:O75"/>
    <mergeCell ref="S75:BH75"/>
    <mergeCell ref="C76:O76"/>
    <mergeCell ref="S76:BH76"/>
    <mergeCell ref="C77:O77"/>
    <mergeCell ref="S77:BH77"/>
    <mergeCell ref="C71:O71"/>
    <mergeCell ref="C72:O72"/>
    <mergeCell ref="C73:O73"/>
    <mergeCell ref="S73:BH73"/>
    <mergeCell ref="C74:O74"/>
    <mergeCell ref="S74:BH74"/>
    <mergeCell ref="C70:O70"/>
    <mergeCell ref="C52:O52"/>
    <mergeCell ref="C53:N53"/>
    <mergeCell ref="C54:O54"/>
    <mergeCell ref="C58:O58"/>
    <mergeCell ref="C59:O59"/>
    <mergeCell ref="C60:O60"/>
    <mergeCell ref="C61:O61"/>
    <mergeCell ref="C62:O62"/>
    <mergeCell ref="C63:O63"/>
    <mergeCell ref="C64:O64"/>
    <mergeCell ref="C69:O69"/>
    <mergeCell ref="C50:O50"/>
    <mergeCell ref="C36:O36"/>
    <mergeCell ref="C37:O37"/>
    <mergeCell ref="C41:O41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выкопка осень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2022-08-24T14:07:56Z</dcterms:created>
  <dcterms:modified xsi:type="dcterms:W3CDTF">2022-09-05T07:00:26Z</dcterms:modified>
</cp:coreProperties>
</file>